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F:\Gestão ST Outbound\8. Superados\FLORESTAL\PESSOAIS\Bianca Leticia Brajato\Impressões\"/>
    </mc:Choice>
  </mc:AlternateContent>
  <xr:revisionPtr revIDLastSave="0" documentId="8_{6D4DA9E6-F80A-484E-AA9E-2C5E327D74A5}" xr6:coauthVersionLast="36" xr6:coauthVersionMax="36" xr10:uidLastSave="{00000000-0000-0000-0000-000000000000}"/>
  <bookViews>
    <workbookView xWindow="0" yWindow="0" windowWidth="28800" windowHeight="13320" activeTab="1" xr2:uid="{F3396D6B-38EF-44B1-A81E-0ECD85DE51BF}"/>
  </bookViews>
  <sheets>
    <sheet name="Base" sheetId="1" r:id="rId1"/>
    <sheet name="Lista Susp" sheetId="2" r:id="rId2"/>
  </sheets>
  <externalReferences>
    <externalReference r:id="rId3"/>
    <externalReference r:id="rId4"/>
    <externalReference r:id="rId5"/>
    <externalReference r:id="rId6"/>
    <externalReference r:id="rId7"/>
    <externalReference r:id="rId8"/>
    <externalReference r:id="rId9"/>
    <externalReference r:id="rId10"/>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0" i="2" l="1"/>
  <c r="E178" i="2"/>
  <c r="E177" i="2"/>
  <c r="E176" i="2"/>
  <c r="E175" i="2"/>
  <c r="E174" i="2"/>
  <c r="E173" i="2"/>
  <c r="E172" i="2"/>
  <c r="E171" i="2"/>
  <c r="G101" i="2"/>
  <c r="G100" i="2"/>
  <c r="G99" i="2"/>
  <c r="G98" i="2"/>
  <c r="G97" i="2"/>
  <c r="G96" i="2"/>
  <c r="G95" i="2"/>
  <c r="G94" i="2"/>
  <c r="G93" i="2"/>
  <c r="G92" i="2"/>
  <c r="G91" i="2"/>
  <c r="G90" i="2"/>
  <c r="G89" i="2"/>
  <c r="G88" i="2"/>
  <c r="G87" i="2"/>
  <c r="G86" i="2"/>
  <c r="G84" i="2"/>
  <c r="G83" i="2"/>
  <c r="G81" i="2"/>
  <c r="G80" i="2"/>
  <c r="G79" i="2"/>
  <c r="G78" i="2"/>
  <c r="G77" i="2"/>
  <c r="G76" i="2"/>
  <c r="G75" i="2"/>
  <c r="G74" i="2"/>
  <c r="G73" i="2"/>
  <c r="G71" i="2"/>
  <c r="G70" i="2"/>
  <c r="G69" i="2"/>
  <c r="G68" i="2"/>
  <c r="G67" i="2"/>
  <c r="G66" i="2"/>
  <c r="G65" i="2"/>
  <c r="G64" i="2"/>
  <c r="G63" i="2"/>
  <c r="G61" i="2"/>
  <c r="G58" i="2"/>
  <c r="G54" i="2"/>
  <c r="G52" i="2"/>
  <c r="G46" i="2"/>
  <c r="G42" i="2"/>
  <c r="G37" i="2"/>
  <c r="G30" i="2"/>
  <c r="G27" i="2"/>
  <c r="G8" i="2"/>
  <c r="G3" i="2"/>
  <c r="G2" i="2"/>
  <c r="AA1541" i="1"/>
  <c r="Z1541" i="1"/>
  <c r="AB1541" i="1" s="1"/>
  <c r="D1541" i="1"/>
  <c r="AA1540" i="1"/>
  <c r="Z1540" i="1"/>
  <c r="AB1540" i="1" s="1"/>
  <c r="D1540" i="1"/>
  <c r="AA1539" i="1"/>
  <c r="Z1539" i="1"/>
  <c r="AB1539" i="1" s="1"/>
  <c r="D1539" i="1"/>
  <c r="AA1538" i="1"/>
  <c r="Z1538" i="1"/>
  <c r="AB1538" i="1" s="1"/>
  <c r="D1538" i="1"/>
  <c r="AA1537" i="1"/>
  <c r="Z1537" i="1"/>
  <c r="AB1537" i="1" s="1"/>
  <c r="D1537" i="1"/>
  <c r="AA1536" i="1"/>
  <c r="Z1536" i="1"/>
  <c r="AB1536" i="1" s="1"/>
  <c r="D1536" i="1"/>
  <c r="AA1535" i="1"/>
  <c r="Z1535" i="1"/>
  <c r="AB1535" i="1" s="1"/>
  <c r="D1535" i="1"/>
  <c r="AA1534" i="1"/>
  <c r="Z1534" i="1"/>
  <c r="AB1534" i="1" s="1"/>
  <c r="D1534" i="1"/>
  <c r="AA1533" i="1"/>
  <c r="Z1533" i="1"/>
  <c r="AB1533" i="1" s="1"/>
  <c r="D1533" i="1"/>
  <c r="AA1532" i="1"/>
  <c r="Z1532" i="1"/>
  <c r="AB1532" i="1" s="1"/>
  <c r="D1532" i="1"/>
  <c r="AA1531" i="1"/>
  <c r="Z1531" i="1"/>
  <c r="AB1531" i="1" s="1"/>
  <c r="D1531" i="1"/>
  <c r="AA1530" i="1"/>
  <c r="Z1530" i="1"/>
  <c r="AB1530" i="1" s="1"/>
  <c r="D1530" i="1"/>
  <c r="AA1529" i="1"/>
  <c r="Z1529" i="1"/>
  <c r="AB1529" i="1" s="1"/>
  <c r="D1529" i="1"/>
  <c r="AA1528" i="1"/>
  <c r="Z1528" i="1"/>
  <c r="AB1528" i="1" s="1"/>
  <c r="D1528" i="1"/>
  <c r="AA1527" i="1"/>
  <c r="Z1527" i="1"/>
  <c r="AB1527" i="1" s="1"/>
  <c r="D1527" i="1"/>
  <c r="AA1526" i="1"/>
  <c r="Z1526" i="1"/>
  <c r="AB1526" i="1" s="1"/>
  <c r="D1526" i="1"/>
  <c r="AA1525" i="1"/>
  <c r="Z1525" i="1"/>
  <c r="AB1525" i="1" s="1"/>
  <c r="D1525" i="1"/>
  <c r="AA1524" i="1"/>
  <c r="Z1524" i="1"/>
  <c r="AB1524" i="1" s="1"/>
  <c r="D1524" i="1"/>
  <c r="AA1523" i="1"/>
  <c r="Z1523" i="1"/>
  <c r="AB1523" i="1" s="1"/>
  <c r="D1523" i="1"/>
  <c r="AA1522" i="1"/>
  <c r="Z1522" i="1"/>
  <c r="AB1522" i="1" s="1"/>
  <c r="D1522" i="1"/>
  <c r="AA1521" i="1"/>
  <c r="Z1521" i="1"/>
  <c r="AB1521" i="1" s="1"/>
  <c r="D1521" i="1"/>
  <c r="AA1520" i="1"/>
  <c r="Z1520" i="1"/>
  <c r="AB1520" i="1" s="1"/>
  <c r="D1520" i="1"/>
  <c r="AA1519" i="1"/>
  <c r="Z1519" i="1"/>
  <c r="AB1519" i="1" s="1"/>
  <c r="D1519" i="1"/>
  <c r="AA1518" i="1"/>
  <c r="Z1518" i="1"/>
  <c r="AB1518" i="1" s="1"/>
  <c r="D1518" i="1"/>
  <c r="AA1517" i="1"/>
  <c r="Z1517" i="1"/>
  <c r="AB1517" i="1" s="1"/>
  <c r="D1517" i="1"/>
  <c r="AA1516" i="1"/>
  <c r="Z1516" i="1"/>
  <c r="AB1516" i="1" s="1"/>
  <c r="D1516" i="1"/>
  <c r="AA1515" i="1"/>
  <c r="Z1515" i="1"/>
  <c r="AB1515" i="1" s="1"/>
  <c r="D1515" i="1"/>
  <c r="AA1514" i="1"/>
  <c r="Z1514" i="1"/>
  <c r="AB1514" i="1" s="1"/>
  <c r="D1514" i="1"/>
  <c r="AA1513" i="1"/>
  <c r="Z1513" i="1"/>
  <c r="AB1513" i="1" s="1"/>
  <c r="D1513" i="1"/>
  <c r="AA1512" i="1"/>
  <c r="Z1512" i="1"/>
  <c r="AB1512" i="1" s="1"/>
  <c r="D1512" i="1"/>
  <c r="AA1511" i="1"/>
  <c r="Z1511" i="1"/>
  <c r="AB1511" i="1" s="1"/>
  <c r="D1511" i="1"/>
  <c r="AA1510" i="1"/>
  <c r="Z1510" i="1"/>
  <c r="AB1510" i="1" s="1"/>
  <c r="D1510" i="1"/>
  <c r="AA1509" i="1"/>
  <c r="Z1509" i="1"/>
  <c r="AB1509" i="1" s="1"/>
  <c r="D1509" i="1"/>
  <c r="AA1508" i="1"/>
  <c r="Z1508" i="1"/>
  <c r="AB1508" i="1" s="1"/>
  <c r="D1508" i="1"/>
  <c r="AA1507" i="1"/>
  <c r="Z1507" i="1"/>
  <c r="AB1507" i="1" s="1"/>
  <c r="D1507" i="1"/>
  <c r="AA1506" i="1"/>
  <c r="Z1506" i="1"/>
  <c r="AB1506" i="1" s="1"/>
  <c r="D1506" i="1"/>
  <c r="AA1505" i="1"/>
  <c r="Z1505" i="1"/>
  <c r="AB1505" i="1" s="1"/>
  <c r="D1505" i="1"/>
  <c r="AA1504" i="1"/>
  <c r="Z1504" i="1"/>
  <c r="AB1504" i="1" s="1"/>
  <c r="D1504" i="1"/>
  <c r="AA1503" i="1"/>
  <c r="Z1503" i="1"/>
  <c r="AB1503" i="1" s="1"/>
  <c r="D1503" i="1"/>
  <c r="AA1502" i="1"/>
  <c r="Z1502" i="1"/>
  <c r="AB1502" i="1" s="1"/>
  <c r="D1502" i="1"/>
  <c r="AA1501" i="1"/>
  <c r="Z1501" i="1"/>
  <c r="AB1501" i="1" s="1"/>
  <c r="D1501" i="1"/>
  <c r="AA1500" i="1"/>
  <c r="Z1500" i="1"/>
  <c r="AB1500" i="1" s="1"/>
  <c r="D1500" i="1"/>
  <c r="AA1499" i="1"/>
  <c r="Z1499" i="1"/>
  <c r="AB1499" i="1" s="1"/>
  <c r="D1499" i="1"/>
  <c r="AA1498" i="1"/>
  <c r="Z1498" i="1"/>
  <c r="AB1498" i="1" s="1"/>
  <c r="D1498" i="1"/>
  <c r="AA1497" i="1"/>
  <c r="Z1497" i="1"/>
  <c r="AB1497" i="1" s="1"/>
  <c r="D1497" i="1"/>
  <c r="AA1496" i="1"/>
  <c r="Z1496" i="1"/>
  <c r="AB1496" i="1" s="1"/>
  <c r="D1496" i="1"/>
  <c r="AA1495" i="1"/>
  <c r="Z1495" i="1"/>
  <c r="AB1495" i="1" s="1"/>
  <c r="D1495" i="1"/>
  <c r="AA1494" i="1"/>
  <c r="Z1494" i="1"/>
  <c r="AB1494" i="1" s="1"/>
  <c r="D1494" i="1"/>
  <c r="AA1493" i="1"/>
  <c r="Z1493" i="1"/>
  <c r="AB1493" i="1" s="1"/>
  <c r="D1493" i="1"/>
  <c r="AA1492" i="1"/>
  <c r="Z1492" i="1"/>
  <c r="AB1492" i="1" s="1"/>
  <c r="D1492" i="1"/>
  <c r="AA1491" i="1"/>
  <c r="Z1491" i="1"/>
  <c r="AB1491" i="1" s="1"/>
  <c r="D1491" i="1"/>
  <c r="AA1490" i="1"/>
  <c r="Z1490" i="1"/>
  <c r="AB1490" i="1" s="1"/>
  <c r="D1490" i="1"/>
  <c r="AA1489" i="1"/>
  <c r="Z1489" i="1"/>
  <c r="AB1489" i="1" s="1"/>
  <c r="D1489" i="1"/>
  <c r="AA1488" i="1"/>
  <c r="Z1488" i="1"/>
  <c r="AB1488" i="1" s="1"/>
  <c r="D1488" i="1"/>
  <c r="AA1487" i="1"/>
  <c r="Z1487" i="1"/>
  <c r="AB1487" i="1" s="1"/>
  <c r="D1487" i="1"/>
  <c r="AA1486" i="1"/>
  <c r="Z1486" i="1"/>
  <c r="AB1486" i="1" s="1"/>
  <c r="D1486" i="1"/>
  <c r="AA1485" i="1"/>
  <c r="Z1485" i="1"/>
  <c r="AB1485" i="1" s="1"/>
  <c r="D1485" i="1"/>
  <c r="AA1484" i="1"/>
  <c r="Z1484" i="1"/>
  <c r="AB1484" i="1" s="1"/>
  <c r="D1484" i="1"/>
  <c r="AA1483" i="1"/>
  <c r="Z1483" i="1"/>
  <c r="AB1483" i="1" s="1"/>
  <c r="D1483" i="1"/>
  <c r="AA1482" i="1"/>
  <c r="Z1482" i="1"/>
  <c r="AB1482" i="1" s="1"/>
  <c r="D1482" i="1"/>
  <c r="AA1481" i="1"/>
  <c r="Z1481" i="1"/>
  <c r="AB1481" i="1" s="1"/>
  <c r="D1481" i="1"/>
  <c r="AA1480" i="1"/>
  <c r="Z1480" i="1"/>
  <c r="AB1480" i="1" s="1"/>
  <c r="D1480" i="1"/>
  <c r="AA1479" i="1"/>
  <c r="Z1479" i="1"/>
  <c r="AB1479" i="1" s="1"/>
  <c r="D1479" i="1"/>
  <c r="AA1478" i="1"/>
  <c r="Z1478" i="1"/>
  <c r="AB1478" i="1" s="1"/>
  <c r="D1478" i="1"/>
  <c r="AA1477" i="1"/>
  <c r="Z1477" i="1"/>
  <c r="AB1477" i="1" s="1"/>
  <c r="D1477" i="1"/>
  <c r="AA1476" i="1"/>
  <c r="Z1476" i="1"/>
  <c r="AB1476" i="1" s="1"/>
  <c r="D1476" i="1"/>
  <c r="AA1475" i="1"/>
  <c r="Z1475" i="1"/>
  <c r="AB1475" i="1" s="1"/>
  <c r="D1475" i="1"/>
  <c r="AA1474" i="1"/>
  <c r="Z1474" i="1"/>
  <c r="AB1474" i="1" s="1"/>
  <c r="D1474" i="1"/>
  <c r="AA1473" i="1"/>
  <c r="Z1473" i="1"/>
  <c r="AB1473" i="1" s="1"/>
  <c r="D1473" i="1"/>
  <c r="AA1472" i="1"/>
  <c r="Z1472" i="1"/>
  <c r="AB1472" i="1" s="1"/>
  <c r="D1472" i="1"/>
  <c r="AA1471" i="1"/>
  <c r="Z1471" i="1"/>
  <c r="AB1471" i="1" s="1"/>
  <c r="D1471" i="1"/>
  <c r="AA1470" i="1"/>
  <c r="Z1470" i="1"/>
  <c r="AB1470" i="1" s="1"/>
  <c r="D1470" i="1"/>
  <c r="AA1469" i="1"/>
  <c r="Z1469" i="1"/>
  <c r="AB1469" i="1" s="1"/>
  <c r="D1469" i="1"/>
  <c r="AA1468" i="1"/>
  <c r="Z1468" i="1"/>
  <c r="AB1468" i="1" s="1"/>
  <c r="D1468" i="1"/>
  <c r="AA1467" i="1"/>
  <c r="Z1467" i="1"/>
  <c r="AB1467" i="1" s="1"/>
  <c r="D1467" i="1"/>
  <c r="AA1466" i="1"/>
  <c r="Z1466" i="1"/>
  <c r="AB1466" i="1" s="1"/>
  <c r="D1466" i="1"/>
  <c r="AA1465" i="1"/>
  <c r="Z1465" i="1"/>
  <c r="AB1465" i="1" s="1"/>
  <c r="D1465" i="1"/>
  <c r="AA1464" i="1"/>
  <c r="Z1464" i="1"/>
  <c r="AB1464" i="1" s="1"/>
  <c r="D1464" i="1"/>
  <c r="AA1463" i="1"/>
  <c r="Z1463" i="1"/>
  <c r="AB1463" i="1" s="1"/>
  <c r="D1463" i="1"/>
  <c r="AA1462" i="1"/>
  <c r="Z1462" i="1"/>
  <c r="AB1462" i="1" s="1"/>
  <c r="D1462" i="1"/>
  <c r="AA1461" i="1"/>
  <c r="Z1461" i="1"/>
  <c r="AB1461" i="1" s="1"/>
  <c r="D1461" i="1"/>
  <c r="AA1460" i="1"/>
  <c r="Z1460" i="1"/>
  <c r="AB1460" i="1" s="1"/>
  <c r="D1460" i="1"/>
  <c r="AA1459" i="1"/>
  <c r="Z1459" i="1"/>
  <c r="AB1459" i="1" s="1"/>
  <c r="D1459" i="1"/>
  <c r="AA1458" i="1"/>
  <c r="Z1458" i="1"/>
  <c r="AB1458" i="1" s="1"/>
  <c r="D1458" i="1"/>
  <c r="AA1457" i="1"/>
  <c r="Z1457" i="1"/>
  <c r="AB1457" i="1" s="1"/>
  <c r="D1457" i="1"/>
  <c r="AA1456" i="1"/>
  <c r="Z1456" i="1"/>
  <c r="AB1456" i="1" s="1"/>
  <c r="D1456" i="1"/>
  <c r="AA1455" i="1"/>
  <c r="Z1455" i="1"/>
  <c r="AB1455" i="1" s="1"/>
  <c r="D1455" i="1"/>
  <c r="AA1454" i="1"/>
  <c r="Z1454" i="1"/>
  <c r="AB1454" i="1" s="1"/>
  <c r="D1454" i="1"/>
  <c r="AA1453" i="1"/>
  <c r="Z1453" i="1"/>
  <c r="AB1453" i="1" s="1"/>
  <c r="D1453" i="1"/>
  <c r="AA1452" i="1"/>
  <c r="Z1452" i="1"/>
  <c r="AB1452" i="1" s="1"/>
  <c r="D1452" i="1"/>
  <c r="AA1451" i="1"/>
  <c r="Z1451" i="1"/>
  <c r="AB1451" i="1" s="1"/>
  <c r="D1451" i="1"/>
  <c r="AA1450" i="1"/>
  <c r="Z1450" i="1"/>
  <c r="AB1450" i="1" s="1"/>
  <c r="D1450" i="1"/>
  <c r="AA1449" i="1"/>
  <c r="Z1449" i="1"/>
  <c r="AB1449" i="1" s="1"/>
  <c r="D1449" i="1"/>
  <c r="AA1448" i="1"/>
  <c r="Z1448" i="1"/>
  <c r="AB1448" i="1" s="1"/>
  <c r="D1448" i="1"/>
  <c r="AA1447" i="1"/>
  <c r="Z1447" i="1"/>
  <c r="AB1447" i="1" s="1"/>
  <c r="D1447" i="1"/>
  <c r="AA1446" i="1"/>
  <c r="Z1446" i="1"/>
  <c r="AB1446" i="1" s="1"/>
  <c r="D1446" i="1"/>
  <c r="AA1445" i="1"/>
  <c r="Z1445" i="1"/>
  <c r="AB1445" i="1" s="1"/>
  <c r="D1445" i="1"/>
  <c r="AA1444" i="1"/>
  <c r="Z1444" i="1"/>
  <c r="AB1444" i="1" s="1"/>
  <c r="D1444" i="1"/>
  <c r="AA1443" i="1"/>
  <c r="Z1443" i="1"/>
  <c r="AB1443" i="1" s="1"/>
  <c r="D1443" i="1"/>
  <c r="AA1442" i="1"/>
  <c r="Z1442" i="1"/>
  <c r="AB1442" i="1" s="1"/>
  <c r="D1442" i="1"/>
  <c r="AA1441" i="1"/>
  <c r="Z1441" i="1"/>
  <c r="AB1441" i="1" s="1"/>
  <c r="D1441" i="1"/>
  <c r="AA1440" i="1"/>
  <c r="Z1440" i="1"/>
  <c r="AB1440" i="1" s="1"/>
  <c r="D1440" i="1"/>
  <c r="AA1439" i="1"/>
  <c r="Z1439" i="1"/>
  <c r="AB1439" i="1" s="1"/>
  <c r="D1439" i="1"/>
  <c r="AA1438" i="1"/>
  <c r="Z1438" i="1"/>
  <c r="AB1438" i="1" s="1"/>
  <c r="D1438" i="1"/>
  <c r="AA1437" i="1"/>
  <c r="Z1437" i="1"/>
  <c r="AB1437" i="1" s="1"/>
  <c r="D1437" i="1"/>
  <c r="AA1436" i="1"/>
  <c r="Z1436" i="1"/>
  <c r="AB1436" i="1" s="1"/>
  <c r="D1436" i="1"/>
  <c r="AA1435" i="1"/>
  <c r="Z1435" i="1"/>
  <c r="AB1435" i="1" s="1"/>
  <c r="D1435" i="1"/>
  <c r="AA1434" i="1"/>
  <c r="Z1434" i="1"/>
  <c r="AB1434" i="1" s="1"/>
  <c r="D1434" i="1"/>
  <c r="AA1433" i="1"/>
  <c r="Z1433" i="1"/>
  <c r="AB1433" i="1" s="1"/>
  <c r="D1433" i="1"/>
  <c r="AA1432" i="1"/>
  <c r="Z1432" i="1"/>
  <c r="AB1432" i="1" s="1"/>
  <c r="D1432" i="1"/>
  <c r="AA1431" i="1"/>
  <c r="Z1431" i="1"/>
  <c r="AB1431" i="1" s="1"/>
  <c r="D1431" i="1"/>
  <c r="AA1430" i="1"/>
  <c r="Z1430" i="1"/>
  <c r="AB1430" i="1" s="1"/>
  <c r="D1430" i="1"/>
  <c r="AA1429" i="1"/>
  <c r="Z1429" i="1"/>
  <c r="AB1429" i="1" s="1"/>
  <c r="D1429" i="1"/>
  <c r="AA1428" i="1"/>
  <c r="Z1428" i="1"/>
  <c r="AB1428" i="1" s="1"/>
  <c r="D1428" i="1"/>
  <c r="AA1427" i="1"/>
  <c r="Z1427" i="1"/>
  <c r="AB1427" i="1" s="1"/>
  <c r="D1427" i="1"/>
  <c r="AA1426" i="1"/>
  <c r="Z1426" i="1"/>
  <c r="AB1426" i="1" s="1"/>
  <c r="D1426" i="1"/>
  <c r="AA1425" i="1"/>
  <c r="Z1425" i="1"/>
  <c r="AB1425" i="1" s="1"/>
  <c r="D1425" i="1"/>
  <c r="AA1424" i="1"/>
  <c r="Z1424" i="1"/>
  <c r="AB1424" i="1" s="1"/>
  <c r="D1424" i="1"/>
  <c r="AA1423" i="1"/>
  <c r="Z1423" i="1"/>
  <c r="AB1423" i="1" s="1"/>
  <c r="D1423" i="1"/>
  <c r="AA1422" i="1"/>
  <c r="Z1422" i="1"/>
  <c r="AB1422" i="1" s="1"/>
  <c r="D1422" i="1"/>
  <c r="AA1421" i="1"/>
  <c r="Z1421" i="1"/>
  <c r="AB1421" i="1" s="1"/>
  <c r="D1421" i="1"/>
  <c r="AA1420" i="1"/>
  <c r="Z1420" i="1"/>
  <c r="AB1420" i="1" s="1"/>
  <c r="D1420" i="1"/>
  <c r="AA1419" i="1"/>
  <c r="Z1419" i="1"/>
  <c r="AB1419" i="1" s="1"/>
  <c r="D1419" i="1"/>
  <c r="AA1418" i="1"/>
  <c r="Z1418" i="1"/>
  <c r="AB1418" i="1" s="1"/>
  <c r="D1418" i="1"/>
  <c r="AA1417" i="1"/>
  <c r="Z1417" i="1"/>
  <c r="AB1417" i="1" s="1"/>
  <c r="D1417" i="1"/>
  <c r="AA1416" i="1"/>
  <c r="Z1416" i="1"/>
  <c r="AB1416" i="1" s="1"/>
  <c r="D1416" i="1"/>
  <c r="AA1415" i="1"/>
  <c r="Z1415" i="1"/>
  <c r="AB1415" i="1" s="1"/>
  <c r="D1415" i="1"/>
  <c r="AA1414" i="1"/>
  <c r="Z1414" i="1"/>
  <c r="AB1414" i="1" s="1"/>
  <c r="D1414" i="1"/>
  <c r="AA1413" i="1"/>
  <c r="Z1413" i="1"/>
  <c r="AB1413" i="1" s="1"/>
  <c r="D1413" i="1"/>
  <c r="AA1412" i="1"/>
  <c r="Z1412" i="1"/>
  <c r="AB1412" i="1" s="1"/>
  <c r="D1412" i="1"/>
  <c r="AA1411" i="1"/>
  <c r="Z1411" i="1"/>
  <c r="AB1411" i="1" s="1"/>
  <c r="D1411" i="1"/>
  <c r="AA1410" i="1"/>
  <c r="Z1410" i="1"/>
  <c r="AB1410" i="1" s="1"/>
  <c r="D1410" i="1"/>
  <c r="AA1409" i="1"/>
  <c r="Z1409" i="1"/>
  <c r="AB1409" i="1" s="1"/>
  <c r="D1409" i="1"/>
  <c r="AA1408" i="1"/>
  <c r="Z1408" i="1"/>
  <c r="AB1408" i="1" s="1"/>
  <c r="D1408" i="1"/>
  <c r="AA1407" i="1"/>
  <c r="Z1407" i="1"/>
  <c r="AB1407" i="1" s="1"/>
  <c r="D1407" i="1"/>
  <c r="AA1406" i="1"/>
  <c r="Z1406" i="1"/>
  <c r="AB1406" i="1" s="1"/>
  <c r="D1406" i="1"/>
  <c r="AA1405" i="1"/>
  <c r="Z1405" i="1"/>
  <c r="AB1405" i="1" s="1"/>
  <c r="D1405" i="1"/>
  <c r="AA1404" i="1"/>
  <c r="Z1404" i="1"/>
  <c r="AB1404" i="1" s="1"/>
  <c r="D1404" i="1"/>
  <c r="AA1403" i="1"/>
  <c r="Z1403" i="1"/>
  <c r="AB1403" i="1" s="1"/>
  <c r="D1403" i="1"/>
  <c r="AA1402" i="1"/>
  <c r="Z1402" i="1"/>
  <c r="AB1402" i="1" s="1"/>
  <c r="D1402" i="1"/>
  <c r="AA1401" i="1"/>
  <c r="Z1401" i="1"/>
  <c r="AB1401" i="1" s="1"/>
  <c r="D1401" i="1"/>
  <c r="AA1400" i="1"/>
  <c r="Z1400" i="1"/>
  <c r="AB1400" i="1" s="1"/>
  <c r="D1400" i="1"/>
  <c r="AA1399" i="1"/>
  <c r="Z1399" i="1"/>
  <c r="AB1399" i="1" s="1"/>
  <c r="D1399" i="1"/>
  <c r="AA1398" i="1"/>
  <c r="Z1398" i="1"/>
  <c r="AB1398" i="1" s="1"/>
  <c r="D1398" i="1"/>
  <c r="AA1397" i="1"/>
  <c r="Z1397" i="1"/>
  <c r="AB1397" i="1" s="1"/>
  <c r="D1397" i="1"/>
  <c r="AA1396" i="1"/>
  <c r="Z1396" i="1"/>
  <c r="AB1396" i="1" s="1"/>
  <c r="D1396" i="1"/>
  <c r="AA1395" i="1"/>
  <c r="Z1395" i="1"/>
  <c r="AB1395" i="1" s="1"/>
  <c r="D1395" i="1"/>
  <c r="AA1394" i="1"/>
  <c r="Z1394" i="1"/>
  <c r="AB1394" i="1" s="1"/>
  <c r="D1394" i="1"/>
  <c r="AA1393" i="1"/>
  <c r="Z1393" i="1"/>
  <c r="AB1393" i="1" s="1"/>
  <c r="D1393" i="1"/>
  <c r="AA1392" i="1"/>
  <c r="Z1392" i="1"/>
  <c r="AB1392" i="1" s="1"/>
  <c r="D1392" i="1"/>
  <c r="AA1391" i="1"/>
  <c r="Z1391" i="1"/>
  <c r="AB1391" i="1" s="1"/>
  <c r="D1391" i="1"/>
  <c r="AA1390" i="1"/>
  <c r="Z1390" i="1"/>
  <c r="AB1390" i="1" s="1"/>
  <c r="D1390" i="1"/>
  <c r="AA1389" i="1"/>
  <c r="Z1389" i="1"/>
  <c r="AB1389" i="1" s="1"/>
  <c r="D1389" i="1"/>
  <c r="AA1388" i="1"/>
  <c r="Z1388" i="1"/>
  <c r="AB1388" i="1" s="1"/>
  <c r="D1388" i="1"/>
  <c r="AA1387" i="1"/>
  <c r="Z1387" i="1"/>
  <c r="AB1387" i="1" s="1"/>
  <c r="D1387" i="1"/>
  <c r="AA1386" i="1"/>
  <c r="Z1386" i="1"/>
  <c r="AB1386" i="1" s="1"/>
  <c r="D1386" i="1"/>
  <c r="AA1385" i="1"/>
  <c r="Z1385" i="1"/>
  <c r="AB1385" i="1" s="1"/>
  <c r="D1385" i="1"/>
  <c r="AA1384" i="1"/>
  <c r="Z1384" i="1"/>
  <c r="AB1384" i="1" s="1"/>
  <c r="D1384" i="1"/>
  <c r="AA1383" i="1"/>
  <c r="Z1383" i="1"/>
  <c r="AB1383" i="1" s="1"/>
  <c r="D1383" i="1"/>
  <c r="AA1382" i="1"/>
  <c r="Z1382" i="1"/>
  <c r="AB1382" i="1" s="1"/>
  <c r="D1382" i="1"/>
  <c r="AA1381" i="1"/>
  <c r="Z1381" i="1"/>
  <c r="AB1381" i="1" s="1"/>
  <c r="D1381" i="1"/>
  <c r="AA1380" i="1"/>
  <c r="Z1380" i="1"/>
  <c r="AB1380" i="1" s="1"/>
  <c r="D1380" i="1"/>
  <c r="AA1379" i="1"/>
  <c r="Z1379" i="1"/>
  <c r="AB1379" i="1" s="1"/>
  <c r="D1379" i="1"/>
  <c r="AA1378" i="1"/>
  <c r="Z1378" i="1"/>
  <c r="AB1378" i="1" s="1"/>
  <c r="D1378" i="1"/>
  <c r="AA1377" i="1"/>
  <c r="Z1377" i="1"/>
  <c r="AB1377" i="1" s="1"/>
  <c r="D1377" i="1"/>
  <c r="AA1376" i="1"/>
  <c r="Z1376" i="1"/>
  <c r="AB1376" i="1" s="1"/>
  <c r="D1376" i="1"/>
  <c r="AA1375" i="1"/>
  <c r="Z1375" i="1"/>
  <c r="AB1375" i="1" s="1"/>
  <c r="D1375" i="1"/>
  <c r="AA1374" i="1"/>
  <c r="Z1374" i="1"/>
  <c r="AB1374" i="1" s="1"/>
  <c r="D1374" i="1"/>
  <c r="AA1373" i="1"/>
  <c r="Z1373" i="1"/>
  <c r="AB1373" i="1" s="1"/>
  <c r="D1373" i="1"/>
  <c r="AA1372" i="1"/>
  <c r="Z1372" i="1"/>
  <c r="AB1372" i="1" s="1"/>
  <c r="D1372" i="1"/>
  <c r="AA1371" i="1"/>
  <c r="Z1371" i="1"/>
  <c r="AB1371" i="1" s="1"/>
  <c r="D1371" i="1"/>
  <c r="AA1370" i="1"/>
  <c r="Z1370" i="1"/>
  <c r="AB1370" i="1" s="1"/>
  <c r="D1370" i="1"/>
  <c r="AA1369" i="1"/>
  <c r="Z1369" i="1"/>
  <c r="AB1369" i="1" s="1"/>
  <c r="D1369" i="1"/>
  <c r="AA1368" i="1"/>
  <c r="Z1368" i="1"/>
  <c r="AB1368" i="1" s="1"/>
  <c r="D1368" i="1"/>
  <c r="AA1367" i="1"/>
  <c r="Z1367" i="1"/>
  <c r="AB1367" i="1" s="1"/>
  <c r="D1367" i="1"/>
  <c r="AA1366" i="1"/>
  <c r="Z1366" i="1"/>
  <c r="AB1366" i="1" s="1"/>
  <c r="D1366" i="1"/>
  <c r="AA1365" i="1"/>
  <c r="Z1365" i="1"/>
  <c r="AB1365" i="1" s="1"/>
  <c r="D1365" i="1"/>
  <c r="AA1364" i="1"/>
  <c r="Z1364" i="1"/>
  <c r="AB1364" i="1" s="1"/>
  <c r="D1364" i="1"/>
  <c r="AA1363" i="1"/>
  <c r="Z1363" i="1"/>
  <c r="AB1363" i="1" s="1"/>
  <c r="D1363" i="1"/>
  <c r="AA1362" i="1"/>
  <c r="Z1362" i="1"/>
  <c r="AB1362" i="1" s="1"/>
  <c r="D1362" i="1"/>
  <c r="AA1361" i="1"/>
  <c r="Z1361" i="1"/>
  <c r="AB1361" i="1" s="1"/>
  <c r="D1361" i="1"/>
  <c r="AA1360" i="1"/>
  <c r="Z1360" i="1"/>
  <c r="AB1360" i="1" s="1"/>
  <c r="D1360" i="1"/>
  <c r="AA1359" i="1"/>
  <c r="Z1359" i="1"/>
  <c r="AB1359" i="1" s="1"/>
  <c r="D1359" i="1"/>
  <c r="AA1358" i="1"/>
  <c r="Z1358" i="1"/>
  <c r="AB1358" i="1" s="1"/>
  <c r="D1358" i="1"/>
  <c r="AA1357" i="1"/>
  <c r="Z1357" i="1"/>
  <c r="AB1357" i="1" s="1"/>
  <c r="D1357" i="1"/>
  <c r="AA1356" i="1"/>
  <c r="Z1356" i="1"/>
  <c r="AB1356" i="1" s="1"/>
  <c r="D1356" i="1"/>
  <c r="AA1355" i="1"/>
  <c r="Z1355" i="1"/>
  <c r="AB1355" i="1" s="1"/>
  <c r="D1355" i="1"/>
  <c r="AA1354" i="1"/>
  <c r="Z1354" i="1"/>
  <c r="AB1354" i="1" s="1"/>
  <c r="D1354" i="1"/>
  <c r="AA1353" i="1"/>
  <c r="Z1353" i="1"/>
  <c r="AB1353" i="1" s="1"/>
  <c r="D1353" i="1"/>
  <c r="AA1352" i="1"/>
  <c r="Z1352" i="1"/>
  <c r="AB1352" i="1" s="1"/>
  <c r="D1352" i="1"/>
  <c r="AA1351" i="1"/>
  <c r="Z1351" i="1"/>
  <c r="AB1351" i="1" s="1"/>
  <c r="D1351" i="1"/>
  <c r="AA1350" i="1"/>
  <c r="Z1350" i="1"/>
  <c r="AB1350" i="1" s="1"/>
  <c r="D1350" i="1"/>
  <c r="AA1349" i="1"/>
  <c r="Z1349" i="1"/>
  <c r="AB1349" i="1" s="1"/>
  <c r="D1349" i="1"/>
  <c r="AA1348" i="1"/>
  <c r="Z1348" i="1"/>
  <c r="AB1348" i="1" s="1"/>
  <c r="D1348" i="1"/>
  <c r="AA1347" i="1"/>
  <c r="Z1347" i="1"/>
  <c r="AB1347" i="1" s="1"/>
  <c r="D1347" i="1"/>
  <c r="AA1346" i="1"/>
  <c r="Z1346" i="1"/>
  <c r="AB1346" i="1" s="1"/>
  <c r="D1346" i="1"/>
  <c r="AA1345" i="1"/>
  <c r="Z1345" i="1"/>
  <c r="AB1345" i="1" s="1"/>
  <c r="D1345" i="1"/>
  <c r="AA1344" i="1"/>
  <c r="Z1344" i="1"/>
  <c r="AB1344" i="1" s="1"/>
  <c r="D1344" i="1"/>
  <c r="AA1343" i="1"/>
  <c r="Z1343" i="1"/>
  <c r="AB1343" i="1" s="1"/>
  <c r="D1343" i="1"/>
  <c r="AA1342" i="1"/>
  <c r="Z1342" i="1"/>
  <c r="AB1342" i="1" s="1"/>
  <c r="D1342" i="1"/>
  <c r="AA1341" i="1"/>
  <c r="Z1341" i="1"/>
  <c r="AB1341" i="1" s="1"/>
  <c r="D1341" i="1"/>
  <c r="AA1340" i="1"/>
  <c r="Z1340" i="1"/>
  <c r="AB1340" i="1" s="1"/>
  <c r="D1340" i="1"/>
  <c r="AA1339" i="1"/>
  <c r="Z1339" i="1"/>
  <c r="AB1339" i="1" s="1"/>
  <c r="D1339" i="1"/>
  <c r="AA1338" i="1"/>
  <c r="Z1338" i="1"/>
  <c r="AB1338" i="1" s="1"/>
  <c r="D1338" i="1"/>
  <c r="AA1337" i="1"/>
  <c r="Z1337" i="1"/>
  <c r="AB1337" i="1" s="1"/>
  <c r="D1337" i="1"/>
  <c r="AA1336" i="1"/>
  <c r="Z1336" i="1"/>
  <c r="AB1336" i="1" s="1"/>
  <c r="D1336" i="1"/>
  <c r="AA1335" i="1"/>
  <c r="Z1335" i="1"/>
  <c r="AB1335" i="1" s="1"/>
  <c r="D1335" i="1"/>
  <c r="AA1334" i="1"/>
  <c r="Z1334" i="1"/>
  <c r="AB1334" i="1" s="1"/>
  <c r="D1334" i="1"/>
  <c r="AA1333" i="1"/>
  <c r="Z1333" i="1"/>
  <c r="AB1333" i="1" s="1"/>
  <c r="D1333" i="1"/>
  <c r="AA1332" i="1"/>
  <c r="Z1332" i="1"/>
  <c r="AB1332" i="1" s="1"/>
  <c r="D1332" i="1"/>
  <c r="AA1331" i="1"/>
  <c r="Z1331" i="1"/>
  <c r="AB1331" i="1" s="1"/>
  <c r="D1331" i="1"/>
  <c r="AA1330" i="1"/>
  <c r="Z1330" i="1"/>
  <c r="AB1330" i="1" s="1"/>
  <c r="D1330" i="1"/>
  <c r="AA1329" i="1"/>
  <c r="Z1329" i="1"/>
  <c r="AB1329" i="1" s="1"/>
  <c r="D1329" i="1"/>
  <c r="AA1328" i="1"/>
  <c r="Z1328" i="1"/>
  <c r="AB1328" i="1" s="1"/>
  <c r="D1328" i="1"/>
  <c r="AA1327" i="1"/>
  <c r="Z1327" i="1"/>
  <c r="AB1327" i="1" s="1"/>
  <c r="D1327" i="1"/>
  <c r="AA1326" i="1"/>
  <c r="Z1326" i="1"/>
  <c r="AB1326" i="1" s="1"/>
  <c r="D1326" i="1"/>
  <c r="AA1325" i="1"/>
  <c r="Z1325" i="1"/>
  <c r="AB1325" i="1" s="1"/>
  <c r="D1325" i="1"/>
  <c r="AA1324" i="1"/>
  <c r="Z1324" i="1"/>
  <c r="AB1324" i="1" s="1"/>
  <c r="D1324" i="1"/>
  <c r="AA1323" i="1"/>
  <c r="Z1323" i="1"/>
  <c r="AB1323" i="1" s="1"/>
  <c r="D1323" i="1"/>
  <c r="AA1322" i="1"/>
  <c r="Z1322" i="1"/>
  <c r="AB1322" i="1" s="1"/>
  <c r="D1322" i="1"/>
  <c r="AA1321" i="1"/>
  <c r="Z1321" i="1"/>
  <c r="AB1321" i="1" s="1"/>
  <c r="D1321" i="1"/>
  <c r="AA1320" i="1"/>
  <c r="Z1320" i="1"/>
  <c r="AB1320" i="1" s="1"/>
  <c r="D1320" i="1"/>
  <c r="AA1319" i="1"/>
  <c r="Z1319" i="1"/>
  <c r="AB1319" i="1" s="1"/>
  <c r="D1319" i="1"/>
  <c r="AA1318" i="1"/>
  <c r="Z1318" i="1"/>
  <c r="AB1318" i="1" s="1"/>
  <c r="D1318" i="1"/>
  <c r="AA1317" i="1"/>
  <c r="Z1317" i="1"/>
  <c r="AB1317" i="1" s="1"/>
  <c r="D1317" i="1"/>
  <c r="AA1316" i="1"/>
  <c r="Z1316" i="1"/>
  <c r="AB1316" i="1" s="1"/>
  <c r="D1316" i="1"/>
  <c r="AA1315" i="1"/>
  <c r="Z1315" i="1"/>
  <c r="AB1315" i="1" s="1"/>
  <c r="D1315" i="1"/>
  <c r="AA1314" i="1"/>
  <c r="Z1314" i="1"/>
  <c r="AB1314" i="1" s="1"/>
  <c r="D1314" i="1"/>
  <c r="AA1313" i="1"/>
  <c r="Z1313" i="1"/>
  <c r="AB1313" i="1" s="1"/>
  <c r="D1313" i="1"/>
  <c r="AA1312" i="1"/>
  <c r="Z1312" i="1"/>
  <c r="AB1312" i="1" s="1"/>
  <c r="D1312" i="1"/>
  <c r="AA1311" i="1"/>
  <c r="Z1311" i="1"/>
  <c r="AB1311" i="1" s="1"/>
  <c r="D1311" i="1"/>
  <c r="AA1310" i="1"/>
  <c r="Z1310" i="1"/>
  <c r="AB1310" i="1" s="1"/>
  <c r="D1310" i="1"/>
  <c r="AA1309" i="1"/>
  <c r="Z1309" i="1"/>
  <c r="AB1309" i="1" s="1"/>
  <c r="D1309" i="1"/>
  <c r="Z1308" i="1"/>
  <c r="AB1308" i="1" s="1"/>
  <c r="D1308" i="1"/>
  <c r="Z1307" i="1"/>
  <c r="AB1307" i="1" s="1"/>
  <c r="D1307" i="1"/>
  <c r="AA1306" i="1"/>
  <c r="Z1306" i="1"/>
  <c r="AB1306" i="1" s="1"/>
  <c r="D1306" i="1"/>
  <c r="AA1305" i="1"/>
  <c r="Z1305" i="1"/>
  <c r="AB1305" i="1" s="1"/>
  <c r="D1305" i="1"/>
  <c r="AA1304" i="1"/>
  <c r="Z1304" i="1"/>
  <c r="AB1304" i="1" s="1"/>
  <c r="D1304" i="1"/>
  <c r="Z1303" i="1"/>
  <c r="AB1303" i="1" s="1"/>
  <c r="D1303" i="1"/>
  <c r="Z1302" i="1"/>
  <c r="D1302" i="1"/>
  <c r="Z1301" i="1"/>
  <c r="D1301" i="1"/>
  <c r="AA1300" i="1"/>
  <c r="Z1300" i="1"/>
  <c r="AB1300" i="1" s="1"/>
  <c r="D1300" i="1"/>
  <c r="AA1299" i="1"/>
  <c r="Z1299" i="1"/>
  <c r="AB1299" i="1" s="1"/>
  <c r="D1299" i="1"/>
  <c r="AA1298" i="1"/>
  <c r="Z1298" i="1"/>
  <c r="AB1298" i="1" s="1"/>
  <c r="D1298" i="1"/>
  <c r="AA1297" i="1"/>
  <c r="Z1297" i="1"/>
  <c r="AB1297" i="1" s="1"/>
  <c r="D1297" i="1"/>
  <c r="AA1296" i="1"/>
  <c r="Z1296" i="1"/>
  <c r="AB1296" i="1" s="1"/>
  <c r="D1296" i="1"/>
  <c r="AA1295" i="1"/>
  <c r="Z1295" i="1"/>
  <c r="AB1295" i="1" s="1"/>
  <c r="D1295" i="1"/>
  <c r="AA1294" i="1"/>
  <c r="Z1294" i="1"/>
  <c r="AB1294" i="1" s="1"/>
  <c r="D1294" i="1"/>
  <c r="Z1293" i="1"/>
  <c r="AB1293" i="1" s="1"/>
  <c r="D1293" i="1"/>
  <c r="AA1292" i="1"/>
  <c r="Z1292" i="1"/>
  <c r="AB1292" i="1" s="1"/>
  <c r="D1292" i="1"/>
  <c r="Z1291" i="1"/>
  <c r="AB1291" i="1" s="1"/>
  <c r="D1291" i="1"/>
  <c r="D1290" i="1"/>
  <c r="Z1289" i="1"/>
  <c r="D1289" i="1"/>
  <c r="AA1288" i="1"/>
  <c r="Z1288" i="1"/>
  <c r="AB1288" i="1" s="1"/>
  <c r="D1288" i="1"/>
  <c r="AA1287" i="1"/>
  <c r="Z1287" i="1"/>
  <c r="AB1287" i="1" s="1"/>
  <c r="D1287" i="1"/>
  <c r="AA1286" i="1"/>
  <c r="Z1286" i="1"/>
  <c r="AB1286" i="1" s="1"/>
  <c r="D1286" i="1"/>
  <c r="D1285" i="1"/>
  <c r="D1284" i="1"/>
  <c r="D1283" i="1"/>
  <c r="D1282" i="1"/>
  <c r="D1281" i="1"/>
  <c r="AA1280" i="1"/>
  <c r="Z1280" i="1"/>
  <c r="AB1280" i="1" s="1"/>
  <c r="D1280" i="1"/>
  <c r="AB1279" i="1"/>
  <c r="AA1279" i="1"/>
  <c r="Z1279" i="1"/>
  <c r="D1279" i="1"/>
  <c r="AB1278" i="1"/>
  <c r="AA1278" i="1"/>
  <c r="Z1278" i="1"/>
  <c r="D1278" i="1"/>
  <c r="AA1277" i="1"/>
  <c r="Z1277" i="1"/>
  <c r="AB1277" i="1" s="1"/>
  <c r="D1277" i="1"/>
  <c r="AB1276" i="1"/>
  <c r="AA1276" i="1"/>
  <c r="Z1276" i="1"/>
  <c r="D1276" i="1"/>
  <c r="AB1275" i="1"/>
  <c r="AA1275" i="1"/>
  <c r="Z1275" i="1"/>
  <c r="D1275" i="1"/>
  <c r="AA1274" i="1"/>
  <c r="Z1274" i="1"/>
  <c r="AB1274" i="1" s="1"/>
  <c r="D1274" i="1"/>
  <c r="AB1273" i="1"/>
  <c r="AA1273" i="1"/>
  <c r="Z1273" i="1"/>
  <c r="D1273" i="1"/>
  <c r="AB1272" i="1"/>
  <c r="AA1272" i="1"/>
  <c r="Z1272" i="1"/>
  <c r="D1272" i="1"/>
  <c r="AA1271" i="1"/>
  <c r="Z1271" i="1"/>
  <c r="AB1271" i="1" s="1"/>
  <c r="D1271" i="1"/>
  <c r="AB1270" i="1"/>
  <c r="AA1270" i="1"/>
  <c r="Z1270" i="1"/>
  <c r="D1270" i="1"/>
  <c r="AB1269" i="1"/>
  <c r="AA1269" i="1"/>
  <c r="Z1269" i="1"/>
  <c r="D1269" i="1"/>
  <c r="AA1268" i="1"/>
  <c r="Z1268" i="1"/>
  <c r="AB1268" i="1" s="1"/>
  <c r="D1268" i="1"/>
  <c r="AB1267" i="1"/>
  <c r="AA1267" i="1"/>
  <c r="Z1267" i="1"/>
  <c r="D1267" i="1"/>
  <c r="AB1266" i="1"/>
  <c r="AA1266" i="1"/>
  <c r="Z1266" i="1"/>
  <c r="D1266" i="1"/>
  <c r="AA1265" i="1"/>
  <c r="Z1265" i="1"/>
  <c r="D1265" i="1"/>
  <c r="AB1264" i="1"/>
  <c r="AA1264" i="1"/>
  <c r="Z1264" i="1"/>
  <c r="D1264" i="1"/>
  <c r="AB1263" i="1"/>
  <c r="AA1263" i="1"/>
  <c r="Z1263" i="1"/>
  <c r="D1263" i="1"/>
  <c r="AA1262" i="1"/>
  <c r="Z1262" i="1"/>
  <c r="AB1262" i="1" s="1"/>
  <c r="D1262" i="1"/>
  <c r="AB1261" i="1"/>
  <c r="AA1261" i="1"/>
  <c r="Z1261" i="1"/>
  <c r="D1261" i="1"/>
  <c r="AB1260" i="1"/>
  <c r="AA1260" i="1"/>
  <c r="Z1260" i="1"/>
  <c r="D1260" i="1"/>
  <c r="AA1259" i="1"/>
  <c r="Z1259" i="1"/>
  <c r="AB1259" i="1" s="1"/>
  <c r="D1259" i="1"/>
  <c r="AB1258" i="1"/>
  <c r="AA1258" i="1"/>
  <c r="Z1258" i="1"/>
  <c r="D1258" i="1"/>
  <c r="Z1257" i="1"/>
  <c r="AA1257" i="1" s="1"/>
  <c r="D1257" i="1"/>
  <c r="D1256" i="1"/>
  <c r="D1255" i="1"/>
  <c r="D1254" i="1"/>
  <c r="D1253" i="1"/>
  <c r="D1252" i="1"/>
  <c r="AA1251" i="1"/>
  <c r="AB1251" i="1" s="1"/>
  <c r="D1251" i="1"/>
  <c r="AA1250" i="1"/>
  <c r="Z1250" i="1"/>
  <c r="AB1250" i="1" s="1"/>
  <c r="D1250" i="1"/>
  <c r="AA1249" i="1"/>
  <c r="Z1249" i="1"/>
  <c r="AB1249" i="1" s="1"/>
  <c r="D1249" i="1"/>
  <c r="D1248" i="1"/>
  <c r="AB1246" i="1"/>
  <c r="AA1246" i="1"/>
  <c r="Z1246" i="1"/>
  <c r="D1246" i="1"/>
  <c r="AB1245" i="1"/>
  <c r="AA1245" i="1"/>
  <c r="Z1245" i="1"/>
  <c r="D1245" i="1"/>
  <c r="AA1244" i="1"/>
  <c r="Z1244" i="1"/>
  <c r="D1244" i="1"/>
  <c r="AA1243" i="1"/>
  <c r="AB1243" i="1" s="1"/>
  <c r="Z1243" i="1"/>
  <c r="D1243" i="1"/>
  <c r="AB1242" i="1"/>
  <c r="AA1242" i="1"/>
  <c r="Z1242" i="1"/>
  <c r="D1242" i="1"/>
  <c r="AA1241" i="1"/>
  <c r="Z1241" i="1"/>
  <c r="AB1241" i="1" s="1"/>
  <c r="D1241" i="1"/>
  <c r="AB1240" i="1"/>
  <c r="AA1240" i="1"/>
  <c r="Z1240" i="1"/>
  <c r="D1240" i="1"/>
  <c r="Z1239" i="1"/>
  <c r="AB1239" i="1" s="1"/>
  <c r="D1239" i="1"/>
  <c r="Z1238" i="1"/>
  <c r="D1238" i="1"/>
  <c r="AA1237" i="1"/>
  <c r="Z1237" i="1"/>
  <c r="AB1237" i="1" s="1"/>
  <c r="D1237" i="1"/>
  <c r="AA1236" i="1"/>
  <c r="Z1236" i="1"/>
  <c r="D1236" i="1"/>
  <c r="AA1235" i="1"/>
  <c r="Z1235" i="1"/>
  <c r="AB1235" i="1" s="1"/>
  <c r="D1235" i="1"/>
  <c r="Z1234" i="1"/>
  <c r="D1234" i="1"/>
  <c r="AA1233" i="1"/>
  <c r="Z1233" i="1"/>
  <c r="AB1233" i="1" s="1"/>
  <c r="D1233" i="1"/>
  <c r="AA1232" i="1"/>
  <c r="Z1232" i="1"/>
  <c r="AB1232" i="1" s="1"/>
  <c r="D1232" i="1"/>
  <c r="AA1231" i="1"/>
  <c r="Z1231" i="1"/>
  <c r="AB1231" i="1" s="1"/>
  <c r="D1231" i="1"/>
  <c r="AA1230" i="1"/>
  <c r="Z1230" i="1"/>
  <c r="AB1230" i="1" s="1"/>
  <c r="D1230" i="1"/>
  <c r="AA1229" i="1"/>
  <c r="Z1229" i="1"/>
  <c r="AB1229" i="1" s="1"/>
  <c r="D1229" i="1"/>
  <c r="AA1228" i="1"/>
  <c r="Z1228" i="1"/>
  <c r="AB1228" i="1" s="1"/>
  <c r="D1228" i="1"/>
  <c r="AA1227" i="1"/>
  <c r="Z1227" i="1"/>
  <c r="AB1227" i="1" s="1"/>
  <c r="D1227" i="1"/>
  <c r="AA1226" i="1"/>
  <c r="Z1226" i="1"/>
  <c r="AB1226" i="1" s="1"/>
  <c r="D1226" i="1"/>
  <c r="Z1225" i="1"/>
  <c r="D1225" i="1"/>
  <c r="Z1224" i="1"/>
  <c r="D1224" i="1"/>
  <c r="AA1223" i="1"/>
  <c r="Z1223" i="1"/>
  <c r="AB1223" i="1" s="1"/>
  <c r="D1223" i="1"/>
  <c r="AA1222" i="1"/>
  <c r="Z1222" i="1"/>
  <c r="AB1222" i="1" s="1"/>
  <c r="D1222" i="1"/>
  <c r="AA1221" i="1"/>
  <c r="Z1221" i="1"/>
  <c r="AB1221" i="1" s="1"/>
  <c r="D1221" i="1"/>
  <c r="AA1220" i="1"/>
  <c r="Z1220" i="1"/>
  <c r="AB1220" i="1" s="1"/>
  <c r="D1220" i="1"/>
  <c r="AA1219" i="1"/>
  <c r="Z1219" i="1"/>
  <c r="AB1219" i="1" s="1"/>
  <c r="D1219" i="1"/>
  <c r="Z1218" i="1"/>
  <c r="D1218" i="1"/>
  <c r="AA1217" i="1"/>
  <c r="Z1217" i="1"/>
  <c r="AB1217" i="1" s="1"/>
  <c r="D1217" i="1"/>
  <c r="AA1216" i="1"/>
  <c r="Z1216" i="1"/>
  <c r="AB1216" i="1" s="1"/>
  <c r="D1216" i="1"/>
  <c r="AA1215" i="1"/>
  <c r="Z1215" i="1"/>
  <c r="AB1215" i="1" s="1"/>
  <c r="D1215" i="1"/>
  <c r="AA1214" i="1"/>
  <c r="Z1214" i="1"/>
  <c r="AB1214" i="1" s="1"/>
  <c r="D1214" i="1"/>
  <c r="AA1213" i="1"/>
  <c r="Z1213" i="1"/>
  <c r="AB1213" i="1" s="1"/>
  <c r="D1213" i="1"/>
  <c r="AA1212" i="1"/>
  <c r="Z1212" i="1"/>
  <c r="AB1212" i="1" s="1"/>
  <c r="D1212" i="1"/>
  <c r="AA1211" i="1"/>
  <c r="Z1211" i="1"/>
  <c r="AB1211" i="1" s="1"/>
  <c r="D1211" i="1"/>
  <c r="AA1210" i="1"/>
  <c r="Z1210" i="1"/>
  <c r="AB1210" i="1" s="1"/>
  <c r="D1210" i="1"/>
  <c r="AA1209" i="1"/>
  <c r="Z1209" i="1"/>
  <c r="AB1209" i="1" s="1"/>
  <c r="D1209" i="1"/>
  <c r="AA1208" i="1"/>
  <c r="Z1208" i="1"/>
  <c r="AB1208" i="1" s="1"/>
  <c r="D1208" i="1"/>
  <c r="AA1207" i="1"/>
  <c r="Z1207" i="1"/>
  <c r="AB1207" i="1" s="1"/>
  <c r="D1207" i="1"/>
  <c r="AA1206" i="1"/>
  <c r="Z1206" i="1"/>
  <c r="AB1206" i="1" s="1"/>
  <c r="D1206" i="1"/>
  <c r="AA1205" i="1"/>
  <c r="Z1205" i="1"/>
  <c r="AB1205" i="1" s="1"/>
  <c r="D1205" i="1"/>
  <c r="AA1204" i="1"/>
  <c r="Z1204" i="1"/>
  <c r="AB1204" i="1" s="1"/>
  <c r="D1204" i="1"/>
  <c r="AA1203" i="1"/>
  <c r="Z1203" i="1"/>
  <c r="AB1203" i="1" s="1"/>
  <c r="D1203" i="1"/>
  <c r="AA1202" i="1"/>
  <c r="Z1202" i="1"/>
  <c r="AB1202" i="1" s="1"/>
  <c r="D1202" i="1"/>
  <c r="AA1201" i="1"/>
  <c r="Z1201" i="1"/>
  <c r="AB1201" i="1" s="1"/>
  <c r="D1201" i="1"/>
  <c r="AA1200" i="1"/>
  <c r="Z1200" i="1"/>
  <c r="AB1200" i="1" s="1"/>
  <c r="D1200" i="1"/>
  <c r="AA1199" i="1"/>
  <c r="Z1199" i="1"/>
  <c r="AB1199" i="1" s="1"/>
  <c r="D1199" i="1"/>
  <c r="AB1198" i="1"/>
  <c r="Z1198" i="1"/>
  <c r="D1198" i="1"/>
  <c r="AB1197" i="1"/>
  <c r="AA1197" i="1"/>
  <c r="Z1197" i="1"/>
  <c r="D1197" i="1"/>
  <c r="AB1196" i="1"/>
  <c r="AA1196" i="1"/>
  <c r="Z1196" i="1"/>
  <c r="D1196" i="1"/>
  <c r="AA1195" i="1"/>
  <c r="AB1195" i="1" s="1"/>
  <c r="Z1195" i="1"/>
  <c r="D1195" i="1"/>
  <c r="AB1194" i="1"/>
  <c r="AA1194" i="1"/>
  <c r="Z1194" i="1"/>
  <c r="D1194" i="1"/>
  <c r="AB1193" i="1"/>
  <c r="AA1193" i="1"/>
  <c r="Z1193" i="1"/>
  <c r="D1193" i="1"/>
  <c r="AB1192" i="1"/>
  <c r="AA1192" i="1"/>
  <c r="Z1192" i="1"/>
  <c r="D1192" i="1"/>
  <c r="AB1191" i="1"/>
  <c r="AA1191" i="1"/>
  <c r="Z1191" i="1"/>
  <c r="D1191" i="1"/>
  <c r="AB1190" i="1"/>
  <c r="AA1190" i="1"/>
  <c r="Z1190" i="1"/>
  <c r="D1190" i="1"/>
  <c r="AB1189" i="1"/>
  <c r="AA1189" i="1"/>
  <c r="Z1189" i="1"/>
  <c r="D1189" i="1"/>
  <c r="AB1188" i="1"/>
  <c r="AA1188" i="1"/>
  <c r="Z1188" i="1"/>
  <c r="D1188" i="1"/>
  <c r="AA1187" i="1"/>
  <c r="AB1187" i="1" s="1"/>
  <c r="Z1187" i="1"/>
  <c r="D1187" i="1"/>
  <c r="AB1186" i="1"/>
  <c r="AA1186" i="1"/>
  <c r="Z1186" i="1"/>
  <c r="D1186" i="1"/>
  <c r="AB1185" i="1"/>
  <c r="AA1185" i="1"/>
  <c r="Z1185" i="1"/>
  <c r="D1185" i="1"/>
  <c r="AB1184" i="1"/>
  <c r="AA1184" i="1"/>
  <c r="Z1184" i="1"/>
  <c r="D1184" i="1"/>
  <c r="AB1183" i="1"/>
  <c r="AA1183" i="1"/>
  <c r="Z1183" i="1"/>
  <c r="D1183" i="1"/>
  <c r="AB1182" i="1"/>
  <c r="AA1182" i="1"/>
  <c r="Z1182" i="1"/>
  <c r="D1182" i="1"/>
  <c r="AB1181" i="1"/>
  <c r="AA1181" i="1"/>
  <c r="Z1181" i="1"/>
  <c r="D1181" i="1"/>
  <c r="AB1180" i="1"/>
  <c r="AA1180" i="1"/>
  <c r="Z1180" i="1"/>
  <c r="D1180" i="1"/>
  <c r="AB1179" i="1"/>
  <c r="AA1179" i="1"/>
  <c r="Z1179" i="1"/>
  <c r="D1179" i="1"/>
  <c r="AA1178" i="1"/>
  <c r="AB1178" i="1" s="1"/>
  <c r="Z1178" i="1"/>
  <c r="D1178" i="1"/>
  <c r="AB1177" i="1"/>
  <c r="AA1177" i="1"/>
  <c r="Z1177" i="1"/>
  <c r="D1177" i="1"/>
  <c r="AB1176" i="1"/>
  <c r="AA1176" i="1"/>
  <c r="Z1176" i="1"/>
  <c r="D1176" i="1"/>
  <c r="AB1175" i="1"/>
  <c r="AA1175" i="1"/>
  <c r="Z1175" i="1"/>
  <c r="D1175" i="1"/>
  <c r="AB1174" i="1"/>
  <c r="AA1174" i="1"/>
  <c r="Z1174" i="1"/>
  <c r="D1174" i="1"/>
  <c r="AB1173" i="1"/>
  <c r="AA1173" i="1"/>
  <c r="Z1173" i="1"/>
  <c r="D1173" i="1"/>
  <c r="AB1172" i="1"/>
  <c r="AA1172" i="1"/>
  <c r="Z1172" i="1"/>
  <c r="D1172" i="1"/>
  <c r="AB1171" i="1"/>
  <c r="AA1171" i="1"/>
  <c r="Z1171" i="1"/>
  <c r="D1171" i="1"/>
  <c r="AB1170" i="1"/>
  <c r="AA1170" i="1"/>
  <c r="Z1170" i="1"/>
  <c r="D1170" i="1"/>
  <c r="AA1169" i="1"/>
  <c r="AB1169" i="1" s="1"/>
  <c r="Z1169" i="1"/>
  <c r="D1169" i="1"/>
  <c r="AB1168" i="1"/>
  <c r="AA1168" i="1"/>
  <c r="Z1168" i="1"/>
  <c r="D1168" i="1"/>
  <c r="AB1167" i="1"/>
  <c r="AA1167" i="1"/>
  <c r="Z1167" i="1"/>
  <c r="D1167" i="1"/>
  <c r="AB1166" i="1"/>
  <c r="AA1166" i="1"/>
  <c r="Z1166" i="1"/>
  <c r="AB1165" i="1"/>
  <c r="AA1165" i="1"/>
  <c r="Z1165" i="1"/>
  <c r="D1165" i="1"/>
  <c r="AB1164" i="1"/>
  <c r="AA1164" i="1"/>
  <c r="Z1164" i="1"/>
  <c r="D1164" i="1"/>
  <c r="AA1163" i="1"/>
  <c r="AB1163" i="1" s="1"/>
  <c r="Z1163" i="1"/>
  <c r="D1163" i="1"/>
  <c r="AA1162" i="1"/>
  <c r="AB1162" i="1" s="1"/>
  <c r="Z1162" i="1"/>
  <c r="D1162" i="1"/>
  <c r="AA1161" i="1"/>
  <c r="AB1161" i="1" s="1"/>
  <c r="Z1161" i="1"/>
  <c r="D1161" i="1"/>
  <c r="AB1160" i="1"/>
  <c r="AA1160" i="1"/>
  <c r="Z1160" i="1"/>
  <c r="D1160" i="1"/>
  <c r="AA1159" i="1"/>
  <c r="AB1159" i="1" s="1"/>
  <c r="Z1159" i="1"/>
  <c r="D1159" i="1"/>
  <c r="AB1158" i="1"/>
  <c r="AA1158" i="1"/>
  <c r="Z1158" i="1"/>
  <c r="D1158" i="1"/>
  <c r="AB1157" i="1"/>
  <c r="AA1157" i="1"/>
  <c r="Z1157" i="1"/>
  <c r="D1157" i="1"/>
  <c r="AB1156" i="1"/>
  <c r="AA1156" i="1"/>
  <c r="Z1156" i="1"/>
  <c r="D1156" i="1"/>
  <c r="AB1155" i="1"/>
  <c r="Z1155" i="1"/>
  <c r="D1155" i="1"/>
  <c r="AA1154" i="1"/>
  <c r="Z1154" i="1"/>
  <c r="AB1154" i="1" s="1"/>
  <c r="D1154" i="1"/>
  <c r="AA1153" i="1"/>
  <c r="Z1153" i="1"/>
  <c r="AB1153" i="1" s="1"/>
  <c r="D1153" i="1"/>
  <c r="AA1152" i="1"/>
  <c r="Z1152" i="1"/>
  <c r="AB1152" i="1" s="1"/>
  <c r="D1152" i="1"/>
  <c r="AA1151" i="1"/>
  <c r="Z1151" i="1"/>
  <c r="AB1151" i="1" s="1"/>
  <c r="D1151" i="1"/>
  <c r="AA1150" i="1"/>
  <c r="Z1150" i="1"/>
  <c r="AB1150" i="1" s="1"/>
  <c r="D1150" i="1"/>
  <c r="AA1149" i="1"/>
  <c r="Z1149" i="1"/>
  <c r="AB1149" i="1" s="1"/>
  <c r="D1149" i="1"/>
  <c r="AA1148" i="1"/>
  <c r="Z1148" i="1"/>
  <c r="AB1148" i="1" s="1"/>
  <c r="D1148" i="1"/>
  <c r="AA1147" i="1"/>
  <c r="Z1147" i="1"/>
  <c r="AB1147" i="1" s="1"/>
  <c r="D1147" i="1"/>
  <c r="AA1146" i="1"/>
  <c r="Z1146" i="1"/>
  <c r="AB1146" i="1" s="1"/>
  <c r="D1146" i="1"/>
  <c r="AA1145" i="1"/>
  <c r="Z1145" i="1"/>
  <c r="AB1145" i="1" s="1"/>
  <c r="D1145" i="1"/>
  <c r="AA1144" i="1"/>
  <c r="Z1144" i="1"/>
  <c r="AB1144" i="1" s="1"/>
  <c r="D1144" i="1"/>
  <c r="AA1143" i="1"/>
  <c r="Z1143" i="1"/>
  <c r="AB1143" i="1" s="1"/>
  <c r="D1143" i="1"/>
  <c r="AA1142" i="1"/>
  <c r="Z1142" i="1"/>
  <c r="AB1142" i="1" s="1"/>
  <c r="D1142" i="1"/>
  <c r="AA1141" i="1"/>
  <c r="Z1141" i="1"/>
  <c r="AB1141" i="1" s="1"/>
  <c r="D1141" i="1"/>
  <c r="AA1140" i="1"/>
  <c r="Z1140" i="1"/>
  <c r="AB1140" i="1" s="1"/>
  <c r="D1140" i="1"/>
  <c r="AA1139" i="1"/>
  <c r="Z1139" i="1"/>
  <c r="AB1139" i="1" s="1"/>
  <c r="D1139" i="1"/>
  <c r="AA1138" i="1"/>
  <c r="Z1138" i="1"/>
  <c r="AB1138" i="1" s="1"/>
  <c r="D1138" i="1"/>
  <c r="AA1137" i="1"/>
  <c r="Z1137" i="1"/>
  <c r="D1137" i="1"/>
  <c r="AA1136" i="1"/>
  <c r="Z1136" i="1"/>
  <c r="AB1136" i="1" s="1"/>
  <c r="D1136" i="1"/>
  <c r="AA1135" i="1"/>
  <c r="Z1135" i="1"/>
  <c r="AB1135" i="1" s="1"/>
  <c r="D1135" i="1"/>
  <c r="AA1134" i="1"/>
  <c r="Z1134" i="1"/>
  <c r="AB1134" i="1" s="1"/>
  <c r="D1134" i="1"/>
  <c r="AA1133" i="1"/>
  <c r="Z1133" i="1"/>
  <c r="AB1133" i="1" s="1"/>
  <c r="D1133" i="1"/>
  <c r="AA1132" i="1"/>
  <c r="Z1132" i="1"/>
  <c r="AB1132" i="1" s="1"/>
  <c r="D1132" i="1"/>
  <c r="AA1131" i="1"/>
  <c r="Z1131" i="1"/>
  <c r="AB1131" i="1" s="1"/>
  <c r="D1131" i="1"/>
  <c r="AA1130" i="1"/>
  <c r="Z1130" i="1"/>
  <c r="AB1130" i="1" s="1"/>
  <c r="D1130" i="1"/>
  <c r="AA1129" i="1"/>
  <c r="Z1129" i="1"/>
  <c r="AB1129" i="1" s="1"/>
  <c r="D1129" i="1"/>
  <c r="AA1128" i="1"/>
  <c r="Z1128" i="1"/>
  <c r="D1128" i="1"/>
  <c r="AA1127" i="1"/>
  <c r="Z1127" i="1"/>
  <c r="AB1127" i="1" s="1"/>
  <c r="D1127" i="1"/>
  <c r="AA1126" i="1"/>
  <c r="Z1126" i="1"/>
  <c r="AB1126" i="1" s="1"/>
  <c r="D1126" i="1"/>
  <c r="AA1125" i="1"/>
  <c r="Z1125" i="1"/>
  <c r="AB1125" i="1" s="1"/>
  <c r="D1125" i="1"/>
  <c r="AA1124" i="1"/>
  <c r="Z1124" i="1"/>
  <c r="AB1124" i="1" s="1"/>
  <c r="D1124" i="1"/>
  <c r="AA1123" i="1"/>
  <c r="Z1123" i="1"/>
  <c r="D1123" i="1"/>
  <c r="AA1122" i="1"/>
  <c r="Z1122" i="1"/>
  <c r="AB1122" i="1" s="1"/>
  <c r="D1122" i="1"/>
  <c r="AA1121" i="1"/>
  <c r="Z1121" i="1"/>
  <c r="AB1121" i="1" s="1"/>
  <c r="D1121" i="1"/>
  <c r="AA1120" i="1"/>
  <c r="Z1120" i="1"/>
  <c r="AB1120" i="1" s="1"/>
  <c r="D1120" i="1"/>
  <c r="AA1119" i="1"/>
  <c r="Z1119" i="1"/>
  <c r="AB1119" i="1" s="1"/>
  <c r="D1119" i="1"/>
  <c r="AA1118" i="1"/>
  <c r="Z1118" i="1"/>
  <c r="D1118" i="1"/>
  <c r="AA1117" i="1"/>
  <c r="Z1117" i="1"/>
  <c r="AB1117" i="1" s="1"/>
  <c r="D1117" i="1"/>
  <c r="AA1116" i="1"/>
  <c r="Z1116" i="1"/>
  <c r="D1116" i="1"/>
  <c r="AA1115" i="1"/>
  <c r="Z1115" i="1"/>
  <c r="AB1115" i="1" s="1"/>
  <c r="D1115" i="1"/>
  <c r="AA1114" i="1"/>
  <c r="Z1114" i="1"/>
  <c r="D1114" i="1"/>
  <c r="AA1113" i="1"/>
  <c r="Z1113" i="1"/>
  <c r="AB1113" i="1" s="1"/>
  <c r="D1113" i="1"/>
  <c r="AA1112" i="1"/>
  <c r="Z1112" i="1"/>
  <c r="AB1112" i="1" s="1"/>
  <c r="D1112" i="1"/>
  <c r="Z1111" i="1"/>
  <c r="AB1111" i="1" s="1"/>
  <c r="D1111" i="1"/>
  <c r="Z1110" i="1"/>
  <c r="D1110" i="1"/>
  <c r="AA1109" i="1"/>
  <c r="Z1109" i="1"/>
  <c r="AB1109" i="1" s="1"/>
  <c r="D1109" i="1"/>
  <c r="AA1108" i="1"/>
  <c r="Z1108" i="1"/>
  <c r="AB1108" i="1" s="1"/>
  <c r="D1108" i="1"/>
  <c r="AA1107" i="1"/>
  <c r="Z1107" i="1"/>
  <c r="D1107" i="1"/>
  <c r="AA1106" i="1"/>
  <c r="Z1106" i="1"/>
  <c r="AB1106" i="1" s="1"/>
  <c r="D1106" i="1"/>
  <c r="AA1105" i="1"/>
  <c r="Z1105" i="1"/>
  <c r="AB1105" i="1" s="1"/>
  <c r="D1105" i="1"/>
  <c r="AA1104" i="1"/>
  <c r="Z1104" i="1"/>
  <c r="AB1104" i="1" s="1"/>
  <c r="D1104" i="1"/>
  <c r="AA1103" i="1"/>
  <c r="Z1103" i="1"/>
  <c r="AB1103" i="1" s="1"/>
  <c r="D1103" i="1"/>
  <c r="AA1102" i="1"/>
  <c r="Z1102" i="1"/>
  <c r="AB1102" i="1" s="1"/>
  <c r="D1102" i="1"/>
  <c r="Z1101" i="1"/>
  <c r="D1101" i="1"/>
  <c r="AA1100" i="1"/>
  <c r="Z1100" i="1"/>
  <c r="AB1100" i="1" s="1"/>
  <c r="D1100" i="1"/>
  <c r="AA1099" i="1"/>
  <c r="Z1099" i="1"/>
  <c r="AB1099" i="1" s="1"/>
  <c r="D1099" i="1"/>
  <c r="AA1098" i="1"/>
  <c r="Z1098" i="1"/>
  <c r="AB1098" i="1" s="1"/>
  <c r="D1098" i="1"/>
  <c r="AA1097" i="1"/>
  <c r="Z1097" i="1"/>
  <c r="AB1097" i="1" s="1"/>
  <c r="D1097" i="1"/>
  <c r="AA1096" i="1"/>
  <c r="Z1096" i="1"/>
  <c r="AB1096" i="1" s="1"/>
  <c r="D1096" i="1"/>
  <c r="AA1095" i="1"/>
  <c r="Z1095" i="1"/>
  <c r="AB1095" i="1" s="1"/>
  <c r="D1095" i="1"/>
  <c r="AA1094" i="1"/>
  <c r="Z1094" i="1"/>
  <c r="AB1094" i="1" s="1"/>
  <c r="D1094" i="1"/>
  <c r="AA1093" i="1"/>
  <c r="Z1093" i="1"/>
  <c r="AB1093" i="1" s="1"/>
  <c r="D1093" i="1"/>
  <c r="AA1092" i="1"/>
  <c r="Z1092" i="1"/>
  <c r="AB1092" i="1" s="1"/>
  <c r="D1092" i="1"/>
  <c r="AA1091" i="1"/>
  <c r="Z1091" i="1"/>
  <c r="D1091" i="1"/>
  <c r="AA1090" i="1"/>
  <c r="Z1090" i="1"/>
  <c r="AB1090" i="1" s="1"/>
  <c r="D1090" i="1"/>
  <c r="AA1089" i="1"/>
  <c r="Z1089" i="1"/>
  <c r="AB1089" i="1" s="1"/>
  <c r="D1089" i="1"/>
  <c r="AA1088" i="1"/>
  <c r="Z1088" i="1"/>
  <c r="AB1088" i="1" s="1"/>
  <c r="D1088" i="1"/>
  <c r="AA1087" i="1"/>
  <c r="Z1087" i="1"/>
  <c r="AB1087" i="1" s="1"/>
  <c r="D1087" i="1"/>
  <c r="Z1086" i="1"/>
  <c r="D1086" i="1"/>
  <c r="Z1085" i="1"/>
  <c r="D1085" i="1"/>
  <c r="AA1084" i="1"/>
  <c r="Z1084" i="1"/>
  <c r="AB1084" i="1" s="1"/>
  <c r="D1084" i="1"/>
  <c r="AA1083" i="1"/>
  <c r="Z1083" i="1"/>
  <c r="AB1083" i="1" s="1"/>
  <c r="D1083" i="1"/>
  <c r="AA1082" i="1"/>
  <c r="Z1082" i="1"/>
  <c r="AB1082" i="1" s="1"/>
  <c r="D1082" i="1"/>
  <c r="AA1081" i="1"/>
  <c r="Z1081" i="1"/>
  <c r="D1081" i="1"/>
  <c r="AA1080" i="1"/>
  <c r="Z1080" i="1"/>
  <c r="AB1080" i="1" s="1"/>
  <c r="D1080" i="1"/>
  <c r="AA1079" i="1"/>
  <c r="Z1079" i="1"/>
  <c r="AB1079" i="1" s="1"/>
  <c r="D1079" i="1"/>
  <c r="AA1078" i="1"/>
  <c r="Z1078" i="1"/>
  <c r="D1078" i="1"/>
  <c r="AA1077" i="1"/>
  <c r="Z1077" i="1"/>
  <c r="AB1077" i="1" s="1"/>
  <c r="D1077" i="1"/>
  <c r="AA1076" i="1"/>
  <c r="Z1076" i="1"/>
  <c r="AB1076" i="1" s="1"/>
  <c r="D1076" i="1"/>
  <c r="Z1075" i="1"/>
  <c r="D1075" i="1"/>
  <c r="AA1074" i="1"/>
  <c r="Z1074" i="1"/>
  <c r="AB1074" i="1" s="1"/>
  <c r="D1074" i="1"/>
  <c r="AA1073" i="1"/>
  <c r="Z1073" i="1"/>
  <c r="AB1073" i="1" s="1"/>
  <c r="D1073" i="1"/>
  <c r="AA1072" i="1"/>
  <c r="Z1072" i="1"/>
  <c r="AB1072" i="1" s="1"/>
  <c r="D1072" i="1"/>
  <c r="AA1071" i="1"/>
  <c r="Z1071" i="1"/>
  <c r="AB1071" i="1" s="1"/>
  <c r="D1071" i="1"/>
  <c r="AA1070" i="1"/>
  <c r="Z1070" i="1"/>
  <c r="AB1070" i="1" s="1"/>
  <c r="D1070" i="1"/>
  <c r="AA1069" i="1"/>
  <c r="Z1069" i="1"/>
  <c r="AB1069" i="1" s="1"/>
  <c r="D1069" i="1"/>
  <c r="Z1068" i="1"/>
  <c r="D1068" i="1"/>
  <c r="AA1067" i="1"/>
  <c r="Z1067" i="1"/>
  <c r="AB1067" i="1" s="1"/>
  <c r="D1067" i="1"/>
  <c r="AA1066" i="1"/>
  <c r="Z1066" i="1"/>
  <c r="AB1066" i="1" s="1"/>
  <c r="D1066" i="1"/>
  <c r="AA1065" i="1"/>
  <c r="Z1065" i="1"/>
  <c r="AB1065" i="1" s="1"/>
  <c r="D1065" i="1"/>
  <c r="Z1064" i="1"/>
  <c r="D1064" i="1"/>
  <c r="AA1063" i="1"/>
  <c r="Z1063" i="1"/>
  <c r="D1063" i="1"/>
  <c r="AA1062" i="1"/>
  <c r="Z1062" i="1"/>
  <c r="AB1062" i="1" s="1"/>
  <c r="D1062" i="1"/>
  <c r="Z1061" i="1"/>
  <c r="D1061" i="1"/>
  <c r="AA1060" i="1"/>
  <c r="Z1060" i="1"/>
  <c r="AB1060" i="1" s="1"/>
  <c r="D1060" i="1"/>
  <c r="AA1059" i="1"/>
  <c r="Z1059" i="1"/>
  <c r="D1059" i="1"/>
  <c r="Z1058" i="1"/>
  <c r="D1058" i="1"/>
  <c r="AA1057" i="1"/>
  <c r="Z1057" i="1"/>
  <c r="AB1057" i="1" s="1"/>
  <c r="D1057" i="1"/>
  <c r="Z1056" i="1"/>
  <c r="D1056" i="1"/>
  <c r="AA1055" i="1"/>
  <c r="Z1055" i="1"/>
  <c r="AB1055" i="1" s="1"/>
  <c r="D1055" i="1"/>
  <c r="AA1054" i="1"/>
  <c r="Z1054" i="1"/>
  <c r="AB1054" i="1" s="1"/>
  <c r="D1054" i="1"/>
  <c r="Z1053" i="1"/>
  <c r="D1053" i="1"/>
  <c r="Z1052" i="1"/>
  <c r="D1052" i="1"/>
  <c r="Z1051" i="1"/>
  <c r="D1051" i="1"/>
  <c r="AA1050" i="1"/>
  <c r="Z1050" i="1"/>
  <c r="D1050" i="1"/>
  <c r="AA1049" i="1"/>
  <c r="Z1049" i="1"/>
  <c r="AB1049" i="1" s="1"/>
  <c r="D1049" i="1"/>
  <c r="AA1048" i="1"/>
  <c r="Z1048" i="1"/>
  <c r="AB1048" i="1" s="1"/>
  <c r="D1048" i="1"/>
  <c r="Z1047" i="1"/>
  <c r="D1047" i="1"/>
  <c r="Z1046" i="1"/>
  <c r="D1046" i="1"/>
  <c r="AA1045" i="1"/>
  <c r="Z1045" i="1"/>
  <c r="AB1045" i="1" s="1"/>
  <c r="D1045" i="1"/>
  <c r="AA1044" i="1"/>
  <c r="Z1044" i="1"/>
  <c r="AB1044" i="1" s="1"/>
  <c r="D1044" i="1"/>
  <c r="AA1043" i="1"/>
  <c r="Z1043" i="1"/>
  <c r="AB1043" i="1" s="1"/>
  <c r="D1043" i="1"/>
  <c r="AA1042" i="1"/>
  <c r="Z1042" i="1"/>
  <c r="AB1042" i="1" s="1"/>
  <c r="D1042" i="1"/>
  <c r="AB1041" i="1"/>
  <c r="Z1041" i="1"/>
  <c r="D1041" i="1"/>
  <c r="AB1040" i="1"/>
  <c r="AA1040" i="1"/>
  <c r="Z1040" i="1"/>
  <c r="D1040" i="1"/>
  <c r="AA1039" i="1"/>
  <c r="AB1039" i="1" s="1"/>
  <c r="Z1039" i="1"/>
  <c r="D1039" i="1"/>
  <c r="AB1038" i="1"/>
  <c r="AA1038" i="1"/>
  <c r="Z1038" i="1"/>
  <c r="D1038" i="1"/>
  <c r="AB1037" i="1"/>
  <c r="AA1037" i="1"/>
  <c r="Z1037" i="1"/>
  <c r="D1037" i="1"/>
  <c r="AB1036" i="1"/>
  <c r="AA1036" i="1"/>
  <c r="Z1036" i="1"/>
  <c r="D1036" i="1"/>
  <c r="AB1035" i="1"/>
  <c r="AA1035" i="1"/>
  <c r="Z1035" i="1"/>
  <c r="D1035" i="1"/>
  <c r="AB1034" i="1"/>
  <c r="AA1034" i="1"/>
  <c r="Z1034" i="1"/>
  <c r="D1034" i="1"/>
  <c r="AB1033" i="1"/>
  <c r="AA1033" i="1"/>
  <c r="Z1033" i="1"/>
  <c r="D1033" i="1"/>
  <c r="AB1032" i="1"/>
  <c r="AA1032" i="1"/>
  <c r="Z1032" i="1"/>
  <c r="D1032" i="1"/>
  <c r="AB1031" i="1"/>
  <c r="AA1031" i="1"/>
  <c r="Z1031" i="1"/>
  <c r="D1031" i="1"/>
  <c r="AB1030" i="1"/>
  <c r="AA1030" i="1"/>
  <c r="Z1030" i="1"/>
  <c r="D1030" i="1"/>
  <c r="AB1029" i="1"/>
  <c r="AA1029" i="1"/>
  <c r="Z1029" i="1"/>
  <c r="D1029" i="1"/>
  <c r="AB1028" i="1"/>
  <c r="AA1028" i="1"/>
  <c r="Z1028" i="1"/>
  <c r="D1028" i="1"/>
  <c r="AB1027" i="1"/>
  <c r="AA1027" i="1"/>
  <c r="Z1027" i="1"/>
  <c r="D1027" i="1"/>
  <c r="AB1026" i="1"/>
  <c r="AA1026" i="1"/>
  <c r="Z1026" i="1"/>
  <c r="D1026" i="1"/>
  <c r="AB1025" i="1"/>
  <c r="AA1025" i="1"/>
  <c r="Z1025" i="1"/>
  <c r="D1025" i="1"/>
  <c r="AB1024" i="1"/>
  <c r="AA1024" i="1"/>
  <c r="Z1024" i="1"/>
  <c r="D1024" i="1"/>
  <c r="AB1023" i="1"/>
  <c r="AA1023" i="1"/>
  <c r="Z1023" i="1"/>
  <c r="D1023" i="1"/>
  <c r="AB1022" i="1"/>
  <c r="AA1022" i="1"/>
  <c r="Z1022" i="1"/>
  <c r="D1022" i="1"/>
  <c r="AB1021" i="1"/>
  <c r="Z1021" i="1"/>
  <c r="D1021" i="1"/>
  <c r="AB1020" i="1"/>
  <c r="AA1020" i="1"/>
  <c r="Z1020" i="1"/>
  <c r="D1020" i="1"/>
  <c r="AB1019" i="1"/>
  <c r="AA1019" i="1"/>
  <c r="Z1019" i="1"/>
  <c r="D1019" i="1"/>
  <c r="AA1018" i="1"/>
  <c r="AB1018" i="1" s="1"/>
  <c r="Z1018" i="1"/>
  <c r="D1018" i="1"/>
  <c r="AB1017" i="1"/>
  <c r="AA1017" i="1"/>
  <c r="Z1017" i="1"/>
  <c r="D1017" i="1"/>
  <c r="AB1016" i="1"/>
  <c r="AA1016" i="1"/>
  <c r="Z1016" i="1"/>
  <c r="D1016" i="1"/>
  <c r="AB1015" i="1"/>
  <c r="AA1015" i="1"/>
  <c r="Z1015" i="1"/>
  <c r="D1015" i="1"/>
  <c r="AA1014" i="1"/>
  <c r="AB1014" i="1" s="1"/>
  <c r="Z1014" i="1"/>
  <c r="D1014" i="1"/>
  <c r="AB1013" i="1"/>
  <c r="AA1013" i="1"/>
  <c r="Z1013" i="1"/>
  <c r="D1013" i="1"/>
  <c r="AB1012" i="1"/>
  <c r="AA1012" i="1"/>
  <c r="Z1012" i="1"/>
  <c r="D1012" i="1"/>
  <c r="AA1011" i="1"/>
  <c r="AB1011" i="1" s="1"/>
  <c r="Z1011" i="1"/>
  <c r="D1011" i="1"/>
  <c r="AB1010" i="1"/>
  <c r="AA1010" i="1"/>
  <c r="Z1010" i="1"/>
  <c r="D1010" i="1"/>
  <c r="AA1009" i="1"/>
  <c r="AB1009" i="1" s="1"/>
  <c r="Z1009" i="1"/>
  <c r="D1009" i="1"/>
  <c r="AA1008" i="1"/>
  <c r="AB1008" i="1" s="1"/>
  <c r="Z1008" i="1"/>
  <c r="D1008" i="1"/>
  <c r="AB1007" i="1"/>
  <c r="AA1007" i="1"/>
  <c r="Z1007" i="1"/>
  <c r="D1007" i="1"/>
  <c r="AB1006" i="1"/>
  <c r="AA1006" i="1"/>
  <c r="Z1006" i="1"/>
  <c r="D1006" i="1"/>
  <c r="AB1005" i="1"/>
  <c r="AA1005" i="1"/>
  <c r="Z1005" i="1"/>
  <c r="D1005" i="1"/>
  <c r="AB1004" i="1"/>
  <c r="AA1004" i="1"/>
  <c r="Z1004" i="1"/>
  <c r="D1004" i="1"/>
  <c r="AB1003" i="1"/>
  <c r="AA1003" i="1"/>
  <c r="Z1003" i="1"/>
  <c r="D1003" i="1"/>
  <c r="AA1002" i="1"/>
  <c r="AB1002" i="1" s="1"/>
  <c r="Z1002" i="1"/>
  <c r="D1002" i="1"/>
  <c r="AB1001" i="1"/>
  <c r="AA1001" i="1"/>
  <c r="Z1001" i="1"/>
  <c r="D1001" i="1"/>
  <c r="AB1000" i="1"/>
  <c r="AA1000" i="1"/>
  <c r="Z1000" i="1"/>
  <c r="D1000" i="1"/>
  <c r="AB999" i="1"/>
  <c r="AA999" i="1"/>
  <c r="Z999" i="1"/>
  <c r="D999" i="1"/>
  <c r="AB998" i="1"/>
  <c r="AA998" i="1"/>
  <c r="Z998" i="1"/>
  <c r="D998" i="1"/>
  <c r="AB997" i="1"/>
  <c r="AA997" i="1"/>
  <c r="Z997" i="1"/>
  <c r="D997" i="1"/>
  <c r="AB996" i="1"/>
  <c r="AA996" i="1"/>
  <c r="Z996" i="1"/>
  <c r="D996" i="1"/>
  <c r="AB995" i="1"/>
  <c r="AA995" i="1"/>
  <c r="Z995" i="1"/>
  <c r="D995" i="1"/>
  <c r="AB994" i="1"/>
  <c r="AA994" i="1"/>
  <c r="Z994" i="1"/>
  <c r="D994" i="1"/>
  <c r="AB993" i="1"/>
  <c r="AA993" i="1"/>
  <c r="Z993" i="1"/>
  <c r="D993" i="1"/>
  <c r="AB992" i="1"/>
  <c r="AA992" i="1"/>
  <c r="Z992" i="1"/>
  <c r="D992" i="1"/>
  <c r="AB991" i="1"/>
  <c r="AA991" i="1"/>
  <c r="Z991" i="1"/>
  <c r="D991" i="1"/>
  <c r="AB990" i="1"/>
  <c r="AA990" i="1"/>
  <c r="Z990" i="1"/>
  <c r="D990" i="1"/>
  <c r="AA989" i="1"/>
  <c r="AB989" i="1" s="1"/>
  <c r="Z989" i="1"/>
  <c r="D989" i="1"/>
  <c r="AB988" i="1"/>
  <c r="AA988" i="1"/>
  <c r="Z988" i="1"/>
  <c r="D988" i="1"/>
  <c r="AB987" i="1"/>
  <c r="AA987" i="1"/>
  <c r="Z987" i="1"/>
  <c r="D987" i="1"/>
  <c r="AB986" i="1"/>
  <c r="AA986" i="1"/>
  <c r="Z986" i="1"/>
  <c r="D986" i="1"/>
  <c r="AB985" i="1"/>
  <c r="AA985" i="1"/>
  <c r="Z985" i="1"/>
  <c r="D985" i="1"/>
  <c r="AB984" i="1"/>
  <c r="Z984" i="1"/>
  <c r="D984" i="1"/>
  <c r="AA983" i="1"/>
  <c r="Z983" i="1"/>
  <c r="AB983" i="1" s="1"/>
  <c r="D983" i="1"/>
  <c r="AA982" i="1"/>
  <c r="Z982" i="1"/>
  <c r="AB982" i="1" s="1"/>
  <c r="D982" i="1"/>
  <c r="AA981" i="1"/>
  <c r="Z981" i="1"/>
  <c r="AB981" i="1" s="1"/>
  <c r="D981" i="1"/>
  <c r="AA980" i="1"/>
  <c r="Z980" i="1"/>
  <c r="D980" i="1"/>
  <c r="AA979" i="1"/>
  <c r="Z979" i="1"/>
  <c r="AB979" i="1" s="1"/>
  <c r="D979" i="1"/>
  <c r="AA978" i="1"/>
  <c r="Z978" i="1"/>
  <c r="D978" i="1"/>
  <c r="AA977" i="1"/>
  <c r="Z977" i="1"/>
  <c r="AB977" i="1" s="1"/>
  <c r="D977" i="1"/>
  <c r="AA976" i="1"/>
  <c r="Z976" i="1"/>
  <c r="AB976" i="1" s="1"/>
  <c r="D976" i="1"/>
  <c r="AA975" i="1"/>
  <c r="Z975" i="1"/>
  <c r="AB975" i="1" s="1"/>
  <c r="D975" i="1"/>
  <c r="AA974" i="1"/>
  <c r="Z974" i="1"/>
  <c r="AB974" i="1" s="1"/>
  <c r="D974" i="1"/>
  <c r="AA973" i="1"/>
  <c r="Z973" i="1"/>
  <c r="D973" i="1"/>
  <c r="AA972" i="1"/>
  <c r="Z972" i="1"/>
  <c r="AB972" i="1" s="1"/>
  <c r="D972" i="1"/>
  <c r="AA971" i="1"/>
  <c r="Z971" i="1"/>
  <c r="AB971" i="1" s="1"/>
  <c r="D971" i="1"/>
  <c r="AA970" i="1"/>
  <c r="Z970" i="1"/>
  <c r="AB970" i="1" s="1"/>
  <c r="D970" i="1"/>
  <c r="AA969" i="1"/>
  <c r="Z969" i="1"/>
  <c r="AB969" i="1" s="1"/>
  <c r="D969" i="1"/>
  <c r="AA968" i="1"/>
  <c r="Z968" i="1"/>
  <c r="AB968" i="1" s="1"/>
  <c r="D968" i="1"/>
  <c r="AA967" i="1"/>
  <c r="Z967" i="1"/>
  <c r="D967" i="1"/>
  <c r="AA966" i="1"/>
  <c r="Z966" i="1"/>
  <c r="AB966" i="1" s="1"/>
  <c r="D966" i="1"/>
  <c r="AA965" i="1"/>
  <c r="Z965" i="1"/>
  <c r="AB965" i="1" s="1"/>
  <c r="D965" i="1"/>
  <c r="AA964" i="1"/>
  <c r="Z964" i="1"/>
  <c r="D964" i="1"/>
  <c r="AA963" i="1"/>
  <c r="Z963" i="1"/>
  <c r="AB963" i="1" s="1"/>
  <c r="D963" i="1"/>
  <c r="AA962" i="1"/>
  <c r="Z962" i="1"/>
  <c r="AB962" i="1" s="1"/>
  <c r="D962" i="1"/>
  <c r="AA961" i="1"/>
  <c r="Z961" i="1"/>
  <c r="AB961" i="1" s="1"/>
  <c r="D961" i="1"/>
  <c r="AA960" i="1"/>
  <c r="Z960" i="1"/>
  <c r="AB960" i="1" s="1"/>
  <c r="D960" i="1"/>
  <c r="AA959" i="1"/>
  <c r="Z959" i="1"/>
  <c r="AB959" i="1" s="1"/>
  <c r="D959" i="1"/>
  <c r="AA958" i="1"/>
  <c r="Z958" i="1"/>
  <c r="AB958" i="1" s="1"/>
  <c r="D958" i="1"/>
  <c r="AA957" i="1"/>
  <c r="Z957" i="1"/>
  <c r="AB957" i="1" s="1"/>
  <c r="D957" i="1"/>
  <c r="AA956" i="1"/>
  <c r="Z956" i="1"/>
  <c r="D956" i="1"/>
  <c r="AA955" i="1"/>
  <c r="Z955" i="1"/>
  <c r="AB955" i="1" s="1"/>
  <c r="D955" i="1"/>
  <c r="AA954" i="1"/>
  <c r="Z954" i="1"/>
  <c r="AB954" i="1" s="1"/>
  <c r="D954" i="1"/>
  <c r="AA953" i="1"/>
  <c r="Z953" i="1"/>
  <c r="AB953" i="1" s="1"/>
  <c r="D953" i="1"/>
  <c r="AA952" i="1"/>
  <c r="Z952" i="1"/>
  <c r="AB952" i="1" s="1"/>
  <c r="D952" i="1"/>
  <c r="AA951" i="1"/>
  <c r="Z951" i="1"/>
  <c r="AB951" i="1" s="1"/>
  <c r="D951" i="1"/>
  <c r="AA950" i="1"/>
  <c r="Z950" i="1"/>
  <c r="AB950" i="1" s="1"/>
  <c r="D950" i="1"/>
  <c r="AA949" i="1"/>
  <c r="Z949" i="1"/>
  <c r="AB949" i="1" s="1"/>
  <c r="D949" i="1"/>
  <c r="AA948" i="1"/>
  <c r="Z948" i="1"/>
  <c r="D948" i="1"/>
  <c r="Z947" i="1"/>
  <c r="D947" i="1"/>
  <c r="AA946" i="1"/>
  <c r="Z946" i="1"/>
  <c r="AB946" i="1" s="1"/>
  <c r="D946" i="1"/>
  <c r="AA945" i="1"/>
  <c r="Z945" i="1"/>
  <c r="AB945" i="1" s="1"/>
  <c r="D945" i="1"/>
  <c r="AA944" i="1"/>
  <c r="Z944" i="1"/>
  <c r="AB944" i="1" s="1"/>
  <c r="D944" i="1"/>
  <c r="AA943" i="1"/>
  <c r="Z943" i="1"/>
  <c r="AB943" i="1" s="1"/>
  <c r="D943" i="1"/>
  <c r="AA942" i="1"/>
  <c r="Z942" i="1"/>
  <c r="AB942" i="1" s="1"/>
  <c r="D942" i="1"/>
  <c r="AA941" i="1"/>
  <c r="Z941" i="1"/>
  <c r="AB941" i="1" s="1"/>
  <c r="D941" i="1"/>
  <c r="AA940" i="1"/>
  <c r="Z940" i="1"/>
  <c r="AB940" i="1" s="1"/>
  <c r="D940" i="1"/>
  <c r="AA939" i="1"/>
  <c r="Z939" i="1"/>
  <c r="AB939" i="1" s="1"/>
  <c r="D939" i="1"/>
  <c r="AA938" i="1"/>
  <c r="Z938" i="1"/>
  <c r="AB938" i="1" s="1"/>
  <c r="D938" i="1"/>
  <c r="AA937" i="1"/>
  <c r="Z937" i="1"/>
  <c r="D937" i="1"/>
  <c r="AA936" i="1"/>
  <c r="Z936" i="1"/>
  <c r="AB936" i="1" s="1"/>
  <c r="D936" i="1"/>
  <c r="AA935" i="1"/>
  <c r="Z935" i="1"/>
  <c r="AB935" i="1" s="1"/>
  <c r="D935" i="1"/>
  <c r="AA934" i="1"/>
  <c r="Z934" i="1"/>
  <c r="AB934" i="1" s="1"/>
  <c r="D934" i="1"/>
  <c r="AA933" i="1"/>
  <c r="Z933" i="1"/>
  <c r="AB933" i="1" s="1"/>
  <c r="D933" i="1"/>
  <c r="AA932" i="1"/>
  <c r="Z932" i="1"/>
  <c r="AB932" i="1" s="1"/>
  <c r="D932" i="1"/>
  <c r="AA931" i="1"/>
  <c r="Z931" i="1"/>
  <c r="AB931" i="1" s="1"/>
  <c r="D931" i="1"/>
  <c r="AA930" i="1"/>
  <c r="Z930" i="1"/>
  <c r="AB930" i="1" s="1"/>
  <c r="D930" i="1"/>
  <c r="AA929" i="1"/>
  <c r="Z929" i="1"/>
  <c r="AB929" i="1" s="1"/>
  <c r="D929" i="1"/>
  <c r="AA928" i="1"/>
  <c r="Z928" i="1"/>
  <c r="AB928" i="1" s="1"/>
  <c r="D928" i="1"/>
  <c r="AA927" i="1"/>
  <c r="Z927" i="1"/>
  <c r="AB927" i="1" s="1"/>
  <c r="D927" i="1"/>
  <c r="AA926" i="1"/>
  <c r="Z926" i="1"/>
  <c r="AB926" i="1" s="1"/>
  <c r="D926" i="1"/>
  <c r="AA924" i="1"/>
  <c r="Z924" i="1"/>
  <c r="AB924" i="1" s="1"/>
  <c r="D924" i="1"/>
  <c r="AA923" i="1"/>
  <c r="Z923" i="1"/>
  <c r="AB923" i="1" s="1"/>
  <c r="D923" i="1"/>
  <c r="AA922" i="1"/>
  <c r="Z922" i="1"/>
  <c r="AB922" i="1" s="1"/>
  <c r="D922" i="1"/>
  <c r="AA921" i="1"/>
  <c r="Z921" i="1"/>
  <c r="AB921" i="1" s="1"/>
  <c r="D921" i="1"/>
  <c r="AA920" i="1"/>
  <c r="Z920" i="1"/>
  <c r="AB920" i="1" s="1"/>
  <c r="D920" i="1"/>
  <c r="AA919" i="1"/>
  <c r="Z919" i="1"/>
  <c r="D919" i="1"/>
  <c r="AA918" i="1"/>
  <c r="Z918" i="1"/>
  <c r="AB918" i="1" s="1"/>
  <c r="D918" i="1"/>
  <c r="AA917" i="1"/>
  <c r="Z917" i="1"/>
  <c r="D917" i="1"/>
  <c r="AA916" i="1"/>
  <c r="Z916" i="1"/>
  <c r="AB916" i="1" s="1"/>
  <c r="D916" i="1"/>
  <c r="AA915" i="1"/>
  <c r="Z915" i="1"/>
  <c r="AB915" i="1" s="1"/>
  <c r="D915" i="1"/>
  <c r="AB914" i="1"/>
  <c r="Z914" i="1"/>
  <c r="D914" i="1"/>
  <c r="AB913" i="1"/>
  <c r="AA913" i="1"/>
  <c r="Z913" i="1"/>
  <c r="D913" i="1"/>
  <c r="AB912" i="1"/>
  <c r="AA912" i="1"/>
  <c r="Z912" i="1"/>
  <c r="D912" i="1"/>
  <c r="AB911" i="1"/>
  <c r="AA911" i="1"/>
  <c r="Z911" i="1"/>
  <c r="D911" i="1"/>
  <c r="AB910" i="1"/>
  <c r="AA910" i="1"/>
  <c r="Z910" i="1"/>
  <c r="D910" i="1"/>
  <c r="AA909" i="1"/>
  <c r="AB909" i="1" s="1"/>
  <c r="Z909" i="1"/>
  <c r="D909" i="1"/>
  <c r="AB908" i="1"/>
  <c r="AA908" i="1"/>
  <c r="Z908" i="1"/>
  <c r="D908" i="1"/>
  <c r="AA907" i="1"/>
  <c r="AB907" i="1" s="1"/>
  <c r="Z907" i="1"/>
  <c r="D907" i="1"/>
  <c r="AB906" i="1"/>
  <c r="AA906" i="1"/>
  <c r="Z906" i="1"/>
  <c r="D906" i="1"/>
  <c r="AB905" i="1"/>
  <c r="AA905" i="1"/>
  <c r="Z905" i="1"/>
  <c r="D905" i="1"/>
  <c r="AB904" i="1"/>
  <c r="AA904" i="1"/>
  <c r="Z904" i="1"/>
  <c r="D904" i="1"/>
  <c r="AB903" i="1"/>
  <c r="AA903" i="1"/>
  <c r="Z903" i="1"/>
  <c r="D903" i="1"/>
  <c r="AB902" i="1"/>
  <c r="AA902" i="1"/>
  <c r="Z902" i="1"/>
  <c r="D902" i="1"/>
  <c r="AB901" i="1"/>
  <c r="AA901" i="1"/>
  <c r="Z901" i="1"/>
  <c r="D901" i="1"/>
  <c r="AB900" i="1"/>
  <c r="AA900" i="1"/>
  <c r="Z900" i="1"/>
  <c r="D900" i="1"/>
  <c r="AA899" i="1"/>
  <c r="AB899" i="1" s="1"/>
  <c r="Z899" i="1"/>
  <c r="D899" i="1"/>
  <c r="AA898" i="1"/>
  <c r="AB898" i="1" s="1"/>
  <c r="Z898" i="1"/>
  <c r="D898" i="1"/>
  <c r="AB897" i="1"/>
  <c r="AA897" i="1"/>
  <c r="Z897" i="1"/>
  <c r="D897" i="1"/>
  <c r="AB896" i="1"/>
  <c r="AA896" i="1"/>
  <c r="Z896" i="1"/>
  <c r="D896" i="1"/>
  <c r="AA895" i="1"/>
  <c r="AB895" i="1" s="1"/>
  <c r="Z895" i="1"/>
  <c r="D895" i="1"/>
  <c r="AB894" i="1"/>
  <c r="AA894" i="1"/>
  <c r="Z894" i="1"/>
  <c r="D894" i="1"/>
  <c r="AA893" i="1"/>
  <c r="AB893" i="1" s="1"/>
  <c r="Z893" i="1"/>
  <c r="D893" i="1"/>
  <c r="AB892" i="1"/>
  <c r="AA892" i="1"/>
  <c r="Z892" i="1"/>
  <c r="D892" i="1"/>
  <c r="AA891" i="1"/>
  <c r="AB891" i="1" s="1"/>
  <c r="Z891" i="1"/>
  <c r="D891" i="1"/>
  <c r="AB890" i="1"/>
  <c r="AA890" i="1"/>
  <c r="Z890" i="1"/>
  <c r="D890" i="1"/>
  <c r="AB889" i="1"/>
  <c r="AA889" i="1"/>
  <c r="Z889" i="1"/>
  <c r="D889" i="1"/>
  <c r="AB888" i="1"/>
  <c r="AA888" i="1"/>
  <c r="Z888" i="1"/>
  <c r="D888" i="1"/>
  <c r="AA887" i="1"/>
  <c r="AB887" i="1" s="1"/>
  <c r="Z887" i="1"/>
  <c r="D887" i="1"/>
  <c r="AB886" i="1"/>
  <c r="AA886" i="1"/>
  <c r="Z886" i="1"/>
  <c r="D886" i="1"/>
  <c r="AB885" i="1"/>
  <c r="AA885" i="1"/>
  <c r="Z885" i="1"/>
  <c r="D885" i="1"/>
  <c r="AB884" i="1"/>
  <c r="AA884" i="1"/>
  <c r="Z884" i="1"/>
  <c r="D884" i="1"/>
  <c r="AB883" i="1"/>
  <c r="AA883" i="1"/>
  <c r="Z883" i="1"/>
  <c r="D883" i="1"/>
  <c r="AA882" i="1"/>
  <c r="AB882" i="1" s="1"/>
  <c r="Z882" i="1"/>
  <c r="D882" i="1"/>
  <c r="AB881" i="1"/>
  <c r="AA881" i="1"/>
  <c r="Z881" i="1"/>
  <c r="D881" i="1"/>
  <c r="AB880" i="1"/>
  <c r="AA880" i="1"/>
  <c r="Z880" i="1"/>
  <c r="D880" i="1"/>
  <c r="AB879" i="1"/>
  <c r="AA879" i="1"/>
  <c r="Z879" i="1"/>
  <c r="D879" i="1"/>
  <c r="AB878" i="1"/>
  <c r="Z878" i="1"/>
  <c r="D878" i="1"/>
  <c r="AA877" i="1"/>
  <c r="AB877" i="1" s="1"/>
  <c r="Z877" i="1"/>
  <c r="D877" i="1"/>
  <c r="D876" i="1"/>
  <c r="AB875" i="1"/>
  <c r="AA875" i="1"/>
  <c r="Z875" i="1"/>
  <c r="D875" i="1"/>
  <c r="AA874" i="1"/>
  <c r="AB874" i="1" s="1"/>
  <c r="Z874" i="1"/>
  <c r="D874" i="1"/>
  <c r="AB873" i="1"/>
  <c r="AA873" i="1"/>
  <c r="Z873" i="1"/>
  <c r="D873" i="1"/>
  <c r="AA872" i="1"/>
  <c r="AB872" i="1" s="1"/>
  <c r="Z872" i="1"/>
  <c r="D872" i="1"/>
  <c r="AB871" i="1"/>
  <c r="AA871" i="1"/>
  <c r="Z871" i="1"/>
  <c r="D871" i="1"/>
  <c r="AB870" i="1"/>
  <c r="AA870" i="1"/>
  <c r="Z870" i="1"/>
  <c r="D870" i="1"/>
  <c r="AB869" i="1"/>
  <c r="AA869" i="1"/>
  <c r="Z869" i="1"/>
  <c r="D869" i="1"/>
  <c r="AB868" i="1"/>
  <c r="AA868" i="1"/>
  <c r="Z868" i="1"/>
  <c r="D868" i="1"/>
  <c r="AB867" i="1"/>
  <c r="AA867" i="1"/>
  <c r="Z867" i="1"/>
  <c r="D867" i="1"/>
  <c r="AB866" i="1"/>
  <c r="AA866" i="1"/>
  <c r="Z866" i="1"/>
  <c r="D866" i="1"/>
  <c r="AA865" i="1"/>
  <c r="AB865" i="1" s="1"/>
  <c r="Z865" i="1"/>
  <c r="D865" i="1"/>
  <c r="AA864" i="1"/>
  <c r="AB864" i="1" s="1"/>
  <c r="Z864" i="1"/>
  <c r="D864" i="1"/>
  <c r="AB863" i="1"/>
  <c r="AA863" i="1"/>
  <c r="Z863" i="1"/>
  <c r="D863" i="1"/>
  <c r="AB862" i="1"/>
  <c r="AA862" i="1"/>
  <c r="Z862" i="1"/>
  <c r="D862" i="1"/>
  <c r="AA861" i="1"/>
  <c r="AB861" i="1" s="1"/>
  <c r="Z861" i="1"/>
  <c r="D861" i="1"/>
  <c r="AB860" i="1"/>
  <c r="AA860" i="1"/>
  <c r="Z860" i="1"/>
  <c r="D860" i="1"/>
  <c r="AA859" i="1"/>
  <c r="AB859" i="1" s="1"/>
  <c r="Z859" i="1"/>
  <c r="D859" i="1"/>
  <c r="AB858" i="1"/>
  <c r="AA858" i="1"/>
  <c r="Z858" i="1"/>
  <c r="D858" i="1"/>
  <c r="AB857" i="1"/>
  <c r="AA857" i="1"/>
  <c r="Z857" i="1"/>
  <c r="D857" i="1"/>
  <c r="AB856" i="1"/>
  <c r="AA856" i="1"/>
  <c r="Z856" i="1"/>
  <c r="D856" i="1"/>
  <c r="AA855" i="1"/>
  <c r="AB855" i="1" s="1"/>
  <c r="Z855" i="1"/>
  <c r="D855" i="1"/>
  <c r="AB854" i="1"/>
  <c r="AA854" i="1"/>
  <c r="Z854" i="1"/>
  <c r="D854" i="1"/>
  <c r="AB853" i="1"/>
  <c r="AA853" i="1"/>
  <c r="Z853" i="1"/>
  <c r="D853" i="1"/>
  <c r="AB852" i="1"/>
  <c r="AA852" i="1"/>
  <c r="Z852" i="1"/>
  <c r="D852" i="1"/>
  <c r="AB851" i="1"/>
  <c r="AA851" i="1"/>
  <c r="Z851" i="1"/>
  <c r="D851" i="1"/>
  <c r="AB850" i="1"/>
  <c r="AA850" i="1"/>
  <c r="Z850" i="1"/>
  <c r="D850" i="1"/>
  <c r="AA849" i="1"/>
  <c r="AB849" i="1" s="1"/>
  <c r="Z849" i="1"/>
  <c r="D849" i="1"/>
  <c r="AB848" i="1"/>
  <c r="AA848" i="1"/>
  <c r="Z848" i="1"/>
  <c r="D848" i="1"/>
  <c r="AB847" i="1"/>
  <c r="AA847" i="1"/>
  <c r="Z847" i="1"/>
  <c r="D847" i="1"/>
  <c r="AA846" i="1"/>
  <c r="AB846" i="1" s="1"/>
  <c r="Z846" i="1"/>
  <c r="D846" i="1"/>
  <c r="AB845" i="1"/>
  <c r="Z845" i="1"/>
  <c r="D845" i="1"/>
  <c r="AA844" i="1"/>
  <c r="AB844" i="1" s="1"/>
  <c r="Z844" i="1"/>
  <c r="D844" i="1"/>
  <c r="AA843" i="1"/>
  <c r="AB843" i="1" s="1"/>
  <c r="Z843" i="1"/>
  <c r="D843" i="1"/>
  <c r="AB842" i="1"/>
  <c r="AA842" i="1"/>
  <c r="Z842" i="1"/>
  <c r="D842" i="1"/>
  <c r="AB841" i="1"/>
  <c r="AA841" i="1"/>
  <c r="Z841" i="1"/>
  <c r="D841" i="1"/>
  <c r="AB840" i="1"/>
  <c r="AA840" i="1"/>
  <c r="Z840" i="1"/>
  <c r="D840" i="1"/>
  <c r="AB839" i="1"/>
  <c r="AA839" i="1"/>
  <c r="Z839" i="1"/>
  <c r="D839" i="1"/>
  <c r="AA838" i="1"/>
  <c r="AB838" i="1" s="1"/>
  <c r="Z838" i="1"/>
  <c r="D838" i="1"/>
  <c r="AB837" i="1"/>
  <c r="AA837" i="1"/>
  <c r="Z837" i="1"/>
  <c r="D837" i="1"/>
  <c r="AA836" i="1"/>
  <c r="AB836" i="1" s="1"/>
  <c r="Z836" i="1"/>
  <c r="D836" i="1"/>
  <c r="AB835" i="1"/>
  <c r="AA835" i="1"/>
  <c r="Z835" i="1"/>
  <c r="D835" i="1"/>
  <c r="AB834" i="1"/>
  <c r="AA834" i="1"/>
  <c r="Z834" i="1"/>
  <c r="D834" i="1"/>
  <c r="AB833" i="1"/>
  <c r="AA833" i="1"/>
  <c r="Z833" i="1"/>
  <c r="D833" i="1"/>
  <c r="AB832" i="1"/>
  <c r="AA832" i="1"/>
  <c r="Z832" i="1"/>
  <c r="D832" i="1"/>
  <c r="AB831" i="1"/>
  <c r="AA831" i="1"/>
  <c r="Z831" i="1"/>
  <c r="D831" i="1"/>
  <c r="AB830" i="1"/>
  <c r="AA830" i="1"/>
  <c r="Z830" i="1"/>
  <c r="D830" i="1"/>
  <c r="AB829" i="1"/>
  <c r="AA829" i="1"/>
  <c r="Z829" i="1"/>
  <c r="D829" i="1"/>
  <c r="AB828" i="1"/>
  <c r="D828" i="1"/>
  <c r="AA827" i="1"/>
  <c r="Z827" i="1"/>
  <c r="AB827" i="1" s="1"/>
  <c r="D827" i="1"/>
  <c r="AA826" i="1"/>
  <c r="Z826" i="1"/>
  <c r="AB826" i="1" s="1"/>
  <c r="D826" i="1"/>
  <c r="AA825" i="1"/>
  <c r="Z825" i="1"/>
  <c r="AB825" i="1" s="1"/>
  <c r="D825" i="1"/>
  <c r="AA824" i="1"/>
  <c r="Z824" i="1"/>
  <c r="AB824" i="1" s="1"/>
  <c r="D824" i="1"/>
  <c r="AA823" i="1"/>
  <c r="Z823" i="1"/>
  <c r="AB823" i="1" s="1"/>
  <c r="D823" i="1"/>
  <c r="AA822" i="1"/>
  <c r="Z822" i="1"/>
  <c r="D822" i="1"/>
  <c r="AA821" i="1"/>
  <c r="Z821" i="1"/>
  <c r="AB821" i="1" s="1"/>
  <c r="D821" i="1"/>
  <c r="Z820" i="1"/>
  <c r="D820" i="1"/>
  <c r="AA819" i="1"/>
  <c r="Z819" i="1"/>
  <c r="AB819" i="1" s="1"/>
  <c r="D819" i="1"/>
  <c r="AA818" i="1"/>
  <c r="Z818" i="1"/>
  <c r="AB818" i="1" s="1"/>
  <c r="D818" i="1"/>
  <c r="AA817" i="1"/>
  <c r="Z817" i="1"/>
  <c r="AB817" i="1" s="1"/>
  <c r="D817" i="1"/>
  <c r="AA816" i="1"/>
  <c r="Z816" i="1"/>
  <c r="AB816" i="1" s="1"/>
  <c r="D816" i="1"/>
  <c r="Z815" i="1"/>
  <c r="D815" i="1"/>
  <c r="AA814" i="1"/>
  <c r="Z814" i="1"/>
  <c r="AB814" i="1" s="1"/>
  <c r="D814" i="1"/>
  <c r="AA813" i="1"/>
  <c r="Z813" i="1"/>
  <c r="AB813" i="1" s="1"/>
  <c r="D813" i="1"/>
  <c r="AA812" i="1"/>
  <c r="Z812" i="1"/>
  <c r="D812" i="1"/>
  <c r="AA811" i="1"/>
  <c r="Z811" i="1"/>
  <c r="D811" i="1"/>
  <c r="AA810" i="1"/>
  <c r="Z810" i="1"/>
  <c r="D810" i="1"/>
  <c r="AA809" i="1"/>
  <c r="Z809" i="1"/>
  <c r="D809" i="1"/>
  <c r="Z808" i="1"/>
  <c r="D808" i="1"/>
  <c r="AA807" i="1"/>
  <c r="Z807" i="1"/>
  <c r="AB807" i="1" s="1"/>
  <c r="D807" i="1"/>
  <c r="AA806" i="1"/>
  <c r="Z806" i="1"/>
  <c r="AB806" i="1" s="1"/>
  <c r="D806" i="1"/>
  <c r="AA805" i="1"/>
  <c r="Z805" i="1"/>
  <c r="AB805" i="1" s="1"/>
  <c r="D805" i="1"/>
  <c r="Z804" i="1"/>
  <c r="D804" i="1"/>
  <c r="AA803" i="1"/>
  <c r="Z803" i="1"/>
  <c r="AB803" i="1" s="1"/>
  <c r="D803" i="1"/>
  <c r="AA802" i="1"/>
  <c r="Z802" i="1"/>
  <c r="D802" i="1"/>
  <c r="Z801" i="1"/>
  <c r="D801" i="1"/>
  <c r="AA800" i="1"/>
  <c r="Z800" i="1"/>
  <c r="AB800" i="1" s="1"/>
  <c r="D800" i="1"/>
  <c r="AA799" i="1"/>
  <c r="Z799" i="1"/>
  <c r="AB799" i="1" s="1"/>
  <c r="D799" i="1"/>
  <c r="AA798" i="1"/>
  <c r="Z798" i="1"/>
  <c r="D798" i="1"/>
  <c r="AA797" i="1"/>
  <c r="Z797" i="1"/>
  <c r="AB797" i="1" s="1"/>
  <c r="D797" i="1"/>
  <c r="AA796" i="1"/>
  <c r="Z796" i="1"/>
  <c r="AB796" i="1" s="1"/>
  <c r="D796" i="1"/>
  <c r="AA795" i="1"/>
  <c r="Z795" i="1"/>
  <c r="AB795" i="1" s="1"/>
  <c r="D795" i="1"/>
  <c r="AA794" i="1"/>
  <c r="Z794" i="1"/>
  <c r="AB794" i="1" s="1"/>
  <c r="D794" i="1"/>
  <c r="AA793" i="1"/>
  <c r="Z793" i="1"/>
  <c r="AB793" i="1" s="1"/>
  <c r="D793" i="1"/>
  <c r="AA792" i="1"/>
  <c r="Z792" i="1"/>
  <c r="AB792" i="1" s="1"/>
  <c r="D792" i="1"/>
  <c r="AA791" i="1"/>
  <c r="Z791" i="1"/>
  <c r="AB791" i="1" s="1"/>
  <c r="D791" i="1"/>
  <c r="AA790" i="1"/>
  <c r="Z790" i="1"/>
  <c r="AB790" i="1" s="1"/>
  <c r="D790" i="1"/>
  <c r="AA789" i="1"/>
  <c r="Z789" i="1"/>
  <c r="AB789" i="1" s="1"/>
  <c r="D789" i="1"/>
  <c r="AA788" i="1"/>
  <c r="Z788" i="1"/>
  <c r="D788" i="1"/>
  <c r="AA787" i="1"/>
  <c r="Z787" i="1"/>
  <c r="AB787" i="1" s="1"/>
  <c r="D787" i="1"/>
  <c r="AA786" i="1"/>
  <c r="Z786" i="1"/>
  <c r="AB786" i="1" s="1"/>
  <c r="D786" i="1"/>
  <c r="AA785" i="1"/>
  <c r="Z785" i="1"/>
  <c r="AB785" i="1" s="1"/>
  <c r="D785" i="1"/>
  <c r="AA784" i="1"/>
  <c r="Z784" i="1"/>
  <c r="AB784" i="1" s="1"/>
  <c r="D784" i="1"/>
  <c r="AA783" i="1"/>
  <c r="Z783" i="1"/>
  <c r="AB783" i="1" s="1"/>
  <c r="D783" i="1"/>
  <c r="AA782" i="1"/>
  <c r="Z782" i="1"/>
  <c r="AB782" i="1" s="1"/>
  <c r="D782" i="1"/>
  <c r="AA781" i="1"/>
  <c r="Z781" i="1"/>
  <c r="D781" i="1"/>
  <c r="Z780" i="1"/>
  <c r="D780" i="1"/>
  <c r="AA779" i="1"/>
  <c r="Z779" i="1"/>
  <c r="AB779" i="1" s="1"/>
  <c r="D779" i="1"/>
  <c r="AA778" i="1"/>
  <c r="Z778" i="1"/>
  <c r="D778" i="1"/>
  <c r="AA777" i="1"/>
  <c r="Z777" i="1"/>
  <c r="D777" i="1"/>
  <c r="AA776" i="1"/>
  <c r="Z776" i="1"/>
  <c r="AB776" i="1" s="1"/>
  <c r="D776" i="1"/>
  <c r="D775" i="1"/>
  <c r="AA774" i="1"/>
  <c r="Z774" i="1"/>
  <c r="AB774" i="1" s="1"/>
  <c r="D774" i="1"/>
  <c r="AA773" i="1"/>
  <c r="Z773" i="1"/>
  <c r="AB773" i="1" s="1"/>
  <c r="D773" i="1"/>
  <c r="AA772" i="1"/>
  <c r="Z772" i="1"/>
  <c r="AB772" i="1" s="1"/>
  <c r="D772" i="1"/>
  <c r="Z771" i="1"/>
  <c r="AA771" i="1" s="1"/>
  <c r="AB771" i="1" s="1"/>
  <c r="D771" i="1"/>
  <c r="AA770" i="1"/>
  <c r="Z770" i="1"/>
  <c r="AB770" i="1" s="1"/>
  <c r="D770" i="1"/>
  <c r="AA769" i="1"/>
  <c r="Z769" i="1"/>
  <c r="AB769" i="1" s="1"/>
  <c r="D769" i="1"/>
  <c r="AB768" i="1"/>
  <c r="Z768" i="1"/>
  <c r="D768" i="1"/>
  <c r="AA767" i="1"/>
  <c r="Z767" i="1"/>
  <c r="AB767" i="1" s="1"/>
  <c r="D767" i="1"/>
  <c r="AA766" i="1"/>
  <c r="Z766" i="1"/>
  <c r="AB766" i="1" s="1"/>
  <c r="D766" i="1"/>
  <c r="AA765" i="1"/>
  <c r="Z765" i="1"/>
  <c r="AB765" i="1" s="1"/>
  <c r="D765" i="1"/>
  <c r="AA764" i="1"/>
  <c r="Z764" i="1"/>
  <c r="D764" i="1"/>
  <c r="AA763" i="1"/>
  <c r="Z763" i="1"/>
  <c r="D763" i="1"/>
  <c r="AB762" i="1"/>
  <c r="AA762" i="1"/>
  <c r="Z762" i="1"/>
  <c r="D762" i="1"/>
  <c r="AA761" i="1"/>
  <c r="Z761" i="1"/>
  <c r="AB761" i="1" s="1"/>
  <c r="D761" i="1"/>
  <c r="AA760" i="1"/>
  <c r="Z760" i="1"/>
  <c r="AB760" i="1" s="1"/>
  <c r="D760" i="1"/>
  <c r="AB759" i="1"/>
  <c r="AA759" i="1"/>
  <c r="Z759" i="1"/>
  <c r="D759" i="1"/>
  <c r="AA758" i="1"/>
  <c r="Z758" i="1"/>
  <c r="AB758" i="1" s="1"/>
  <c r="D758" i="1"/>
  <c r="AA757" i="1"/>
  <c r="Z757" i="1"/>
  <c r="AB757" i="1" s="1"/>
  <c r="D757" i="1"/>
  <c r="AA756" i="1"/>
  <c r="Z756" i="1"/>
  <c r="D756" i="1"/>
  <c r="AA755" i="1"/>
  <c r="Z755" i="1"/>
  <c r="AB755" i="1" s="1"/>
  <c r="D755" i="1"/>
  <c r="AA754" i="1"/>
  <c r="Z754" i="1"/>
  <c r="AB754" i="1" s="1"/>
  <c r="D754" i="1"/>
  <c r="AB753" i="1"/>
  <c r="AA753" i="1"/>
  <c r="Z753" i="1"/>
  <c r="D753" i="1"/>
  <c r="AA752" i="1"/>
  <c r="Z752" i="1"/>
  <c r="AB752" i="1" s="1"/>
  <c r="D752" i="1"/>
  <c r="AA751" i="1"/>
  <c r="Z751" i="1"/>
  <c r="D751" i="1"/>
  <c r="AB750" i="1"/>
  <c r="AA750" i="1"/>
  <c r="Z750" i="1"/>
  <c r="D750" i="1"/>
  <c r="AA749" i="1"/>
  <c r="Z749" i="1"/>
  <c r="AB749" i="1" s="1"/>
  <c r="D749" i="1"/>
  <c r="AA748" i="1"/>
  <c r="Z748" i="1"/>
  <c r="AB748" i="1" s="1"/>
  <c r="D748" i="1"/>
  <c r="AA747" i="1"/>
  <c r="Z747" i="1"/>
  <c r="AB747" i="1" s="1"/>
  <c r="D747" i="1"/>
  <c r="AA746" i="1"/>
  <c r="Z746" i="1"/>
  <c r="AB746" i="1" s="1"/>
  <c r="D746" i="1"/>
  <c r="AA745" i="1"/>
  <c r="Z745" i="1"/>
  <c r="AB745" i="1" s="1"/>
  <c r="D745" i="1"/>
  <c r="AB744" i="1"/>
  <c r="AA744" i="1"/>
  <c r="Z744" i="1"/>
  <c r="D744" i="1"/>
  <c r="AA743" i="1"/>
  <c r="Z743" i="1"/>
  <c r="AB742" i="1"/>
  <c r="AA742" i="1"/>
  <c r="Z742" i="1"/>
  <c r="D742" i="1"/>
  <c r="AB741" i="1"/>
  <c r="AA741" i="1"/>
  <c r="Z741" i="1"/>
  <c r="D741" i="1"/>
  <c r="AB740" i="1"/>
  <c r="AA740" i="1"/>
  <c r="Z740" i="1"/>
  <c r="D740" i="1"/>
  <c r="AB739" i="1"/>
  <c r="AA739" i="1"/>
  <c r="Z739" i="1"/>
  <c r="D739" i="1"/>
  <c r="AB738" i="1"/>
  <c r="AA738" i="1"/>
  <c r="Z738" i="1"/>
  <c r="D738" i="1"/>
  <c r="AB737" i="1"/>
  <c r="AA737" i="1"/>
  <c r="Z737" i="1"/>
  <c r="D737" i="1"/>
  <c r="AB736" i="1"/>
  <c r="AA736" i="1"/>
  <c r="Z736" i="1"/>
  <c r="D736" i="1"/>
  <c r="AB735" i="1"/>
  <c r="AA735" i="1"/>
  <c r="Z735" i="1"/>
  <c r="D735" i="1"/>
  <c r="AB734" i="1"/>
  <c r="AA734" i="1"/>
  <c r="Z734" i="1"/>
  <c r="D734" i="1"/>
  <c r="AB733" i="1"/>
  <c r="AA733" i="1"/>
  <c r="Z733" i="1"/>
  <c r="D733" i="1"/>
  <c r="AB732" i="1"/>
  <c r="AA732" i="1"/>
  <c r="Z732" i="1"/>
  <c r="D732" i="1"/>
  <c r="AB731" i="1"/>
  <c r="AA731" i="1"/>
  <c r="Z731" i="1"/>
  <c r="D731" i="1"/>
  <c r="AB730" i="1"/>
  <c r="AA730" i="1"/>
  <c r="Z730" i="1"/>
  <c r="D730" i="1"/>
  <c r="AB729" i="1"/>
  <c r="AA729" i="1"/>
  <c r="Z729" i="1"/>
  <c r="D729" i="1"/>
  <c r="AB728" i="1"/>
  <c r="AA728" i="1"/>
  <c r="Z728" i="1"/>
  <c r="D728" i="1"/>
  <c r="AB727" i="1"/>
  <c r="AA727" i="1"/>
  <c r="Z727" i="1"/>
  <c r="D727" i="1"/>
  <c r="AB726" i="1"/>
  <c r="AA726" i="1"/>
  <c r="Z726" i="1"/>
  <c r="D726" i="1"/>
  <c r="AB725" i="1"/>
  <c r="AA725" i="1"/>
  <c r="Z725" i="1"/>
  <c r="D725" i="1"/>
  <c r="AB724" i="1"/>
  <c r="AA724" i="1"/>
  <c r="Z724" i="1"/>
  <c r="D724" i="1"/>
  <c r="AA723" i="1"/>
  <c r="AB723" i="1" s="1"/>
  <c r="Z723" i="1"/>
  <c r="D723" i="1"/>
  <c r="AB722" i="1"/>
  <c r="AA722" i="1"/>
  <c r="Z722" i="1"/>
  <c r="D722" i="1"/>
  <c r="AB721" i="1"/>
  <c r="AA721" i="1"/>
  <c r="Z721" i="1"/>
  <c r="D721" i="1"/>
  <c r="AA720" i="1"/>
  <c r="AB720" i="1" s="1"/>
  <c r="Z720" i="1"/>
  <c r="D720" i="1"/>
  <c r="AB719" i="1"/>
  <c r="AA719" i="1"/>
  <c r="Z719" i="1"/>
  <c r="D719" i="1"/>
  <c r="AB718" i="1"/>
  <c r="AA718" i="1"/>
  <c r="Z718" i="1"/>
  <c r="D718" i="1"/>
  <c r="AB717" i="1"/>
  <c r="AA717" i="1"/>
  <c r="Z717" i="1"/>
  <c r="D717" i="1"/>
  <c r="AB716" i="1"/>
  <c r="AA716" i="1"/>
  <c r="Z716" i="1"/>
  <c r="D716" i="1"/>
  <c r="AB715" i="1"/>
  <c r="AA715" i="1"/>
  <c r="Z715" i="1"/>
  <c r="D715" i="1"/>
  <c r="AB714" i="1"/>
  <c r="AA714" i="1"/>
  <c r="Z714" i="1"/>
  <c r="D714" i="1"/>
  <c r="AA713" i="1"/>
  <c r="AB713" i="1" s="1"/>
  <c r="Z713" i="1"/>
  <c r="D713" i="1"/>
  <c r="AB712" i="1"/>
  <c r="AA712" i="1"/>
  <c r="Z712" i="1"/>
  <c r="D712" i="1"/>
  <c r="AB711" i="1"/>
  <c r="AA711" i="1"/>
  <c r="Z711" i="1"/>
  <c r="D711" i="1"/>
  <c r="AB710" i="1"/>
  <c r="AA710" i="1"/>
  <c r="Z710" i="1"/>
  <c r="D710" i="1"/>
  <c r="AB709" i="1"/>
  <c r="AA709" i="1"/>
  <c r="Z709" i="1"/>
  <c r="D709" i="1"/>
  <c r="AB708" i="1"/>
  <c r="AA708" i="1"/>
  <c r="Z708" i="1"/>
  <c r="D708" i="1"/>
  <c r="AB707" i="1"/>
  <c r="AA707" i="1"/>
  <c r="Z707" i="1"/>
  <c r="D707" i="1"/>
  <c r="AB706" i="1"/>
  <c r="AA706" i="1"/>
  <c r="Z706" i="1"/>
  <c r="D706" i="1"/>
  <c r="AB705" i="1"/>
  <c r="AA705" i="1"/>
  <c r="Z705" i="1"/>
  <c r="D705" i="1"/>
  <c r="AB704" i="1"/>
  <c r="AA704" i="1"/>
  <c r="Z704" i="1"/>
  <c r="D704" i="1"/>
  <c r="AA703" i="1"/>
  <c r="AB703" i="1" s="1"/>
  <c r="Z703" i="1"/>
  <c r="D703" i="1"/>
  <c r="AB702" i="1"/>
  <c r="AA702" i="1"/>
  <c r="Z702" i="1"/>
  <c r="D702" i="1"/>
  <c r="AB701" i="1"/>
  <c r="AA701" i="1"/>
  <c r="Z701" i="1"/>
  <c r="D701" i="1"/>
  <c r="AB700" i="1"/>
  <c r="AA700" i="1"/>
  <c r="Z700" i="1"/>
  <c r="D700" i="1"/>
  <c r="AA699" i="1"/>
  <c r="AB699" i="1" s="1"/>
  <c r="Z699" i="1"/>
  <c r="D699" i="1"/>
  <c r="AB698" i="1"/>
  <c r="AA698" i="1"/>
  <c r="Z698" i="1"/>
  <c r="D698" i="1"/>
  <c r="Z697" i="1"/>
  <c r="D697" i="1"/>
  <c r="AA696" i="1"/>
  <c r="Z696" i="1"/>
  <c r="AB696" i="1" s="1"/>
  <c r="D696" i="1"/>
  <c r="AB695" i="1"/>
  <c r="AA695" i="1"/>
  <c r="Z695" i="1"/>
  <c r="D695" i="1"/>
  <c r="AA694" i="1"/>
  <c r="Z694" i="1"/>
  <c r="AB694" i="1" s="1"/>
  <c r="D694" i="1"/>
  <c r="AA693" i="1"/>
  <c r="Z693" i="1"/>
  <c r="D693" i="1"/>
  <c r="AB692" i="1"/>
  <c r="AA692" i="1"/>
  <c r="Z692" i="1"/>
  <c r="D692" i="1"/>
  <c r="AA691" i="1"/>
  <c r="Z691" i="1"/>
  <c r="AB691" i="1" s="1"/>
  <c r="D691" i="1"/>
  <c r="AA690" i="1"/>
  <c r="Z690" i="1"/>
  <c r="AB690" i="1" s="1"/>
  <c r="D690" i="1"/>
  <c r="AB689" i="1"/>
  <c r="AA689" i="1"/>
  <c r="Z689" i="1"/>
  <c r="D689" i="1"/>
  <c r="AA688" i="1"/>
  <c r="Z688" i="1"/>
  <c r="D688" i="1"/>
  <c r="Z687" i="1"/>
  <c r="D687" i="1"/>
  <c r="AB686" i="1"/>
  <c r="AA686" i="1"/>
  <c r="Z686" i="1"/>
  <c r="D686" i="1"/>
  <c r="AA685" i="1"/>
  <c r="Z685" i="1"/>
  <c r="AB685" i="1" s="1"/>
  <c r="D685" i="1"/>
  <c r="AA684" i="1"/>
  <c r="Z684" i="1"/>
  <c r="AB684" i="1" s="1"/>
  <c r="D684" i="1"/>
  <c r="AA683" i="1"/>
  <c r="Z683" i="1"/>
  <c r="D683" i="1"/>
  <c r="AB682" i="1"/>
  <c r="AA682" i="1"/>
  <c r="Z682" i="1"/>
  <c r="D682" i="1"/>
  <c r="AA681" i="1"/>
  <c r="Z681" i="1"/>
  <c r="AB681" i="1" s="1"/>
  <c r="D681" i="1"/>
  <c r="AB680" i="1"/>
  <c r="AA680" i="1"/>
  <c r="Z680" i="1"/>
  <c r="D680" i="1"/>
  <c r="AA679" i="1"/>
  <c r="AB679" i="1" s="1"/>
  <c r="Z679" i="1"/>
  <c r="D679" i="1"/>
  <c r="AA678" i="1"/>
  <c r="Z678" i="1"/>
  <c r="D678" i="1"/>
  <c r="AA677" i="1"/>
  <c r="AB677" i="1" s="1"/>
  <c r="Z677" i="1"/>
  <c r="D677" i="1"/>
  <c r="AB676" i="1"/>
  <c r="AA676" i="1"/>
  <c r="Z676" i="1"/>
  <c r="D676" i="1"/>
  <c r="AA675" i="1"/>
  <c r="Z675" i="1"/>
  <c r="AB675" i="1" s="1"/>
  <c r="D675" i="1"/>
  <c r="AB674" i="1"/>
  <c r="AA674" i="1"/>
  <c r="Z674" i="1"/>
  <c r="D674" i="1"/>
  <c r="AB673" i="1"/>
  <c r="AA673" i="1"/>
  <c r="Z673" i="1"/>
  <c r="D673" i="1"/>
  <c r="AA672" i="1"/>
  <c r="Z672" i="1"/>
  <c r="AB672" i="1" s="1"/>
  <c r="D672" i="1"/>
  <c r="AA671" i="1"/>
  <c r="AB671" i="1" s="1"/>
  <c r="Z671" i="1"/>
  <c r="D671" i="1"/>
  <c r="AA670" i="1"/>
  <c r="AB670" i="1" s="1"/>
  <c r="Z670" i="1"/>
  <c r="D670" i="1"/>
  <c r="AA669" i="1"/>
  <c r="Z669" i="1"/>
  <c r="AB669" i="1" s="1"/>
  <c r="D669" i="1"/>
  <c r="AB668" i="1"/>
  <c r="AA668" i="1"/>
  <c r="Z668" i="1"/>
  <c r="D668" i="1"/>
  <c r="AB667" i="1"/>
  <c r="AA667" i="1"/>
  <c r="Z667" i="1"/>
  <c r="D667" i="1"/>
  <c r="AA666" i="1"/>
  <c r="Z666" i="1"/>
  <c r="AB666" i="1" s="1"/>
  <c r="D666" i="1"/>
  <c r="AB665" i="1"/>
  <c r="AA665" i="1"/>
  <c r="Z665" i="1"/>
  <c r="D665" i="1"/>
  <c r="AB664" i="1"/>
  <c r="AA664" i="1"/>
  <c r="Z664" i="1"/>
  <c r="D664" i="1"/>
  <c r="AA663" i="1"/>
  <c r="Z663" i="1"/>
  <c r="AB663" i="1" s="1"/>
  <c r="D663" i="1"/>
  <c r="AA662" i="1"/>
  <c r="AB662" i="1" s="1"/>
  <c r="Z662" i="1"/>
  <c r="D662" i="1"/>
  <c r="AB661" i="1"/>
  <c r="AA661" i="1"/>
  <c r="Z661" i="1"/>
  <c r="D661" i="1"/>
  <c r="AA660" i="1"/>
  <c r="Z660" i="1"/>
  <c r="AB660" i="1" s="1"/>
  <c r="D660" i="1"/>
  <c r="AB659" i="1"/>
  <c r="AA659" i="1"/>
  <c r="Z659" i="1"/>
  <c r="D659" i="1"/>
  <c r="AA658" i="1"/>
  <c r="AB658" i="1" s="1"/>
  <c r="Z658" i="1"/>
  <c r="D658" i="1"/>
  <c r="AA657" i="1"/>
  <c r="Z657" i="1"/>
  <c r="D657" i="1"/>
  <c r="AB656" i="1"/>
  <c r="AA656" i="1"/>
  <c r="Z656" i="1"/>
  <c r="D656" i="1"/>
  <c r="AB655" i="1"/>
  <c r="AA655" i="1"/>
  <c r="Z655" i="1"/>
  <c r="D655" i="1"/>
  <c r="AA654" i="1"/>
  <c r="Z654" i="1"/>
  <c r="AB654" i="1" s="1"/>
  <c r="D654" i="1"/>
  <c r="AB653" i="1"/>
  <c r="AA653" i="1"/>
  <c r="Z653" i="1"/>
  <c r="D653" i="1"/>
  <c r="AB652" i="1"/>
  <c r="AA652" i="1"/>
  <c r="Z652" i="1"/>
  <c r="D652" i="1"/>
  <c r="AA651" i="1"/>
  <c r="Z651" i="1"/>
  <c r="AB651" i="1" s="1"/>
  <c r="D651" i="1"/>
  <c r="AB650" i="1"/>
  <c r="AA650" i="1"/>
  <c r="Z650" i="1"/>
  <c r="D650" i="1"/>
  <c r="AB649" i="1"/>
  <c r="AA649" i="1"/>
  <c r="Z649" i="1"/>
  <c r="D649" i="1"/>
  <c r="AA648" i="1"/>
  <c r="Z648" i="1"/>
  <c r="AB648" i="1" s="1"/>
  <c r="D648" i="1"/>
  <c r="AB647" i="1"/>
  <c r="AA647" i="1"/>
  <c r="Z647" i="1"/>
  <c r="D647" i="1"/>
  <c r="AB646" i="1"/>
  <c r="AA646" i="1"/>
  <c r="Z646" i="1"/>
  <c r="D646" i="1"/>
  <c r="AA645" i="1"/>
  <c r="Z645" i="1"/>
  <c r="D645" i="1"/>
  <c r="AB644" i="1"/>
  <c r="AA644" i="1"/>
  <c r="Z644" i="1"/>
  <c r="D644" i="1"/>
  <c r="AB643" i="1"/>
  <c r="AA643" i="1"/>
  <c r="Z643" i="1"/>
  <c r="D643" i="1"/>
  <c r="AA642" i="1"/>
  <c r="Z642" i="1"/>
  <c r="D642" i="1"/>
  <c r="AB641" i="1"/>
  <c r="AA641" i="1"/>
  <c r="Z641" i="1"/>
  <c r="D641" i="1"/>
  <c r="AA640" i="1"/>
  <c r="AB640" i="1" s="1"/>
  <c r="Z640" i="1"/>
  <c r="D640" i="1"/>
  <c r="AA639" i="1"/>
  <c r="Z639" i="1"/>
  <c r="D639" i="1"/>
  <c r="AA638" i="1"/>
  <c r="AB638" i="1" s="1"/>
  <c r="Z638" i="1"/>
  <c r="D638" i="1"/>
  <c r="AB637" i="1"/>
  <c r="AA637" i="1"/>
  <c r="Z637" i="1"/>
  <c r="D637" i="1"/>
  <c r="AA636" i="1"/>
  <c r="Z636" i="1"/>
  <c r="D636" i="1"/>
  <c r="AB635" i="1"/>
  <c r="AA635" i="1"/>
  <c r="Z635" i="1"/>
  <c r="D635" i="1"/>
  <c r="AA634" i="1"/>
  <c r="AB634" i="1" s="1"/>
  <c r="Z634" i="1"/>
  <c r="D634" i="1"/>
  <c r="AA633" i="1"/>
  <c r="Z633" i="1"/>
  <c r="AB633" i="1" s="1"/>
  <c r="D633" i="1"/>
  <c r="AB632" i="1"/>
  <c r="AA632" i="1"/>
  <c r="Z632" i="1"/>
  <c r="D632" i="1"/>
  <c r="AB631" i="1"/>
  <c r="AA631" i="1"/>
  <c r="Z631" i="1"/>
  <c r="D631" i="1"/>
  <c r="AA630" i="1"/>
  <c r="Z630" i="1"/>
  <c r="AB630" i="1" s="1"/>
  <c r="D630" i="1"/>
  <c r="AA629" i="1"/>
  <c r="AB629" i="1" s="1"/>
  <c r="Z629" i="1"/>
  <c r="D629" i="1"/>
  <c r="D628" i="1"/>
  <c r="AA627" i="1"/>
  <c r="Z627" i="1"/>
  <c r="D627" i="1"/>
  <c r="AA626" i="1"/>
  <c r="Z626" i="1"/>
  <c r="AB626" i="1" s="1"/>
  <c r="D626" i="1"/>
  <c r="AA625" i="1"/>
  <c r="Z625" i="1"/>
  <c r="AB625" i="1" s="1"/>
  <c r="D625" i="1"/>
  <c r="AA624" i="1"/>
  <c r="Z624" i="1"/>
  <c r="D624" i="1"/>
  <c r="AA623" i="1"/>
  <c r="Z623" i="1"/>
  <c r="D623" i="1"/>
  <c r="D622" i="1"/>
  <c r="AA621" i="1"/>
  <c r="Z621" i="1"/>
  <c r="AB621" i="1" s="1"/>
  <c r="D621" i="1"/>
  <c r="AA620" i="1"/>
  <c r="Z620" i="1"/>
  <c r="AB620" i="1" s="1"/>
  <c r="D620" i="1"/>
  <c r="AA619" i="1"/>
  <c r="Z619" i="1"/>
  <c r="AB619" i="1" s="1"/>
  <c r="D619" i="1"/>
  <c r="AA618" i="1"/>
  <c r="Z618" i="1"/>
  <c r="AB618" i="1" s="1"/>
  <c r="D618" i="1"/>
  <c r="AA617" i="1"/>
  <c r="Z617" i="1"/>
  <c r="AB617" i="1" s="1"/>
  <c r="D617" i="1"/>
  <c r="AA616" i="1"/>
  <c r="Z616" i="1"/>
  <c r="AB616" i="1" s="1"/>
  <c r="D616" i="1"/>
  <c r="AA615" i="1"/>
  <c r="Z615" i="1"/>
  <c r="AB615" i="1" s="1"/>
  <c r="D615" i="1"/>
  <c r="AA614" i="1"/>
  <c r="Z614" i="1"/>
  <c r="AB614" i="1" s="1"/>
  <c r="D614" i="1"/>
  <c r="AA613" i="1"/>
  <c r="AB613" i="1" s="1"/>
  <c r="Z613" i="1"/>
  <c r="D613" i="1"/>
  <c r="AA612" i="1"/>
  <c r="Z612" i="1"/>
  <c r="AB612" i="1" s="1"/>
  <c r="D612" i="1"/>
  <c r="AA611" i="1"/>
  <c r="Z611" i="1"/>
  <c r="AB611" i="1" s="1"/>
  <c r="D611" i="1"/>
  <c r="AA610" i="1"/>
  <c r="Z610" i="1"/>
  <c r="AB610" i="1" s="1"/>
  <c r="D610" i="1"/>
  <c r="AA609" i="1"/>
  <c r="Z609" i="1"/>
  <c r="AB609" i="1" s="1"/>
  <c r="D609" i="1"/>
  <c r="AA608" i="1"/>
  <c r="Z608" i="1"/>
  <c r="AB608" i="1" s="1"/>
  <c r="D608" i="1"/>
  <c r="AA607" i="1"/>
  <c r="AB607" i="1" s="1"/>
  <c r="Z607" i="1"/>
  <c r="D607" i="1"/>
  <c r="AA606" i="1"/>
  <c r="Z606" i="1"/>
  <c r="AB606" i="1" s="1"/>
  <c r="D606" i="1"/>
  <c r="AA605" i="1"/>
  <c r="Z605" i="1"/>
  <c r="AB605" i="1" s="1"/>
  <c r="D605" i="1"/>
  <c r="AB604" i="1"/>
  <c r="AA604" i="1"/>
  <c r="Z604" i="1"/>
  <c r="D604" i="1"/>
  <c r="AA603" i="1"/>
  <c r="Z603" i="1"/>
  <c r="AB603" i="1" s="1"/>
  <c r="D603" i="1"/>
  <c r="AA602" i="1"/>
  <c r="Z602" i="1"/>
  <c r="AB602" i="1" s="1"/>
  <c r="D602" i="1"/>
  <c r="AA601" i="1"/>
  <c r="Z601" i="1"/>
  <c r="AB601" i="1" s="1"/>
  <c r="D601" i="1"/>
  <c r="AA600" i="1"/>
  <c r="Z600" i="1"/>
  <c r="AB600" i="1" s="1"/>
  <c r="D600" i="1"/>
  <c r="AA599" i="1"/>
  <c r="Z599" i="1"/>
  <c r="AB599" i="1" s="1"/>
  <c r="D599" i="1"/>
  <c r="AA598" i="1"/>
  <c r="Z598" i="1"/>
  <c r="AB598" i="1" s="1"/>
  <c r="AB597" i="1"/>
  <c r="AA597" i="1"/>
  <c r="Z597" i="1"/>
  <c r="D597" i="1"/>
  <c r="AB596" i="1"/>
  <c r="AA596" i="1"/>
  <c r="Z596" i="1"/>
  <c r="D596" i="1"/>
  <c r="AA595" i="1"/>
  <c r="Z595" i="1"/>
  <c r="AB595" i="1" s="1"/>
  <c r="D595" i="1"/>
  <c r="AB594" i="1"/>
  <c r="AA594" i="1"/>
  <c r="Z594" i="1"/>
  <c r="D594" i="1"/>
  <c r="AB593" i="1"/>
  <c r="AA593" i="1"/>
  <c r="Z593" i="1"/>
  <c r="D593" i="1"/>
  <c r="AA592" i="1"/>
  <c r="Z592" i="1"/>
  <c r="D592" i="1"/>
  <c r="AB591" i="1"/>
  <c r="AA591" i="1"/>
  <c r="Z591" i="1"/>
  <c r="D591" i="1"/>
  <c r="AB590" i="1"/>
  <c r="AA590" i="1"/>
  <c r="Z590" i="1"/>
  <c r="D590" i="1"/>
  <c r="AA589" i="1"/>
  <c r="Z589" i="1"/>
  <c r="AB589" i="1" s="1"/>
  <c r="D589" i="1"/>
  <c r="AA588" i="1"/>
  <c r="AB588" i="1" s="1"/>
  <c r="Z588" i="1"/>
  <c r="D588" i="1"/>
  <c r="AA587" i="1"/>
  <c r="AB587" i="1" s="1"/>
  <c r="Z587" i="1"/>
  <c r="D587" i="1"/>
  <c r="AA586" i="1"/>
  <c r="Z586" i="1"/>
  <c r="AB586" i="1" s="1"/>
  <c r="D586" i="1"/>
  <c r="AB585" i="1"/>
  <c r="AA585" i="1"/>
  <c r="Z585" i="1"/>
  <c r="D585" i="1"/>
  <c r="AB584" i="1"/>
  <c r="AA584" i="1"/>
  <c r="Z584" i="1"/>
  <c r="D584" i="1"/>
  <c r="AA583" i="1"/>
  <c r="Z583" i="1"/>
  <c r="D583" i="1"/>
  <c r="AB582" i="1"/>
  <c r="AA582" i="1"/>
  <c r="Z582" i="1"/>
  <c r="D582" i="1"/>
  <c r="AB581" i="1"/>
  <c r="AA581" i="1"/>
  <c r="Z581" i="1"/>
  <c r="D581" i="1"/>
  <c r="AA580" i="1"/>
  <c r="Z580" i="1"/>
  <c r="AB580" i="1" s="1"/>
  <c r="D580" i="1"/>
  <c r="AB579" i="1"/>
  <c r="AA579" i="1"/>
  <c r="Z579" i="1"/>
  <c r="D579" i="1"/>
  <c r="AB578" i="1"/>
  <c r="AA578" i="1"/>
  <c r="Z578" i="1"/>
  <c r="D578" i="1"/>
  <c r="AA577" i="1"/>
  <c r="Z577" i="1"/>
  <c r="D577" i="1"/>
  <c r="AB576" i="1"/>
  <c r="AA576" i="1"/>
  <c r="Z576" i="1"/>
  <c r="D576" i="1"/>
  <c r="AB575" i="1"/>
  <c r="AA575" i="1"/>
  <c r="Z575" i="1"/>
  <c r="D575" i="1"/>
  <c r="AA574" i="1"/>
  <c r="Z574" i="1"/>
  <c r="AB574" i="1" s="1"/>
  <c r="D574" i="1"/>
  <c r="AA573" i="1"/>
  <c r="AB573" i="1" s="1"/>
  <c r="Z573" i="1"/>
  <c r="D573" i="1"/>
  <c r="AB572" i="1"/>
  <c r="AA572" i="1"/>
  <c r="Z572" i="1"/>
  <c r="D572" i="1"/>
  <c r="AA571" i="1"/>
  <c r="Z571" i="1"/>
  <c r="AB571" i="1" s="1"/>
  <c r="D571" i="1"/>
  <c r="AA570" i="1"/>
  <c r="AB570" i="1" s="1"/>
  <c r="Z570" i="1"/>
  <c r="D570" i="1"/>
  <c r="AB569" i="1"/>
  <c r="AA569" i="1"/>
  <c r="Z569" i="1"/>
  <c r="D569" i="1"/>
  <c r="AA568" i="1"/>
  <c r="Z568" i="1"/>
  <c r="AB568" i="1" s="1"/>
  <c r="D568" i="1"/>
  <c r="AB567" i="1"/>
  <c r="AA567" i="1"/>
  <c r="Z567" i="1"/>
  <c r="D567" i="1"/>
  <c r="AB566" i="1"/>
  <c r="AA566" i="1"/>
  <c r="Z566" i="1"/>
  <c r="D566" i="1"/>
  <c r="AA565" i="1"/>
  <c r="Z565" i="1"/>
  <c r="D565" i="1"/>
  <c r="AB564" i="1"/>
  <c r="AA564" i="1"/>
  <c r="Z564" i="1"/>
  <c r="D564" i="1"/>
  <c r="AB563" i="1"/>
  <c r="AA563" i="1"/>
  <c r="Z563" i="1"/>
  <c r="D563" i="1"/>
  <c r="AA562" i="1"/>
  <c r="Z562" i="1"/>
  <c r="AB562" i="1" s="1"/>
  <c r="D562" i="1"/>
  <c r="AA561" i="1"/>
  <c r="AB561" i="1" s="1"/>
  <c r="Z561" i="1"/>
  <c r="D561" i="1"/>
  <c r="AB560" i="1"/>
  <c r="AA560" i="1"/>
  <c r="Z560" i="1"/>
  <c r="D560" i="1"/>
  <c r="AA559" i="1"/>
  <c r="Z559" i="1"/>
  <c r="AB559" i="1" s="1"/>
  <c r="D559" i="1"/>
  <c r="AB558" i="1"/>
  <c r="AA558" i="1"/>
  <c r="Z558" i="1"/>
  <c r="D558" i="1"/>
  <c r="AB557" i="1"/>
  <c r="AA557" i="1"/>
  <c r="Z557" i="1"/>
  <c r="D557" i="1"/>
  <c r="AA556" i="1"/>
  <c r="Z556" i="1"/>
  <c r="D556" i="1"/>
  <c r="D555" i="1"/>
  <c r="Z554" i="1"/>
  <c r="D554" i="1"/>
  <c r="AA553" i="1"/>
  <c r="Z553" i="1"/>
  <c r="AB553" i="1" s="1"/>
  <c r="D553" i="1"/>
  <c r="AA552" i="1"/>
  <c r="Z552" i="1"/>
  <c r="AB552" i="1" s="1"/>
  <c r="D552" i="1"/>
  <c r="AA551" i="1"/>
  <c r="Z551" i="1"/>
  <c r="D551" i="1"/>
  <c r="AA550" i="1"/>
  <c r="Z550" i="1"/>
  <c r="AB550" i="1" s="1"/>
  <c r="D550" i="1"/>
  <c r="AA549" i="1"/>
  <c r="Z549" i="1"/>
  <c r="AB549" i="1" s="1"/>
  <c r="D549" i="1"/>
  <c r="AA548" i="1"/>
  <c r="Z548" i="1"/>
  <c r="AB548" i="1" s="1"/>
  <c r="D548" i="1"/>
  <c r="AA547" i="1"/>
  <c r="Z547" i="1"/>
  <c r="AB547" i="1" s="1"/>
  <c r="D547" i="1"/>
  <c r="AA546" i="1"/>
  <c r="Z546" i="1"/>
  <c r="AB546" i="1" s="1"/>
  <c r="D546" i="1"/>
  <c r="AA545" i="1"/>
  <c r="Z545" i="1"/>
  <c r="AB545" i="1" s="1"/>
  <c r="D545" i="1"/>
  <c r="AA544" i="1"/>
  <c r="Z544" i="1"/>
  <c r="D544" i="1"/>
  <c r="AA543" i="1"/>
  <c r="Z543" i="1"/>
  <c r="AB543" i="1" s="1"/>
  <c r="D543" i="1"/>
  <c r="AA542" i="1"/>
  <c r="Z542" i="1"/>
  <c r="AB542" i="1" s="1"/>
  <c r="D542" i="1"/>
  <c r="AA541" i="1"/>
  <c r="Z541" i="1"/>
  <c r="AB541" i="1" s="1"/>
  <c r="D541" i="1"/>
  <c r="AA540" i="1"/>
  <c r="Z540" i="1"/>
  <c r="AB540" i="1" s="1"/>
  <c r="D540" i="1"/>
  <c r="AA539" i="1"/>
  <c r="Z539" i="1"/>
  <c r="AB539" i="1" s="1"/>
  <c r="D539" i="1"/>
  <c r="AA538" i="1"/>
  <c r="Z538" i="1"/>
  <c r="AB538" i="1" s="1"/>
  <c r="D538" i="1"/>
  <c r="AA537" i="1"/>
  <c r="Z537" i="1"/>
  <c r="AB537" i="1" s="1"/>
  <c r="D537" i="1"/>
  <c r="AA536" i="1"/>
  <c r="Z536" i="1"/>
  <c r="AB536" i="1" s="1"/>
  <c r="D536" i="1"/>
  <c r="AA535" i="1"/>
  <c r="Z535" i="1"/>
  <c r="AB535" i="1" s="1"/>
  <c r="D535" i="1"/>
  <c r="AA534" i="1"/>
  <c r="AB534" i="1" s="1"/>
  <c r="D534" i="1"/>
  <c r="AB533" i="1"/>
  <c r="AA533" i="1"/>
  <c r="Z533" i="1"/>
  <c r="D533" i="1"/>
  <c r="AB532" i="1"/>
  <c r="AA532" i="1"/>
  <c r="Z532" i="1"/>
  <c r="D532" i="1"/>
  <c r="AA531" i="1"/>
  <c r="Z531" i="1"/>
  <c r="AB531" i="1" s="1"/>
  <c r="D531" i="1"/>
  <c r="AB530" i="1"/>
  <c r="AA530" i="1"/>
  <c r="Z530" i="1"/>
  <c r="D530" i="1"/>
  <c r="AB529" i="1"/>
  <c r="AA529" i="1"/>
  <c r="D529" i="1"/>
  <c r="AA528" i="1"/>
  <c r="AB528" i="1" s="1"/>
  <c r="Z528" i="1"/>
  <c r="D528" i="1"/>
  <c r="AB527" i="1"/>
  <c r="AA527" i="1"/>
  <c r="Z527" i="1"/>
  <c r="D527" i="1"/>
  <c r="AA526" i="1"/>
  <c r="AB526" i="1" s="1"/>
  <c r="Z526" i="1"/>
  <c r="D526" i="1"/>
  <c r="AA525" i="1"/>
  <c r="AB525" i="1" s="1"/>
  <c r="Z525" i="1"/>
  <c r="D525" i="1"/>
  <c r="AA524" i="1"/>
  <c r="AB524" i="1" s="1"/>
  <c r="Z524" i="1"/>
  <c r="D524" i="1"/>
  <c r="AA523" i="1"/>
  <c r="AB523" i="1" s="1"/>
  <c r="Z523" i="1"/>
  <c r="D523" i="1"/>
  <c r="AB522" i="1"/>
  <c r="AA522" i="1"/>
  <c r="Z522" i="1"/>
  <c r="D522" i="1"/>
  <c r="AA521" i="1"/>
  <c r="AB521" i="1" s="1"/>
  <c r="Z521" i="1"/>
  <c r="D521" i="1"/>
  <c r="AA520" i="1"/>
  <c r="AB520" i="1" s="1"/>
  <c r="Z520" i="1"/>
  <c r="D520" i="1"/>
  <c r="AB519" i="1"/>
  <c r="AA519" i="1"/>
  <c r="Z519" i="1"/>
  <c r="D519" i="1"/>
  <c r="AA518" i="1"/>
  <c r="AB518" i="1" s="1"/>
  <c r="Z518" i="1"/>
  <c r="D518" i="1"/>
  <c r="AB517" i="1"/>
  <c r="AA517" i="1"/>
  <c r="Z517" i="1"/>
  <c r="D517" i="1"/>
  <c r="AB516" i="1"/>
  <c r="AA516" i="1"/>
  <c r="Z516" i="1"/>
  <c r="D516" i="1"/>
  <c r="AA515" i="1"/>
  <c r="AB515" i="1" s="1"/>
  <c r="Z515" i="1"/>
  <c r="D515" i="1"/>
  <c r="AB514" i="1"/>
  <c r="AA514" i="1"/>
  <c r="Z514" i="1"/>
  <c r="D514" i="1"/>
  <c r="Z513" i="1"/>
  <c r="AA513" i="1" s="1"/>
  <c r="AB513" i="1" s="1"/>
  <c r="D513" i="1"/>
  <c r="AB512" i="1"/>
  <c r="AA512" i="1"/>
  <c r="Z512" i="1"/>
  <c r="D512" i="1"/>
  <c r="AB511" i="1"/>
  <c r="AA511" i="1"/>
  <c r="Z511" i="1"/>
  <c r="D511" i="1"/>
  <c r="AB510" i="1"/>
  <c r="AA510" i="1"/>
  <c r="Z510" i="1"/>
  <c r="D510" i="1"/>
  <c r="Z509" i="1"/>
  <c r="AA509" i="1" s="1"/>
  <c r="AB509" i="1" s="1"/>
  <c r="D509" i="1"/>
  <c r="AB508" i="1"/>
  <c r="AA508" i="1"/>
  <c r="Z508" i="1"/>
  <c r="D508" i="1"/>
  <c r="Z507" i="1"/>
  <c r="AA507" i="1" s="1"/>
  <c r="AB507" i="1" s="1"/>
  <c r="D507" i="1"/>
  <c r="AB506" i="1"/>
  <c r="AA506" i="1"/>
  <c r="Z506" i="1"/>
  <c r="D506" i="1"/>
  <c r="AA505" i="1"/>
  <c r="AB505" i="1" s="1"/>
  <c r="Z505" i="1"/>
  <c r="D505" i="1"/>
  <c r="AB504" i="1"/>
  <c r="AA504" i="1"/>
  <c r="Z504" i="1"/>
  <c r="D504" i="1"/>
  <c r="AA503" i="1"/>
  <c r="AB503" i="1" s="1"/>
  <c r="Z503" i="1"/>
  <c r="D503" i="1"/>
  <c r="AB502" i="1"/>
  <c r="AA502" i="1"/>
  <c r="Z502" i="1"/>
  <c r="D502" i="1"/>
  <c r="AB501" i="1"/>
  <c r="AA501" i="1"/>
  <c r="Z501" i="1"/>
  <c r="D501" i="1"/>
  <c r="AB500" i="1"/>
  <c r="AA500" i="1"/>
  <c r="Z500" i="1"/>
  <c r="D500" i="1"/>
  <c r="AB499" i="1"/>
  <c r="AA499" i="1"/>
  <c r="Z499" i="1"/>
  <c r="D499" i="1"/>
  <c r="AB498" i="1"/>
  <c r="AA498" i="1"/>
  <c r="Z498" i="1"/>
  <c r="D498" i="1"/>
  <c r="AB497" i="1"/>
  <c r="AA497" i="1"/>
  <c r="Z497" i="1"/>
  <c r="D497" i="1"/>
  <c r="AB496" i="1"/>
  <c r="AA496" i="1"/>
  <c r="Z496" i="1"/>
  <c r="D496" i="1"/>
  <c r="AB495" i="1"/>
  <c r="AA495" i="1"/>
  <c r="Z495" i="1"/>
  <c r="D495" i="1"/>
  <c r="AB494" i="1"/>
  <c r="AA494" i="1"/>
  <c r="Z494" i="1"/>
  <c r="D494" i="1"/>
  <c r="AA493" i="1"/>
  <c r="AB493" i="1" s="1"/>
  <c r="Z493" i="1"/>
  <c r="D493" i="1"/>
  <c r="AA492" i="1"/>
  <c r="AB492" i="1" s="1"/>
  <c r="Z492" i="1"/>
  <c r="D492" i="1"/>
  <c r="AB491" i="1"/>
  <c r="AA491" i="1"/>
  <c r="Z491" i="1"/>
  <c r="AA490" i="1"/>
  <c r="Z490" i="1"/>
  <c r="AB490" i="1" s="1"/>
  <c r="AA489" i="1"/>
  <c r="Z489" i="1"/>
  <c r="D489" i="1"/>
  <c r="AA488" i="1"/>
  <c r="Z488" i="1"/>
  <c r="AB487" i="1"/>
  <c r="AA487" i="1"/>
  <c r="Z487" i="1"/>
  <c r="AB486" i="1"/>
  <c r="AA486" i="1"/>
  <c r="Z486" i="1"/>
  <c r="AB485" i="1"/>
  <c r="AA485" i="1"/>
  <c r="Z485" i="1"/>
  <c r="AA484" i="1"/>
  <c r="Z484" i="1"/>
  <c r="AB484" i="1" s="1"/>
  <c r="AA483" i="1"/>
  <c r="AB483" i="1" s="1"/>
  <c r="Z483" i="1"/>
  <c r="AB482" i="1"/>
  <c r="AA482" i="1"/>
  <c r="Z482" i="1"/>
  <c r="AB481" i="1"/>
  <c r="AA481" i="1"/>
  <c r="Z481" i="1"/>
  <c r="Z480" i="1"/>
  <c r="AB480" i="1" s="1"/>
  <c r="AB479" i="1"/>
  <c r="AB478" i="1"/>
  <c r="AB477" i="1"/>
  <c r="AB476" i="1"/>
  <c r="AB475" i="1"/>
  <c r="AB474" i="1"/>
  <c r="D474" i="1"/>
  <c r="AB473" i="1"/>
  <c r="AB472" i="1"/>
  <c r="AB471" i="1"/>
  <c r="AB470" i="1"/>
  <c r="AB469" i="1"/>
  <c r="AB468" i="1"/>
  <c r="AB467" i="1"/>
  <c r="AB466" i="1"/>
  <c r="AB465" i="1"/>
  <c r="AB464" i="1"/>
  <c r="AB463" i="1"/>
  <c r="AB462" i="1"/>
  <c r="AB461" i="1"/>
  <c r="AB460" i="1"/>
  <c r="AB459" i="1"/>
  <c r="AB458" i="1"/>
  <c r="AB457" i="1"/>
  <c r="Z457" i="1"/>
  <c r="Z456" i="1"/>
  <c r="AB456" i="1" s="1"/>
  <c r="Z455" i="1"/>
  <c r="AB455" i="1" s="1"/>
  <c r="AB454" i="1"/>
  <c r="Z454" i="1"/>
  <c r="AA453" i="1"/>
  <c r="AB453" i="1" s="1"/>
  <c r="Z453" i="1"/>
  <c r="AA452" i="1"/>
  <c r="Z452" i="1"/>
  <c r="AB452" i="1" s="1"/>
  <c r="AB451" i="1"/>
  <c r="AA451" i="1"/>
  <c r="Z451" i="1"/>
  <c r="AB450" i="1"/>
  <c r="AA450" i="1"/>
  <c r="Z450" i="1"/>
  <c r="AB449" i="1"/>
  <c r="AA449" i="1"/>
  <c r="Z449" i="1"/>
  <c r="AA448" i="1"/>
  <c r="Z448" i="1"/>
  <c r="AB448" i="1" s="1"/>
  <c r="AB447" i="1"/>
  <c r="AA447" i="1"/>
  <c r="Z447" i="1"/>
  <c r="AB446" i="1"/>
  <c r="AA446" i="1"/>
  <c r="Z446" i="1"/>
  <c r="AB445" i="1"/>
  <c r="AA445" i="1"/>
  <c r="Z445" i="1"/>
  <c r="AA444" i="1"/>
  <c r="Z444" i="1"/>
  <c r="AB444" i="1" s="1"/>
  <c r="AA443" i="1"/>
  <c r="AB443" i="1" s="1"/>
  <c r="Z443" i="1"/>
  <c r="AA442" i="1"/>
  <c r="AB442" i="1" s="1"/>
  <c r="Z442" i="1"/>
  <c r="AB441" i="1"/>
  <c r="AA441" i="1"/>
  <c r="Z441" i="1"/>
  <c r="AA440" i="1"/>
  <c r="Z440" i="1"/>
  <c r="AB440" i="1" s="1"/>
  <c r="AA439" i="1"/>
  <c r="AB439" i="1" s="1"/>
  <c r="Z439" i="1"/>
  <c r="AB438" i="1"/>
  <c r="AA438" i="1"/>
  <c r="Z438" i="1"/>
  <c r="AB437" i="1"/>
  <c r="AA437" i="1"/>
  <c r="Z437" i="1"/>
  <c r="AA436" i="1"/>
  <c r="Z436" i="1"/>
  <c r="AB436" i="1" s="1"/>
  <c r="AB435" i="1"/>
  <c r="AA435" i="1"/>
  <c r="Z435" i="1"/>
  <c r="AA434" i="1"/>
  <c r="Z434" i="1"/>
  <c r="AA433" i="1"/>
  <c r="Z433" i="1"/>
  <c r="AB433" i="1" s="1"/>
  <c r="AA432" i="1"/>
  <c r="Z432" i="1"/>
  <c r="AB432" i="1" s="1"/>
  <c r="AB431" i="1"/>
  <c r="AA431" i="1"/>
  <c r="Z431" i="1"/>
  <c r="AA430" i="1"/>
  <c r="Z430" i="1"/>
  <c r="Z429" i="1"/>
  <c r="AA428" i="1"/>
  <c r="Z428" i="1"/>
  <c r="AB428" i="1" s="1"/>
  <c r="AB427" i="1"/>
  <c r="AA427" i="1"/>
  <c r="Z427" i="1"/>
  <c r="AA426" i="1"/>
  <c r="Z426" i="1"/>
  <c r="AB426" i="1" s="1"/>
  <c r="AA425" i="1"/>
  <c r="Z425" i="1"/>
  <c r="AB425" i="1" s="1"/>
  <c r="AA424" i="1"/>
  <c r="Z424" i="1"/>
  <c r="AB424" i="1" s="1"/>
  <c r="AB423" i="1"/>
  <c r="AA423" i="1"/>
  <c r="Z423" i="1"/>
  <c r="AA422" i="1"/>
  <c r="Z422" i="1"/>
  <c r="AB422" i="1" s="1"/>
  <c r="AA421" i="1"/>
  <c r="Z421" i="1"/>
  <c r="AA420" i="1"/>
  <c r="Z420" i="1"/>
  <c r="AB420" i="1" s="1"/>
  <c r="AB419" i="1"/>
  <c r="AA419" i="1"/>
  <c r="Z419" i="1"/>
  <c r="AA418" i="1"/>
  <c r="Z418" i="1"/>
  <c r="AB418" i="1" s="1"/>
  <c r="AA417" i="1"/>
  <c r="Z417" i="1"/>
  <c r="AA416" i="1"/>
  <c r="Z416" i="1"/>
  <c r="AB416" i="1" s="1"/>
  <c r="Z415" i="1"/>
  <c r="AA415" i="1" s="1"/>
  <c r="AB415" i="1" s="1"/>
  <c r="AA414" i="1"/>
  <c r="Z414" i="1"/>
  <c r="AB414" i="1" s="1"/>
  <c r="AA413" i="1"/>
  <c r="Z413" i="1"/>
  <c r="AA412" i="1"/>
  <c r="Z412" i="1"/>
  <c r="AB412" i="1" s="1"/>
  <c r="AB411" i="1"/>
  <c r="AA411" i="1"/>
  <c r="Z411" i="1"/>
  <c r="AA410" i="1"/>
  <c r="Z410" i="1"/>
  <c r="AB410" i="1" s="1"/>
  <c r="AA409" i="1"/>
  <c r="Z409" i="1"/>
  <c r="AA408" i="1"/>
  <c r="Z408" i="1"/>
  <c r="AB408" i="1" s="1"/>
  <c r="AB407" i="1"/>
  <c r="AA407" i="1"/>
  <c r="Z407" i="1"/>
  <c r="AA406" i="1"/>
  <c r="Z406" i="1"/>
  <c r="AB406" i="1" s="1"/>
  <c r="AA405" i="1"/>
  <c r="Z405" i="1"/>
  <c r="AB405" i="1" s="1"/>
  <c r="AA404" i="1"/>
  <c r="Z404" i="1"/>
  <c r="AB403" i="1"/>
  <c r="AA403" i="1"/>
  <c r="Z403" i="1"/>
  <c r="AA402" i="1"/>
  <c r="Z402" i="1"/>
  <c r="AB402" i="1" s="1"/>
  <c r="AA401" i="1"/>
  <c r="Z401" i="1"/>
  <c r="AB401" i="1" s="1"/>
  <c r="AA400" i="1"/>
  <c r="Z400" i="1"/>
  <c r="AB400" i="1" s="1"/>
  <c r="AB399" i="1"/>
  <c r="AA399" i="1"/>
  <c r="Z399" i="1"/>
  <c r="AA398" i="1"/>
  <c r="Z398" i="1"/>
  <c r="AB398" i="1" s="1"/>
  <c r="AA397" i="1"/>
  <c r="Z397" i="1"/>
  <c r="Z396" i="1"/>
  <c r="Z395" i="1"/>
  <c r="AA395" i="1" s="1"/>
  <c r="AB395" i="1" s="1"/>
  <c r="AA394" i="1"/>
  <c r="Z394" i="1"/>
  <c r="AB394" i="1" s="1"/>
  <c r="AA393" i="1"/>
  <c r="Z393" i="1"/>
  <c r="AB393" i="1" s="1"/>
  <c r="AA392" i="1"/>
  <c r="Z392" i="1"/>
  <c r="AB392" i="1" s="1"/>
  <c r="AB391" i="1"/>
  <c r="AA391" i="1"/>
  <c r="Z391" i="1"/>
  <c r="AA390" i="1"/>
  <c r="Z390" i="1"/>
  <c r="AB390" i="1" s="1"/>
  <c r="AA389" i="1"/>
  <c r="Z389" i="1"/>
  <c r="AB389" i="1" s="1"/>
  <c r="AA388" i="1"/>
  <c r="Z388" i="1"/>
  <c r="AA387" i="1"/>
  <c r="AB387" i="1" s="1"/>
  <c r="Z387" i="1"/>
  <c r="AA386" i="1"/>
  <c r="Z386" i="1"/>
  <c r="AB386" i="1" s="1"/>
  <c r="AA385" i="1"/>
  <c r="Z385" i="1"/>
  <c r="AB385" i="1" s="1"/>
  <c r="AA384" i="1"/>
  <c r="Z384" i="1"/>
  <c r="AB384" i="1" s="1"/>
  <c r="AB383" i="1"/>
  <c r="AA383" i="1"/>
  <c r="Z383" i="1"/>
  <c r="AA382" i="1"/>
  <c r="Z382" i="1"/>
  <c r="AB382" i="1" s="1"/>
  <c r="AA381" i="1"/>
  <c r="Z381" i="1"/>
  <c r="AB381" i="1" s="1"/>
  <c r="AA380" i="1"/>
  <c r="Z380" i="1"/>
  <c r="AB380" i="1" s="1"/>
  <c r="AB379" i="1"/>
  <c r="AA379" i="1"/>
  <c r="Z379" i="1"/>
  <c r="AA378" i="1"/>
  <c r="Z378" i="1"/>
  <c r="AB378" i="1" s="1"/>
  <c r="AA377" i="1"/>
  <c r="Z377" i="1"/>
  <c r="AA376" i="1"/>
  <c r="Z376" i="1"/>
  <c r="AB376" i="1" s="1"/>
  <c r="AB375" i="1"/>
  <c r="AA375" i="1"/>
  <c r="Z375" i="1"/>
  <c r="AA374" i="1"/>
  <c r="Z374" i="1"/>
  <c r="AB374" i="1" s="1"/>
  <c r="AA373" i="1"/>
  <c r="Z373" i="1"/>
  <c r="AB373" i="1" s="1"/>
  <c r="AA372" i="1"/>
  <c r="Z372" i="1"/>
  <c r="AB372" i="1" s="1"/>
  <c r="AB371" i="1"/>
  <c r="AA371" i="1"/>
  <c r="Z371" i="1"/>
  <c r="AA370" i="1"/>
  <c r="Z370" i="1"/>
  <c r="AA369" i="1"/>
  <c r="Z369" i="1"/>
  <c r="AB369" i="1" s="1"/>
  <c r="AA368" i="1"/>
  <c r="Z368" i="1"/>
  <c r="AB368" i="1" s="1"/>
  <c r="AB367" i="1"/>
  <c r="AA367" i="1"/>
  <c r="Z367" i="1"/>
  <c r="AA366" i="1"/>
  <c r="Z366" i="1"/>
  <c r="AA365" i="1"/>
  <c r="Z365" i="1"/>
  <c r="AB365" i="1" s="1"/>
  <c r="AA364" i="1"/>
  <c r="Z364" i="1"/>
  <c r="AB364" i="1" s="1"/>
  <c r="AB363" i="1"/>
  <c r="AA363" i="1"/>
  <c r="Z363" i="1"/>
  <c r="AA362" i="1"/>
  <c r="Z362" i="1"/>
  <c r="AB362" i="1" s="1"/>
  <c r="AA361" i="1"/>
  <c r="Z361" i="1"/>
  <c r="AB361" i="1" s="1"/>
  <c r="AA360" i="1"/>
  <c r="Z360" i="1"/>
  <c r="AB360" i="1" s="1"/>
  <c r="AA359" i="1"/>
  <c r="AB359" i="1" s="1"/>
  <c r="Z359" i="1"/>
  <c r="AA358" i="1"/>
  <c r="Z358" i="1"/>
  <c r="AB358" i="1" s="1"/>
  <c r="AA357" i="1"/>
  <c r="Z357" i="1"/>
  <c r="AB357" i="1" s="1"/>
  <c r="AA356" i="1"/>
  <c r="Z356" i="1"/>
  <c r="AB356" i="1" s="1"/>
  <c r="AB355" i="1"/>
  <c r="AA355" i="1"/>
  <c r="Z355" i="1"/>
  <c r="AA354" i="1"/>
  <c r="AB354" i="1" s="1"/>
  <c r="AB353" i="1"/>
  <c r="AA353" i="1"/>
  <c r="Z353" i="1"/>
  <c r="AB352" i="1"/>
  <c r="AA352" i="1"/>
  <c r="Z352" i="1"/>
  <c r="AB351" i="1"/>
  <c r="AA351" i="1"/>
  <c r="Z351" i="1"/>
  <c r="AA350" i="1"/>
  <c r="Z350" i="1"/>
  <c r="AB349" i="1"/>
  <c r="AA349" i="1"/>
  <c r="Z349" i="1"/>
  <c r="AA348" i="1"/>
  <c r="AB348" i="1" s="1"/>
  <c r="AA347" i="1"/>
  <c r="Z347" i="1"/>
  <c r="AB347" i="1" s="1"/>
  <c r="AA346" i="1"/>
  <c r="AB346" i="1" s="1"/>
  <c r="Z346" i="1"/>
  <c r="AB345" i="1"/>
  <c r="AA345" i="1"/>
  <c r="Z345" i="1"/>
  <c r="AB344" i="1"/>
  <c r="AA344" i="1"/>
  <c r="Z344" i="1"/>
  <c r="AA343" i="1"/>
  <c r="Z343" i="1"/>
  <c r="AB343" i="1" s="1"/>
  <c r="AB342" i="1"/>
  <c r="AA342" i="1"/>
  <c r="Z342" i="1"/>
  <c r="AB341" i="1"/>
  <c r="AA341" i="1"/>
  <c r="Z341" i="1"/>
  <c r="AB340" i="1"/>
  <c r="AA340" i="1"/>
  <c r="Z340" i="1"/>
  <c r="AA339" i="1"/>
  <c r="Z339" i="1"/>
  <c r="AB339" i="1" s="1"/>
  <c r="AB338" i="1"/>
  <c r="AA338" i="1"/>
  <c r="Z338" i="1"/>
  <c r="AB337" i="1"/>
  <c r="AA337" i="1"/>
  <c r="Z337" i="1"/>
  <c r="AB336" i="1"/>
  <c r="AA336" i="1"/>
  <c r="Z336" i="1"/>
  <c r="AA335" i="1"/>
  <c r="Z335" i="1"/>
  <c r="AB335" i="1" s="1"/>
  <c r="AB334" i="1"/>
  <c r="AA334" i="1"/>
  <c r="Z334" i="1"/>
  <c r="AB333" i="1"/>
  <c r="AA333" i="1"/>
  <c r="Z333" i="1"/>
  <c r="AB332" i="1"/>
  <c r="AA332" i="1"/>
  <c r="Z332" i="1"/>
  <c r="AA331" i="1"/>
  <c r="Z331" i="1"/>
  <c r="AB331" i="1" s="1"/>
  <c r="AB330" i="1"/>
  <c r="AA330" i="1"/>
  <c r="Z330" i="1"/>
  <c r="AB329" i="1"/>
  <c r="AA329" i="1"/>
  <c r="Z329" i="1"/>
  <c r="AB328" i="1"/>
  <c r="AA328" i="1"/>
  <c r="Z328" i="1"/>
  <c r="AA327" i="1"/>
  <c r="Z327" i="1"/>
  <c r="AB327" i="1" s="1"/>
  <c r="AB326" i="1"/>
  <c r="AA326" i="1"/>
  <c r="Z326" i="1"/>
  <c r="AB325" i="1"/>
  <c r="AA325" i="1"/>
  <c r="Z325" i="1"/>
  <c r="AB324" i="1"/>
  <c r="AA324" i="1"/>
  <c r="Z324" i="1"/>
  <c r="AA323" i="1"/>
  <c r="Z323" i="1"/>
  <c r="AB323" i="1" s="1"/>
  <c r="AB322" i="1"/>
  <c r="AA322" i="1"/>
  <c r="Z322" i="1"/>
  <c r="AB321" i="1"/>
  <c r="AA321" i="1"/>
  <c r="Z321" i="1"/>
  <c r="AB320" i="1"/>
  <c r="AA320" i="1"/>
  <c r="Z320" i="1"/>
  <c r="AA319" i="1"/>
  <c r="Z319" i="1"/>
  <c r="AB319" i="1" s="1"/>
  <c r="AB318" i="1"/>
  <c r="AA318" i="1"/>
  <c r="Z318" i="1"/>
  <c r="AB317" i="1"/>
  <c r="AA317" i="1"/>
  <c r="Z317" i="1"/>
  <c r="AA316" i="1"/>
  <c r="AB316" i="1" s="1"/>
  <c r="Z316" i="1"/>
  <c r="AA315" i="1"/>
  <c r="Z315" i="1"/>
  <c r="AB315" i="1" s="1"/>
  <c r="AB314" i="1"/>
  <c r="AA314" i="1"/>
  <c r="Z314" i="1"/>
  <c r="AB313" i="1"/>
  <c r="AA313" i="1"/>
  <c r="Z313" i="1"/>
  <c r="AB312" i="1"/>
  <c r="AA312" i="1"/>
  <c r="Z312" i="1"/>
  <c r="AA311" i="1"/>
  <c r="Z311" i="1"/>
  <c r="AB311" i="1" s="1"/>
  <c r="AB310" i="1"/>
  <c r="AA310" i="1"/>
  <c r="Z310" i="1"/>
  <c r="AB309" i="1"/>
  <c r="AA309" i="1"/>
  <c r="Z309" i="1"/>
  <c r="AB308" i="1"/>
  <c r="AA308" i="1"/>
  <c r="Z308" i="1"/>
  <c r="AA307" i="1"/>
  <c r="Z307" i="1"/>
  <c r="AB307" i="1" s="1"/>
  <c r="AA306" i="1"/>
  <c r="AB306" i="1" s="1"/>
  <c r="Z306" i="1"/>
  <c r="AA305" i="1"/>
  <c r="AB305" i="1" s="1"/>
  <c r="Z305" i="1"/>
  <c r="AB304" i="1"/>
  <c r="AA304" i="1"/>
  <c r="Z304" i="1"/>
  <c r="AA303" i="1"/>
  <c r="Z303" i="1"/>
  <c r="AB303" i="1" s="1"/>
  <c r="AB302" i="1"/>
  <c r="AA302" i="1"/>
  <c r="Z302" i="1"/>
  <c r="AB301" i="1"/>
  <c r="AA301" i="1"/>
  <c r="Z301" i="1"/>
  <c r="AB300" i="1"/>
  <c r="AA300" i="1"/>
  <c r="Z300" i="1"/>
  <c r="AA299" i="1"/>
  <c r="Z299" i="1"/>
  <c r="AB299" i="1" s="1"/>
  <c r="AB298" i="1"/>
  <c r="AA298" i="1"/>
  <c r="Z298" i="1"/>
  <c r="AB297" i="1"/>
  <c r="AA297" i="1"/>
  <c r="Z297" i="1"/>
  <c r="AB296" i="1"/>
  <c r="AA296" i="1"/>
  <c r="Z296" i="1"/>
  <c r="AA295" i="1"/>
  <c r="Z295" i="1"/>
  <c r="AB295" i="1" s="1"/>
  <c r="AB294" i="1"/>
  <c r="AA294" i="1"/>
  <c r="Z294" i="1"/>
  <c r="AB293" i="1"/>
  <c r="AA293" i="1"/>
  <c r="Z293" i="1"/>
  <c r="AB292" i="1"/>
  <c r="AA292" i="1"/>
  <c r="Z292" i="1"/>
  <c r="AA291" i="1"/>
  <c r="Z291" i="1"/>
  <c r="AB291" i="1" s="1"/>
  <c r="AB290" i="1"/>
  <c r="AA290" i="1"/>
  <c r="Z290" i="1"/>
  <c r="AB289" i="1"/>
  <c r="AA289" i="1"/>
  <c r="Z289" i="1"/>
  <c r="AA288" i="1"/>
  <c r="AB288" i="1" s="1"/>
  <c r="Z288" i="1"/>
  <c r="AA287" i="1"/>
  <c r="Z287" i="1"/>
  <c r="AB287" i="1" s="1"/>
  <c r="AB286" i="1"/>
  <c r="AA286" i="1"/>
  <c r="Z286" i="1"/>
  <c r="AB285" i="1"/>
  <c r="AA285" i="1"/>
  <c r="Z285" i="1"/>
  <c r="AB284" i="1"/>
  <c r="AA284" i="1"/>
  <c r="Z284" i="1"/>
  <c r="AA283" i="1"/>
  <c r="Z283" i="1"/>
  <c r="AB283" i="1" s="1"/>
  <c r="AA282" i="1"/>
  <c r="AB282" i="1" s="1"/>
  <c r="Z282" i="1"/>
  <c r="AB281" i="1"/>
  <c r="AA281" i="1"/>
  <c r="Z281" i="1"/>
  <c r="AB280" i="1"/>
  <c r="AA280" i="1"/>
  <c r="Z280" i="1"/>
  <c r="AA279" i="1"/>
  <c r="Z279" i="1"/>
  <c r="AB279" i="1" s="1"/>
  <c r="AB278" i="1"/>
  <c r="AA278" i="1"/>
  <c r="Z278" i="1"/>
  <c r="AB277" i="1"/>
  <c r="AA277" i="1"/>
  <c r="Z277" i="1"/>
  <c r="AB276" i="1"/>
  <c r="AA276" i="1"/>
  <c r="Z276" i="1"/>
  <c r="AA275" i="1"/>
  <c r="Z275" i="1"/>
  <c r="AB275" i="1" s="1"/>
  <c r="AB274" i="1"/>
  <c r="AA274" i="1"/>
  <c r="Z274" i="1"/>
  <c r="AB273" i="1"/>
  <c r="AA273" i="1"/>
  <c r="Z273" i="1"/>
  <c r="AA272" i="1"/>
  <c r="AB272" i="1" s="1"/>
  <c r="Z272" i="1"/>
  <c r="Z271" i="1"/>
  <c r="AB270" i="1"/>
  <c r="AA270" i="1"/>
  <c r="Z270" i="1"/>
  <c r="AA269" i="1"/>
  <c r="Z269" i="1"/>
  <c r="AB269" i="1" s="1"/>
  <c r="AB268" i="1"/>
  <c r="AA268" i="1"/>
  <c r="Z268" i="1"/>
  <c r="AB267" i="1"/>
  <c r="AA267" i="1"/>
  <c r="Z267" i="1"/>
  <c r="AB266" i="1"/>
  <c r="AA266" i="1"/>
  <c r="Z266" i="1"/>
  <c r="AA265" i="1"/>
  <c r="Z265" i="1"/>
  <c r="AB265" i="1" s="1"/>
  <c r="AB264" i="1"/>
  <c r="AA264" i="1"/>
  <c r="Z264" i="1"/>
  <c r="AB263" i="1"/>
  <c r="AA263" i="1"/>
  <c r="Z263" i="1"/>
  <c r="AB262" i="1"/>
  <c r="AA262" i="1"/>
  <c r="Z262" i="1"/>
  <c r="AA261" i="1"/>
  <c r="Z261" i="1"/>
  <c r="AB261" i="1" s="1"/>
  <c r="AB260" i="1"/>
  <c r="AA260" i="1"/>
  <c r="Z260" i="1"/>
  <c r="AB259" i="1"/>
  <c r="AA259" i="1"/>
  <c r="Z259" i="1"/>
  <c r="AB258" i="1"/>
  <c r="AA258" i="1"/>
  <c r="Z258" i="1"/>
  <c r="AA257" i="1"/>
  <c r="Z257" i="1"/>
  <c r="AB257" i="1" s="1"/>
  <c r="D257" i="1"/>
  <c r="AA256" i="1"/>
  <c r="Z256" i="1"/>
  <c r="AB256" i="1" s="1"/>
  <c r="AA255" i="1"/>
  <c r="Z255" i="1"/>
  <c r="AB255" i="1" s="1"/>
  <c r="AB254" i="1"/>
  <c r="AA254" i="1"/>
  <c r="Z254" i="1"/>
  <c r="AA253" i="1"/>
  <c r="Z253" i="1"/>
  <c r="AB253" i="1" s="1"/>
  <c r="AA252" i="1"/>
  <c r="Z252" i="1"/>
  <c r="AB252" i="1" s="1"/>
  <c r="Z251" i="1"/>
  <c r="Z250" i="1"/>
  <c r="AA250" i="1" s="1"/>
  <c r="AB250" i="1" s="1"/>
  <c r="AA249" i="1"/>
  <c r="Z249" i="1"/>
  <c r="AB249" i="1" s="1"/>
  <c r="AA248" i="1"/>
  <c r="Z248" i="1"/>
  <c r="AB248" i="1" s="1"/>
  <c r="Z247" i="1"/>
  <c r="AB246" i="1"/>
  <c r="AA246" i="1"/>
  <c r="Z246" i="1"/>
  <c r="AA245" i="1"/>
  <c r="Z245" i="1"/>
  <c r="AB245" i="1" s="1"/>
  <c r="AA244" i="1"/>
  <c r="Z244" i="1"/>
  <c r="AA243" i="1"/>
  <c r="Z243" i="1"/>
  <c r="AB243" i="1" s="1"/>
  <c r="AA242" i="1"/>
  <c r="AB242" i="1" s="1"/>
  <c r="Z242" i="1"/>
  <c r="AA241" i="1"/>
  <c r="Z241" i="1"/>
  <c r="AB241" i="1" s="1"/>
  <c r="AA240" i="1"/>
  <c r="Z240" i="1"/>
  <c r="AB240" i="1" s="1"/>
  <c r="AA239" i="1"/>
  <c r="Z239" i="1"/>
  <c r="AB239" i="1" s="1"/>
  <c r="AB238" i="1"/>
  <c r="AA238" i="1"/>
  <c r="Z238" i="1"/>
  <c r="AA237" i="1"/>
  <c r="Z237" i="1"/>
  <c r="AB237" i="1" s="1"/>
  <c r="AA236" i="1"/>
  <c r="Z236" i="1"/>
  <c r="AB236" i="1" s="1"/>
  <c r="AA235" i="1"/>
  <c r="Z235" i="1"/>
  <c r="AB235" i="1" s="1"/>
  <c r="AB234" i="1"/>
  <c r="AA234" i="1"/>
  <c r="Z234" i="1"/>
  <c r="AA233" i="1"/>
  <c r="Z233" i="1"/>
  <c r="AB233" i="1" s="1"/>
  <c r="AA232" i="1"/>
  <c r="Z232" i="1"/>
  <c r="AB232" i="1" s="1"/>
  <c r="AA231" i="1"/>
  <c r="Z231" i="1"/>
  <c r="AB231" i="1" s="1"/>
  <c r="AB230" i="1"/>
  <c r="AA230" i="1"/>
  <c r="Z230" i="1"/>
  <c r="AA229" i="1"/>
  <c r="Z229" i="1"/>
  <c r="AB229" i="1" s="1"/>
  <c r="Z228" i="1"/>
  <c r="AA227" i="1"/>
  <c r="Z227" i="1"/>
  <c r="AB227" i="1" s="1"/>
  <c r="AB226" i="1"/>
  <c r="AA226" i="1"/>
  <c r="Z226" i="1"/>
  <c r="AA225" i="1"/>
  <c r="Z225" i="1"/>
  <c r="AB225" i="1" s="1"/>
  <c r="AA224" i="1"/>
  <c r="Z224" i="1"/>
  <c r="AB224" i="1" s="1"/>
  <c r="AA223" i="1"/>
  <c r="Z223" i="1"/>
  <c r="AB223" i="1" s="1"/>
  <c r="AB222" i="1"/>
  <c r="AA222" i="1"/>
  <c r="Z222" i="1"/>
  <c r="AA221" i="1"/>
  <c r="Z221" i="1"/>
  <c r="AB221" i="1" s="1"/>
  <c r="AA220" i="1"/>
  <c r="Z220" i="1"/>
  <c r="AB220" i="1" s="1"/>
  <c r="AA219" i="1"/>
  <c r="Z219" i="1"/>
  <c r="AB219" i="1" s="1"/>
  <c r="AB218" i="1"/>
  <c r="AA218" i="1"/>
  <c r="Z218" i="1"/>
  <c r="AA217" i="1"/>
  <c r="Z217" i="1"/>
  <c r="AB217" i="1" s="1"/>
  <c r="AA216" i="1"/>
  <c r="Z216" i="1"/>
  <c r="AB216" i="1" s="1"/>
  <c r="AA215" i="1"/>
  <c r="Z215" i="1"/>
  <c r="AB215" i="1" s="1"/>
  <c r="AB214" i="1"/>
  <c r="AA214" i="1"/>
  <c r="Z214" i="1"/>
  <c r="Z213" i="1"/>
  <c r="AA213" i="1" s="1"/>
  <c r="AB212" i="1"/>
  <c r="AA212" i="1"/>
  <c r="Z212" i="1"/>
  <c r="AB211" i="1"/>
  <c r="AA211" i="1"/>
  <c r="Z211" i="1"/>
  <c r="AB210" i="1"/>
  <c r="AA210" i="1"/>
  <c r="Z210" i="1"/>
  <c r="AA209" i="1"/>
  <c r="Z209" i="1"/>
  <c r="AB209" i="1" s="1"/>
  <c r="AB208" i="1"/>
  <c r="AA208" i="1"/>
  <c r="Z208" i="1"/>
  <c r="AB207" i="1"/>
  <c r="AA207" i="1"/>
  <c r="Z207" i="1"/>
  <c r="AB206" i="1"/>
  <c r="AA206" i="1"/>
  <c r="Z206" i="1"/>
  <c r="AA205" i="1"/>
  <c r="Z205" i="1"/>
  <c r="AB205" i="1" s="1"/>
  <c r="AB204" i="1"/>
  <c r="AA204" i="1"/>
  <c r="Z204" i="1"/>
  <c r="AB203" i="1"/>
  <c r="AA203" i="1"/>
  <c r="Z203" i="1"/>
  <c r="AB202" i="1"/>
  <c r="AA202" i="1"/>
  <c r="Z202" i="1"/>
  <c r="AA201" i="1"/>
  <c r="Z201" i="1"/>
  <c r="AB201" i="1" s="1"/>
  <c r="AB200" i="1"/>
  <c r="Z200" i="1"/>
  <c r="AB199" i="1"/>
  <c r="AA199" i="1"/>
  <c r="Z199" i="1"/>
  <c r="AA198" i="1"/>
  <c r="Z198" i="1"/>
  <c r="AB198" i="1" s="1"/>
  <c r="AB197" i="1"/>
  <c r="AA197" i="1"/>
  <c r="Z197" i="1"/>
  <c r="AA196" i="1"/>
  <c r="AB196" i="1" s="1"/>
  <c r="Z196" i="1"/>
  <c r="AB195" i="1"/>
  <c r="AA195" i="1"/>
  <c r="Z195" i="1"/>
  <c r="AA194" i="1"/>
  <c r="Z194" i="1"/>
  <c r="AB194" i="1" s="1"/>
  <c r="AB193" i="1"/>
  <c r="AA193" i="1"/>
  <c r="Z193" i="1"/>
  <c r="Z192" i="1"/>
  <c r="AB191" i="1"/>
  <c r="AA191" i="1"/>
  <c r="Z191" i="1"/>
  <c r="Z190" i="1"/>
  <c r="AA189" i="1"/>
  <c r="Z189" i="1"/>
  <c r="AB189" i="1" s="1"/>
  <c r="Z188" i="1"/>
  <c r="AA188" i="1" s="1"/>
  <c r="AB188" i="1" s="1"/>
  <c r="AA187" i="1"/>
  <c r="Z187" i="1"/>
  <c r="AB187" i="1" s="1"/>
  <c r="Z186" i="1"/>
  <c r="AB185" i="1"/>
  <c r="AA185" i="1"/>
  <c r="Z185" i="1"/>
  <c r="AA184" i="1"/>
  <c r="Z184" i="1"/>
  <c r="AB184" i="1" s="1"/>
  <c r="AA183" i="1"/>
  <c r="AB183" i="1" s="1"/>
  <c r="Z183" i="1"/>
  <c r="AA182" i="1"/>
  <c r="AB182" i="1" s="1"/>
  <c r="Z182" i="1"/>
  <c r="AB181" i="1"/>
  <c r="AA181" i="1"/>
  <c r="Z181" i="1"/>
  <c r="AA180" i="1"/>
  <c r="Z180" i="1"/>
  <c r="AB180" i="1" s="1"/>
  <c r="AB179" i="1"/>
  <c r="AA179" i="1"/>
  <c r="Z179" i="1"/>
  <c r="AB178" i="1"/>
  <c r="AA178" i="1"/>
  <c r="Z178" i="1"/>
  <c r="AB177" i="1"/>
  <c r="AA177" i="1"/>
  <c r="Z177" i="1"/>
  <c r="AA176" i="1"/>
  <c r="Z176" i="1"/>
  <c r="AB176" i="1" s="1"/>
  <c r="D176" i="1"/>
  <c r="AA175" i="1"/>
  <c r="Z175" i="1"/>
  <c r="AB175" i="1" s="1"/>
  <c r="D175" i="1"/>
  <c r="AA174" i="1"/>
  <c r="Z174" i="1"/>
  <c r="AB174" i="1" s="1"/>
  <c r="D174" i="1"/>
  <c r="AA173" i="1"/>
  <c r="Z173" i="1"/>
  <c r="AB173" i="1" s="1"/>
  <c r="D173" i="1"/>
  <c r="AA172" i="1"/>
  <c r="Z172" i="1"/>
  <c r="AB172" i="1" s="1"/>
  <c r="D172" i="1"/>
  <c r="AA171" i="1"/>
  <c r="Z171" i="1"/>
  <c r="AB171" i="1" s="1"/>
  <c r="D171" i="1"/>
  <c r="AA170" i="1"/>
  <c r="Z170" i="1"/>
  <c r="AB170" i="1" s="1"/>
  <c r="D170" i="1"/>
  <c r="AA169" i="1"/>
  <c r="Z169" i="1"/>
  <c r="AB169" i="1" s="1"/>
  <c r="D169" i="1"/>
  <c r="AA168" i="1"/>
  <c r="Z168" i="1"/>
  <c r="AB168" i="1" s="1"/>
  <c r="D168" i="1"/>
  <c r="AA167" i="1"/>
  <c r="Z167" i="1"/>
  <c r="AB167" i="1" s="1"/>
  <c r="D167" i="1"/>
  <c r="AA166" i="1"/>
  <c r="Z166" i="1"/>
  <c r="AB166" i="1" s="1"/>
  <c r="D166" i="1"/>
  <c r="AA165" i="1"/>
  <c r="Z165" i="1"/>
  <c r="AB165" i="1" s="1"/>
  <c r="D165" i="1"/>
  <c r="AA164" i="1"/>
  <c r="Z164" i="1"/>
  <c r="AB164" i="1" s="1"/>
  <c r="D164" i="1"/>
  <c r="AA163" i="1"/>
  <c r="Z163" i="1"/>
  <c r="AB163" i="1" s="1"/>
  <c r="D163" i="1"/>
  <c r="AA162" i="1"/>
  <c r="Z162" i="1"/>
  <c r="AB162" i="1" s="1"/>
  <c r="D162" i="1"/>
  <c r="AA161" i="1"/>
  <c r="Z161" i="1"/>
  <c r="AB161" i="1" s="1"/>
  <c r="D161" i="1"/>
  <c r="AA160" i="1"/>
  <c r="Z160" i="1"/>
  <c r="AB160" i="1" s="1"/>
  <c r="D160" i="1"/>
  <c r="AB159" i="1"/>
  <c r="Z159" i="1"/>
  <c r="D159" i="1"/>
  <c r="AA158" i="1"/>
  <c r="Z158" i="1"/>
  <c r="D158" i="1"/>
  <c r="AB157" i="1"/>
  <c r="AA157" i="1"/>
  <c r="Z157" i="1"/>
  <c r="D157" i="1"/>
  <c r="AB156" i="1"/>
  <c r="AA156" i="1"/>
  <c r="Z156" i="1"/>
  <c r="D156" i="1"/>
  <c r="Z155" i="1"/>
  <c r="D155" i="1"/>
  <c r="AB154" i="1"/>
  <c r="AA154" i="1"/>
  <c r="Z154" i="1"/>
  <c r="D154" i="1"/>
  <c r="AB153" i="1"/>
  <c r="AA153" i="1"/>
  <c r="Z153" i="1"/>
  <c r="D153" i="1"/>
  <c r="Z152" i="1"/>
  <c r="AB152" i="1" s="1"/>
  <c r="D152" i="1"/>
  <c r="AB151" i="1"/>
  <c r="AA151" i="1"/>
  <c r="Z151" i="1"/>
  <c r="D151" i="1"/>
  <c r="AB150" i="1"/>
  <c r="AA150" i="1"/>
  <c r="Z150" i="1"/>
  <c r="D150" i="1"/>
  <c r="AB149" i="1"/>
  <c r="AA149" i="1"/>
  <c r="Z149" i="1"/>
  <c r="D149" i="1"/>
  <c r="AB148" i="1"/>
  <c r="AA148" i="1"/>
  <c r="Z148" i="1"/>
  <c r="D148" i="1"/>
  <c r="AB147" i="1"/>
  <c r="AA147" i="1"/>
  <c r="Z147" i="1"/>
  <c r="D147" i="1"/>
  <c r="AB146" i="1"/>
  <c r="AA146" i="1"/>
  <c r="Z146" i="1"/>
  <c r="D146" i="1"/>
  <c r="Z145" i="1"/>
  <c r="AA145" i="1" s="1"/>
  <c r="AB145" i="1" s="1"/>
  <c r="D145" i="1"/>
  <c r="AB144" i="1"/>
  <c r="AA144" i="1"/>
  <c r="Z144" i="1"/>
  <c r="D144" i="1"/>
  <c r="AB143" i="1"/>
  <c r="AA143" i="1"/>
  <c r="Z143" i="1"/>
  <c r="D143" i="1"/>
  <c r="AB142" i="1"/>
  <c r="AA142" i="1"/>
  <c r="Z142" i="1"/>
  <c r="D142" i="1"/>
  <c r="AB141" i="1"/>
  <c r="AA141" i="1"/>
  <c r="Z141" i="1"/>
  <c r="D141" i="1"/>
  <c r="AA140" i="1"/>
  <c r="AB140" i="1" s="1"/>
  <c r="Z140" i="1"/>
  <c r="D140" i="1"/>
  <c r="AB139" i="1"/>
  <c r="Z139" i="1"/>
  <c r="D139" i="1"/>
  <c r="AA138" i="1"/>
  <c r="Z138" i="1"/>
  <c r="AB138" i="1" s="1"/>
  <c r="D138" i="1"/>
  <c r="Z137" i="1"/>
  <c r="AB137" i="1" s="1"/>
  <c r="D137" i="1"/>
  <c r="AA136" i="1"/>
  <c r="Z136" i="1"/>
  <c r="AB136" i="1" s="1"/>
  <c r="D136" i="1"/>
  <c r="AA135" i="1"/>
  <c r="Z135" i="1"/>
  <c r="AB135" i="1" s="1"/>
  <c r="D135" i="1"/>
  <c r="AA134" i="1"/>
  <c r="Z134" i="1"/>
  <c r="AB134" i="1" s="1"/>
  <c r="D134" i="1"/>
  <c r="AA133" i="1"/>
  <c r="Z133" i="1"/>
  <c r="AB133" i="1" s="1"/>
  <c r="D133" i="1"/>
  <c r="AA132" i="1"/>
  <c r="Z132" i="1"/>
  <c r="AB132" i="1" s="1"/>
  <c r="D132" i="1"/>
  <c r="AA131" i="1"/>
  <c r="Z131" i="1"/>
  <c r="AB131" i="1" s="1"/>
  <c r="D131" i="1"/>
  <c r="Z130" i="1"/>
  <c r="D130" i="1"/>
  <c r="AA129" i="1"/>
  <c r="Z129" i="1"/>
  <c r="AB129" i="1" s="1"/>
  <c r="D129" i="1"/>
  <c r="AA128" i="1"/>
  <c r="Z128" i="1"/>
  <c r="AB128" i="1" s="1"/>
  <c r="D128" i="1"/>
  <c r="AA127" i="1"/>
  <c r="Z127" i="1"/>
  <c r="AB127" i="1" s="1"/>
  <c r="D127" i="1"/>
  <c r="AA126" i="1"/>
  <c r="Z126" i="1"/>
  <c r="AB126" i="1" s="1"/>
  <c r="D126" i="1"/>
  <c r="AA125" i="1"/>
  <c r="Z125" i="1"/>
  <c r="AB125" i="1" s="1"/>
  <c r="D125" i="1"/>
  <c r="AA124" i="1"/>
  <c r="Z124" i="1"/>
  <c r="AB124" i="1" s="1"/>
  <c r="D124" i="1"/>
  <c r="AA123" i="1"/>
  <c r="Z123" i="1"/>
  <c r="AB123" i="1" s="1"/>
  <c r="D123" i="1"/>
  <c r="AA122" i="1"/>
  <c r="Z122" i="1"/>
  <c r="AB122" i="1" s="1"/>
  <c r="D122" i="1"/>
  <c r="AA121" i="1"/>
  <c r="Z121" i="1"/>
  <c r="AB121" i="1" s="1"/>
  <c r="D121" i="1"/>
  <c r="AA120" i="1"/>
  <c r="Z120" i="1"/>
  <c r="AB120" i="1" s="1"/>
  <c r="D120" i="1"/>
  <c r="AA119" i="1"/>
  <c r="Z119" i="1"/>
  <c r="AB119" i="1" s="1"/>
  <c r="D119" i="1"/>
  <c r="AA118" i="1"/>
  <c r="Z118" i="1"/>
  <c r="AB118" i="1" s="1"/>
  <c r="D118" i="1"/>
  <c r="AA117" i="1"/>
  <c r="Z117" i="1"/>
  <c r="AB117" i="1" s="1"/>
  <c r="D117" i="1"/>
  <c r="AA116" i="1"/>
  <c r="Z116" i="1"/>
  <c r="AB116" i="1" s="1"/>
  <c r="D116" i="1"/>
  <c r="AA115" i="1"/>
  <c r="Z115" i="1"/>
  <c r="AB115" i="1" s="1"/>
  <c r="D115" i="1"/>
  <c r="AA114" i="1"/>
  <c r="Z114" i="1"/>
  <c r="AB114" i="1" s="1"/>
  <c r="D114" i="1"/>
  <c r="Z113" i="1"/>
  <c r="D113" i="1"/>
  <c r="AA112" i="1"/>
  <c r="Z112" i="1"/>
  <c r="AB112" i="1" s="1"/>
  <c r="D112" i="1"/>
  <c r="AA111" i="1"/>
  <c r="Z111" i="1"/>
  <c r="AB111" i="1" s="1"/>
  <c r="D111" i="1"/>
  <c r="AA110" i="1"/>
  <c r="Z110" i="1"/>
  <c r="AB110" i="1" s="1"/>
  <c r="D110" i="1"/>
  <c r="AA109" i="1"/>
  <c r="Z109" i="1"/>
  <c r="AB109" i="1" s="1"/>
  <c r="D109" i="1"/>
  <c r="AA108" i="1"/>
  <c r="Z108" i="1"/>
  <c r="D108" i="1"/>
  <c r="AA107" i="1"/>
  <c r="Z107" i="1"/>
  <c r="AB107" i="1" s="1"/>
  <c r="D107" i="1"/>
  <c r="AA106" i="1"/>
  <c r="Z106" i="1"/>
  <c r="AB106" i="1" s="1"/>
  <c r="D106" i="1"/>
  <c r="AA105" i="1"/>
  <c r="Z105" i="1"/>
  <c r="D105" i="1"/>
  <c r="AA104" i="1"/>
  <c r="Z104" i="1"/>
  <c r="D104" i="1"/>
  <c r="AA103" i="1"/>
  <c r="Z103" i="1"/>
  <c r="AB103" i="1" s="1"/>
  <c r="D103" i="1"/>
  <c r="AA102" i="1"/>
  <c r="Z102" i="1"/>
  <c r="AB102" i="1" s="1"/>
  <c r="D102" i="1"/>
  <c r="AA101" i="1"/>
  <c r="Z101" i="1"/>
  <c r="D101" i="1"/>
  <c r="AA100" i="1"/>
  <c r="Z100" i="1"/>
  <c r="AB100" i="1" s="1"/>
  <c r="D100" i="1"/>
  <c r="AA99" i="1"/>
  <c r="Z99" i="1"/>
  <c r="D99" i="1"/>
  <c r="AA98" i="1"/>
  <c r="Z98" i="1"/>
  <c r="D98" i="1"/>
  <c r="AA97" i="1"/>
  <c r="Z97" i="1"/>
  <c r="AB97" i="1" s="1"/>
  <c r="D97" i="1"/>
  <c r="AA96" i="1"/>
  <c r="Z96" i="1"/>
  <c r="AB96" i="1" s="1"/>
  <c r="D96" i="1"/>
  <c r="AA95" i="1"/>
  <c r="Z95" i="1"/>
  <c r="AB95" i="1" s="1"/>
  <c r="D95" i="1"/>
  <c r="AA94" i="1"/>
  <c r="Z94" i="1"/>
  <c r="AB94" i="1" s="1"/>
  <c r="D94" i="1"/>
  <c r="AA93" i="1"/>
  <c r="Z93" i="1"/>
  <c r="AB93" i="1" s="1"/>
  <c r="D93" i="1"/>
  <c r="AA92" i="1"/>
  <c r="Z92" i="1"/>
  <c r="D92" i="1"/>
  <c r="AA91" i="1"/>
  <c r="Z91" i="1"/>
  <c r="AB91" i="1" s="1"/>
  <c r="D91" i="1"/>
  <c r="AA90" i="1"/>
  <c r="Z90" i="1"/>
  <c r="AB90" i="1" s="1"/>
  <c r="D90" i="1"/>
  <c r="AA89" i="1"/>
  <c r="Z89" i="1"/>
  <c r="AB89" i="1" s="1"/>
  <c r="D89" i="1"/>
  <c r="AA88" i="1"/>
  <c r="Z88" i="1"/>
  <c r="AB88" i="1" s="1"/>
  <c r="D88" i="1"/>
  <c r="AB87" i="1"/>
  <c r="AA87" i="1"/>
  <c r="Z87" i="1"/>
  <c r="D87" i="1"/>
  <c r="AA86" i="1"/>
  <c r="Z86" i="1"/>
  <c r="D86" i="1"/>
  <c r="AA85" i="1"/>
  <c r="Z85" i="1"/>
  <c r="AB85" i="1" s="1"/>
  <c r="D85" i="1"/>
  <c r="AA84" i="1"/>
  <c r="Z84" i="1"/>
  <c r="AB84" i="1" s="1"/>
  <c r="D84" i="1"/>
  <c r="AB83" i="1"/>
  <c r="AA83" i="1"/>
  <c r="Z83" i="1"/>
  <c r="D83" i="1"/>
  <c r="AA82" i="1"/>
  <c r="Z82" i="1"/>
  <c r="AB82" i="1" s="1"/>
  <c r="D82" i="1"/>
  <c r="AB81" i="1"/>
  <c r="AA81" i="1"/>
  <c r="Z81" i="1"/>
  <c r="D81" i="1"/>
  <c r="AB80" i="1"/>
  <c r="AA80" i="1"/>
  <c r="Z80" i="1"/>
  <c r="D80" i="1"/>
  <c r="AA79" i="1"/>
  <c r="Z79" i="1"/>
  <c r="AB79" i="1" s="1"/>
  <c r="D79" i="1"/>
  <c r="AA78" i="1"/>
  <c r="Z78" i="1"/>
  <c r="D78" i="1"/>
  <c r="AB77" i="1"/>
  <c r="AA77" i="1"/>
  <c r="Z77" i="1"/>
  <c r="D77" i="1"/>
  <c r="AA76" i="1"/>
  <c r="Z76" i="1"/>
  <c r="AB76" i="1" s="1"/>
  <c r="D76" i="1"/>
  <c r="AA75" i="1"/>
  <c r="Z75" i="1"/>
  <c r="AB75" i="1" s="1"/>
  <c r="D75" i="1"/>
  <c r="AB74" i="1"/>
  <c r="AA74" i="1"/>
  <c r="Z74" i="1"/>
  <c r="D74" i="1"/>
  <c r="AA73" i="1"/>
  <c r="Z73" i="1"/>
  <c r="AB73" i="1" s="1"/>
  <c r="D73" i="1"/>
  <c r="AB72" i="1"/>
  <c r="AA72" i="1"/>
  <c r="Z72" i="1"/>
  <c r="D72" i="1"/>
  <c r="AB71" i="1"/>
  <c r="AA71" i="1"/>
  <c r="Z71" i="1"/>
  <c r="D71" i="1"/>
  <c r="AA70" i="1"/>
  <c r="Z70" i="1"/>
  <c r="AB70" i="1" s="1"/>
  <c r="D70" i="1"/>
  <c r="AB69" i="1"/>
  <c r="AA69" i="1"/>
  <c r="Z69" i="1"/>
  <c r="D69" i="1"/>
  <c r="AB68" i="1"/>
  <c r="AA68" i="1"/>
  <c r="Z68" i="1"/>
  <c r="D68" i="1"/>
  <c r="AA67" i="1"/>
  <c r="Z67" i="1"/>
  <c r="AB67" i="1" s="1"/>
  <c r="D67" i="1"/>
  <c r="AA66" i="1"/>
  <c r="Z66" i="1"/>
  <c r="AB66" i="1" s="1"/>
  <c r="D66" i="1"/>
  <c r="AA65" i="1"/>
  <c r="AB65" i="1" s="1"/>
  <c r="Z65" i="1"/>
  <c r="D65" i="1"/>
  <c r="AB64" i="1"/>
  <c r="AA64" i="1"/>
  <c r="Z64" i="1"/>
  <c r="D64" i="1"/>
  <c r="AA63" i="1"/>
  <c r="Z63" i="1"/>
  <c r="AB63" i="1" s="1"/>
  <c r="D63" i="1"/>
  <c r="AB62" i="1"/>
  <c r="AA62" i="1"/>
  <c r="Z62" i="1"/>
  <c r="D62" i="1"/>
  <c r="AB61" i="1"/>
  <c r="AA61" i="1"/>
  <c r="Z61" i="1"/>
  <c r="D61" i="1"/>
  <c r="AA60" i="1"/>
  <c r="Z60" i="1"/>
  <c r="AB60" i="1" s="1"/>
  <c r="D60" i="1"/>
  <c r="AB59" i="1"/>
  <c r="AA59" i="1"/>
  <c r="Z59" i="1"/>
  <c r="D59" i="1"/>
  <c r="AB58" i="1"/>
  <c r="AA58" i="1"/>
  <c r="Z58" i="1"/>
  <c r="D58" i="1"/>
  <c r="AA57" i="1"/>
  <c r="Z57" i="1"/>
  <c r="AB57" i="1" s="1"/>
  <c r="D57" i="1"/>
  <c r="AB56" i="1"/>
  <c r="AA56" i="1"/>
  <c r="Z56" i="1"/>
  <c r="D56" i="1"/>
  <c r="AB55" i="1"/>
  <c r="AA55" i="1"/>
  <c r="Z55" i="1"/>
  <c r="D55" i="1"/>
  <c r="AA54" i="1"/>
  <c r="Z54" i="1"/>
  <c r="AB54" i="1" s="1"/>
  <c r="D54" i="1"/>
  <c r="AB53" i="1"/>
  <c r="AA53" i="1"/>
  <c r="Z53" i="1"/>
  <c r="D53" i="1"/>
  <c r="AB52" i="1"/>
  <c r="AA52" i="1"/>
  <c r="Z52" i="1"/>
  <c r="D52" i="1"/>
  <c r="AA51" i="1"/>
  <c r="Z51" i="1"/>
  <c r="D51" i="1"/>
  <c r="AB50" i="1"/>
  <c r="AA50" i="1"/>
  <c r="Z50" i="1"/>
  <c r="D50" i="1"/>
  <c r="AB49" i="1"/>
  <c r="AA49" i="1"/>
  <c r="Z49" i="1"/>
  <c r="D49" i="1"/>
  <c r="AA48" i="1"/>
  <c r="Z48" i="1"/>
  <c r="AB48" i="1" s="1"/>
  <c r="D48" i="1"/>
  <c r="AB47" i="1"/>
  <c r="AA47" i="1"/>
  <c r="Z47" i="1"/>
  <c r="D47" i="1"/>
  <c r="AB46" i="1"/>
  <c r="AA46" i="1"/>
  <c r="Z46" i="1"/>
  <c r="D46" i="1"/>
  <c r="AA45" i="1"/>
  <c r="Z45" i="1"/>
  <c r="AB45" i="1" s="1"/>
  <c r="D45" i="1"/>
  <c r="AB44" i="1"/>
  <c r="AA44" i="1"/>
  <c r="Z44" i="1"/>
  <c r="D44" i="1"/>
  <c r="AB43" i="1"/>
  <c r="AA43" i="1"/>
  <c r="Z43" i="1"/>
  <c r="D43" i="1"/>
  <c r="AA42" i="1"/>
  <c r="Z42" i="1"/>
  <c r="AB42" i="1" s="1"/>
  <c r="D42" i="1"/>
  <c r="AB41" i="1"/>
  <c r="AA41" i="1"/>
  <c r="Z41" i="1"/>
  <c r="D41" i="1"/>
  <c r="AA40" i="1"/>
  <c r="AB40" i="1" s="1"/>
  <c r="Z40" i="1"/>
  <c r="D40" i="1"/>
  <c r="AA39" i="1"/>
  <c r="Z39" i="1"/>
  <c r="AB39" i="1" s="1"/>
  <c r="D39" i="1"/>
  <c r="AB38" i="1"/>
  <c r="AA38" i="1"/>
  <c r="Z38" i="1"/>
  <c r="D38" i="1"/>
  <c r="AB37" i="1"/>
  <c r="AA37" i="1"/>
  <c r="Z37" i="1"/>
  <c r="D37" i="1"/>
  <c r="AA36" i="1"/>
  <c r="Z36" i="1"/>
  <c r="AB36" i="1" s="1"/>
  <c r="D36" i="1"/>
  <c r="AB35" i="1"/>
  <c r="AA35" i="1"/>
  <c r="Z35" i="1"/>
  <c r="D35" i="1"/>
  <c r="AB34" i="1"/>
  <c r="AA34" i="1"/>
  <c r="Z34" i="1"/>
  <c r="D34" i="1"/>
  <c r="AA33" i="1"/>
  <c r="Z33" i="1"/>
  <c r="AB33" i="1" s="1"/>
  <c r="D33" i="1"/>
  <c r="AA32" i="1"/>
  <c r="AB32" i="1" s="1"/>
  <c r="Z32" i="1"/>
  <c r="D32" i="1"/>
  <c r="AA31" i="1"/>
  <c r="AB31" i="1" s="1"/>
  <c r="Z31" i="1"/>
  <c r="D31" i="1"/>
  <c r="AA30" i="1"/>
  <c r="Z30" i="1"/>
  <c r="D30" i="1"/>
  <c r="AB29" i="1"/>
  <c r="AA29" i="1"/>
  <c r="Z29" i="1"/>
  <c r="D29" i="1"/>
  <c r="AB28" i="1"/>
  <c r="AA28" i="1"/>
  <c r="Z28" i="1"/>
  <c r="D28" i="1"/>
  <c r="AA27" i="1"/>
  <c r="Z27" i="1"/>
  <c r="D27" i="1"/>
  <c r="AA26" i="1"/>
  <c r="AB26" i="1" s="1"/>
  <c r="Z26" i="1"/>
  <c r="D26" i="1"/>
  <c r="AB25" i="1"/>
  <c r="AA25" i="1"/>
  <c r="Z25" i="1"/>
  <c r="D25" i="1"/>
  <c r="AA24" i="1"/>
  <c r="Z24" i="1"/>
  <c r="AB24" i="1" s="1"/>
  <c r="D24" i="1"/>
  <c r="AB23" i="1"/>
  <c r="AA23" i="1"/>
  <c r="Z23" i="1"/>
  <c r="D23" i="1"/>
  <c r="AB22" i="1"/>
  <c r="AA22" i="1"/>
  <c r="Z22" i="1"/>
  <c r="D22" i="1"/>
  <c r="AA21" i="1"/>
  <c r="Z21" i="1"/>
  <c r="AB21" i="1" s="1"/>
  <c r="D21" i="1"/>
  <c r="AB20" i="1"/>
  <c r="AA20" i="1"/>
  <c r="Z20" i="1"/>
  <c r="D20" i="1"/>
  <c r="AB19" i="1"/>
  <c r="AA19" i="1"/>
  <c r="Z19" i="1"/>
  <c r="D19" i="1"/>
  <c r="AA18" i="1"/>
  <c r="Z18" i="1"/>
  <c r="AB18" i="1" s="1"/>
  <c r="D18" i="1"/>
  <c r="AA17" i="1"/>
  <c r="AB17" i="1" s="1"/>
  <c r="Z17" i="1"/>
  <c r="D17" i="1"/>
  <c r="AA16" i="1"/>
  <c r="AB16" i="1" s="1"/>
  <c r="Z16" i="1"/>
  <c r="D16" i="1"/>
  <c r="AA15" i="1"/>
  <c r="Z15" i="1"/>
  <c r="D15" i="1"/>
  <c r="AB14" i="1"/>
  <c r="AA14" i="1"/>
  <c r="Z14" i="1"/>
  <c r="D14" i="1"/>
  <c r="AB13" i="1"/>
  <c r="AA13" i="1"/>
  <c r="Z13" i="1"/>
  <c r="D13" i="1"/>
  <c r="AA12" i="1"/>
  <c r="Z12" i="1"/>
  <c r="AB12" i="1" s="1"/>
  <c r="D12" i="1"/>
  <c r="AB11" i="1"/>
  <c r="AA11" i="1"/>
  <c r="Z11" i="1"/>
  <c r="D11" i="1"/>
  <c r="AB10" i="1"/>
  <c r="AA10" i="1"/>
  <c r="Z10" i="1"/>
  <c r="D10" i="1"/>
  <c r="AA9" i="1"/>
  <c r="Z9" i="1"/>
  <c r="D9" i="1"/>
  <c r="AB8" i="1"/>
  <c r="AA8" i="1"/>
  <c r="Z8" i="1"/>
  <c r="D8" i="1"/>
  <c r="AB7" i="1"/>
  <c r="AA7" i="1"/>
  <c r="Z7" i="1"/>
  <c r="D7" i="1"/>
  <c r="AA6" i="1"/>
  <c r="Z6" i="1"/>
  <c r="AB6" i="1" s="1"/>
  <c r="D6" i="1"/>
  <c r="AB5" i="1"/>
  <c r="AA5" i="1"/>
  <c r="Z5" i="1"/>
  <c r="D5" i="1"/>
  <c r="AB4" i="1"/>
  <c r="AA4" i="1"/>
  <c r="Z4" i="1"/>
  <c r="D4" i="1"/>
  <c r="AA3" i="1"/>
  <c r="Z3" i="1"/>
  <c r="D3" i="1"/>
  <c r="AB2" i="1"/>
  <c r="AA2" i="1"/>
  <c r="Z2" i="1"/>
  <c r="D2" i="1"/>
  <c r="AB92" i="1" l="1"/>
  <c r="AB104" i="1"/>
  <c r="AB108" i="1"/>
  <c r="AB421" i="1"/>
  <c r="AB377" i="1"/>
  <c r="AB788" i="1"/>
  <c r="AB809" i="1"/>
  <c r="AB639" i="1"/>
  <c r="AB9" i="1"/>
  <c r="AB27" i="1"/>
  <c r="AB798" i="1"/>
  <c r="AB811" i="1"/>
  <c r="AB1063" i="1"/>
  <c r="AB98" i="1"/>
  <c r="AB624" i="1"/>
  <c r="AB810" i="1"/>
  <c r="AB1059" i="1"/>
  <c r="AB417" i="1"/>
  <c r="AB551" i="1"/>
  <c r="AB556" i="1"/>
  <c r="AB583" i="1"/>
  <c r="AB1050" i="1"/>
  <c r="AB1081" i="1"/>
  <c r="AB544" i="1"/>
  <c r="AB919" i="1"/>
  <c r="AB1078" i="1"/>
  <c r="AB1107" i="1"/>
  <c r="AB3" i="1"/>
  <c r="AB30" i="1"/>
  <c r="AB488" i="1"/>
  <c r="AB678" i="1"/>
  <c r="AB370" i="1"/>
  <c r="AB592" i="1"/>
  <c r="AB101" i="1"/>
  <c r="AB105" i="1"/>
  <c r="AB565" i="1"/>
  <c r="AB409" i="1"/>
  <c r="AB636" i="1"/>
  <c r="AB763" i="1"/>
  <c r="AB822" i="1"/>
  <c r="AB1091" i="1"/>
  <c r="AB350" i="1"/>
  <c r="AB404" i="1"/>
  <c r="AB489" i="1"/>
  <c r="AB577" i="1"/>
  <c r="AB756" i="1"/>
  <c r="AB937" i="1"/>
  <c r="AB1236" i="1"/>
  <c r="AB1244" i="1"/>
  <c r="AB15" i="1"/>
  <c r="AB51" i="1"/>
  <c r="AB688" i="1"/>
  <c r="AB764" i="1"/>
  <c r="AB777" i="1"/>
  <c r="AB78" i="1"/>
  <c r="AB244" i="1"/>
  <c r="AB388" i="1"/>
  <c r="AB657" i="1"/>
  <c r="AB917" i="1"/>
  <c r="AB158" i="1"/>
  <c r="AB623" i="1"/>
  <c r="AB627" i="1"/>
  <c r="AB743" i="1"/>
  <c r="AB645" i="1"/>
  <c r="AB693" i="1"/>
  <c r="AB812" i="1"/>
  <c r="AB397" i="1"/>
  <c r="AB413" i="1"/>
  <c r="AB642" i="1"/>
  <c r="AB751" i="1"/>
  <c r="AA1046" i="1"/>
  <c r="AB1046" i="1" s="1"/>
  <c r="AB99" i="1"/>
  <c r="AA396" i="1"/>
  <c r="AB396" i="1" s="1"/>
  <c r="AA429" i="1"/>
  <c r="AB429" i="1" s="1"/>
  <c r="AA687" i="1"/>
  <c r="AB687" i="1" s="1"/>
  <c r="AA247" i="1"/>
  <c r="AB247" i="1" s="1"/>
  <c r="AB430" i="1"/>
  <c r="AA1086" i="1"/>
  <c r="AB1086" i="1" s="1"/>
  <c r="AB366" i="1"/>
  <c r="AA155" i="1"/>
  <c r="AB155" i="1" s="1"/>
  <c r="AB113" i="1"/>
  <c r="AA113" i="1"/>
  <c r="AA228" i="1"/>
  <c r="AB228" i="1" s="1"/>
  <c r="AA554" i="1"/>
  <c r="AB554" i="1" s="1"/>
  <c r="AA697" i="1"/>
  <c r="AB697" i="1" s="1"/>
  <c r="AA251" i="1"/>
  <c r="AB251" i="1" s="1"/>
  <c r="AA130" i="1"/>
  <c r="AB130" i="1" s="1"/>
  <c r="AA780" i="1"/>
  <c r="AB780" i="1" s="1"/>
  <c r="AA1051" i="1"/>
  <c r="AB1051" i="1" s="1"/>
  <c r="AA1056" i="1"/>
  <c r="AB1056" i="1" s="1"/>
  <c r="AA1218" i="1"/>
  <c r="AB1218" i="1" s="1"/>
  <c r="AB973" i="1"/>
  <c r="AA1047" i="1"/>
  <c r="AB1047" i="1" s="1"/>
  <c r="AA1061" i="1"/>
  <c r="AB1061" i="1" s="1"/>
  <c r="AB1116" i="1"/>
  <c r="AB1128" i="1"/>
  <c r="AB781" i="1"/>
  <c r="AA801" i="1"/>
  <c r="AB801" i="1" s="1"/>
  <c r="AA1052" i="1"/>
  <c r="AB1052" i="1" s="1"/>
  <c r="AB802" i="1"/>
  <c r="AB978" i="1"/>
  <c r="AA1053" i="1"/>
  <c r="AB1053" i="1" s="1"/>
  <c r="AA1075" i="1"/>
  <c r="AB1075" i="1" s="1"/>
  <c r="AB1137" i="1"/>
  <c r="AA1058" i="1"/>
  <c r="AB1058" i="1" s="1"/>
  <c r="AA1224" i="1"/>
  <c r="AB1224" i="1" s="1"/>
  <c r="AB778" i="1"/>
  <c r="AA815" i="1"/>
  <c r="AB815" i="1" s="1"/>
  <c r="AB967" i="1"/>
  <c r="AA1101" i="1"/>
  <c r="AB1101" i="1" s="1"/>
  <c r="AB1114" i="1"/>
  <c r="AB1118" i="1"/>
  <c r="AA1225" i="1"/>
  <c r="AB1225" i="1" s="1"/>
  <c r="AB1265" i="1"/>
  <c r="AB1289" i="1"/>
  <c r="AA1289" i="1"/>
  <c r="AA820" i="1"/>
  <c r="AB820" i="1" s="1"/>
  <c r="AA947" i="1"/>
  <c r="AB947" i="1" s="1"/>
  <c r="AA1068" i="1"/>
  <c r="AB1068" i="1" s="1"/>
  <c r="AA1238" i="1"/>
  <c r="AB1238" i="1" s="1"/>
  <c r="AA1064" i="1"/>
  <c r="AB1064" i="1" s="1"/>
  <c r="AA1085" i="1"/>
  <c r="AB1085" i="1" s="1"/>
  <c r="AA1110" i="1"/>
  <c r="AB1110" i="1" s="1"/>
  <c r="AA1234" i="1"/>
  <c r="AB1234" i="1" s="1"/>
  <c r="AA804" i="1"/>
  <c r="AB804" i="1" s="1"/>
  <c r="AA808" i="1"/>
  <c r="AB808" i="1" s="1"/>
  <c r="AB956" i="1"/>
  <c r="AB964" i="1"/>
  <c r="AB980" i="1"/>
  <c r="AB1123" i="1"/>
  <c r="AA1293" i="1"/>
  <c r="AA1302" i="1"/>
  <c r="AB1302" i="1" s="1"/>
  <c r="AA1308" i="1"/>
  <c r="AA1291" i="1"/>
  <c r="AA1303" i="1"/>
  <c r="AA1301" i="1"/>
  <c r="AB1301" i="1" s="1"/>
  <c r="AA130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Caroline Ferreira Sebastiao</author>
    <author>Fernanda Rodrigues Sousa</author>
    <author>Barbara De Fatima Alves De Souza</author>
    <author>Jose Antonio dos Santos</author>
  </authors>
  <commentList>
    <comment ref="M12" authorId="0" shapeId="0" xr:uid="{8AC7CD34-1CF4-4B20-A361-929640718D9E}">
      <text>
        <r>
          <rPr>
            <b/>
            <sz val="9"/>
            <color indexed="81"/>
            <rFont val="Segoe UI"/>
            <family val="2"/>
          </rPr>
          <t>Caroline Ferreira Sebastiao:</t>
        </r>
        <r>
          <rPr>
            <sz val="9"/>
            <color indexed="81"/>
            <rFont val="Segoe UI"/>
            <family val="2"/>
          </rPr>
          <t xml:space="preserve">
No Soc o setor esta Desenvolvimento Operacional
</t>
        </r>
      </text>
    </comment>
    <comment ref="G15" authorId="1" shapeId="0" xr:uid="{F3FB3478-C6BD-4A6F-AE3D-9AE430505562}">
      <text>
        <r>
          <rPr>
            <b/>
            <sz val="9"/>
            <color indexed="81"/>
            <rFont val="Segoe UI"/>
            <family val="2"/>
          </rPr>
          <t>CR</t>
        </r>
      </text>
    </comment>
    <comment ref="O15" authorId="1" shapeId="0" xr:uid="{DCB88849-0AE3-4126-A9BA-262CE4CE3B7A}">
      <text>
        <r>
          <rPr>
            <sz val="9"/>
            <color indexed="81"/>
            <rFont val="Segoe UI"/>
            <family val="2"/>
          </rPr>
          <t xml:space="preserve">Também estavam no veículo os colaboradores: Igor e Marcelo.
</t>
        </r>
      </text>
    </comment>
    <comment ref="G16" authorId="1" shapeId="0" xr:uid="{8F254CC5-F4C0-41B6-A96B-D6FDC2A98FF4}">
      <text>
        <r>
          <rPr>
            <b/>
            <sz val="9"/>
            <color indexed="81"/>
            <rFont val="Segoe UI"/>
            <family val="2"/>
          </rPr>
          <t>CR</t>
        </r>
      </text>
    </comment>
    <comment ref="G17" authorId="1" shapeId="0" xr:uid="{4BF81A38-0500-4664-AC38-18BD793677D8}">
      <text>
        <r>
          <rPr>
            <sz val="9"/>
            <color indexed="81"/>
            <rFont val="Segoe UI"/>
            <family val="2"/>
          </rPr>
          <t xml:space="preserve">CR
</t>
        </r>
      </text>
    </comment>
    <comment ref="K18" authorId="1" shapeId="0" xr:uid="{29225699-DF39-466D-864C-D3C237E482EB}">
      <text>
        <r>
          <rPr>
            <sz val="9"/>
            <color indexed="81"/>
            <rFont val="Segoe UI"/>
            <family val="2"/>
          </rPr>
          <t xml:space="preserve"> Não houve  vítima.
</t>
        </r>
      </text>
    </comment>
    <comment ref="L24" authorId="1" shapeId="0" xr:uid="{23EC66A9-8F51-4239-905C-C3E9915AA303}">
      <text>
        <r>
          <rPr>
            <sz val="9"/>
            <color indexed="81"/>
            <rFont val="Segoe UI"/>
            <family val="2"/>
          </rPr>
          <t xml:space="preserve">II
</t>
        </r>
      </text>
    </comment>
    <comment ref="K28" authorId="1" shapeId="0" xr:uid="{8F12EFAB-1389-4BA4-B326-0FE55B8E4DB0}">
      <text>
        <r>
          <rPr>
            <b/>
            <sz val="9"/>
            <color indexed="81"/>
            <rFont val="Segoe UI"/>
            <family val="2"/>
          </rPr>
          <t>A colaboradora não utilizava a luva de segurança no momento.</t>
        </r>
        <r>
          <rPr>
            <sz val="9"/>
            <color indexed="81"/>
            <rFont val="Segoe UI"/>
            <family val="2"/>
          </rPr>
          <t xml:space="preserve">
</t>
        </r>
      </text>
    </comment>
    <comment ref="S34" authorId="1" shapeId="0" xr:uid="{11003A76-63BE-47CF-99D0-1998D6CB987A}">
      <text>
        <r>
          <rPr>
            <sz val="9"/>
            <color indexed="81"/>
            <rFont val="Segoe UI"/>
            <family val="2"/>
          </rPr>
          <t xml:space="preserve">(cobrindo vaga Supervisor André Garcia que saiu da empresa).
</t>
        </r>
      </text>
    </comment>
    <comment ref="K37" authorId="1" shapeId="0" xr:uid="{1486A5A9-3134-49B4-A7D3-7896C35F9914}">
      <text>
        <r>
          <rPr>
            <sz val="9"/>
            <color indexed="81"/>
            <rFont val="Segoe UI"/>
            <family val="2"/>
          </rPr>
          <t xml:space="preserve">obs.: notado que o eixo estava desalinhado e nao houve nenhum dano material
</t>
        </r>
      </text>
    </comment>
    <comment ref="K43" authorId="1" shapeId="0" xr:uid="{02F0628C-14B3-403B-9429-757BF974795A}">
      <text>
        <r>
          <rPr>
            <sz val="9"/>
            <color indexed="81"/>
            <rFont val="Segoe UI"/>
            <family val="2"/>
          </rPr>
          <t xml:space="preserve">Obs: O motociclista apresentava sinais de embriaguez. O mesmo forneceu os documentos pessoais e da motocicleta, e recusou a dirigir-se ate a delegacia.
</t>
        </r>
      </text>
    </comment>
    <comment ref="K44" authorId="1" shapeId="0" xr:uid="{4A9D7124-A96F-4158-B1F6-8687A28F0561}">
      <text>
        <r>
          <rPr>
            <b/>
            <sz val="9"/>
            <color indexed="81"/>
            <rFont val="Segoe UI"/>
            <family val="2"/>
          </rPr>
          <t>O colaborador não fez o uso da luva de segurança para retirada do galho.</t>
        </r>
      </text>
    </comment>
    <comment ref="K50" authorId="1" shapeId="0" xr:uid="{14CE0C2A-1DD6-45BD-809F-0D7CDDBBDF6E}">
      <text>
        <r>
          <rPr>
            <b/>
            <sz val="9"/>
            <color indexed="81"/>
            <rFont val="Segoe UI"/>
            <family val="2"/>
          </rPr>
          <t>Nota 01: Não houve nenhuma lesão ao motorista e nem aos colaboradores.</t>
        </r>
      </text>
    </comment>
    <comment ref="K53" authorId="1" shapeId="0" xr:uid="{2BD63135-FBAF-4FE2-99A2-5EEAA37897AB}">
      <text>
        <r>
          <rPr>
            <sz val="9"/>
            <color indexed="81"/>
            <rFont val="Segoe UI"/>
            <family val="2"/>
          </rPr>
          <t xml:space="preserve">Não houve danos físicos, apenas mateirais.
</t>
        </r>
      </text>
    </comment>
    <comment ref="M57" authorId="0" shapeId="0" xr:uid="{6CF995C2-E86A-4DF1-A5E7-C1A14CC1F05B}">
      <text>
        <r>
          <rPr>
            <b/>
            <sz val="9"/>
            <color indexed="81"/>
            <rFont val="Segoe UI"/>
            <family val="2"/>
          </rPr>
          <t>Caroline Ferreira Sebastiao:</t>
        </r>
        <r>
          <rPr>
            <sz val="9"/>
            <color indexed="81"/>
            <rFont val="Segoe UI"/>
            <family val="2"/>
          </rPr>
          <t xml:space="preserve">
No Soc o setor consta como Topografia
</t>
        </r>
      </text>
    </comment>
    <comment ref="M58" authorId="0" shapeId="0" xr:uid="{5B79BE89-9642-4B39-9C62-BCA1E4932100}">
      <text>
        <r>
          <rPr>
            <b/>
            <sz val="9"/>
            <color indexed="81"/>
            <rFont val="Segoe UI"/>
            <family val="2"/>
          </rPr>
          <t>Caroline Ferreira Sebastiao:</t>
        </r>
        <r>
          <rPr>
            <sz val="9"/>
            <color indexed="81"/>
            <rFont val="Segoe UI"/>
            <family val="2"/>
          </rPr>
          <t xml:space="preserve">
No Soc o setor consta como Topografia - tecnico</t>
        </r>
      </text>
    </comment>
    <comment ref="F64" authorId="1" shapeId="0" xr:uid="{87377940-BF7D-45C7-94A1-1E1B7623F450}">
      <text>
        <r>
          <rPr>
            <sz val="9"/>
            <color indexed="81"/>
            <rFont val="Segoe UI"/>
            <family val="2"/>
          </rPr>
          <t xml:space="preserve">(próximo ao mercado Ulian) 
</t>
        </r>
      </text>
    </comment>
    <comment ref="K65" authorId="1" shapeId="0" xr:uid="{13780979-69DD-4C40-94F4-49621286BBD2}">
      <text>
        <r>
          <rPr>
            <b/>
            <sz val="9"/>
            <color indexed="81"/>
            <rFont val="Segoe UI"/>
            <family val="2"/>
          </rPr>
          <t xml:space="preserve">Motorista não sofreu nenhuma lesão e sim danos materiais na frota. </t>
        </r>
      </text>
    </comment>
    <comment ref="M68" authorId="0" shapeId="0" xr:uid="{22B07402-850C-4DA6-A179-BE8F42C3D657}">
      <text>
        <r>
          <rPr>
            <b/>
            <sz val="9"/>
            <color indexed="81"/>
            <rFont val="Segoe UI"/>
            <family val="2"/>
          </rPr>
          <t>Caroline Ferreira Sebastiao:</t>
        </r>
        <r>
          <rPr>
            <sz val="9"/>
            <color indexed="81"/>
            <rFont val="Segoe UI"/>
            <family val="2"/>
          </rPr>
          <t xml:space="preserve">
No soc o setor consta como Dendrometria - assistente</t>
        </r>
      </text>
    </comment>
    <comment ref="K71" authorId="1" shapeId="0" xr:uid="{703669EA-0191-4E21-8C6F-74C95745F645}">
      <text>
        <r>
          <rPr>
            <sz val="9"/>
            <color indexed="81"/>
            <rFont val="Segoe UI"/>
            <family val="2"/>
          </rPr>
          <t xml:space="preserve">Não houve vitimas, somente a quebra do fueiro. Somente danos materiais.
</t>
        </r>
      </text>
    </comment>
    <comment ref="K72" authorId="1" shapeId="0" xr:uid="{CA7E1E8C-E0DB-4DF3-A88C-7F2BA4A0A2A4}">
      <text>
        <r>
          <rPr>
            <sz val="9"/>
            <color indexed="81"/>
            <rFont val="Segoe UI"/>
            <family val="2"/>
          </rPr>
          <t>Porém não comunicou ao técnico de operações florestais responsável pelo turno. Quando chegou em sua residência e após alguns minutos começou a sentir dores na mão e percebeu que a mesma começou a inchar, procurou o serviço médico de Lençóis Paulista (UPA) por volta das 18h30. Realizou a comunicação o técnico de operações florestais de sua letra as 21h30mintos.
 Esse evento não foi classificado como "acidente" (Danos Pessoais) pela medicina.</t>
        </r>
      </text>
    </comment>
    <comment ref="K78" authorId="1" shapeId="0" xr:uid="{71C64A1D-5FCC-4209-95B8-FD1615878698}">
      <text>
        <r>
          <rPr>
            <sz val="9"/>
            <color indexed="81"/>
            <rFont val="Segoe UI"/>
            <family val="2"/>
          </rPr>
          <t xml:space="preserve">Carreta estava em revisão, retornou com duas porcas soltas, como consta na foto abaixo.
Segundo conclusão mecânica foi regulagem do freio.
*Somente danos materiais.
*1 extintor utilizado.
</t>
        </r>
      </text>
    </comment>
    <comment ref="Q91" authorId="1" shapeId="0" xr:uid="{4681B1F7-E2F2-4CE9-935D-41EFE20FAC78}">
      <text>
        <r>
          <rPr>
            <b/>
            <sz val="9"/>
            <color indexed="81"/>
            <rFont val="Segoe UI"/>
            <family val="2"/>
          </rPr>
          <t>Fernanda Rodrigues Sousa:</t>
        </r>
        <r>
          <rPr>
            <sz val="9"/>
            <color indexed="81"/>
            <rFont val="Segoe UI"/>
            <family val="2"/>
          </rPr>
          <t xml:space="preserve">
Novo modelo de CPE NÃO HÁ ESTE CAMPO - Padrão QFORMS DOQR</t>
        </r>
      </text>
    </comment>
    <comment ref="R91" authorId="1" shapeId="0" xr:uid="{7427083F-91A1-47C1-9C6E-9694D3EC7C79}">
      <text>
        <r>
          <rPr>
            <b/>
            <sz val="9"/>
            <color indexed="81"/>
            <rFont val="Segoe UI"/>
            <family val="2"/>
          </rPr>
          <t>Fernanda Rodrigues Sousa:</t>
        </r>
        <r>
          <rPr>
            <sz val="9"/>
            <color indexed="81"/>
            <rFont val="Segoe UI"/>
            <family val="2"/>
          </rPr>
          <t xml:space="preserve">
Novo modelo de CPE NÃO HÁ ESTE CAMPO - Padrão QFORMS DOQR</t>
        </r>
      </text>
    </comment>
    <comment ref="S91" authorId="1" shapeId="0" xr:uid="{A4C8AA2B-C612-4687-8ADD-7DB08B81432F}">
      <text>
        <r>
          <rPr>
            <b/>
            <sz val="9"/>
            <color indexed="81"/>
            <rFont val="Segoe UI"/>
            <family val="2"/>
          </rPr>
          <t>Fernanda Rodrigues Sousa:</t>
        </r>
        <r>
          <rPr>
            <sz val="9"/>
            <color indexed="81"/>
            <rFont val="Segoe UI"/>
            <family val="2"/>
          </rPr>
          <t xml:space="preserve">
Novo modelo de CPE NÃO HÁ ESTE CAMPO - Padrão QFORMS DOQR</t>
        </r>
      </text>
    </comment>
    <comment ref="G93" authorId="1" shapeId="0" xr:uid="{D9C8B8F0-AB3D-4D58-8FD6-1E4C64508A9C}">
      <text>
        <r>
          <rPr>
            <b/>
            <sz val="9"/>
            <color indexed="81"/>
            <rFont val="Segoe UI"/>
            <family val="2"/>
          </rPr>
          <t xml:space="preserve"> *N/A* (Não foi classificado como acidente do trabalho, pelo médico do trabalho).</t>
        </r>
      </text>
    </comment>
    <comment ref="K95" authorId="1" shapeId="0" xr:uid="{4187023B-1991-4E14-B43C-4A60014E35F4}">
      <text>
        <r>
          <rPr>
            <b/>
            <sz val="9"/>
            <color indexed="81"/>
            <rFont val="Segoe UI"/>
            <family val="2"/>
          </rPr>
          <t>*Nota 1:* Colaborador relatou que não é alérgico a picadas de abelha.
*Nota 2:* O colaborador comunicou imediatamente o gestor.</t>
        </r>
      </text>
    </comment>
    <comment ref="K96" authorId="1" shapeId="0" xr:uid="{039B4D3C-7CA2-4E2F-A5DD-8510914DADA9}">
      <text>
        <r>
          <rPr>
            <sz val="9"/>
            <color indexed="81"/>
            <rFont val="Segoe UI"/>
            <family val="2"/>
          </rPr>
          <t xml:space="preserve">Não houve vítimas e o carro reserva já se encontra no local.
</t>
        </r>
      </text>
    </comment>
    <comment ref="Q97" authorId="1" shapeId="0" xr:uid="{00856EB2-816C-4520-9323-6CDB3F700028}">
      <text>
        <r>
          <rPr>
            <b/>
            <sz val="9"/>
            <color indexed="81"/>
            <rFont val="Segoe UI"/>
            <family val="2"/>
          </rPr>
          <t>Fernanda Rodrigues Sousa:</t>
        </r>
        <r>
          <rPr>
            <sz val="9"/>
            <color indexed="81"/>
            <rFont val="Segoe UI"/>
            <family val="2"/>
          </rPr>
          <t xml:space="preserve">
Novo modelo de CPE NÃO HÁ ESTE CAMPO - Padrão QFORMS DOQR</t>
        </r>
      </text>
    </comment>
    <comment ref="R97" authorId="1" shapeId="0" xr:uid="{74C80FAC-A931-44A4-A2E4-34C510C4A7BA}">
      <text>
        <r>
          <rPr>
            <b/>
            <sz val="9"/>
            <color indexed="81"/>
            <rFont val="Segoe UI"/>
            <family val="2"/>
          </rPr>
          <t>Fernanda Rodrigues Sousa:</t>
        </r>
        <r>
          <rPr>
            <sz val="9"/>
            <color indexed="81"/>
            <rFont val="Segoe UI"/>
            <family val="2"/>
          </rPr>
          <t xml:space="preserve">
Novo modelo de CPE NÃO HÁ ESTE CAMPO - Padrão QFORMS DOQR</t>
        </r>
      </text>
    </comment>
    <comment ref="S97" authorId="1" shapeId="0" xr:uid="{04572860-A628-47ED-9882-CFB0F5E74229}">
      <text>
        <r>
          <rPr>
            <b/>
            <sz val="9"/>
            <color indexed="81"/>
            <rFont val="Segoe UI"/>
            <family val="2"/>
          </rPr>
          <t>Fernanda Rodrigues Sousa:</t>
        </r>
        <r>
          <rPr>
            <sz val="9"/>
            <color indexed="81"/>
            <rFont val="Segoe UI"/>
            <family val="2"/>
          </rPr>
          <t xml:space="preserve">
Novo modelo de CPE NÃO HÁ ESTE CAMPO - Padrão QFORMS DOQR</t>
        </r>
      </text>
    </comment>
    <comment ref="V97" authorId="1" shapeId="0" xr:uid="{02BC0777-8CE4-48F7-B478-CF4FF19CAAB2}">
      <text>
        <r>
          <rPr>
            <b/>
            <sz val="9"/>
            <color indexed="81"/>
            <rFont val="Segoe UI"/>
            <family val="2"/>
          </rPr>
          <t>TST EPS: Gustavo Biguetti</t>
        </r>
      </text>
    </comment>
    <comment ref="G98" authorId="1" shapeId="0" xr:uid="{7DEF3783-C7CE-48F2-8D6E-86B079D1AB27}">
      <text>
        <r>
          <rPr>
            <sz val="9"/>
            <color indexed="81"/>
            <rFont val="Segoe UI"/>
            <family val="2"/>
          </rPr>
          <t xml:space="preserve">CR
</t>
        </r>
      </text>
    </comment>
    <comment ref="O98" authorId="1" shapeId="0" xr:uid="{979FFF12-C6D9-45F6-80FF-BDCBDB7DDDE0}">
      <text>
        <r>
          <rPr>
            <sz val="9"/>
            <color indexed="81"/>
            <rFont val="Segoe UI"/>
            <family val="2"/>
          </rPr>
          <t xml:space="preserve">37005172
</t>
        </r>
      </text>
    </comment>
    <comment ref="Q98" authorId="1" shapeId="0" xr:uid="{F1A4A043-AFB5-4205-82AD-7A1F042A8E1A}">
      <text>
        <r>
          <rPr>
            <b/>
            <sz val="9"/>
            <color indexed="81"/>
            <rFont val="Segoe UI"/>
            <family val="2"/>
          </rPr>
          <t>Fernanda Rodrigues Sousa:</t>
        </r>
        <r>
          <rPr>
            <sz val="9"/>
            <color indexed="81"/>
            <rFont val="Segoe UI"/>
            <family val="2"/>
          </rPr>
          <t xml:space="preserve">
Novo modelo de CPE NÃO HÁ ESTE CAMPO - Padrão QFORMS DOQR</t>
        </r>
      </text>
    </comment>
    <comment ref="R98" authorId="1" shapeId="0" xr:uid="{5428B955-2528-44A3-9119-E8A0432A896E}">
      <text>
        <r>
          <rPr>
            <b/>
            <sz val="9"/>
            <color indexed="81"/>
            <rFont val="Segoe UI"/>
            <family val="2"/>
          </rPr>
          <t>Fernanda Rodrigues Sousa:</t>
        </r>
        <r>
          <rPr>
            <sz val="9"/>
            <color indexed="81"/>
            <rFont val="Segoe UI"/>
            <family val="2"/>
          </rPr>
          <t xml:space="preserve">
Novo modelo de CPE NÃO HÁ ESTE CAMPO - Padrão QFORMS DOQR</t>
        </r>
      </text>
    </comment>
    <comment ref="S98" authorId="1" shapeId="0" xr:uid="{14A7DF78-40E4-4153-AF8E-C710F2B78248}">
      <text>
        <r>
          <rPr>
            <b/>
            <sz val="9"/>
            <color indexed="81"/>
            <rFont val="Segoe UI"/>
            <family val="2"/>
          </rPr>
          <t>Fernanda Rodrigues Sousa:</t>
        </r>
        <r>
          <rPr>
            <sz val="9"/>
            <color indexed="81"/>
            <rFont val="Segoe UI"/>
            <family val="2"/>
          </rPr>
          <t xml:space="preserve">
Novo modelo de CPE NÃO HÁ ESTE CAMPO - Padrão QFORMS DOQR</t>
        </r>
      </text>
    </comment>
    <comment ref="G99" authorId="1" shapeId="0" xr:uid="{5DB92082-F402-4FF1-BA6E-87CAAB35CB26}">
      <text>
        <r>
          <rPr>
            <sz val="9"/>
            <color indexed="81"/>
            <rFont val="Segoe UI"/>
            <family val="2"/>
          </rPr>
          <t xml:space="preserve">CR
</t>
        </r>
      </text>
    </comment>
    <comment ref="O99" authorId="1" shapeId="0" xr:uid="{E98C6F77-031D-47F5-AD4E-DB4C7B75FD69}">
      <text>
        <r>
          <rPr>
            <sz val="9"/>
            <color indexed="81"/>
            <rFont val="Segoe UI"/>
            <family val="2"/>
          </rPr>
          <t xml:space="preserve">90001420
</t>
        </r>
      </text>
    </comment>
    <comment ref="Q99" authorId="1" shapeId="0" xr:uid="{55FCB15B-9EDC-417B-9F0A-D2BBF2C4BB47}">
      <text>
        <r>
          <rPr>
            <b/>
            <sz val="9"/>
            <color indexed="81"/>
            <rFont val="Segoe UI"/>
            <family val="2"/>
          </rPr>
          <t>Fernanda Rodrigues Sousa:</t>
        </r>
        <r>
          <rPr>
            <sz val="9"/>
            <color indexed="81"/>
            <rFont val="Segoe UI"/>
            <family val="2"/>
          </rPr>
          <t xml:space="preserve">
Novo modelo de CPE NÃO HÁ ESTE CAMPO - Padrão QFORMS DOQR</t>
        </r>
      </text>
    </comment>
    <comment ref="R99" authorId="1" shapeId="0" xr:uid="{CE3F6739-3D22-462A-8152-8BD7D2251244}">
      <text>
        <r>
          <rPr>
            <b/>
            <sz val="9"/>
            <color indexed="81"/>
            <rFont val="Segoe UI"/>
            <family val="2"/>
          </rPr>
          <t>Fernanda Rodrigues Sousa:</t>
        </r>
        <r>
          <rPr>
            <sz val="9"/>
            <color indexed="81"/>
            <rFont val="Segoe UI"/>
            <family val="2"/>
          </rPr>
          <t xml:space="preserve">
Novo modelo de CPE NÃO HÁ ESTE CAMPO - Padrão QFORMS DOQR</t>
        </r>
      </text>
    </comment>
    <comment ref="S99" authorId="1" shapeId="0" xr:uid="{A7B5E355-A537-4247-B0EF-B7E7E580F3D7}">
      <text>
        <r>
          <rPr>
            <b/>
            <sz val="9"/>
            <color indexed="81"/>
            <rFont val="Segoe UI"/>
            <family val="2"/>
          </rPr>
          <t>Fernanda Rodrigues Sousa:</t>
        </r>
        <r>
          <rPr>
            <sz val="9"/>
            <color indexed="81"/>
            <rFont val="Segoe UI"/>
            <family val="2"/>
          </rPr>
          <t xml:space="preserve">
Novo modelo de CPE NÃO HÁ ESTE CAMPO - Padrão QFORMS DOQR</t>
        </r>
      </text>
    </comment>
    <comment ref="Q100" authorId="1" shapeId="0" xr:uid="{CF8F179B-A99D-49A1-A225-B1DA63D8E622}">
      <text>
        <r>
          <rPr>
            <b/>
            <sz val="9"/>
            <color indexed="81"/>
            <rFont val="Segoe UI"/>
            <family val="2"/>
          </rPr>
          <t>Fernanda Rodrigues Sousa:</t>
        </r>
        <r>
          <rPr>
            <sz val="9"/>
            <color indexed="81"/>
            <rFont val="Segoe UI"/>
            <family val="2"/>
          </rPr>
          <t xml:space="preserve">
Novo modelo de CPE NÃO HÁ ESTE CAMPO - Padrão QFORMS DOQR</t>
        </r>
      </text>
    </comment>
    <comment ref="R100" authorId="1" shapeId="0" xr:uid="{E15AB515-11B9-46E3-8DC5-61EB6893CF2D}">
      <text>
        <r>
          <rPr>
            <b/>
            <sz val="9"/>
            <color indexed="81"/>
            <rFont val="Segoe UI"/>
            <family val="2"/>
          </rPr>
          <t>Fernanda Rodrigues Sousa:</t>
        </r>
        <r>
          <rPr>
            <sz val="9"/>
            <color indexed="81"/>
            <rFont val="Segoe UI"/>
            <family val="2"/>
          </rPr>
          <t xml:space="preserve">
Novo modelo de CPE NÃO HÁ ESTE CAMPO - Padrão QFORMS DOQR</t>
        </r>
      </text>
    </comment>
    <comment ref="S100" authorId="1" shapeId="0" xr:uid="{495F984E-C133-42D6-9BB0-BFAE8EB60552}">
      <text>
        <r>
          <rPr>
            <b/>
            <sz val="9"/>
            <color indexed="81"/>
            <rFont val="Segoe UI"/>
            <family val="2"/>
          </rPr>
          <t>Fernanda Rodrigues Sousa:</t>
        </r>
        <r>
          <rPr>
            <sz val="9"/>
            <color indexed="81"/>
            <rFont val="Segoe UI"/>
            <family val="2"/>
          </rPr>
          <t xml:space="preserve">
Novo modelo de CPE NÃO HÁ ESTE CAMPO - Padrão QFORMS DOQR</t>
        </r>
      </text>
    </comment>
    <comment ref="K101" authorId="1" shapeId="0" xr:uid="{0B20B6CE-ADA1-41E2-9EA9-67F0210D110C}">
      <text>
        <r>
          <rPr>
            <b/>
            <sz val="9"/>
            <color indexed="81"/>
            <rFont val="Segoe UI"/>
            <family val="2"/>
          </rPr>
          <t>Grua 31007, Não houve vítimas.</t>
        </r>
      </text>
    </comment>
    <comment ref="O101" authorId="1" shapeId="0" xr:uid="{66BD8C76-DDEF-407D-8A3F-68031BA4D9A2}">
      <text>
        <r>
          <rPr>
            <sz val="9"/>
            <color indexed="81"/>
            <rFont val="Segoe UI"/>
            <family val="2"/>
          </rPr>
          <t xml:space="preserve">301243
</t>
        </r>
      </text>
    </comment>
    <comment ref="Q101" authorId="1" shapeId="0" xr:uid="{0FEA08BB-5C07-4B9A-B585-8F5D18B5A34F}">
      <text>
        <r>
          <rPr>
            <b/>
            <sz val="9"/>
            <color indexed="81"/>
            <rFont val="Segoe UI"/>
            <family val="2"/>
          </rPr>
          <t>Fernanda Rodrigues Sousa:</t>
        </r>
        <r>
          <rPr>
            <sz val="9"/>
            <color indexed="81"/>
            <rFont val="Segoe UI"/>
            <family val="2"/>
          </rPr>
          <t xml:space="preserve">
Novo modelo de CPE NÃO HÁ ESTE CAMPO - Padrão QFORMS DOQR</t>
        </r>
      </text>
    </comment>
    <comment ref="R101" authorId="1" shapeId="0" xr:uid="{08B1780A-8972-4E53-BE3A-BD253F79E3A0}">
      <text>
        <r>
          <rPr>
            <b/>
            <sz val="9"/>
            <color indexed="81"/>
            <rFont val="Segoe UI"/>
            <family val="2"/>
          </rPr>
          <t>Fernanda Rodrigues Sousa:</t>
        </r>
        <r>
          <rPr>
            <sz val="9"/>
            <color indexed="81"/>
            <rFont val="Segoe UI"/>
            <family val="2"/>
          </rPr>
          <t xml:space="preserve">
Novo modelo de CPE NÃO HÁ ESTE CAMPO - Padrão QFORMS DOQR</t>
        </r>
      </text>
    </comment>
    <comment ref="S101" authorId="1" shapeId="0" xr:uid="{65FC91E2-1452-4E8A-A8EE-01617E22551A}">
      <text>
        <r>
          <rPr>
            <b/>
            <sz val="9"/>
            <color indexed="81"/>
            <rFont val="Segoe UI"/>
            <family val="2"/>
          </rPr>
          <t>Fernanda Rodrigues Sousa:</t>
        </r>
        <r>
          <rPr>
            <sz val="9"/>
            <color indexed="81"/>
            <rFont val="Segoe UI"/>
            <family val="2"/>
          </rPr>
          <t xml:space="preserve">
Novo modelo de CPE NÃO HÁ ESTE CAMPO - Padrão QFORMS DOQR</t>
        </r>
      </text>
    </comment>
    <comment ref="K102" authorId="1" shapeId="0" xr:uid="{865BA794-83EB-4147-B900-283E79F2F346}">
      <text>
        <r>
          <rPr>
            <b/>
            <sz val="9"/>
            <color indexed="81"/>
            <rFont val="Segoe UI"/>
            <family val="2"/>
          </rPr>
          <t>Atividade manutenção capina quimica mecanizada</t>
        </r>
      </text>
    </comment>
    <comment ref="Q102" authorId="1" shapeId="0" xr:uid="{D2506215-E5AB-461E-9F0C-D81B94FEE9F1}">
      <text>
        <r>
          <rPr>
            <b/>
            <sz val="9"/>
            <color indexed="81"/>
            <rFont val="Segoe UI"/>
            <family val="2"/>
          </rPr>
          <t>Fernanda Rodrigues Sousa:</t>
        </r>
        <r>
          <rPr>
            <sz val="9"/>
            <color indexed="81"/>
            <rFont val="Segoe UI"/>
            <family val="2"/>
          </rPr>
          <t xml:space="preserve">
Novo modelo de CPE NÃO HÁ ESTE CAMPO - Padrão QFORMS DOQR</t>
        </r>
      </text>
    </comment>
    <comment ref="R102" authorId="1" shapeId="0" xr:uid="{FB86F006-CF0A-4835-A221-0A793BF975EE}">
      <text>
        <r>
          <rPr>
            <b/>
            <sz val="9"/>
            <color indexed="81"/>
            <rFont val="Segoe UI"/>
            <family val="2"/>
          </rPr>
          <t>Fernanda Rodrigues Sousa:</t>
        </r>
        <r>
          <rPr>
            <sz val="9"/>
            <color indexed="81"/>
            <rFont val="Segoe UI"/>
            <family val="2"/>
          </rPr>
          <t xml:space="preserve">
Novo modelo de CPE NÃO HÁ ESTE CAMPO - Padrão QFORMS DOQR</t>
        </r>
      </text>
    </comment>
    <comment ref="S102" authorId="1" shapeId="0" xr:uid="{2F1858A2-B84D-4050-A897-EFDDD847EFC7}">
      <text>
        <r>
          <rPr>
            <b/>
            <sz val="9"/>
            <color indexed="81"/>
            <rFont val="Segoe UI"/>
            <family val="2"/>
          </rPr>
          <t>Fernanda Rodrigues Sousa:</t>
        </r>
        <r>
          <rPr>
            <sz val="9"/>
            <color indexed="81"/>
            <rFont val="Segoe UI"/>
            <family val="2"/>
          </rPr>
          <t xml:space="preserve">
Novo modelo de CPE NÃO HÁ ESTE CAMPO - Padrão QFORMS DOQR</t>
        </r>
      </text>
    </comment>
    <comment ref="Q103" authorId="1" shapeId="0" xr:uid="{2A580C44-8BB5-461E-8953-36B12562DD15}">
      <text>
        <r>
          <rPr>
            <b/>
            <sz val="9"/>
            <color indexed="81"/>
            <rFont val="Segoe UI"/>
            <family val="2"/>
          </rPr>
          <t>Fernanda Rodrigues Sousa:</t>
        </r>
        <r>
          <rPr>
            <sz val="9"/>
            <color indexed="81"/>
            <rFont val="Segoe UI"/>
            <family val="2"/>
          </rPr>
          <t xml:space="preserve">
Novo modelo de CPE NÃO HÁ ESTE CAMPO - Padrão QFORMS DOQR</t>
        </r>
      </text>
    </comment>
    <comment ref="R103" authorId="1" shapeId="0" xr:uid="{72D97172-9E31-41A0-A535-385CBE802B64}">
      <text>
        <r>
          <rPr>
            <b/>
            <sz val="9"/>
            <color indexed="81"/>
            <rFont val="Segoe UI"/>
            <family val="2"/>
          </rPr>
          <t>Fernanda Rodrigues Sousa:</t>
        </r>
        <r>
          <rPr>
            <sz val="9"/>
            <color indexed="81"/>
            <rFont val="Segoe UI"/>
            <family val="2"/>
          </rPr>
          <t xml:space="preserve">
Novo modelo de CPE NÃO HÁ ESTE CAMPO - Padrão QFORMS DOQR</t>
        </r>
      </text>
    </comment>
    <comment ref="S103" authorId="1" shapeId="0" xr:uid="{2EFBDF8F-12B1-45C4-9CD8-024F0552CB4C}">
      <text>
        <r>
          <rPr>
            <b/>
            <sz val="9"/>
            <color indexed="81"/>
            <rFont val="Segoe UI"/>
            <family val="2"/>
          </rPr>
          <t>Fernanda Rodrigues Sousa:</t>
        </r>
        <r>
          <rPr>
            <sz val="9"/>
            <color indexed="81"/>
            <rFont val="Segoe UI"/>
            <family val="2"/>
          </rPr>
          <t xml:space="preserve">
Novo modelo de CPE NÃO HÁ ESTE CAMPO - Padrão QFORMS DOQR</t>
        </r>
      </text>
    </comment>
    <comment ref="O104" authorId="1" shapeId="0" xr:uid="{D68465FB-904D-4E8F-A027-58C463B6F98D}">
      <text>
        <r>
          <rPr>
            <sz val="9"/>
            <color indexed="81"/>
            <rFont val="Segoe UI"/>
            <family val="2"/>
          </rPr>
          <t xml:space="preserve">37014381
</t>
        </r>
      </text>
    </comment>
    <comment ref="Q104" authorId="1" shapeId="0" xr:uid="{FE9A63AC-4591-4960-8CB8-F2AEA39F4434}">
      <text>
        <r>
          <rPr>
            <b/>
            <sz val="9"/>
            <color indexed="81"/>
            <rFont val="Segoe UI"/>
            <family val="2"/>
          </rPr>
          <t>Fernanda Rodrigues Sousa:</t>
        </r>
        <r>
          <rPr>
            <sz val="9"/>
            <color indexed="81"/>
            <rFont val="Segoe UI"/>
            <family val="2"/>
          </rPr>
          <t xml:space="preserve">
Novo modelo de CPE NÃO HÁ ESTE CAMPO - Padrão QFORMS DOQR</t>
        </r>
      </text>
    </comment>
    <comment ref="R104" authorId="1" shapeId="0" xr:uid="{2123E780-331C-41EF-AE9D-605BFB02F8FF}">
      <text>
        <r>
          <rPr>
            <b/>
            <sz val="9"/>
            <color indexed="81"/>
            <rFont val="Segoe UI"/>
            <family val="2"/>
          </rPr>
          <t>Fernanda Rodrigues Sousa:</t>
        </r>
        <r>
          <rPr>
            <sz val="9"/>
            <color indexed="81"/>
            <rFont val="Segoe UI"/>
            <family val="2"/>
          </rPr>
          <t xml:space="preserve">
Novo modelo de CPE NÃO HÁ ESTE CAMPO - Padrão QFORMS DOQR</t>
        </r>
      </text>
    </comment>
    <comment ref="S104" authorId="1" shapeId="0" xr:uid="{24588564-F398-4B71-9FF1-C9A9415F2F36}">
      <text>
        <r>
          <rPr>
            <b/>
            <sz val="9"/>
            <color indexed="81"/>
            <rFont val="Segoe UI"/>
            <family val="2"/>
          </rPr>
          <t>Fernanda Rodrigues Sousa:</t>
        </r>
        <r>
          <rPr>
            <sz val="9"/>
            <color indexed="81"/>
            <rFont val="Segoe UI"/>
            <family val="2"/>
          </rPr>
          <t xml:space="preserve">
Novo modelo de CPE NÃO HÁ ESTE CAMPO - Padrão QFORMS DOQR</t>
        </r>
      </text>
    </comment>
    <comment ref="Q105" authorId="1" shapeId="0" xr:uid="{F82E5B40-D70F-4823-B2E0-C3A8757313C2}">
      <text>
        <r>
          <rPr>
            <b/>
            <sz val="9"/>
            <color indexed="81"/>
            <rFont val="Segoe UI"/>
            <family val="2"/>
          </rPr>
          <t>Fernanda Rodrigues Sousa:</t>
        </r>
        <r>
          <rPr>
            <sz val="9"/>
            <color indexed="81"/>
            <rFont val="Segoe UI"/>
            <family val="2"/>
          </rPr>
          <t xml:space="preserve">
Novo modelo de CPE NÃO HÁ ESTE CAMPO - Padrão QFORMS DOQR</t>
        </r>
      </text>
    </comment>
    <comment ref="R105" authorId="1" shapeId="0" xr:uid="{8E5B7A91-E45B-4E1E-920F-05BC7F1FD2AC}">
      <text>
        <r>
          <rPr>
            <b/>
            <sz val="9"/>
            <color indexed="81"/>
            <rFont val="Segoe UI"/>
            <family val="2"/>
          </rPr>
          <t>Fernanda Rodrigues Sousa:</t>
        </r>
        <r>
          <rPr>
            <sz val="9"/>
            <color indexed="81"/>
            <rFont val="Segoe UI"/>
            <family val="2"/>
          </rPr>
          <t xml:space="preserve">
Novo modelo de CPE NÃO HÁ ESTE CAMPO - Padrão QFORMS DOQR</t>
        </r>
      </text>
    </comment>
    <comment ref="S105" authorId="1" shapeId="0" xr:uid="{85AD0B67-4DB5-4A41-BC21-786FD1944FE9}">
      <text>
        <r>
          <rPr>
            <b/>
            <sz val="9"/>
            <color indexed="81"/>
            <rFont val="Segoe UI"/>
            <family val="2"/>
          </rPr>
          <t>Fernanda Rodrigues Sousa:</t>
        </r>
        <r>
          <rPr>
            <sz val="9"/>
            <color indexed="81"/>
            <rFont val="Segoe UI"/>
            <family val="2"/>
          </rPr>
          <t xml:space="preserve">
Novo modelo de CPE NÃO HÁ ESTE CAMPO - Padrão QFORMS DOQR</t>
        </r>
      </text>
    </comment>
    <comment ref="V105" authorId="1" shapeId="0" xr:uid="{01B49846-E4CC-4D03-9D91-1C692CFD0325}">
      <text>
        <r>
          <rPr>
            <sz val="9"/>
            <color indexed="81"/>
            <rFont val="Segoe UI"/>
            <family val="2"/>
          </rPr>
          <t xml:space="preserve">Braseg’ (Gabrielli – Analista de Segurança e medicina do trabalho)
</t>
        </r>
      </text>
    </comment>
    <comment ref="Q106" authorId="1" shapeId="0" xr:uid="{5DC8CB5C-00E3-4F9B-8EB1-FC1EA4DB2854}">
      <text>
        <r>
          <rPr>
            <b/>
            <sz val="9"/>
            <color indexed="81"/>
            <rFont val="Segoe UI"/>
            <family val="2"/>
          </rPr>
          <t>Fernanda Rodrigues Sousa:</t>
        </r>
        <r>
          <rPr>
            <sz val="9"/>
            <color indexed="81"/>
            <rFont val="Segoe UI"/>
            <family val="2"/>
          </rPr>
          <t xml:space="preserve">
Novo modelo de CPE NÃO HÁ ESTE CAMPO - Padrão QFORMS DOQR</t>
        </r>
      </text>
    </comment>
    <comment ref="R106" authorId="1" shapeId="0" xr:uid="{2E24A4B2-5C1F-433B-B3FC-AEDBCFEB5CF0}">
      <text>
        <r>
          <rPr>
            <b/>
            <sz val="9"/>
            <color indexed="81"/>
            <rFont val="Segoe UI"/>
            <family val="2"/>
          </rPr>
          <t>Fernanda Rodrigues Sousa:</t>
        </r>
        <r>
          <rPr>
            <sz val="9"/>
            <color indexed="81"/>
            <rFont val="Segoe UI"/>
            <family val="2"/>
          </rPr>
          <t xml:space="preserve">
Novo modelo de CPE NÃO HÁ ESTE CAMPO - Padrão QFORMS DOQR</t>
        </r>
      </text>
    </comment>
    <comment ref="S106" authorId="1" shapeId="0" xr:uid="{EDD8C145-E9E0-4077-BF98-6ECD925638E0}">
      <text>
        <r>
          <rPr>
            <b/>
            <sz val="9"/>
            <color indexed="81"/>
            <rFont val="Segoe UI"/>
            <family val="2"/>
          </rPr>
          <t>Fernanda Rodrigues Sousa:</t>
        </r>
        <r>
          <rPr>
            <sz val="9"/>
            <color indexed="81"/>
            <rFont val="Segoe UI"/>
            <family val="2"/>
          </rPr>
          <t xml:space="preserve">
Novo modelo de CPE NÃO HÁ ESTE CAMPO - Padrão QFORMS DOQR</t>
        </r>
      </text>
    </comment>
    <comment ref="K107" authorId="1" shapeId="0" xr:uid="{06E001ED-428D-4042-B07C-1E57C013B198}">
      <text>
        <r>
          <rPr>
            <sz val="9"/>
            <color indexed="81"/>
            <rFont val="Segoe UI"/>
            <family val="2"/>
          </rPr>
          <t xml:space="preserve">Madeira estava escorregadia devido a chuva.
</t>
        </r>
      </text>
    </comment>
    <comment ref="O107" authorId="1" shapeId="0" xr:uid="{583F6142-F3E7-4ED4-9410-014E448F63DD}">
      <text>
        <r>
          <rPr>
            <sz val="9"/>
            <color indexed="81"/>
            <rFont val="Segoe UI"/>
            <family val="2"/>
          </rPr>
          <t xml:space="preserve">37011662
</t>
        </r>
      </text>
    </comment>
    <comment ref="Q107" authorId="1" shapeId="0" xr:uid="{38615DF3-71AC-4414-8AF9-FFDB5F095509}">
      <text>
        <r>
          <rPr>
            <b/>
            <sz val="9"/>
            <color indexed="81"/>
            <rFont val="Segoe UI"/>
            <family val="2"/>
          </rPr>
          <t>Fernanda Rodrigues Sousa:</t>
        </r>
        <r>
          <rPr>
            <sz val="9"/>
            <color indexed="81"/>
            <rFont val="Segoe UI"/>
            <family val="2"/>
          </rPr>
          <t xml:space="preserve">
Novo modelo de CPE NÃO HÁ ESTE CAMPO - Padrão QFORMS DOQR</t>
        </r>
      </text>
    </comment>
    <comment ref="R107" authorId="1" shapeId="0" xr:uid="{921594A2-992C-4E29-B917-221A5EEB050E}">
      <text>
        <r>
          <rPr>
            <b/>
            <sz val="9"/>
            <color indexed="81"/>
            <rFont val="Segoe UI"/>
            <family val="2"/>
          </rPr>
          <t>Fernanda Rodrigues Sousa:</t>
        </r>
        <r>
          <rPr>
            <sz val="9"/>
            <color indexed="81"/>
            <rFont val="Segoe UI"/>
            <family val="2"/>
          </rPr>
          <t xml:space="preserve">
Novo modelo de CPE NÃO HÁ ESTE CAMPO - Padrão QFORMS DOQR</t>
        </r>
      </text>
    </comment>
    <comment ref="S107" authorId="1" shapeId="0" xr:uid="{7F27147E-9EF7-415D-B98A-C342DC49C4A9}">
      <text>
        <r>
          <rPr>
            <b/>
            <sz val="9"/>
            <color indexed="81"/>
            <rFont val="Segoe UI"/>
            <family val="2"/>
          </rPr>
          <t>Fernanda Rodrigues Sousa:</t>
        </r>
        <r>
          <rPr>
            <sz val="9"/>
            <color indexed="81"/>
            <rFont val="Segoe UI"/>
            <family val="2"/>
          </rPr>
          <t xml:space="preserve">
Novo modelo de CPE NÃO HÁ ESTE CAMPO - Padrão QFORMS DOQR</t>
        </r>
      </text>
    </comment>
    <comment ref="Q108" authorId="1" shapeId="0" xr:uid="{34D1FD7F-57AD-4DFC-A237-A8024AFB056D}">
      <text>
        <r>
          <rPr>
            <b/>
            <sz val="9"/>
            <color indexed="81"/>
            <rFont val="Segoe UI"/>
            <family val="2"/>
          </rPr>
          <t>Fernanda Rodrigues Sousa:</t>
        </r>
        <r>
          <rPr>
            <sz val="9"/>
            <color indexed="81"/>
            <rFont val="Segoe UI"/>
            <family val="2"/>
          </rPr>
          <t xml:space="preserve">
Novo modelo de CPE NÃO HÁ ESTE CAMPO - Padrão QFORMS DOQR</t>
        </r>
      </text>
    </comment>
    <comment ref="R108" authorId="1" shapeId="0" xr:uid="{874529A2-B753-41F3-83E4-96EFE97D77EC}">
      <text>
        <r>
          <rPr>
            <b/>
            <sz val="9"/>
            <color indexed="81"/>
            <rFont val="Segoe UI"/>
            <family val="2"/>
          </rPr>
          <t>Fernanda Rodrigues Sousa:</t>
        </r>
        <r>
          <rPr>
            <sz val="9"/>
            <color indexed="81"/>
            <rFont val="Segoe UI"/>
            <family val="2"/>
          </rPr>
          <t xml:space="preserve">
Novo modelo de CPE NÃO HÁ ESTE CAMPO - Padrão QFORMS DOQR</t>
        </r>
      </text>
    </comment>
    <comment ref="S108" authorId="1" shapeId="0" xr:uid="{E1EA94A1-A9C3-4F86-9FC4-0DE34BD4E2DB}">
      <text>
        <r>
          <rPr>
            <b/>
            <sz val="9"/>
            <color indexed="81"/>
            <rFont val="Segoe UI"/>
            <family val="2"/>
          </rPr>
          <t>Fernanda Rodrigues Sousa:</t>
        </r>
        <r>
          <rPr>
            <sz val="9"/>
            <color indexed="81"/>
            <rFont val="Segoe UI"/>
            <family val="2"/>
          </rPr>
          <t xml:space="preserve">
Novo modelo de CPE NÃO HÁ ESTE CAMPO - Padrão QFORMS DOQR</t>
        </r>
      </text>
    </comment>
    <comment ref="Q109" authorId="1" shapeId="0" xr:uid="{4C988BDD-B0BE-4F04-A483-685FC2AB86C6}">
      <text>
        <r>
          <rPr>
            <b/>
            <sz val="9"/>
            <color indexed="81"/>
            <rFont val="Segoe UI"/>
            <family val="2"/>
          </rPr>
          <t>Fernanda Rodrigues Sousa:</t>
        </r>
        <r>
          <rPr>
            <sz val="9"/>
            <color indexed="81"/>
            <rFont val="Segoe UI"/>
            <family val="2"/>
          </rPr>
          <t xml:space="preserve">
Novo modelo de CPE NÃO HÁ ESTE CAMPO - Padrão QFORMS DOQR</t>
        </r>
      </text>
    </comment>
    <comment ref="R109" authorId="1" shapeId="0" xr:uid="{83C9102E-5EB6-47D8-9D4A-752625F8F070}">
      <text>
        <r>
          <rPr>
            <b/>
            <sz val="9"/>
            <color indexed="81"/>
            <rFont val="Segoe UI"/>
            <family val="2"/>
          </rPr>
          <t>Fernanda Rodrigues Sousa:</t>
        </r>
        <r>
          <rPr>
            <sz val="9"/>
            <color indexed="81"/>
            <rFont val="Segoe UI"/>
            <family val="2"/>
          </rPr>
          <t xml:space="preserve">
Novo modelo de CPE NÃO HÁ ESTE CAMPO - Padrão QFORMS DOQR</t>
        </r>
      </text>
    </comment>
    <comment ref="S109" authorId="1" shapeId="0" xr:uid="{3E06DA53-5F2D-4A91-802D-0EEDD1EB5FED}">
      <text>
        <r>
          <rPr>
            <b/>
            <sz val="9"/>
            <color indexed="81"/>
            <rFont val="Segoe UI"/>
            <family val="2"/>
          </rPr>
          <t>Fernanda Rodrigues Sousa:</t>
        </r>
        <r>
          <rPr>
            <sz val="9"/>
            <color indexed="81"/>
            <rFont val="Segoe UI"/>
            <family val="2"/>
          </rPr>
          <t xml:space="preserve">
Novo modelo de CPE NÃO HÁ ESTE CAMPO - Padrão QFORMS DOQR</t>
        </r>
      </text>
    </comment>
    <comment ref="V109" authorId="1" shapeId="0" xr:uid="{62FBAC7B-5B0A-4AF5-B374-1DCAA0379B24}">
      <text>
        <r>
          <rPr>
            <sz val="9"/>
            <color indexed="81"/>
            <rFont val="Segoe UI"/>
            <family val="2"/>
          </rPr>
          <t xml:space="preserve">Vicente Amaral
</t>
        </r>
      </text>
    </comment>
    <comment ref="Q110" authorId="1" shapeId="0" xr:uid="{066333A4-51A4-4C76-8FA7-673464A8F5F2}">
      <text>
        <r>
          <rPr>
            <b/>
            <sz val="9"/>
            <color indexed="81"/>
            <rFont val="Segoe UI"/>
            <family val="2"/>
          </rPr>
          <t>Fernanda Rodrigues Sousa:</t>
        </r>
        <r>
          <rPr>
            <sz val="9"/>
            <color indexed="81"/>
            <rFont val="Segoe UI"/>
            <family val="2"/>
          </rPr>
          <t xml:space="preserve">
Novo modelo de CPE NÃO HÁ ESTE CAMPO - Padrão QFORMS DOQR</t>
        </r>
      </text>
    </comment>
    <comment ref="R110" authorId="1" shapeId="0" xr:uid="{9CA6BA0A-DB5B-4EA9-B2F1-1AD82EDF31A7}">
      <text>
        <r>
          <rPr>
            <b/>
            <sz val="9"/>
            <color indexed="81"/>
            <rFont val="Segoe UI"/>
            <family val="2"/>
          </rPr>
          <t>Fernanda Rodrigues Sousa:</t>
        </r>
        <r>
          <rPr>
            <sz val="9"/>
            <color indexed="81"/>
            <rFont val="Segoe UI"/>
            <family val="2"/>
          </rPr>
          <t xml:space="preserve">
Novo modelo de CPE NÃO HÁ ESTE CAMPO - Padrão QFORMS DOQR</t>
        </r>
      </text>
    </comment>
    <comment ref="S110" authorId="1" shapeId="0" xr:uid="{097BC80F-0369-47B6-A148-D487A6C0C67F}">
      <text>
        <r>
          <rPr>
            <b/>
            <sz val="9"/>
            <color indexed="81"/>
            <rFont val="Segoe UI"/>
            <family val="2"/>
          </rPr>
          <t>Fernanda Rodrigues Sousa:</t>
        </r>
        <r>
          <rPr>
            <sz val="9"/>
            <color indexed="81"/>
            <rFont val="Segoe UI"/>
            <family val="2"/>
          </rPr>
          <t xml:space="preserve">
Novo modelo de CPE NÃO HÁ ESTE CAMPO - Padrão QFORMS DOQR</t>
        </r>
      </text>
    </comment>
    <comment ref="Q111" authorId="1" shapeId="0" xr:uid="{38F917BF-CAE9-4E09-8CB8-3A34C3A43F61}">
      <text>
        <r>
          <rPr>
            <b/>
            <sz val="9"/>
            <color indexed="81"/>
            <rFont val="Segoe UI"/>
            <family val="2"/>
          </rPr>
          <t>Fernanda Rodrigues Sousa:</t>
        </r>
        <r>
          <rPr>
            <sz val="9"/>
            <color indexed="81"/>
            <rFont val="Segoe UI"/>
            <family val="2"/>
          </rPr>
          <t xml:space="preserve">
Novo modelo de CPE NÃO HÁ ESTE CAMPO - Padrão QFORMS DOQR</t>
        </r>
      </text>
    </comment>
    <comment ref="R111" authorId="1" shapeId="0" xr:uid="{2C4ED18C-A29B-4D8D-87B4-F2B37CC048A2}">
      <text>
        <r>
          <rPr>
            <b/>
            <sz val="9"/>
            <color indexed="81"/>
            <rFont val="Segoe UI"/>
            <family val="2"/>
          </rPr>
          <t>Fernanda Rodrigues Sousa:</t>
        </r>
        <r>
          <rPr>
            <sz val="9"/>
            <color indexed="81"/>
            <rFont val="Segoe UI"/>
            <family val="2"/>
          </rPr>
          <t xml:space="preserve">
Novo modelo de CPE NÃO HÁ ESTE CAMPO - Padrão QFORMS DOQR</t>
        </r>
      </text>
    </comment>
    <comment ref="S111" authorId="1" shapeId="0" xr:uid="{87C194A5-A10C-4958-88B7-09134FF04E22}">
      <text>
        <r>
          <rPr>
            <b/>
            <sz val="9"/>
            <color indexed="81"/>
            <rFont val="Segoe UI"/>
            <family val="2"/>
          </rPr>
          <t>Fernanda Rodrigues Sousa:</t>
        </r>
        <r>
          <rPr>
            <sz val="9"/>
            <color indexed="81"/>
            <rFont val="Segoe UI"/>
            <family val="2"/>
          </rPr>
          <t xml:space="preserve">
Novo modelo de CPE NÃO HÁ ESTE CAMPO - Padrão QFORMS DOQR</t>
        </r>
      </text>
    </comment>
    <comment ref="Q112" authorId="1" shapeId="0" xr:uid="{3EC34AE8-B62E-4909-8E6C-981FAA005B4F}">
      <text>
        <r>
          <rPr>
            <b/>
            <sz val="9"/>
            <color indexed="81"/>
            <rFont val="Segoe UI"/>
            <family val="2"/>
          </rPr>
          <t>Fernanda Rodrigues Sousa:</t>
        </r>
        <r>
          <rPr>
            <sz val="9"/>
            <color indexed="81"/>
            <rFont val="Segoe UI"/>
            <family val="2"/>
          </rPr>
          <t xml:space="preserve">
Novo modelo de CPE NÃO HÁ ESTE CAMPO - Padrão QFORMS DOQR</t>
        </r>
      </text>
    </comment>
    <comment ref="R112" authorId="1" shapeId="0" xr:uid="{2DF2D374-C4A0-4017-A7A3-C5956B715D78}">
      <text>
        <r>
          <rPr>
            <b/>
            <sz val="9"/>
            <color indexed="81"/>
            <rFont val="Segoe UI"/>
            <family val="2"/>
          </rPr>
          <t>Fernanda Rodrigues Sousa:</t>
        </r>
        <r>
          <rPr>
            <sz val="9"/>
            <color indexed="81"/>
            <rFont val="Segoe UI"/>
            <family val="2"/>
          </rPr>
          <t xml:space="preserve">
Novo modelo de CPE NÃO HÁ ESTE CAMPO - Padrão QFORMS DOQR</t>
        </r>
      </text>
    </comment>
    <comment ref="S112" authorId="1" shapeId="0" xr:uid="{5C85848B-9A36-4954-8B77-1350FC8419A4}">
      <text>
        <r>
          <rPr>
            <b/>
            <sz val="9"/>
            <color indexed="81"/>
            <rFont val="Segoe UI"/>
            <family val="2"/>
          </rPr>
          <t>Fernanda Rodrigues Sousa:</t>
        </r>
        <r>
          <rPr>
            <sz val="9"/>
            <color indexed="81"/>
            <rFont val="Segoe UI"/>
            <family val="2"/>
          </rPr>
          <t xml:space="preserve">
Novo modelo de CPE NÃO HÁ ESTE CAMPO - Padrão QFORMS DOQR</t>
        </r>
      </text>
    </comment>
    <comment ref="V112" authorId="1" shapeId="0" xr:uid="{01C36ED5-06C1-45FD-93E6-908CC2EFD145}">
      <text>
        <r>
          <rPr>
            <sz val="9"/>
            <color indexed="81"/>
            <rFont val="Segoe UI"/>
            <family val="2"/>
          </rPr>
          <t xml:space="preserve">André Marques - TST VDA
</t>
        </r>
      </text>
    </comment>
    <comment ref="Q113" authorId="1" shapeId="0" xr:uid="{39379B2B-E9D8-42EB-B1EE-10BEA7B92AF9}">
      <text>
        <r>
          <rPr>
            <b/>
            <sz val="9"/>
            <color indexed="81"/>
            <rFont val="Segoe UI"/>
            <family val="2"/>
          </rPr>
          <t>Fernanda Rodrigues Sousa:</t>
        </r>
        <r>
          <rPr>
            <sz val="9"/>
            <color indexed="81"/>
            <rFont val="Segoe UI"/>
            <family val="2"/>
          </rPr>
          <t xml:space="preserve">
Novo modelo de CPE NÃO HÁ ESTE CAMPO - Padrão QFORMS DOQR</t>
        </r>
      </text>
    </comment>
    <comment ref="R113" authorId="1" shapeId="0" xr:uid="{C12A07FD-0915-4BB7-9919-0AC8C353E012}">
      <text>
        <r>
          <rPr>
            <b/>
            <sz val="9"/>
            <color indexed="81"/>
            <rFont val="Segoe UI"/>
            <family val="2"/>
          </rPr>
          <t>Fernanda Rodrigues Sousa:</t>
        </r>
        <r>
          <rPr>
            <sz val="9"/>
            <color indexed="81"/>
            <rFont val="Segoe UI"/>
            <family val="2"/>
          </rPr>
          <t xml:space="preserve">
Novo modelo de CPE NÃO HÁ ESTE CAMPO - Padrão QFORMS DOQR</t>
        </r>
      </text>
    </comment>
    <comment ref="S113" authorId="1" shapeId="0" xr:uid="{0CC2C977-EC8F-4D2F-9165-510B05FD5336}">
      <text>
        <r>
          <rPr>
            <b/>
            <sz val="9"/>
            <color indexed="81"/>
            <rFont val="Segoe UI"/>
            <family val="2"/>
          </rPr>
          <t>Fernanda Rodrigues Sousa:</t>
        </r>
        <r>
          <rPr>
            <sz val="9"/>
            <color indexed="81"/>
            <rFont val="Segoe UI"/>
            <family val="2"/>
          </rPr>
          <t xml:space="preserve">
Novo modelo de CPE NÃO HÁ ESTE CAMPO - Padrão QFORMS DOQR</t>
        </r>
      </text>
    </comment>
    <comment ref="Q114" authorId="1" shapeId="0" xr:uid="{F9981788-0615-4645-A0D1-B4FBDF42979E}">
      <text>
        <r>
          <rPr>
            <b/>
            <sz val="9"/>
            <color indexed="81"/>
            <rFont val="Segoe UI"/>
            <family val="2"/>
          </rPr>
          <t>Fernanda Rodrigues Sousa:</t>
        </r>
        <r>
          <rPr>
            <sz val="9"/>
            <color indexed="81"/>
            <rFont val="Segoe UI"/>
            <family val="2"/>
          </rPr>
          <t xml:space="preserve">
Novo modelo de CPE NÃO HÁ ESTE CAMPO - Padrão QFORMS DOQR</t>
        </r>
      </text>
    </comment>
    <comment ref="R114" authorId="1" shapeId="0" xr:uid="{108C564E-A118-4D88-99A0-1AD3DB6F5EEE}">
      <text>
        <r>
          <rPr>
            <b/>
            <sz val="9"/>
            <color indexed="81"/>
            <rFont val="Segoe UI"/>
            <family val="2"/>
          </rPr>
          <t>Fernanda Rodrigues Sousa:</t>
        </r>
        <r>
          <rPr>
            <sz val="9"/>
            <color indexed="81"/>
            <rFont val="Segoe UI"/>
            <family val="2"/>
          </rPr>
          <t xml:space="preserve">
Novo modelo de CPE NÃO HÁ ESTE CAMPO - Padrão QFORMS DOQR</t>
        </r>
      </text>
    </comment>
    <comment ref="S114" authorId="1" shapeId="0" xr:uid="{48FADE0D-9BD9-4632-8FD3-75B9A1FBA697}">
      <text>
        <r>
          <rPr>
            <b/>
            <sz val="9"/>
            <color indexed="81"/>
            <rFont val="Segoe UI"/>
            <family val="2"/>
          </rPr>
          <t>Fernanda Rodrigues Sousa:</t>
        </r>
        <r>
          <rPr>
            <sz val="9"/>
            <color indexed="81"/>
            <rFont val="Segoe UI"/>
            <family val="2"/>
          </rPr>
          <t xml:space="preserve">
Novo modelo de CPE NÃO HÁ ESTE CAMPO - Padrão QFORMS DOQR</t>
        </r>
      </text>
    </comment>
    <comment ref="Q115" authorId="1" shapeId="0" xr:uid="{E322D756-AC54-4F25-9590-2C5D14D16CC5}">
      <text>
        <r>
          <rPr>
            <b/>
            <sz val="9"/>
            <color indexed="81"/>
            <rFont val="Segoe UI"/>
            <family val="2"/>
          </rPr>
          <t>Fernanda Rodrigues Sousa:</t>
        </r>
        <r>
          <rPr>
            <sz val="9"/>
            <color indexed="81"/>
            <rFont val="Segoe UI"/>
            <family val="2"/>
          </rPr>
          <t xml:space="preserve">
Novo modelo de CPE NÃO HÁ ESTE CAMPO - Padrão QFORMS DOQR</t>
        </r>
      </text>
    </comment>
    <comment ref="R115" authorId="1" shapeId="0" xr:uid="{88F0C9A2-A9DE-42DF-8309-80FC9545B6F8}">
      <text>
        <r>
          <rPr>
            <b/>
            <sz val="9"/>
            <color indexed="81"/>
            <rFont val="Segoe UI"/>
            <family val="2"/>
          </rPr>
          <t>Fernanda Rodrigues Sousa:</t>
        </r>
        <r>
          <rPr>
            <sz val="9"/>
            <color indexed="81"/>
            <rFont val="Segoe UI"/>
            <family val="2"/>
          </rPr>
          <t xml:space="preserve">
Novo modelo de CPE NÃO HÁ ESTE CAMPO - Padrão QFORMS DOQR</t>
        </r>
      </text>
    </comment>
    <comment ref="S115" authorId="1" shapeId="0" xr:uid="{DE5269A0-FE6B-4337-8FF9-5CC1A1A25370}">
      <text>
        <r>
          <rPr>
            <b/>
            <sz val="9"/>
            <color indexed="81"/>
            <rFont val="Segoe UI"/>
            <family val="2"/>
          </rPr>
          <t>Fernanda Rodrigues Sousa:</t>
        </r>
        <r>
          <rPr>
            <sz val="9"/>
            <color indexed="81"/>
            <rFont val="Segoe UI"/>
            <family val="2"/>
          </rPr>
          <t xml:space="preserve">
Novo modelo de CPE NÃO HÁ ESTE CAMPO - Padrão QFORMS DOQR</t>
        </r>
      </text>
    </comment>
    <comment ref="Q116" authorId="1" shapeId="0" xr:uid="{E14871DD-94B4-4F16-846F-81679C907CAC}">
      <text>
        <r>
          <rPr>
            <b/>
            <sz val="9"/>
            <color indexed="81"/>
            <rFont val="Segoe UI"/>
            <family val="2"/>
          </rPr>
          <t>Fernanda Rodrigues Sousa:</t>
        </r>
        <r>
          <rPr>
            <sz val="9"/>
            <color indexed="81"/>
            <rFont val="Segoe UI"/>
            <family val="2"/>
          </rPr>
          <t xml:space="preserve">
Novo modelo de CPE NÃO HÁ ESTE CAMPO - Padrão QFORMS DOQR</t>
        </r>
      </text>
    </comment>
    <comment ref="R116" authorId="1" shapeId="0" xr:uid="{1A99D6D0-1C44-4F86-A46D-810A3C0B9723}">
      <text>
        <r>
          <rPr>
            <b/>
            <sz val="9"/>
            <color indexed="81"/>
            <rFont val="Segoe UI"/>
            <family val="2"/>
          </rPr>
          <t>Fernanda Rodrigues Sousa:</t>
        </r>
        <r>
          <rPr>
            <sz val="9"/>
            <color indexed="81"/>
            <rFont val="Segoe UI"/>
            <family val="2"/>
          </rPr>
          <t xml:space="preserve">
Novo modelo de CPE NÃO HÁ ESTE CAMPO - Padrão QFORMS DOQR</t>
        </r>
      </text>
    </comment>
    <comment ref="S116" authorId="1" shapeId="0" xr:uid="{414E9CDB-DB58-40D9-B7F9-343C8895F7F2}">
      <text>
        <r>
          <rPr>
            <b/>
            <sz val="9"/>
            <color indexed="81"/>
            <rFont val="Segoe UI"/>
            <family val="2"/>
          </rPr>
          <t>Fernanda Rodrigues Sousa:</t>
        </r>
        <r>
          <rPr>
            <sz val="9"/>
            <color indexed="81"/>
            <rFont val="Segoe UI"/>
            <family val="2"/>
          </rPr>
          <t xml:space="preserve">
Novo modelo de CPE NÃO HÁ ESTE CAMPO - Padrão QFORMS DOQR</t>
        </r>
      </text>
    </comment>
    <comment ref="Q117" authorId="1" shapeId="0" xr:uid="{5B86DE21-070C-4C3B-8F1B-986596024183}">
      <text>
        <r>
          <rPr>
            <b/>
            <sz val="9"/>
            <color indexed="81"/>
            <rFont val="Segoe UI"/>
            <family val="2"/>
          </rPr>
          <t>Fernanda Rodrigues Sousa:</t>
        </r>
        <r>
          <rPr>
            <sz val="9"/>
            <color indexed="81"/>
            <rFont val="Segoe UI"/>
            <family val="2"/>
          </rPr>
          <t xml:space="preserve">
Novo modelo de CPE NÃO HÁ ESTE CAMPO - Padrão QFORMS DOQR</t>
        </r>
      </text>
    </comment>
    <comment ref="R117" authorId="1" shapeId="0" xr:uid="{DAAE0101-7241-4090-BF28-610C18EC33DE}">
      <text>
        <r>
          <rPr>
            <b/>
            <sz val="9"/>
            <color indexed="81"/>
            <rFont val="Segoe UI"/>
            <family val="2"/>
          </rPr>
          <t>Fernanda Rodrigues Sousa:</t>
        </r>
        <r>
          <rPr>
            <sz val="9"/>
            <color indexed="81"/>
            <rFont val="Segoe UI"/>
            <family val="2"/>
          </rPr>
          <t xml:space="preserve">
Novo modelo de CPE NÃO HÁ ESTE CAMPO - Padrão QFORMS DOQR</t>
        </r>
      </text>
    </comment>
    <comment ref="S117" authorId="1" shapeId="0" xr:uid="{DB8EBA9E-959D-4B84-82C6-3B83BDDC4AD9}">
      <text>
        <r>
          <rPr>
            <b/>
            <sz val="9"/>
            <color indexed="81"/>
            <rFont val="Segoe UI"/>
            <family val="2"/>
          </rPr>
          <t>Fernanda Rodrigues Sousa:</t>
        </r>
        <r>
          <rPr>
            <sz val="9"/>
            <color indexed="81"/>
            <rFont val="Segoe UI"/>
            <family val="2"/>
          </rPr>
          <t xml:space="preserve">
Novo modelo de CPE NÃO HÁ ESTE CAMPO - Padrão QFORMS DOQR</t>
        </r>
      </text>
    </comment>
    <comment ref="Q118" authorId="1" shapeId="0" xr:uid="{733BE9DA-ED1A-4542-BB4A-2A1D4862E6A6}">
      <text>
        <r>
          <rPr>
            <b/>
            <sz val="9"/>
            <color indexed="81"/>
            <rFont val="Segoe UI"/>
            <family val="2"/>
          </rPr>
          <t>Fernanda Rodrigues Sousa:</t>
        </r>
        <r>
          <rPr>
            <sz val="9"/>
            <color indexed="81"/>
            <rFont val="Segoe UI"/>
            <family val="2"/>
          </rPr>
          <t xml:space="preserve">
Novo modelo de CPE NÃO HÁ ESTE CAMPO - Padrão QFORMS DOQR</t>
        </r>
      </text>
    </comment>
    <comment ref="R118" authorId="1" shapeId="0" xr:uid="{92660460-5B59-4D47-ADD8-7861D06AD81F}">
      <text>
        <r>
          <rPr>
            <b/>
            <sz val="9"/>
            <color indexed="81"/>
            <rFont val="Segoe UI"/>
            <family val="2"/>
          </rPr>
          <t>Fernanda Rodrigues Sousa:</t>
        </r>
        <r>
          <rPr>
            <sz val="9"/>
            <color indexed="81"/>
            <rFont val="Segoe UI"/>
            <family val="2"/>
          </rPr>
          <t xml:space="preserve">
Novo modelo de CPE NÃO HÁ ESTE CAMPO - Padrão QFORMS DOQR</t>
        </r>
      </text>
    </comment>
    <comment ref="S118" authorId="1" shapeId="0" xr:uid="{DF904FC0-AE20-4095-BDF7-5B53CC4B88B4}">
      <text>
        <r>
          <rPr>
            <b/>
            <sz val="9"/>
            <color indexed="81"/>
            <rFont val="Segoe UI"/>
            <family val="2"/>
          </rPr>
          <t>Fernanda Rodrigues Sousa:</t>
        </r>
        <r>
          <rPr>
            <sz val="9"/>
            <color indexed="81"/>
            <rFont val="Segoe UI"/>
            <family val="2"/>
          </rPr>
          <t xml:space="preserve">
Novo modelo de CPE NÃO HÁ ESTE CAMPO - Padrão QFORMS DOQR</t>
        </r>
      </text>
    </comment>
    <comment ref="K119" authorId="1" shapeId="0" xr:uid="{180F440F-1621-43E3-A34F-4A751D215C72}">
      <text>
        <r>
          <rPr>
            <sz val="9"/>
            <color indexed="81"/>
            <rFont val="Segoe UI"/>
            <family val="2"/>
          </rPr>
          <t xml:space="preserve">A condutora do veículo terceiro alegou que foi verificar o GPS e se distraiu, vindo a colidir na última carreta.
</t>
        </r>
      </text>
    </comment>
    <comment ref="Q119" authorId="1" shapeId="0" xr:uid="{69AAECAE-9366-469E-9B08-0AECFBFAAA42}">
      <text>
        <r>
          <rPr>
            <b/>
            <sz val="9"/>
            <color indexed="81"/>
            <rFont val="Segoe UI"/>
            <family val="2"/>
          </rPr>
          <t>Fernanda Rodrigues Sousa:</t>
        </r>
        <r>
          <rPr>
            <sz val="9"/>
            <color indexed="81"/>
            <rFont val="Segoe UI"/>
            <family val="2"/>
          </rPr>
          <t xml:space="preserve">
Novo modelo de CPE NÃO HÁ ESTE CAMPO - Padrão QFORMS DOQR</t>
        </r>
      </text>
    </comment>
    <comment ref="R119" authorId="1" shapeId="0" xr:uid="{A6E853B8-0474-4EB6-A6B4-E7003BBA428E}">
      <text>
        <r>
          <rPr>
            <b/>
            <sz val="9"/>
            <color indexed="81"/>
            <rFont val="Segoe UI"/>
            <family val="2"/>
          </rPr>
          <t>Fernanda Rodrigues Sousa:</t>
        </r>
        <r>
          <rPr>
            <sz val="9"/>
            <color indexed="81"/>
            <rFont val="Segoe UI"/>
            <family val="2"/>
          </rPr>
          <t xml:space="preserve">
Novo modelo de CPE NÃO HÁ ESTE CAMPO - Padrão QFORMS DOQR</t>
        </r>
      </text>
    </comment>
    <comment ref="S119" authorId="1" shapeId="0" xr:uid="{055BEFE9-A52A-4B10-AB3C-32E9D03BA41E}">
      <text>
        <r>
          <rPr>
            <b/>
            <sz val="9"/>
            <color indexed="81"/>
            <rFont val="Segoe UI"/>
            <family val="2"/>
          </rPr>
          <t>Fernanda Rodrigues Sousa:</t>
        </r>
        <r>
          <rPr>
            <sz val="9"/>
            <color indexed="81"/>
            <rFont val="Segoe UI"/>
            <family val="2"/>
          </rPr>
          <t xml:space="preserve">
Novo modelo de CPE NÃO HÁ ESTE CAMPO - Padrão QFORMS DOQR</t>
        </r>
      </text>
    </comment>
    <comment ref="G120" authorId="1" shapeId="0" xr:uid="{DF8BABF7-A4BA-4502-ABF2-8414D550D466}">
      <text>
        <r>
          <rPr>
            <sz val="9"/>
            <color indexed="81"/>
            <rFont val="Segoe UI"/>
            <family val="2"/>
          </rPr>
          <t xml:space="preserve">Caminhões transporte de Madeira:
</t>
        </r>
      </text>
    </comment>
    <comment ref="K120" authorId="1" shapeId="0" xr:uid="{C9EA9D72-314E-43A7-8BE4-644E6B7410B2}">
      <text>
        <r>
          <rPr>
            <sz val="9"/>
            <color indexed="81"/>
            <rFont val="Segoe UI"/>
            <family val="2"/>
          </rPr>
          <t xml:space="preserve">Colaborador passa bem apenas danos materiais.
</t>
        </r>
      </text>
    </comment>
    <comment ref="Q120" authorId="1" shapeId="0" xr:uid="{F78CE133-E74F-4CB3-BD59-763A2343E74F}">
      <text>
        <r>
          <rPr>
            <b/>
            <sz val="9"/>
            <color indexed="81"/>
            <rFont val="Segoe UI"/>
            <family val="2"/>
          </rPr>
          <t>Fernanda Rodrigues Sousa:</t>
        </r>
        <r>
          <rPr>
            <sz val="9"/>
            <color indexed="81"/>
            <rFont val="Segoe UI"/>
            <family val="2"/>
          </rPr>
          <t xml:space="preserve">
Novo modelo de CPE NÃO HÁ ESTE CAMPO - Padrão QFORMS DOQR</t>
        </r>
      </text>
    </comment>
    <comment ref="R120" authorId="1" shapeId="0" xr:uid="{7F01D636-0A38-45CA-943F-599364EFEFC2}">
      <text>
        <r>
          <rPr>
            <b/>
            <sz val="9"/>
            <color indexed="81"/>
            <rFont val="Segoe UI"/>
            <family val="2"/>
          </rPr>
          <t>Fernanda Rodrigues Sousa:</t>
        </r>
        <r>
          <rPr>
            <sz val="9"/>
            <color indexed="81"/>
            <rFont val="Segoe UI"/>
            <family val="2"/>
          </rPr>
          <t xml:space="preserve">
Novo modelo de CPE NÃO HÁ ESTE CAMPO - Padrão QFORMS DOQR</t>
        </r>
      </text>
    </comment>
    <comment ref="S120" authorId="1" shapeId="0" xr:uid="{5990CF06-0B1B-4A43-B2BC-D3FF03856413}">
      <text>
        <r>
          <rPr>
            <b/>
            <sz val="9"/>
            <color indexed="81"/>
            <rFont val="Segoe UI"/>
            <family val="2"/>
          </rPr>
          <t>Fernanda Rodrigues Sousa:</t>
        </r>
        <r>
          <rPr>
            <sz val="9"/>
            <color indexed="81"/>
            <rFont val="Segoe UI"/>
            <family val="2"/>
          </rPr>
          <t xml:space="preserve">
Novo modelo de CPE NÃO HÁ ESTE CAMPO - Padrão QFORMS DOQR</t>
        </r>
      </text>
    </comment>
    <comment ref="G121" authorId="1" shapeId="0" xr:uid="{91D44AFC-6385-4F01-AA1C-D718FB614222}">
      <text>
        <r>
          <rPr>
            <sz val="9"/>
            <color indexed="81"/>
            <rFont val="Segoe UI"/>
            <family val="2"/>
          </rPr>
          <t xml:space="preserve">Caminhões transporte de Madeira:
</t>
        </r>
      </text>
    </comment>
    <comment ref="Q121" authorId="1" shapeId="0" xr:uid="{9D62AA4F-2F7D-4368-B307-1B58098E00D4}">
      <text>
        <r>
          <rPr>
            <b/>
            <sz val="9"/>
            <color indexed="81"/>
            <rFont val="Segoe UI"/>
            <family val="2"/>
          </rPr>
          <t>Fernanda Rodrigues Sousa:</t>
        </r>
        <r>
          <rPr>
            <sz val="9"/>
            <color indexed="81"/>
            <rFont val="Segoe UI"/>
            <family val="2"/>
          </rPr>
          <t xml:space="preserve">
Novo modelo de CPE NÃO HÁ ESTE CAMPO - Padrão QFORMS DOQR</t>
        </r>
      </text>
    </comment>
    <comment ref="R121" authorId="1" shapeId="0" xr:uid="{BCF64328-B053-4A23-A8CD-9FCF8D4AA882}">
      <text>
        <r>
          <rPr>
            <b/>
            <sz val="9"/>
            <color indexed="81"/>
            <rFont val="Segoe UI"/>
            <family val="2"/>
          </rPr>
          <t>Fernanda Rodrigues Sousa:</t>
        </r>
        <r>
          <rPr>
            <sz val="9"/>
            <color indexed="81"/>
            <rFont val="Segoe UI"/>
            <family val="2"/>
          </rPr>
          <t xml:space="preserve">
Novo modelo de CPE NÃO HÁ ESTE CAMPO - Padrão QFORMS DOQR</t>
        </r>
      </text>
    </comment>
    <comment ref="S121" authorId="1" shapeId="0" xr:uid="{C9F6505B-52E6-4508-8111-1D3E29027E12}">
      <text>
        <r>
          <rPr>
            <b/>
            <sz val="9"/>
            <color indexed="81"/>
            <rFont val="Segoe UI"/>
            <family val="2"/>
          </rPr>
          <t>Fernanda Rodrigues Sousa:</t>
        </r>
        <r>
          <rPr>
            <sz val="9"/>
            <color indexed="81"/>
            <rFont val="Segoe UI"/>
            <family val="2"/>
          </rPr>
          <t xml:space="preserve">
Novo modelo de CPE NÃO HÁ ESTE CAMPO - Padrão QFORMS DOQR</t>
        </r>
      </text>
    </comment>
    <comment ref="K122" authorId="1" shapeId="0" xr:uid="{7C30C343-41CA-4BFE-9016-7AA0596A6D8D}">
      <text>
        <r>
          <rPr>
            <b/>
            <sz val="9"/>
            <color indexed="81"/>
            <rFont val="Segoe UI"/>
            <family val="2"/>
          </rPr>
          <t>1 colaborador levou 4 picadas, sendo 02 no rosto e 02 nas costas e o outro 5 picadas, sendo 02 nas costas, 02 no pescoço e 01 na perna</t>
        </r>
      </text>
    </comment>
    <comment ref="Q122" authorId="1" shapeId="0" xr:uid="{DE808517-DEFE-4B3A-813C-9C540E4DCD08}">
      <text>
        <r>
          <rPr>
            <b/>
            <sz val="9"/>
            <color indexed="81"/>
            <rFont val="Segoe UI"/>
            <family val="2"/>
          </rPr>
          <t>Fernanda Rodrigues Sousa:</t>
        </r>
        <r>
          <rPr>
            <sz val="9"/>
            <color indexed="81"/>
            <rFont val="Segoe UI"/>
            <family val="2"/>
          </rPr>
          <t xml:space="preserve">
Novo modelo de CPE NÃO HÁ ESTE CAMPO - Padrão QFORMS DOQR</t>
        </r>
      </text>
    </comment>
    <comment ref="R122" authorId="1" shapeId="0" xr:uid="{337F96F0-667C-4665-B828-E72B163A4FED}">
      <text>
        <r>
          <rPr>
            <b/>
            <sz val="9"/>
            <color indexed="81"/>
            <rFont val="Segoe UI"/>
            <family val="2"/>
          </rPr>
          <t>Fernanda Rodrigues Sousa:</t>
        </r>
        <r>
          <rPr>
            <sz val="9"/>
            <color indexed="81"/>
            <rFont val="Segoe UI"/>
            <family val="2"/>
          </rPr>
          <t xml:space="preserve">
Novo modelo de CPE NÃO HÁ ESTE CAMPO - Padrão QFORMS DOQR</t>
        </r>
      </text>
    </comment>
    <comment ref="S122" authorId="1" shapeId="0" xr:uid="{5983B83A-6226-47D5-83AA-4FB063AE6E96}">
      <text>
        <r>
          <rPr>
            <b/>
            <sz val="9"/>
            <color indexed="81"/>
            <rFont val="Segoe UI"/>
            <family val="2"/>
          </rPr>
          <t>Fernanda Rodrigues Sousa:</t>
        </r>
        <r>
          <rPr>
            <sz val="9"/>
            <color indexed="81"/>
            <rFont val="Segoe UI"/>
            <family val="2"/>
          </rPr>
          <t xml:space="preserve">
Novo modelo de CPE NÃO HÁ ESTE CAMPO - Padrão QFORMS DOQR</t>
        </r>
      </text>
    </comment>
    <comment ref="Q123" authorId="1" shapeId="0" xr:uid="{746FA7A1-6ED7-4B9C-84B3-AA4EBD65CE4A}">
      <text>
        <r>
          <rPr>
            <b/>
            <sz val="9"/>
            <color indexed="81"/>
            <rFont val="Segoe UI"/>
            <family val="2"/>
          </rPr>
          <t>Fernanda Rodrigues Sousa:</t>
        </r>
        <r>
          <rPr>
            <sz val="9"/>
            <color indexed="81"/>
            <rFont val="Segoe UI"/>
            <family val="2"/>
          </rPr>
          <t xml:space="preserve">
Novo modelo de CPE NÃO HÁ ESTE CAMPO - Padrão QFORMS DOQR</t>
        </r>
      </text>
    </comment>
    <comment ref="R123" authorId="1" shapeId="0" xr:uid="{4278A6DE-0339-4900-A7A6-DD20E9794301}">
      <text>
        <r>
          <rPr>
            <b/>
            <sz val="9"/>
            <color indexed="81"/>
            <rFont val="Segoe UI"/>
            <family val="2"/>
          </rPr>
          <t>Fernanda Rodrigues Sousa:</t>
        </r>
        <r>
          <rPr>
            <sz val="9"/>
            <color indexed="81"/>
            <rFont val="Segoe UI"/>
            <family val="2"/>
          </rPr>
          <t xml:space="preserve">
Novo modelo de CPE NÃO HÁ ESTE CAMPO - Padrão QFORMS DOQR</t>
        </r>
      </text>
    </comment>
    <comment ref="S123" authorId="1" shapeId="0" xr:uid="{DADADC9C-F20A-4F71-89A2-8B66115D3BEB}">
      <text>
        <r>
          <rPr>
            <b/>
            <sz val="9"/>
            <color indexed="81"/>
            <rFont val="Segoe UI"/>
            <family val="2"/>
          </rPr>
          <t>Fernanda Rodrigues Sousa:</t>
        </r>
        <r>
          <rPr>
            <sz val="9"/>
            <color indexed="81"/>
            <rFont val="Segoe UI"/>
            <family val="2"/>
          </rPr>
          <t xml:space="preserve">
Novo modelo de CPE NÃO HÁ ESTE CAMPO - Padrão QFORMS DOQR</t>
        </r>
      </text>
    </comment>
    <comment ref="Q124" authorId="1" shapeId="0" xr:uid="{EC50025B-AEFD-4B22-980C-4F5B43A8ECBC}">
      <text>
        <r>
          <rPr>
            <b/>
            <sz val="9"/>
            <color indexed="81"/>
            <rFont val="Segoe UI"/>
            <family val="2"/>
          </rPr>
          <t>Fernanda Rodrigues Sousa:</t>
        </r>
        <r>
          <rPr>
            <sz val="9"/>
            <color indexed="81"/>
            <rFont val="Segoe UI"/>
            <family val="2"/>
          </rPr>
          <t xml:space="preserve">
Novo modelo de CPE NÃO HÁ ESTE CAMPO - Padrão QFORMS DOQR</t>
        </r>
      </text>
    </comment>
    <comment ref="R124" authorId="1" shapeId="0" xr:uid="{CFDA16ED-C6CA-4232-AC3B-8E7CFCAE607A}">
      <text>
        <r>
          <rPr>
            <b/>
            <sz val="9"/>
            <color indexed="81"/>
            <rFont val="Segoe UI"/>
            <family val="2"/>
          </rPr>
          <t>Fernanda Rodrigues Sousa:</t>
        </r>
        <r>
          <rPr>
            <sz val="9"/>
            <color indexed="81"/>
            <rFont val="Segoe UI"/>
            <family val="2"/>
          </rPr>
          <t xml:space="preserve">
Novo modelo de CPE NÃO HÁ ESTE CAMPO - Padrão QFORMS DOQR</t>
        </r>
      </text>
    </comment>
    <comment ref="S124" authorId="1" shapeId="0" xr:uid="{0F869F8D-0D69-4385-8CD2-974D882F2337}">
      <text>
        <r>
          <rPr>
            <b/>
            <sz val="9"/>
            <color indexed="81"/>
            <rFont val="Segoe UI"/>
            <family val="2"/>
          </rPr>
          <t>Fernanda Rodrigues Sousa:</t>
        </r>
        <r>
          <rPr>
            <sz val="9"/>
            <color indexed="81"/>
            <rFont val="Segoe UI"/>
            <family val="2"/>
          </rPr>
          <t xml:space="preserve">
Novo modelo de CPE NÃO HÁ ESTE CAMPO - Padrão QFORMS DOQR</t>
        </r>
      </text>
    </comment>
    <comment ref="Q125" authorId="1" shapeId="0" xr:uid="{50CA0014-6880-437D-87D6-CEEBD8416EF9}">
      <text>
        <r>
          <rPr>
            <b/>
            <sz val="9"/>
            <color indexed="81"/>
            <rFont val="Segoe UI"/>
            <family val="2"/>
          </rPr>
          <t>Fernanda Rodrigues Sousa:</t>
        </r>
        <r>
          <rPr>
            <sz val="9"/>
            <color indexed="81"/>
            <rFont val="Segoe UI"/>
            <family val="2"/>
          </rPr>
          <t xml:space="preserve">
Novo modelo de CPE NÃO HÁ ESTE CAMPO - Padrão QFORMS DOQR</t>
        </r>
      </text>
    </comment>
    <comment ref="R125" authorId="1" shapeId="0" xr:uid="{669C0CD8-E2F6-4B2A-8867-51CD82C37847}">
      <text>
        <r>
          <rPr>
            <b/>
            <sz val="9"/>
            <color indexed="81"/>
            <rFont val="Segoe UI"/>
            <family val="2"/>
          </rPr>
          <t>Fernanda Rodrigues Sousa:</t>
        </r>
        <r>
          <rPr>
            <sz val="9"/>
            <color indexed="81"/>
            <rFont val="Segoe UI"/>
            <family val="2"/>
          </rPr>
          <t xml:space="preserve">
Novo modelo de CPE NÃO HÁ ESTE CAMPO - Padrão QFORMS DOQR</t>
        </r>
      </text>
    </comment>
    <comment ref="S125" authorId="1" shapeId="0" xr:uid="{BF18E873-7FB3-40D6-A443-DEED64C5DFD2}">
      <text>
        <r>
          <rPr>
            <b/>
            <sz val="9"/>
            <color indexed="81"/>
            <rFont val="Segoe UI"/>
            <family val="2"/>
          </rPr>
          <t>Fernanda Rodrigues Sousa:</t>
        </r>
        <r>
          <rPr>
            <sz val="9"/>
            <color indexed="81"/>
            <rFont val="Segoe UI"/>
            <family val="2"/>
          </rPr>
          <t xml:space="preserve">
Novo modelo de CPE NÃO HÁ ESTE CAMPO - Padrão QFORMS DOQR</t>
        </r>
      </text>
    </comment>
    <comment ref="Q126" authorId="1" shapeId="0" xr:uid="{08B408E3-D9EF-411F-A7A7-0A6FF336392A}">
      <text>
        <r>
          <rPr>
            <b/>
            <sz val="9"/>
            <color indexed="81"/>
            <rFont val="Segoe UI"/>
            <family val="2"/>
          </rPr>
          <t>Fernanda Rodrigues Sousa:</t>
        </r>
        <r>
          <rPr>
            <sz val="9"/>
            <color indexed="81"/>
            <rFont val="Segoe UI"/>
            <family val="2"/>
          </rPr>
          <t xml:space="preserve">
Novo modelo de CPE NÃO HÁ ESTE CAMPO - Padrão QFORMS DOQR</t>
        </r>
      </text>
    </comment>
    <comment ref="R126" authorId="1" shapeId="0" xr:uid="{72B1E07C-1FDB-41C6-AD70-8D3CD0F15E48}">
      <text>
        <r>
          <rPr>
            <b/>
            <sz val="9"/>
            <color indexed="81"/>
            <rFont val="Segoe UI"/>
            <family val="2"/>
          </rPr>
          <t>Fernanda Rodrigues Sousa:</t>
        </r>
        <r>
          <rPr>
            <sz val="9"/>
            <color indexed="81"/>
            <rFont val="Segoe UI"/>
            <family val="2"/>
          </rPr>
          <t xml:space="preserve">
Novo modelo de CPE NÃO HÁ ESTE CAMPO - Padrão QFORMS DOQR</t>
        </r>
      </text>
    </comment>
    <comment ref="S126" authorId="1" shapeId="0" xr:uid="{EE34592A-3E39-429A-9E37-C1E242FCFB34}">
      <text>
        <r>
          <rPr>
            <b/>
            <sz val="9"/>
            <color indexed="81"/>
            <rFont val="Segoe UI"/>
            <family val="2"/>
          </rPr>
          <t>Fernanda Rodrigues Sousa:</t>
        </r>
        <r>
          <rPr>
            <sz val="9"/>
            <color indexed="81"/>
            <rFont val="Segoe UI"/>
            <family val="2"/>
          </rPr>
          <t xml:space="preserve">
Novo modelo de CPE NÃO HÁ ESTE CAMPO - Padrão QFORMS DOQR</t>
        </r>
      </text>
    </comment>
    <comment ref="Q127" authorId="1" shapeId="0" xr:uid="{E139D87C-9894-439C-A7B4-8ABFA28401E7}">
      <text>
        <r>
          <rPr>
            <b/>
            <sz val="9"/>
            <color indexed="81"/>
            <rFont val="Segoe UI"/>
            <family val="2"/>
          </rPr>
          <t>Fernanda Rodrigues Sousa:</t>
        </r>
        <r>
          <rPr>
            <sz val="9"/>
            <color indexed="81"/>
            <rFont val="Segoe UI"/>
            <family val="2"/>
          </rPr>
          <t xml:space="preserve">
Novo modelo de CPE NÃO HÁ ESTE CAMPO - Padrão QFORMS DOQR</t>
        </r>
      </text>
    </comment>
    <comment ref="R127" authorId="1" shapeId="0" xr:uid="{AAB37A20-5A0E-4C86-BAF5-4A984B590809}">
      <text>
        <r>
          <rPr>
            <b/>
            <sz val="9"/>
            <color indexed="81"/>
            <rFont val="Segoe UI"/>
            <family val="2"/>
          </rPr>
          <t>Fernanda Rodrigues Sousa:</t>
        </r>
        <r>
          <rPr>
            <sz val="9"/>
            <color indexed="81"/>
            <rFont val="Segoe UI"/>
            <family val="2"/>
          </rPr>
          <t xml:space="preserve">
Novo modelo de CPE NÃO HÁ ESTE CAMPO - Padrão QFORMS DOQR</t>
        </r>
      </text>
    </comment>
    <comment ref="S127" authorId="1" shapeId="0" xr:uid="{2A5F2B10-6C94-4D56-B195-05B4FF71218E}">
      <text>
        <r>
          <rPr>
            <b/>
            <sz val="9"/>
            <color indexed="81"/>
            <rFont val="Segoe UI"/>
            <family val="2"/>
          </rPr>
          <t>Fernanda Rodrigues Sousa:</t>
        </r>
        <r>
          <rPr>
            <sz val="9"/>
            <color indexed="81"/>
            <rFont val="Segoe UI"/>
            <family val="2"/>
          </rPr>
          <t xml:space="preserve">
Novo modelo de CPE NÃO HÁ ESTE CAMPO - Padrão QFORMS DOQR</t>
        </r>
      </text>
    </comment>
    <comment ref="V127" authorId="1" shapeId="0" xr:uid="{DD7F27C7-BC5B-4323-8217-C21E9393023B}">
      <text>
        <r>
          <rPr>
            <sz val="9"/>
            <color indexed="81"/>
            <rFont val="Segoe UI"/>
            <family val="2"/>
          </rPr>
          <t xml:space="preserve">TST:  Vicente  Amaral
</t>
        </r>
      </text>
    </comment>
    <comment ref="O128" authorId="1" shapeId="0" xr:uid="{843B4BCD-6FBE-4D63-AF86-2C10F30964A8}">
      <text>
        <r>
          <rPr>
            <sz val="9"/>
            <color indexed="81"/>
            <rFont val="Segoe UI"/>
            <family val="2"/>
          </rPr>
          <t xml:space="preserve">31437
</t>
        </r>
      </text>
    </comment>
    <comment ref="Q128" authorId="1" shapeId="0" xr:uid="{6888F28E-09AA-4091-AC08-E2F40706E5FC}">
      <text>
        <r>
          <rPr>
            <b/>
            <sz val="9"/>
            <color indexed="81"/>
            <rFont val="Segoe UI"/>
            <family val="2"/>
          </rPr>
          <t>Fernanda Rodrigues Sousa:</t>
        </r>
        <r>
          <rPr>
            <sz val="9"/>
            <color indexed="81"/>
            <rFont val="Segoe UI"/>
            <family val="2"/>
          </rPr>
          <t xml:space="preserve">
Novo modelo de CPE NÃO HÁ ESTE CAMPO - Padrão QFORMS DOQR</t>
        </r>
      </text>
    </comment>
    <comment ref="R128" authorId="1" shapeId="0" xr:uid="{71F56207-30F4-4CE5-96D0-C8630482C996}">
      <text>
        <r>
          <rPr>
            <b/>
            <sz val="9"/>
            <color indexed="81"/>
            <rFont val="Segoe UI"/>
            <family val="2"/>
          </rPr>
          <t>Fernanda Rodrigues Sousa:</t>
        </r>
        <r>
          <rPr>
            <sz val="9"/>
            <color indexed="81"/>
            <rFont val="Segoe UI"/>
            <family val="2"/>
          </rPr>
          <t xml:space="preserve">
Novo modelo de CPE NÃO HÁ ESTE CAMPO - Padrão QFORMS DOQR</t>
        </r>
      </text>
    </comment>
    <comment ref="S128" authorId="1" shapeId="0" xr:uid="{B2EC16BD-00B4-4F83-85A1-FD1ADEEBAD64}">
      <text>
        <r>
          <rPr>
            <b/>
            <sz val="9"/>
            <color indexed="81"/>
            <rFont val="Segoe UI"/>
            <family val="2"/>
          </rPr>
          <t>Fernanda Rodrigues Sousa:</t>
        </r>
        <r>
          <rPr>
            <sz val="9"/>
            <color indexed="81"/>
            <rFont val="Segoe UI"/>
            <family val="2"/>
          </rPr>
          <t xml:space="preserve">
Novo modelo de CPE NÃO HÁ ESTE CAMPO - Padrão QFORMS DOQR</t>
        </r>
      </text>
    </comment>
    <comment ref="V128" authorId="1" shapeId="0" xr:uid="{31E68BDC-8CEE-4F91-9C55-C13CD07DD155}">
      <text>
        <r>
          <rPr>
            <sz val="9"/>
            <color indexed="81"/>
            <rFont val="Segoe UI"/>
            <family val="2"/>
          </rPr>
          <t xml:space="preserve">TST:  Vicente  Amaral
</t>
        </r>
      </text>
    </comment>
    <comment ref="Q129" authorId="1" shapeId="0" xr:uid="{02218C83-1789-48D6-9CB4-7C02404AACD0}">
      <text>
        <r>
          <rPr>
            <b/>
            <sz val="9"/>
            <color indexed="81"/>
            <rFont val="Segoe UI"/>
            <family val="2"/>
          </rPr>
          <t>Fernanda Rodrigues Sousa:</t>
        </r>
        <r>
          <rPr>
            <sz val="9"/>
            <color indexed="81"/>
            <rFont val="Segoe UI"/>
            <family val="2"/>
          </rPr>
          <t xml:space="preserve">
Novo modelo de CPE NÃO HÁ ESTE CAMPO - Padrão QFORMS DOQR</t>
        </r>
      </text>
    </comment>
    <comment ref="R129" authorId="1" shapeId="0" xr:uid="{A8B449C6-3C32-4E11-B37B-00F4F2956840}">
      <text>
        <r>
          <rPr>
            <b/>
            <sz val="9"/>
            <color indexed="81"/>
            <rFont val="Segoe UI"/>
            <family val="2"/>
          </rPr>
          <t>Fernanda Rodrigues Sousa:</t>
        </r>
        <r>
          <rPr>
            <sz val="9"/>
            <color indexed="81"/>
            <rFont val="Segoe UI"/>
            <family val="2"/>
          </rPr>
          <t xml:space="preserve">
Novo modelo de CPE NÃO HÁ ESTE CAMPO - Padrão QFORMS DOQR</t>
        </r>
      </text>
    </comment>
    <comment ref="S129" authorId="1" shapeId="0" xr:uid="{4A2A6959-3E5E-406D-9D9A-2A6DB3482D46}">
      <text>
        <r>
          <rPr>
            <b/>
            <sz val="9"/>
            <color indexed="81"/>
            <rFont val="Segoe UI"/>
            <family val="2"/>
          </rPr>
          <t>Fernanda Rodrigues Sousa:</t>
        </r>
        <r>
          <rPr>
            <sz val="9"/>
            <color indexed="81"/>
            <rFont val="Segoe UI"/>
            <family val="2"/>
          </rPr>
          <t xml:space="preserve">
Novo modelo de CPE NÃO HÁ ESTE CAMPO - Padrão QFORMS DOQR</t>
        </r>
      </text>
    </comment>
    <comment ref="U129" authorId="1" shapeId="0" xr:uid="{DC3E695D-84AC-48BB-9F61-095678F6BC54}">
      <text>
        <r>
          <rPr>
            <sz val="9"/>
            <color indexed="81"/>
            <rFont val="Segoe UI"/>
            <family val="2"/>
          </rPr>
          <t xml:space="preserve">TST Luciano Henrique Passaroni
</t>
        </r>
      </text>
    </comment>
    <comment ref="V129" authorId="1" shapeId="0" xr:uid="{0FC9272C-C080-4D96-BC4B-4334E0E6C0F8}">
      <text>
        <r>
          <rPr>
            <sz val="9"/>
            <color indexed="81"/>
            <rFont val="Segoe UI"/>
            <family val="2"/>
          </rPr>
          <t xml:space="preserve">TST:  Vicente  Amaral
</t>
        </r>
      </text>
    </comment>
    <comment ref="Q130" authorId="1" shapeId="0" xr:uid="{71284378-8F2B-46D4-84AD-DCB3E4091D8D}">
      <text>
        <r>
          <rPr>
            <b/>
            <sz val="9"/>
            <color indexed="81"/>
            <rFont val="Segoe UI"/>
            <family val="2"/>
          </rPr>
          <t>Fernanda Rodrigues Sousa:</t>
        </r>
        <r>
          <rPr>
            <sz val="9"/>
            <color indexed="81"/>
            <rFont val="Segoe UI"/>
            <family val="2"/>
          </rPr>
          <t xml:space="preserve">
Novo modelo de CPE NÃO HÁ ESTE CAMPO - Padrão QFORMS DOQR</t>
        </r>
      </text>
    </comment>
    <comment ref="R130" authorId="1" shapeId="0" xr:uid="{99E76919-A571-4261-9400-38B36FFBB423}">
      <text>
        <r>
          <rPr>
            <b/>
            <sz val="9"/>
            <color indexed="81"/>
            <rFont val="Segoe UI"/>
            <family val="2"/>
          </rPr>
          <t>Fernanda Rodrigues Sousa:</t>
        </r>
        <r>
          <rPr>
            <sz val="9"/>
            <color indexed="81"/>
            <rFont val="Segoe UI"/>
            <family val="2"/>
          </rPr>
          <t xml:space="preserve">
Novo modelo de CPE NÃO HÁ ESTE CAMPO - Padrão QFORMS DOQR</t>
        </r>
      </text>
    </comment>
    <comment ref="S130" authorId="1" shapeId="0" xr:uid="{24BE59E9-048D-4E0F-9EA0-F76CDC249785}">
      <text>
        <r>
          <rPr>
            <b/>
            <sz val="9"/>
            <color indexed="81"/>
            <rFont val="Segoe UI"/>
            <family val="2"/>
          </rPr>
          <t>Fernanda Rodrigues Sousa:</t>
        </r>
        <r>
          <rPr>
            <sz val="9"/>
            <color indexed="81"/>
            <rFont val="Segoe UI"/>
            <family val="2"/>
          </rPr>
          <t xml:space="preserve">
Novo modelo de CPE NÃO HÁ ESTE CAMPO - Padrão QFORMS DOQR</t>
        </r>
      </text>
    </comment>
    <comment ref="Q131" authorId="1" shapeId="0" xr:uid="{A05DB542-385F-401C-800F-7DA4357C3609}">
      <text>
        <r>
          <rPr>
            <b/>
            <sz val="9"/>
            <color indexed="81"/>
            <rFont val="Segoe UI"/>
            <family val="2"/>
          </rPr>
          <t>Fernanda Rodrigues Sousa:</t>
        </r>
        <r>
          <rPr>
            <sz val="9"/>
            <color indexed="81"/>
            <rFont val="Segoe UI"/>
            <family val="2"/>
          </rPr>
          <t xml:space="preserve">
Novo modelo de CPE NÃO HÁ ESTE CAMPO - Padrão QFORMS DOQR</t>
        </r>
      </text>
    </comment>
    <comment ref="R131" authorId="1" shapeId="0" xr:uid="{9BE3420B-1E9A-43DE-A3C1-435DAF4A7D66}">
      <text>
        <r>
          <rPr>
            <b/>
            <sz val="9"/>
            <color indexed="81"/>
            <rFont val="Segoe UI"/>
            <family val="2"/>
          </rPr>
          <t>Fernanda Rodrigues Sousa:</t>
        </r>
        <r>
          <rPr>
            <sz val="9"/>
            <color indexed="81"/>
            <rFont val="Segoe UI"/>
            <family val="2"/>
          </rPr>
          <t xml:space="preserve">
Novo modelo de CPE NÃO HÁ ESTE CAMPO - Padrão QFORMS DOQR</t>
        </r>
      </text>
    </comment>
    <comment ref="S131" authorId="1" shapeId="0" xr:uid="{D056D4D1-A90E-40A4-9338-255933BE0884}">
      <text>
        <r>
          <rPr>
            <b/>
            <sz val="9"/>
            <color indexed="81"/>
            <rFont val="Segoe UI"/>
            <family val="2"/>
          </rPr>
          <t>Fernanda Rodrigues Sousa:</t>
        </r>
        <r>
          <rPr>
            <sz val="9"/>
            <color indexed="81"/>
            <rFont val="Segoe UI"/>
            <family val="2"/>
          </rPr>
          <t xml:space="preserve">
Novo modelo de CPE NÃO HÁ ESTE CAMPO - Padrão QFORMS DOQR</t>
        </r>
      </text>
    </comment>
    <comment ref="Q132" authorId="1" shapeId="0" xr:uid="{56FC4470-585C-4B7B-BEB5-651301C0B861}">
      <text>
        <r>
          <rPr>
            <b/>
            <sz val="9"/>
            <color indexed="81"/>
            <rFont val="Segoe UI"/>
            <family val="2"/>
          </rPr>
          <t>Fernanda Rodrigues Sousa:</t>
        </r>
        <r>
          <rPr>
            <sz val="9"/>
            <color indexed="81"/>
            <rFont val="Segoe UI"/>
            <family val="2"/>
          </rPr>
          <t xml:space="preserve">
Novo modelo de CPE NÃO HÁ ESTE CAMPO - Padrão QFORMS DOQR</t>
        </r>
      </text>
    </comment>
    <comment ref="R132" authorId="1" shapeId="0" xr:uid="{8352EC14-7904-41E6-8B43-13DF8FD5B750}">
      <text>
        <r>
          <rPr>
            <b/>
            <sz val="9"/>
            <color indexed="81"/>
            <rFont val="Segoe UI"/>
            <family val="2"/>
          </rPr>
          <t>Fernanda Rodrigues Sousa:</t>
        </r>
        <r>
          <rPr>
            <sz val="9"/>
            <color indexed="81"/>
            <rFont val="Segoe UI"/>
            <family val="2"/>
          </rPr>
          <t xml:space="preserve">
Novo modelo de CPE NÃO HÁ ESTE CAMPO - Padrão QFORMS DOQR</t>
        </r>
      </text>
    </comment>
    <comment ref="S132" authorId="1" shapeId="0" xr:uid="{052F07F4-E655-423A-ADCD-7093CDECB931}">
      <text>
        <r>
          <rPr>
            <b/>
            <sz val="9"/>
            <color indexed="81"/>
            <rFont val="Segoe UI"/>
            <family val="2"/>
          </rPr>
          <t>Fernanda Rodrigues Sousa:</t>
        </r>
        <r>
          <rPr>
            <sz val="9"/>
            <color indexed="81"/>
            <rFont val="Segoe UI"/>
            <family val="2"/>
          </rPr>
          <t xml:space="preserve">
Novo modelo de CPE NÃO HÁ ESTE CAMPO - Padrão QFORMS DOQR</t>
        </r>
      </text>
    </comment>
    <comment ref="Q133" authorId="1" shapeId="0" xr:uid="{959DD716-8379-4C6C-B70E-DDB9620A2037}">
      <text>
        <r>
          <rPr>
            <b/>
            <sz val="9"/>
            <color indexed="81"/>
            <rFont val="Segoe UI"/>
            <family val="2"/>
          </rPr>
          <t>Fernanda Rodrigues Sousa:</t>
        </r>
        <r>
          <rPr>
            <sz val="9"/>
            <color indexed="81"/>
            <rFont val="Segoe UI"/>
            <family val="2"/>
          </rPr>
          <t xml:space="preserve">
Novo modelo de CPE NÃO HÁ ESTE CAMPO - Padrão QFORMS DOQR</t>
        </r>
      </text>
    </comment>
    <comment ref="R133" authorId="1" shapeId="0" xr:uid="{0F29713D-1BC6-4A35-8868-41E7CEB751C7}">
      <text>
        <r>
          <rPr>
            <b/>
            <sz val="9"/>
            <color indexed="81"/>
            <rFont val="Segoe UI"/>
            <family val="2"/>
          </rPr>
          <t>Fernanda Rodrigues Sousa:</t>
        </r>
        <r>
          <rPr>
            <sz val="9"/>
            <color indexed="81"/>
            <rFont val="Segoe UI"/>
            <family val="2"/>
          </rPr>
          <t xml:space="preserve">
Novo modelo de CPE NÃO HÁ ESTE CAMPO - Padrão QFORMS DOQR</t>
        </r>
      </text>
    </comment>
    <comment ref="S133" authorId="1" shapeId="0" xr:uid="{0D935E15-E692-42CD-BB8D-D1D6C41AB8A3}">
      <text>
        <r>
          <rPr>
            <b/>
            <sz val="9"/>
            <color indexed="81"/>
            <rFont val="Segoe UI"/>
            <family val="2"/>
          </rPr>
          <t>Fernanda Rodrigues Sousa:</t>
        </r>
        <r>
          <rPr>
            <sz val="9"/>
            <color indexed="81"/>
            <rFont val="Segoe UI"/>
            <family val="2"/>
          </rPr>
          <t xml:space="preserve">
Novo modelo de CPE NÃO HÁ ESTE CAMPO - Padrão QFORMS DOQR</t>
        </r>
      </text>
    </comment>
    <comment ref="Q134" authorId="1" shapeId="0" xr:uid="{72BFF105-18F2-4071-804C-909834CB8E7B}">
      <text>
        <r>
          <rPr>
            <b/>
            <sz val="9"/>
            <color indexed="81"/>
            <rFont val="Segoe UI"/>
            <family val="2"/>
          </rPr>
          <t>Fernanda Rodrigues Sousa:</t>
        </r>
        <r>
          <rPr>
            <sz val="9"/>
            <color indexed="81"/>
            <rFont val="Segoe UI"/>
            <family val="2"/>
          </rPr>
          <t xml:space="preserve">
Novo modelo de CPE NÃO HÁ ESTE CAMPO - Padrão QFORMS DOQR</t>
        </r>
      </text>
    </comment>
    <comment ref="R134" authorId="1" shapeId="0" xr:uid="{41FEA982-D877-4022-B249-830A5630F84B}">
      <text>
        <r>
          <rPr>
            <b/>
            <sz val="9"/>
            <color indexed="81"/>
            <rFont val="Segoe UI"/>
            <family val="2"/>
          </rPr>
          <t>Fernanda Rodrigues Sousa:</t>
        </r>
        <r>
          <rPr>
            <sz val="9"/>
            <color indexed="81"/>
            <rFont val="Segoe UI"/>
            <family val="2"/>
          </rPr>
          <t xml:space="preserve">
Novo modelo de CPE NÃO HÁ ESTE CAMPO - Padrão QFORMS DOQR</t>
        </r>
      </text>
    </comment>
    <comment ref="S134" authorId="1" shapeId="0" xr:uid="{5B15A0C1-BBFA-44B9-BA4A-5F74A35A75E9}">
      <text>
        <r>
          <rPr>
            <b/>
            <sz val="9"/>
            <color indexed="81"/>
            <rFont val="Segoe UI"/>
            <family val="2"/>
          </rPr>
          <t>Fernanda Rodrigues Sousa:</t>
        </r>
        <r>
          <rPr>
            <sz val="9"/>
            <color indexed="81"/>
            <rFont val="Segoe UI"/>
            <family val="2"/>
          </rPr>
          <t xml:space="preserve">
Novo modelo de CPE NÃO HÁ ESTE CAMPO - Padrão QFORMS DOQR</t>
        </r>
      </text>
    </comment>
    <comment ref="Q135" authorId="1" shapeId="0" xr:uid="{83E47A57-6C16-4982-8DAF-69D42B21B00C}">
      <text>
        <r>
          <rPr>
            <b/>
            <sz val="9"/>
            <color indexed="81"/>
            <rFont val="Segoe UI"/>
            <family val="2"/>
          </rPr>
          <t>Fernanda Rodrigues Sousa:</t>
        </r>
        <r>
          <rPr>
            <sz val="9"/>
            <color indexed="81"/>
            <rFont val="Segoe UI"/>
            <family val="2"/>
          </rPr>
          <t xml:space="preserve">
Novo modelo de CPE NÃO HÁ ESTE CAMPO - Padrão QFORMS DOQR</t>
        </r>
      </text>
    </comment>
    <comment ref="R135" authorId="1" shapeId="0" xr:uid="{24269D42-E1BE-4B38-A730-0358DBAE1963}">
      <text>
        <r>
          <rPr>
            <b/>
            <sz val="9"/>
            <color indexed="81"/>
            <rFont val="Segoe UI"/>
            <family val="2"/>
          </rPr>
          <t>Fernanda Rodrigues Sousa:</t>
        </r>
        <r>
          <rPr>
            <sz val="9"/>
            <color indexed="81"/>
            <rFont val="Segoe UI"/>
            <family val="2"/>
          </rPr>
          <t xml:space="preserve">
Novo modelo de CPE NÃO HÁ ESTE CAMPO - Padrão QFORMS DOQR</t>
        </r>
      </text>
    </comment>
    <comment ref="S135" authorId="1" shapeId="0" xr:uid="{FA53D279-86AB-4274-90F8-8A055B9E3B28}">
      <text>
        <r>
          <rPr>
            <b/>
            <sz val="9"/>
            <color indexed="81"/>
            <rFont val="Segoe UI"/>
            <family val="2"/>
          </rPr>
          <t>Fernanda Rodrigues Sousa:</t>
        </r>
        <r>
          <rPr>
            <sz val="9"/>
            <color indexed="81"/>
            <rFont val="Segoe UI"/>
            <family val="2"/>
          </rPr>
          <t xml:space="preserve">
Novo modelo de CPE NÃO HÁ ESTE CAMPO - Padrão QFORMS DOQR</t>
        </r>
      </text>
    </comment>
    <comment ref="K136" authorId="1" shapeId="0" xr:uid="{5A0D3082-CEB9-4ECC-A83D-A9C58750E94C}">
      <text>
        <r>
          <rPr>
            <sz val="9"/>
            <color indexed="81"/>
            <rFont val="Segoe UI"/>
            <family val="2"/>
          </rPr>
          <t xml:space="preserve">Motorista estava próximo da porta, passou atrás da máquina, porém ao ver movimento da máquina saiu de perto.
</t>
        </r>
      </text>
    </comment>
    <comment ref="Q136" authorId="1" shapeId="0" xr:uid="{7CF4FEBA-7884-4FA3-A63A-6831263B223A}">
      <text>
        <r>
          <rPr>
            <b/>
            <sz val="9"/>
            <color indexed="81"/>
            <rFont val="Segoe UI"/>
            <family val="2"/>
          </rPr>
          <t>Fernanda Rodrigues Sousa:</t>
        </r>
        <r>
          <rPr>
            <sz val="9"/>
            <color indexed="81"/>
            <rFont val="Segoe UI"/>
            <family val="2"/>
          </rPr>
          <t xml:space="preserve">
Novo modelo de CPE NÃO HÁ ESTE CAMPO - Padrão QFORMS DOQR</t>
        </r>
      </text>
    </comment>
    <comment ref="R136" authorId="1" shapeId="0" xr:uid="{08A052CB-FDF7-4723-90AA-F032FE9321F9}">
      <text>
        <r>
          <rPr>
            <b/>
            <sz val="9"/>
            <color indexed="81"/>
            <rFont val="Segoe UI"/>
            <family val="2"/>
          </rPr>
          <t>Fernanda Rodrigues Sousa:</t>
        </r>
        <r>
          <rPr>
            <sz val="9"/>
            <color indexed="81"/>
            <rFont val="Segoe UI"/>
            <family val="2"/>
          </rPr>
          <t xml:space="preserve">
Novo modelo de CPE NÃO HÁ ESTE CAMPO - Padrão QFORMS DOQR</t>
        </r>
      </text>
    </comment>
    <comment ref="S136" authorId="1" shapeId="0" xr:uid="{7782C467-E351-4CFD-AFA7-6899CA3716BE}">
      <text>
        <r>
          <rPr>
            <b/>
            <sz val="9"/>
            <color indexed="81"/>
            <rFont val="Segoe UI"/>
            <family val="2"/>
          </rPr>
          <t>Fernanda Rodrigues Sousa:</t>
        </r>
        <r>
          <rPr>
            <sz val="9"/>
            <color indexed="81"/>
            <rFont val="Segoe UI"/>
            <family val="2"/>
          </rPr>
          <t xml:space="preserve">
Novo modelo de CPE NÃO HÁ ESTE CAMPO - Padrão QFORMS DOQR</t>
        </r>
      </text>
    </comment>
    <comment ref="Q137" authorId="1" shapeId="0" xr:uid="{4D178E1E-6911-4A0A-BC8F-335438B01695}">
      <text>
        <r>
          <rPr>
            <b/>
            <sz val="9"/>
            <color indexed="81"/>
            <rFont val="Segoe UI"/>
            <family val="2"/>
          </rPr>
          <t>Fernanda Rodrigues Sousa:</t>
        </r>
        <r>
          <rPr>
            <sz val="9"/>
            <color indexed="81"/>
            <rFont val="Segoe UI"/>
            <family val="2"/>
          </rPr>
          <t xml:space="preserve">
Novo modelo de CPE NÃO HÁ ESTE CAMPO - Padrão QFORMS DOQR</t>
        </r>
      </text>
    </comment>
    <comment ref="R137" authorId="1" shapeId="0" xr:uid="{8A686DD8-6FE8-4D58-8267-E42DCFEF2C9D}">
      <text>
        <r>
          <rPr>
            <b/>
            <sz val="9"/>
            <color indexed="81"/>
            <rFont val="Segoe UI"/>
            <family val="2"/>
          </rPr>
          <t>Fernanda Rodrigues Sousa:</t>
        </r>
        <r>
          <rPr>
            <sz val="9"/>
            <color indexed="81"/>
            <rFont val="Segoe UI"/>
            <family val="2"/>
          </rPr>
          <t xml:space="preserve">
Novo modelo de CPE NÃO HÁ ESTE CAMPO - Padrão QFORMS DOQR</t>
        </r>
      </text>
    </comment>
    <comment ref="S137" authorId="1" shapeId="0" xr:uid="{47B70BBA-075E-4639-860D-BB66232B5D50}">
      <text>
        <r>
          <rPr>
            <b/>
            <sz val="9"/>
            <color indexed="81"/>
            <rFont val="Segoe UI"/>
            <family val="2"/>
          </rPr>
          <t>Fernanda Rodrigues Sousa:</t>
        </r>
        <r>
          <rPr>
            <sz val="9"/>
            <color indexed="81"/>
            <rFont val="Segoe UI"/>
            <family val="2"/>
          </rPr>
          <t xml:space="preserve">
Novo modelo de CPE NÃO HÁ ESTE CAMPO - Padrão QFORMS DOQR</t>
        </r>
      </text>
    </comment>
    <comment ref="Q138" authorId="1" shapeId="0" xr:uid="{0796469F-3CDC-4A8D-B021-0800F8035E46}">
      <text>
        <r>
          <rPr>
            <b/>
            <sz val="9"/>
            <color indexed="81"/>
            <rFont val="Segoe UI"/>
            <family val="2"/>
          </rPr>
          <t>Fernanda Rodrigues Sousa:</t>
        </r>
        <r>
          <rPr>
            <sz val="9"/>
            <color indexed="81"/>
            <rFont val="Segoe UI"/>
            <family val="2"/>
          </rPr>
          <t xml:space="preserve">
Novo modelo de CPE NÃO HÁ ESTE CAMPO - Padrão QFORMS DOQR</t>
        </r>
      </text>
    </comment>
    <comment ref="R138" authorId="1" shapeId="0" xr:uid="{0B970C1C-6428-4772-867A-99DBC9D14051}">
      <text>
        <r>
          <rPr>
            <b/>
            <sz val="9"/>
            <color indexed="81"/>
            <rFont val="Segoe UI"/>
            <family val="2"/>
          </rPr>
          <t>Fernanda Rodrigues Sousa:</t>
        </r>
        <r>
          <rPr>
            <sz val="9"/>
            <color indexed="81"/>
            <rFont val="Segoe UI"/>
            <family val="2"/>
          </rPr>
          <t xml:space="preserve">
Novo modelo de CPE NÃO HÁ ESTE CAMPO - Padrão QFORMS DOQR</t>
        </r>
      </text>
    </comment>
    <comment ref="S138" authorId="1" shapeId="0" xr:uid="{AA5C8673-1328-42A3-B5CB-BF815EA54E77}">
      <text>
        <r>
          <rPr>
            <b/>
            <sz val="9"/>
            <color indexed="81"/>
            <rFont val="Segoe UI"/>
            <family val="2"/>
          </rPr>
          <t>Fernanda Rodrigues Sousa:</t>
        </r>
        <r>
          <rPr>
            <sz val="9"/>
            <color indexed="81"/>
            <rFont val="Segoe UI"/>
            <family val="2"/>
          </rPr>
          <t xml:space="preserve">
Novo modelo de CPE NÃO HÁ ESTE CAMPO - Padrão QFORMS DOQR</t>
        </r>
      </text>
    </comment>
    <comment ref="Q139" authorId="1" shapeId="0" xr:uid="{4F0B5DE2-1B98-4BE4-B17B-5DEE20DEAA0B}">
      <text>
        <r>
          <rPr>
            <b/>
            <sz val="9"/>
            <color indexed="81"/>
            <rFont val="Segoe UI"/>
            <family val="2"/>
          </rPr>
          <t>Fernanda Rodrigues Sousa:</t>
        </r>
        <r>
          <rPr>
            <sz val="9"/>
            <color indexed="81"/>
            <rFont val="Segoe UI"/>
            <family val="2"/>
          </rPr>
          <t xml:space="preserve">
Novo modelo de CPE NÃO HÁ ESTE CAMPO - Padrão QFORMS DOQR</t>
        </r>
      </text>
    </comment>
    <comment ref="R139" authorId="1" shapeId="0" xr:uid="{0DCA00BD-371E-467E-ADEA-7DED32CAF52F}">
      <text>
        <r>
          <rPr>
            <b/>
            <sz val="9"/>
            <color indexed="81"/>
            <rFont val="Segoe UI"/>
            <family val="2"/>
          </rPr>
          <t>Fernanda Rodrigues Sousa:</t>
        </r>
        <r>
          <rPr>
            <sz val="9"/>
            <color indexed="81"/>
            <rFont val="Segoe UI"/>
            <family val="2"/>
          </rPr>
          <t xml:space="preserve">
Novo modelo de CPE NÃO HÁ ESTE CAMPO - Padrão QFORMS DOQR</t>
        </r>
      </text>
    </comment>
    <comment ref="S139" authorId="1" shapeId="0" xr:uid="{F0704D3E-066D-4AD4-A56E-4746B9E4B357}">
      <text>
        <r>
          <rPr>
            <b/>
            <sz val="9"/>
            <color indexed="81"/>
            <rFont val="Segoe UI"/>
            <family val="2"/>
          </rPr>
          <t>Fernanda Rodrigues Sousa:</t>
        </r>
        <r>
          <rPr>
            <sz val="9"/>
            <color indexed="81"/>
            <rFont val="Segoe UI"/>
            <family val="2"/>
          </rPr>
          <t xml:space="preserve">
Novo modelo de CPE NÃO HÁ ESTE CAMPO - Padrão QFORMS DOQR</t>
        </r>
      </text>
    </comment>
    <comment ref="Q140" authorId="1" shapeId="0" xr:uid="{EEAD1C77-7712-479F-AA08-B5BFFABCF370}">
      <text>
        <r>
          <rPr>
            <b/>
            <sz val="9"/>
            <color indexed="81"/>
            <rFont val="Segoe UI"/>
            <family val="2"/>
          </rPr>
          <t>Fernanda Rodrigues Sousa:</t>
        </r>
        <r>
          <rPr>
            <sz val="9"/>
            <color indexed="81"/>
            <rFont val="Segoe UI"/>
            <family val="2"/>
          </rPr>
          <t xml:space="preserve">
Novo modelo de CPE NÃO HÁ ESTE CAMPO - Padrão QFORMS DOQR</t>
        </r>
      </text>
    </comment>
    <comment ref="R140" authorId="1" shapeId="0" xr:uid="{6182F079-A66F-47A4-8CDB-AD4A6038809C}">
      <text>
        <r>
          <rPr>
            <b/>
            <sz val="9"/>
            <color indexed="81"/>
            <rFont val="Segoe UI"/>
            <family val="2"/>
          </rPr>
          <t>Fernanda Rodrigues Sousa:</t>
        </r>
        <r>
          <rPr>
            <sz val="9"/>
            <color indexed="81"/>
            <rFont val="Segoe UI"/>
            <family val="2"/>
          </rPr>
          <t xml:space="preserve">
Novo modelo de CPE NÃO HÁ ESTE CAMPO - Padrão QFORMS DOQR</t>
        </r>
      </text>
    </comment>
    <comment ref="S140" authorId="1" shapeId="0" xr:uid="{9EECC544-FDF7-4224-B589-3ABB0D073E7B}">
      <text>
        <r>
          <rPr>
            <b/>
            <sz val="9"/>
            <color indexed="81"/>
            <rFont val="Segoe UI"/>
            <family val="2"/>
          </rPr>
          <t>Fernanda Rodrigues Sousa:</t>
        </r>
        <r>
          <rPr>
            <sz val="9"/>
            <color indexed="81"/>
            <rFont val="Segoe UI"/>
            <family val="2"/>
          </rPr>
          <t xml:space="preserve">
Novo modelo de CPE NÃO HÁ ESTE CAMPO - Padrão QFORMS DOQR</t>
        </r>
      </text>
    </comment>
    <comment ref="K141" authorId="1" shapeId="0" xr:uid="{AB5B5B85-A818-47E3-97AB-F0BD1B94DCEB}">
      <text>
        <r>
          <rPr>
            <b/>
            <sz val="9"/>
            <color indexed="81"/>
            <rFont val="Segoe UI"/>
            <family val="2"/>
          </rPr>
          <t>Obs: caminhão oficina com luz e sirene de ré em perfeito funcionamento.</t>
        </r>
      </text>
    </comment>
    <comment ref="Q141" authorId="1" shapeId="0" xr:uid="{1D2F6895-E2AB-4417-AC75-0A510FC7B77F}">
      <text>
        <r>
          <rPr>
            <b/>
            <sz val="9"/>
            <color indexed="81"/>
            <rFont val="Segoe UI"/>
            <family val="2"/>
          </rPr>
          <t>Fernanda Rodrigues Sousa:</t>
        </r>
        <r>
          <rPr>
            <sz val="9"/>
            <color indexed="81"/>
            <rFont val="Segoe UI"/>
            <family val="2"/>
          </rPr>
          <t xml:space="preserve">
Novo modelo de CPE NÃO HÁ ESTE CAMPO - Padrão QFORMS DOQR</t>
        </r>
      </text>
    </comment>
    <comment ref="R141" authorId="1" shapeId="0" xr:uid="{D0012E39-BF08-4FD1-B3CB-465C9C9D584C}">
      <text>
        <r>
          <rPr>
            <b/>
            <sz val="9"/>
            <color indexed="81"/>
            <rFont val="Segoe UI"/>
            <family val="2"/>
          </rPr>
          <t>Fernanda Rodrigues Sousa:</t>
        </r>
        <r>
          <rPr>
            <sz val="9"/>
            <color indexed="81"/>
            <rFont val="Segoe UI"/>
            <family val="2"/>
          </rPr>
          <t xml:space="preserve">
Novo modelo de CPE NÃO HÁ ESTE CAMPO - Padrão QFORMS DOQR</t>
        </r>
      </text>
    </comment>
    <comment ref="S141" authorId="1" shapeId="0" xr:uid="{32F6B5F0-180F-4DA0-9134-B7EE4C52375C}">
      <text>
        <r>
          <rPr>
            <b/>
            <sz val="9"/>
            <color indexed="81"/>
            <rFont val="Segoe UI"/>
            <family val="2"/>
          </rPr>
          <t>Fernanda Rodrigues Sousa:</t>
        </r>
        <r>
          <rPr>
            <sz val="9"/>
            <color indexed="81"/>
            <rFont val="Segoe UI"/>
            <family val="2"/>
          </rPr>
          <t xml:space="preserve">
Novo modelo de CPE NÃO HÁ ESTE CAMPO - Padrão QFORMS DOQR</t>
        </r>
      </text>
    </comment>
    <comment ref="G142" authorId="1" shapeId="0" xr:uid="{886A4DBD-C54D-4D24-AB8E-BC6F69EBD89E}">
      <text>
        <r>
          <rPr>
            <sz val="9"/>
            <color indexed="81"/>
            <rFont val="Segoe UI"/>
            <family val="2"/>
          </rPr>
          <t xml:space="preserve">Caminhões transporte de Madeira
</t>
        </r>
      </text>
    </comment>
    <comment ref="K142" authorId="1" shapeId="0" xr:uid="{B7965330-010E-4EE5-826E-136331E316ED}">
      <text>
        <r>
          <rPr>
            <sz val="9"/>
            <color indexed="81"/>
            <rFont val="Segoe UI"/>
            <family val="2"/>
          </rPr>
          <t xml:space="preserve">Somente danos matérias ;
</t>
        </r>
      </text>
    </comment>
    <comment ref="Q142" authorId="1" shapeId="0" xr:uid="{7FCC1848-C562-4944-97C2-4B5599E6A39A}">
      <text>
        <r>
          <rPr>
            <b/>
            <sz val="9"/>
            <color indexed="81"/>
            <rFont val="Segoe UI"/>
            <family val="2"/>
          </rPr>
          <t>Fernanda Rodrigues Sousa:</t>
        </r>
        <r>
          <rPr>
            <sz val="9"/>
            <color indexed="81"/>
            <rFont val="Segoe UI"/>
            <family val="2"/>
          </rPr>
          <t xml:space="preserve">
Novo modelo de CPE NÃO HÁ ESTE CAMPO - Padrão QFORMS DOQR</t>
        </r>
      </text>
    </comment>
    <comment ref="R142" authorId="1" shapeId="0" xr:uid="{06FA193F-8D78-47CC-A2AB-1E2BD5207B8A}">
      <text>
        <r>
          <rPr>
            <b/>
            <sz val="9"/>
            <color indexed="81"/>
            <rFont val="Segoe UI"/>
            <family val="2"/>
          </rPr>
          <t>Fernanda Rodrigues Sousa:</t>
        </r>
        <r>
          <rPr>
            <sz val="9"/>
            <color indexed="81"/>
            <rFont val="Segoe UI"/>
            <family val="2"/>
          </rPr>
          <t xml:space="preserve">
Novo modelo de CPE NÃO HÁ ESTE CAMPO - Padrão QFORMS DOQR</t>
        </r>
      </text>
    </comment>
    <comment ref="S142" authorId="1" shapeId="0" xr:uid="{1EC3AD6D-2104-4B9B-81CA-00F7CD931284}">
      <text>
        <r>
          <rPr>
            <b/>
            <sz val="9"/>
            <color indexed="81"/>
            <rFont val="Segoe UI"/>
            <family val="2"/>
          </rPr>
          <t>Fernanda Rodrigues Sousa:</t>
        </r>
        <r>
          <rPr>
            <sz val="9"/>
            <color indexed="81"/>
            <rFont val="Segoe UI"/>
            <family val="2"/>
          </rPr>
          <t xml:space="preserve">
Novo modelo de CPE NÃO HÁ ESTE CAMPO - Padrão QFORMS DOQR</t>
        </r>
      </text>
    </comment>
    <comment ref="Q143" authorId="1" shapeId="0" xr:uid="{AA35E575-58AE-43E1-A682-728853A347BB}">
      <text>
        <r>
          <rPr>
            <b/>
            <sz val="9"/>
            <color indexed="81"/>
            <rFont val="Segoe UI"/>
            <family val="2"/>
          </rPr>
          <t>Fernanda Rodrigues Sousa:</t>
        </r>
        <r>
          <rPr>
            <sz val="9"/>
            <color indexed="81"/>
            <rFont val="Segoe UI"/>
            <family val="2"/>
          </rPr>
          <t xml:space="preserve">
Novo modelo de CPE NÃO HÁ ESTE CAMPO - Padrão QFORMS DOQR</t>
        </r>
      </text>
    </comment>
    <comment ref="R143" authorId="1" shapeId="0" xr:uid="{5033CF0E-7A6B-44E4-8EC1-4A0CFF9F76A1}">
      <text>
        <r>
          <rPr>
            <b/>
            <sz val="9"/>
            <color indexed="81"/>
            <rFont val="Segoe UI"/>
            <family val="2"/>
          </rPr>
          <t>Fernanda Rodrigues Sousa:</t>
        </r>
        <r>
          <rPr>
            <sz val="9"/>
            <color indexed="81"/>
            <rFont val="Segoe UI"/>
            <family val="2"/>
          </rPr>
          <t xml:space="preserve">
Novo modelo de CPE NÃO HÁ ESTE CAMPO - Padrão QFORMS DOQR</t>
        </r>
      </text>
    </comment>
    <comment ref="S143" authorId="1" shapeId="0" xr:uid="{BFCD7609-492F-47C1-9C2F-29D2F93A1EF2}">
      <text>
        <r>
          <rPr>
            <b/>
            <sz val="9"/>
            <color indexed="81"/>
            <rFont val="Segoe UI"/>
            <family val="2"/>
          </rPr>
          <t>Fernanda Rodrigues Sousa:</t>
        </r>
        <r>
          <rPr>
            <sz val="9"/>
            <color indexed="81"/>
            <rFont val="Segoe UI"/>
            <family val="2"/>
          </rPr>
          <t xml:space="preserve">
Novo modelo de CPE NÃO HÁ ESTE CAMPO - Padrão QFORMS DOQR</t>
        </r>
      </text>
    </comment>
    <comment ref="Q144" authorId="1" shapeId="0" xr:uid="{88DD6BD8-61DF-4966-9F9C-DD5727539CB5}">
      <text>
        <r>
          <rPr>
            <b/>
            <sz val="9"/>
            <color indexed="81"/>
            <rFont val="Segoe UI"/>
            <family val="2"/>
          </rPr>
          <t>Fernanda Rodrigues Sousa:</t>
        </r>
        <r>
          <rPr>
            <sz val="9"/>
            <color indexed="81"/>
            <rFont val="Segoe UI"/>
            <family val="2"/>
          </rPr>
          <t xml:space="preserve">
Novo modelo de CPE NÃO HÁ ESTE CAMPO - Padrão QFORMS DOQR</t>
        </r>
      </text>
    </comment>
    <comment ref="R144" authorId="1" shapeId="0" xr:uid="{6AA8A404-5EC9-4DB1-A7F7-E8B60AF303B4}">
      <text>
        <r>
          <rPr>
            <b/>
            <sz val="9"/>
            <color indexed="81"/>
            <rFont val="Segoe UI"/>
            <family val="2"/>
          </rPr>
          <t>Fernanda Rodrigues Sousa:</t>
        </r>
        <r>
          <rPr>
            <sz val="9"/>
            <color indexed="81"/>
            <rFont val="Segoe UI"/>
            <family val="2"/>
          </rPr>
          <t xml:space="preserve">
Novo modelo de CPE NÃO HÁ ESTE CAMPO - Padrão QFORMS DOQR</t>
        </r>
      </text>
    </comment>
    <comment ref="S144" authorId="1" shapeId="0" xr:uid="{F1865EC0-F526-475A-BE2E-59C810C79CAF}">
      <text>
        <r>
          <rPr>
            <b/>
            <sz val="9"/>
            <color indexed="81"/>
            <rFont val="Segoe UI"/>
            <family val="2"/>
          </rPr>
          <t>Fernanda Rodrigues Sousa:</t>
        </r>
        <r>
          <rPr>
            <sz val="9"/>
            <color indexed="81"/>
            <rFont val="Segoe UI"/>
            <family val="2"/>
          </rPr>
          <t xml:space="preserve">
Novo modelo de CPE NÃO HÁ ESTE CAMPO - Padrão QFORMS DOQR</t>
        </r>
      </text>
    </comment>
    <comment ref="K145" authorId="1" shapeId="0" xr:uid="{E1695562-484B-448A-AFBF-CDDC18954607}">
      <text>
        <r>
          <rPr>
            <sz val="9"/>
            <color indexed="81"/>
            <rFont val="Segoe UI"/>
            <family val="2"/>
          </rPr>
          <t xml:space="preserve">*Nota:1* Não houve nenhuma lesão ao motorista;
*Nota:2* Não houve nenhum envolvimento de terceiros.
</t>
        </r>
      </text>
    </comment>
    <comment ref="Q145" authorId="1" shapeId="0" xr:uid="{E42058CA-1549-410B-A51A-60D2C47DA94D}">
      <text>
        <r>
          <rPr>
            <b/>
            <sz val="9"/>
            <color indexed="81"/>
            <rFont val="Segoe UI"/>
            <family val="2"/>
          </rPr>
          <t>Fernanda Rodrigues Sousa:</t>
        </r>
        <r>
          <rPr>
            <sz val="9"/>
            <color indexed="81"/>
            <rFont val="Segoe UI"/>
            <family val="2"/>
          </rPr>
          <t xml:space="preserve">
Novo modelo de CPE NÃO HÁ ESTE CAMPO - Padrão QFORMS DOQR</t>
        </r>
      </text>
    </comment>
    <comment ref="R145" authorId="1" shapeId="0" xr:uid="{A6327271-064D-4342-A66B-1FB823F509EF}">
      <text>
        <r>
          <rPr>
            <b/>
            <sz val="9"/>
            <color indexed="81"/>
            <rFont val="Segoe UI"/>
            <family val="2"/>
          </rPr>
          <t>Fernanda Rodrigues Sousa:</t>
        </r>
        <r>
          <rPr>
            <sz val="9"/>
            <color indexed="81"/>
            <rFont val="Segoe UI"/>
            <family val="2"/>
          </rPr>
          <t xml:space="preserve">
Novo modelo de CPE NÃO HÁ ESTE CAMPO - Padrão QFORMS DOQR</t>
        </r>
      </text>
    </comment>
    <comment ref="S145" authorId="1" shapeId="0" xr:uid="{6C27FE52-7F4B-4785-9424-494B58B11A0D}">
      <text>
        <r>
          <rPr>
            <b/>
            <sz val="9"/>
            <color indexed="81"/>
            <rFont val="Segoe UI"/>
            <family val="2"/>
          </rPr>
          <t>Fernanda Rodrigues Sousa:</t>
        </r>
        <r>
          <rPr>
            <sz val="9"/>
            <color indexed="81"/>
            <rFont val="Segoe UI"/>
            <family val="2"/>
          </rPr>
          <t xml:space="preserve">
Novo modelo de CPE NÃO HÁ ESTE CAMPO - Padrão QFORMS DOQR</t>
        </r>
      </text>
    </comment>
    <comment ref="Q146" authorId="1" shapeId="0" xr:uid="{F7ECAE86-23EA-4851-AAC4-8855E36781C6}">
      <text>
        <r>
          <rPr>
            <b/>
            <sz val="9"/>
            <color indexed="81"/>
            <rFont val="Segoe UI"/>
            <family val="2"/>
          </rPr>
          <t>Fernanda Rodrigues Sousa:</t>
        </r>
        <r>
          <rPr>
            <sz val="9"/>
            <color indexed="81"/>
            <rFont val="Segoe UI"/>
            <family val="2"/>
          </rPr>
          <t xml:space="preserve">
Novo modelo de CPE NÃO HÁ ESTE CAMPO - Padrão QFORMS DOQR</t>
        </r>
      </text>
    </comment>
    <comment ref="R146" authorId="1" shapeId="0" xr:uid="{71294C94-E071-4896-9870-C68EAED8CBAA}">
      <text>
        <r>
          <rPr>
            <b/>
            <sz val="9"/>
            <color indexed="81"/>
            <rFont val="Segoe UI"/>
            <family val="2"/>
          </rPr>
          <t>Fernanda Rodrigues Sousa:</t>
        </r>
        <r>
          <rPr>
            <sz val="9"/>
            <color indexed="81"/>
            <rFont val="Segoe UI"/>
            <family val="2"/>
          </rPr>
          <t xml:space="preserve">
Novo modelo de CPE NÃO HÁ ESTE CAMPO - Padrão QFORMS DOQR</t>
        </r>
      </text>
    </comment>
    <comment ref="S146" authorId="1" shapeId="0" xr:uid="{8D97ACA8-A3CD-475B-B84E-473EA266B789}">
      <text>
        <r>
          <rPr>
            <b/>
            <sz val="9"/>
            <color indexed="81"/>
            <rFont val="Segoe UI"/>
            <family val="2"/>
          </rPr>
          <t>Fernanda Rodrigues Sousa:</t>
        </r>
        <r>
          <rPr>
            <sz val="9"/>
            <color indexed="81"/>
            <rFont val="Segoe UI"/>
            <family val="2"/>
          </rPr>
          <t xml:space="preserve">
Novo modelo de CPE NÃO HÁ ESTE CAMPO - Padrão QFORMS DOQR</t>
        </r>
      </text>
    </comment>
    <comment ref="Q147" authorId="1" shapeId="0" xr:uid="{84AE3A39-3EFE-416B-8AB9-4D977DAC21FD}">
      <text>
        <r>
          <rPr>
            <b/>
            <sz val="9"/>
            <color indexed="81"/>
            <rFont val="Segoe UI"/>
            <family val="2"/>
          </rPr>
          <t>Fernanda Rodrigues Sousa:</t>
        </r>
        <r>
          <rPr>
            <sz val="9"/>
            <color indexed="81"/>
            <rFont val="Segoe UI"/>
            <family val="2"/>
          </rPr>
          <t xml:space="preserve">
Novo modelo de CPE NÃO HÁ ESTE CAMPO - Padrão QFORMS DOQR</t>
        </r>
      </text>
    </comment>
    <comment ref="R147" authorId="1" shapeId="0" xr:uid="{EA04B3E8-552C-4D37-A4B8-A556C1CA39AE}">
      <text>
        <r>
          <rPr>
            <b/>
            <sz val="9"/>
            <color indexed="81"/>
            <rFont val="Segoe UI"/>
            <family val="2"/>
          </rPr>
          <t>Fernanda Rodrigues Sousa:</t>
        </r>
        <r>
          <rPr>
            <sz val="9"/>
            <color indexed="81"/>
            <rFont val="Segoe UI"/>
            <family val="2"/>
          </rPr>
          <t xml:space="preserve">
Novo modelo de CPE NÃO HÁ ESTE CAMPO - Padrão QFORMS DOQR</t>
        </r>
      </text>
    </comment>
    <comment ref="S147" authorId="1" shapeId="0" xr:uid="{6AA3F644-B3BC-4847-AAE2-F9E738E64AA8}">
      <text>
        <r>
          <rPr>
            <b/>
            <sz val="9"/>
            <color indexed="81"/>
            <rFont val="Segoe UI"/>
            <family val="2"/>
          </rPr>
          <t>Fernanda Rodrigues Sousa:</t>
        </r>
        <r>
          <rPr>
            <sz val="9"/>
            <color indexed="81"/>
            <rFont val="Segoe UI"/>
            <family val="2"/>
          </rPr>
          <t xml:space="preserve">
Novo modelo de CPE NÃO HÁ ESTE CAMPO - Padrão QFORMS DOQR</t>
        </r>
      </text>
    </comment>
    <comment ref="K148" authorId="1" shapeId="0" xr:uid="{3AC2DE70-FF72-4689-B4A5-A78A3120DA1E}">
      <text>
        <r>
          <rPr>
            <sz val="9"/>
            <color indexed="81"/>
            <rFont val="Segoe UI"/>
            <family val="2"/>
          </rPr>
          <t xml:space="preserve">O mesmo não relatou no momento para o supervisor, sobre o ocorrido.
</t>
        </r>
      </text>
    </comment>
    <comment ref="P148" authorId="0" shapeId="0" xr:uid="{C3E1737D-14CB-48D3-9639-56E0346A4E67}">
      <text>
        <r>
          <rPr>
            <b/>
            <sz val="9"/>
            <color indexed="81"/>
            <rFont val="Segoe UI"/>
            <family val="2"/>
          </rPr>
          <t>Caroline Ferreira Sebastiao:</t>
        </r>
        <r>
          <rPr>
            <sz val="9"/>
            <color indexed="81"/>
            <rFont val="Segoe UI"/>
            <family val="2"/>
          </rPr>
          <t xml:space="preserve">
No soc a função consta como Inspetor manutenção colheita florestal</t>
        </r>
      </text>
    </comment>
    <comment ref="Q148" authorId="1" shapeId="0" xr:uid="{A46A3DFE-A1D1-4A2C-BE7D-D9DCE40556C7}">
      <text>
        <r>
          <rPr>
            <b/>
            <sz val="9"/>
            <color indexed="81"/>
            <rFont val="Segoe UI"/>
            <family val="2"/>
          </rPr>
          <t>Fernanda Rodrigues Sousa:</t>
        </r>
        <r>
          <rPr>
            <sz val="9"/>
            <color indexed="81"/>
            <rFont val="Segoe UI"/>
            <family val="2"/>
          </rPr>
          <t xml:space="preserve">
Novo modelo de CPE NÃO HÁ ESTE CAMPO - Padrão QFORMS DOQR</t>
        </r>
      </text>
    </comment>
    <comment ref="R148" authorId="1" shapeId="0" xr:uid="{9A154B79-C714-4B7C-9D7E-04F957B25CD8}">
      <text>
        <r>
          <rPr>
            <b/>
            <sz val="9"/>
            <color indexed="81"/>
            <rFont val="Segoe UI"/>
            <family val="2"/>
          </rPr>
          <t>Fernanda Rodrigues Sousa:</t>
        </r>
        <r>
          <rPr>
            <sz val="9"/>
            <color indexed="81"/>
            <rFont val="Segoe UI"/>
            <family val="2"/>
          </rPr>
          <t xml:space="preserve">
Novo modelo de CPE NÃO HÁ ESTE CAMPO - Padrão QFORMS DOQR</t>
        </r>
      </text>
    </comment>
    <comment ref="S148" authorId="1" shapeId="0" xr:uid="{7E4EA6A0-6441-4581-841D-784B66832DAB}">
      <text>
        <r>
          <rPr>
            <b/>
            <sz val="9"/>
            <color indexed="81"/>
            <rFont val="Segoe UI"/>
            <family val="2"/>
          </rPr>
          <t>Fernanda Rodrigues Sousa:</t>
        </r>
        <r>
          <rPr>
            <sz val="9"/>
            <color indexed="81"/>
            <rFont val="Segoe UI"/>
            <family val="2"/>
          </rPr>
          <t xml:space="preserve">
Novo modelo de CPE NÃO HÁ ESTE CAMPO - Padrão QFORMS DOQR</t>
        </r>
      </text>
    </comment>
    <comment ref="Q149" authorId="1" shapeId="0" xr:uid="{393106FA-15A5-464C-BA2D-C99316599762}">
      <text>
        <r>
          <rPr>
            <b/>
            <sz val="9"/>
            <color indexed="81"/>
            <rFont val="Segoe UI"/>
            <family val="2"/>
          </rPr>
          <t>Fernanda Rodrigues Sousa:</t>
        </r>
        <r>
          <rPr>
            <sz val="9"/>
            <color indexed="81"/>
            <rFont val="Segoe UI"/>
            <family val="2"/>
          </rPr>
          <t xml:space="preserve">
Novo modelo de CPE NÃO HÁ ESTE CAMPO - Padrão QFORMS DOQR</t>
        </r>
      </text>
    </comment>
    <comment ref="R149" authorId="1" shapeId="0" xr:uid="{F3E0A996-659C-4356-9242-3CBD715082B9}">
      <text>
        <r>
          <rPr>
            <b/>
            <sz val="9"/>
            <color indexed="81"/>
            <rFont val="Segoe UI"/>
            <family val="2"/>
          </rPr>
          <t>Fernanda Rodrigues Sousa:</t>
        </r>
        <r>
          <rPr>
            <sz val="9"/>
            <color indexed="81"/>
            <rFont val="Segoe UI"/>
            <family val="2"/>
          </rPr>
          <t xml:space="preserve">
Novo modelo de CPE NÃO HÁ ESTE CAMPO - Padrão QFORMS DOQR</t>
        </r>
      </text>
    </comment>
    <comment ref="S149" authorId="1" shapeId="0" xr:uid="{932E79A8-83FF-4331-8734-9B4753F20BAF}">
      <text>
        <r>
          <rPr>
            <b/>
            <sz val="9"/>
            <color indexed="81"/>
            <rFont val="Segoe UI"/>
            <family val="2"/>
          </rPr>
          <t>Fernanda Rodrigues Sousa:</t>
        </r>
        <r>
          <rPr>
            <sz val="9"/>
            <color indexed="81"/>
            <rFont val="Segoe UI"/>
            <family val="2"/>
          </rPr>
          <t xml:space="preserve">
Novo modelo de CPE NÃO HÁ ESTE CAMPO - Padrão QFORMS DOQR</t>
        </r>
      </text>
    </comment>
    <comment ref="K150" authorId="1" shapeId="0" xr:uid="{F64DD3C2-A858-4F4B-83DC-8D32C1C69F83}">
      <text>
        <r>
          <rPr>
            <sz val="9"/>
            <color indexed="81"/>
            <rFont val="Segoe UI"/>
            <family val="2"/>
          </rPr>
          <t xml:space="preserve">O colaborador está passando por cirurgia e aguardando mais informações.
</t>
        </r>
      </text>
    </comment>
    <comment ref="Q150" authorId="1" shapeId="0" xr:uid="{74AE4208-9136-4325-AA73-19FED684B1E6}">
      <text>
        <r>
          <rPr>
            <b/>
            <sz val="9"/>
            <color indexed="81"/>
            <rFont val="Segoe UI"/>
            <family val="2"/>
          </rPr>
          <t>Fernanda Rodrigues Sousa:</t>
        </r>
        <r>
          <rPr>
            <sz val="9"/>
            <color indexed="81"/>
            <rFont val="Segoe UI"/>
            <family val="2"/>
          </rPr>
          <t xml:space="preserve">
Novo modelo de CPE NÃO HÁ ESTE CAMPO - Padrão QFORMS DOQR</t>
        </r>
      </text>
    </comment>
    <comment ref="R150" authorId="1" shapeId="0" xr:uid="{07E779FE-39C4-4D60-9760-F736715BDC78}">
      <text>
        <r>
          <rPr>
            <b/>
            <sz val="9"/>
            <color indexed="81"/>
            <rFont val="Segoe UI"/>
            <family val="2"/>
          </rPr>
          <t>Fernanda Rodrigues Sousa:</t>
        </r>
        <r>
          <rPr>
            <sz val="9"/>
            <color indexed="81"/>
            <rFont val="Segoe UI"/>
            <family val="2"/>
          </rPr>
          <t xml:space="preserve">
Novo modelo de CPE NÃO HÁ ESTE CAMPO - Padrão QFORMS DOQR</t>
        </r>
      </text>
    </comment>
    <comment ref="S150" authorId="1" shapeId="0" xr:uid="{C62D5A67-A55F-4A3D-A424-250E88E87B5D}">
      <text>
        <r>
          <rPr>
            <b/>
            <sz val="9"/>
            <color indexed="81"/>
            <rFont val="Segoe UI"/>
            <family val="2"/>
          </rPr>
          <t>Fernanda Rodrigues Sousa:</t>
        </r>
        <r>
          <rPr>
            <sz val="9"/>
            <color indexed="81"/>
            <rFont val="Segoe UI"/>
            <family val="2"/>
          </rPr>
          <t xml:space="preserve">
Novo modelo de CPE NÃO HÁ ESTE CAMPO - Padrão QFORMS DOQR</t>
        </r>
      </text>
    </comment>
    <comment ref="Q151" authorId="1" shapeId="0" xr:uid="{70D02347-BDE2-4B35-8D11-D8A0BBF8EB17}">
      <text>
        <r>
          <rPr>
            <b/>
            <sz val="9"/>
            <color indexed="81"/>
            <rFont val="Segoe UI"/>
            <family val="2"/>
          </rPr>
          <t>Fernanda Rodrigues Sousa:</t>
        </r>
        <r>
          <rPr>
            <sz val="9"/>
            <color indexed="81"/>
            <rFont val="Segoe UI"/>
            <family val="2"/>
          </rPr>
          <t xml:space="preserve">
Novo modelo de CPE NÃO HÁ ESTE CAMPO - Padrão QFORMS DOQR</t>
        </r>
      </text>
    </comment>
    <comment ref="R151" authorId="1" shapeId="0" xr:uid="{A0391DD6-B0EA-4AB8-9558-851DE858985C}">
      <text>
        <r>
          <rPr>
            <b/>
            <sz val="9"/>
            <color indexed="81"/>
            <rFont val="Segoe UI"/>
            <family val="2"/>
          </rPr>
          <t>Fernanda Rodrigues Sousa:</t>
        </r>
        <r>
          <rPr>
            <sz val="9"/>
            <color indexed="81"/>
            <rFont val="Segoe UI"/>
            <family val="2"/>
          </rPr>
          <t xml:space="preserve">
Novo modelo de CPE NÃO HÁ ESTE CAMPO - Padrão QFORMS DOQR</t>
        </r>
      </text>
    </comment>
    <comment ref="S151" authorId="1" shapeId="0" xr:uid="{F9F7B0B1-740D-4590-8531-5990BA168E76}">
      <text>
        <r>
          <rPr>
            <b/>
            <sz val="9"/>
            <color indexed="81"/>
            <rFont val="Segoe UI"/>
            <family val="2"/>
          </rPr>
          <t>Fernanda Rodrigues Sousa:</t>
        </r>
        <r>
          <rPr>
            <sz val="9"/>
            <color indexed="81"/>
            <rFont val="Segoe UI"/>
            <family val="2"/>
          </rPr>
          <t xml:space="preserve">
Novo modelo de CPE NÃO HÁ ESTE CAMPO - Padrão QFORMS DOQR</t>
        </r>
      </text>
    </comment>
    <comment ref="G152" authorId="1" shapeId="0" xr:uid="{76337495-7ABE-42CC-BD91-BC093D5AB3C4}">
      <text>
        <r>
          <rPr>
            <b/>
            <sz val="9"/>
            <color indexed="81"/>
            <rFont val="Segoe UI"/>
            <family val="2"/>
          </rPr>
          <t>CR</t>
        </r>
      </text>
    </comment>
    <comment ref="K152" authorId="1" shapeId="0" xr:uid="{174C4571-2C6D-4561-BF8A-1EF0D5F9F215}">
      <text>
        <r>
          <rPr>
            <sz val="9"/>
            <color indexed="81"/>
            <rFont val="Segoe UI"/>
            <family val="2"/>
          </rPr>
          <t xml:space="preserve">Atividade: combate formiga manual.
</t>
        </r>
      </text>
    </comment>
    <comment ref="O152" authorId="1" shapeId="0" xr:uid="{E5ECEB0E-43AB-4F60-8707-191F40FF251C}">
      <text>
        <r>
          <rPr>
            <sz val="9"/>
            <color indexed="81"/>
            <rFont val="Segoe UI"/>
            <family val="2"/>
          </rPr>
          <t xml:space="preserve">26631
</t>
        </r>
      </text>
    </comment>
    <comment ref="Q152" authorId="1" shapeId="0" xr:uid="{CA636EA1-103E-469E-A9FD-00B0CD8259A2}">
      <text>
        <r>
          <rPr>
            <b/>
            <sz val="9"/>
            <color indexed="81"/>
            <rFont val="Segoe UI"/>
            <family val="2"/>
          </rPr>
          <t>Fernanda Rodrigues Sousa:</t>
        </r>
        <r>
          <rPr>
            <sz val="9"/>
            <color indexed="81"/>
            <rFont val="Segoe UI"/>
            <family val="2"/>
          </rPr>
          <t xml:space="preserve">
Novo modelo de CPE NÃO HÁ ESTE CAMPO - Padrão QFORMS DOQR</t>
        </r>
      </text>
    </comment>
    <comment ref="R152" authorId="1" shapeId="0" xr:uid="{D03CA008-5E4D-4F54-AB3C-0FDE0A5B5756}">
      <text>
        <r>
          <rPr>
            <b/>
            <sz val="9"/>
            <color indexed="81"/>
            <rFont val="Segoe UI"/>
            <family val="2"/>
          </rPr>
          <t>Fernanda Rodrigues Sousa:</t>
        </r>
        <r>
          <rPr>
            <sz val="9"/>
            <color indexed="81"/>
            <rFont val="Segoe UI"/>
            <family val="2"/>
          </rPr>
          <t xml:space="preserve">
Novo modelo de CPE NÃO HÁ ESTE CAMPO - Padrão QFORMS DOQR</t>
        </r>
      </text>
    </comment>
    <comment ref="S152" authorId="1" shapeId="0" xr:uid="{6947B263-9FE0-4AA2-9BC9-BED4EA294217}">
      <text>
        <r>
          <rPr>
            <b/>
            <sz val="9"/>
            <color indexed="81"/>
            <rFont val="Segoe UI"/>
            <family val="2"/>
          </rPr>
          <t>Fernanda Rodrigues Sousa:</t>
        </r>
        <r>
          <rPr>
            <sz val="9"/>
            <color indexed="81"/>
            <rFont val="Segoe UI"/>
            <family val="2"/>
          </rPr>
          <t xml:space="preserve">
Novo modelo de CPE NÃO HÁ ESTE CAMPO - Padrão QFORMS DOQR</t>
        </r>
      </text>
    </comment>
    <comment ref="V152" authorId="1" shapeId="0" xr:uid="{7856F61C-8223-485B-AA10-94E455C8DCFE}">
      <text>
        <r>
          <rPr>
            <b/>
            <sz val="9"/>
            <color indexed="81"/>
            <rFont val="Segoe UI"/>
            <family val="2"/>
          </rPr>
          <t xml:space="preserve">TST EPS: Vicente Amaral
</t>
        </r>
      </text>
    </comment>
    <comment ref="Q153" authorId="1" shapeId="0" xr:uid="{211B0ED4-9365-49A6-8568-FF1D058FADFF}">
      <text>
        <r>
          <rPr>
            <b/>
            <sz val="9"/>
            <color indexed="81"/>
            <rFont val="Segoe UI"/>
            <family val="2"/>
          </rPr>
          <t>Fernanda Rodrigues Sousa:</t>
        </r>
        <r>
          <rPr>
            <sz val="9"/>
            <color indexed="81"/>
            <rFont val="Segoe UI"/>
            <family val="2"/>
          </rPr>
          <t xml:space="preserve">
Novo modelo de CPE NÃO HÁ ESTE CAMPO - Padrão QFORMS DOQR</t>
        </r>
      </text>
    </comment>
    <comment ref="R153" authorId="1" shapeId="0" xr:uid="{4C89EA0B-C6D4-4DE3-8962-4F8BBB6D8CC6}">
      <text>
        <r>
          <rPr>
            <b/>
            <sz val="9"/>
            <color indexed="81"/>
            <rFont val="Segoe UI"/>
            <family val="2"/>
          </rPr>
          <t>Fernanda Rodrigues Sousa:</t>
        </r>
        <r>
          <rPr>
            <sz val="9"/>
            <color indexed="81"/>
            <rFont val="Segoe UI"/>
            <family val="2"/>
          </rPr>
          <t xml:space="preserve">
Novo modelo de CPE NÃO HÁ ESTE CAMPO - Padrão QFORMS DOQR</t>
        </r>
      </text>
    </comment>
    <comment ref="S153" authorId="1" shapeId="0" xr:uid="{3E76A1F7-74AA-4E7B-AA7D-957234B77ACB}">
      <text>
        <r>
          <rPr>
            <b/>
            <sz val="9"/>
            <color indexed="81"/>
            <rFont val="Segoe UI"/>
            <family val="2"/>
          </rPr>
          <t>Fernanda Rodrigues Sousa:</t>
        </r>
        <r>
          <rPr>
            <sz val="9"/>
            <color indexed="81"/>
            <rFont val="Segoe UI"/>
            <family val="2"/>
          </rPr>
          <t xml:space="preserve">
Novo modelo de CPE NÃO HÁ ESTE CAMPO - Padrão QFORMS DOQR</t>
        </r>
      </text>
    </comment>
    <comment ref="Q154" authorId="1" shapeId="0" xr:uid="{2CD87761-7E73-4F70-805B-5FFD7662ADEB}">
      <text>
        <r>
          <rPr>
            <b/>
            <sz val="9"/>
            <color indexed="81"/>
            <rFont val="Segoe UI"/>
            <family val="2"/>
          </rPr>
          <t>Fernanda Rodrigues Sousa:</t>
        </r>
        <r>
          <rPr>
            <sz val="9"/>
            <color indexed="81"/>
            <rFont val="Segoe UI"/>
            <family val="2"/>
          </rPr>
          <t xml:space="preserve">
Novo modelo de CPE NÃO HÁ ESTE CAMPO - Padrão QFORMS DOQR</t>
        </r>
      </text>
    </comment>
    <comment ref="R154" authorId="1" shapeId="0" xr:uid="{1F7CC46C-3289-469D-910B-AE069F6627D2}">
      <text>
        <r>
          <rPr>
            <b/>
            <sz val="9"/>
            <color indexed="81"/>
            <rFont val="Segoe UI"/>
            <family val="2"/>
          </rPr>
          <t>Fernanda Rodrigues Sousa:</t>
        </r>
        <r>
          <rPr>
            <sz val="9"/>
            <color indexed="81"/>
            <rFont val="Segoe UI"/>
            <family val="2"/>
          </rPr>
          <t xml:space="preserve">
Novo modelo de CPE NÃO HÁ ESTE CAMPO - Padrão QFORMS DOQR</t>
        </r>
      </text>
    </comment>
    <comment ref="S154" authorId="1" shapeId="0" xr:uid="{1BBCBFF0-79BF-48D9-AB22-EF7C4DD5B852}">
      <text>
        <r>
          <rPr>
            <b/>
            <sz val="9"/>
            <color indexed="81"/>
            <rFont val="Segoe UI"/>
            <family val="2"/>
          </rPr>
          <t>Fernanda Rodrigues Sousa:</t>
        </r>
        <r>
          <rPr>
            <sz val="9"/>
            <color indexed="81"/>
            <rFont val="Segoe UI"/>
            <family val="2"/>
          </rPr>
          <t xml:space="preserve">
Novo modelo de CPE NÃO HÁ ESTE CAMPO - Padrão QFORMS DOQR</t>
        </r>
      </text>
    </comment>
    <comment ref="K155" authorId="1" shapeId="0" xr:uid="{EACCF839-391C-40D6-A0A6-38C9A8F0140F}">
      <text>
        <r>
          <rPr>
            <sz val="9"/>
            <color indexed="81"/>
            <rFont val="Segoe UI"/>
            <family val="2"/>
          </rPr>
          <t xml:space="preserve">Durante a entrevista junto ao motorista, o mesmo relatou ter cochilado durante a condução do caminhão.
*Nota 01:* O motorista iniciou sua jornada de trabalho as 17h40 do dia 10/02.
*Nota 02* Não houve lesão ao motorista e a nenhum usuário da via.
*Nota 03* Não houve o bloqueio total da pista.
</t>
        </r>
      </text>
    </comment>
    <comment ref="Q155" authorId="1" shapeId="0" xr:uid="{F70BA10E-5520-412E-8A63-8A5C607BB7E5}">
      <text>
        <r>
          <rPr>
            <b/>
            <sz val="9"/>
            <color indexed="81"/>
            <rFont val="Segoe UI"/>
            <family val="2"/>
          </rPr>
          <t>Fernanda Rodrigues Sousa:</t>
        </r>
        <r>
          <rPr>
            <sz val="9"/>
            <color indexed="81"/>
            <rFont val="Segoe UI"/>
            <family val="2"/>
          </rPr>
          <t xml:space="preserve">
Novo modelo de CPE NÃO HÁ ESTE CAMPO - Padrão QFORMS DOQR</t>
        </r>
      </text>
    </comment>
    <comment ref="R155" authorId="1" shapeId="0" xr:uid="{D4200B9E-9BC1-43EB-85D9-441A6588B0A2}">
      <text>
        <r>
          <rPr>
            <b/>
            <sz val="9"/>
            <color indexed="81"/>
            <rFont val="Segoe UI"/>
            <family val="2"/>
          </rPr>
          <t>Fernanda Rodrigues Sousa:</t>
        </r>
        <r>
          <rPr>
            <sz val="9"/>
            <color indexed="81"/>
            <rFont val="Segoe UI"/>
            <family val="2"/>
          </rPr>
          <t xml:space="preserve">
Novo modelo de CPE NÃO HÁ ESTE CAMPO - Padrão QFORMS DOQR</t>
        </r>
      </text>
    </comment>
    <comment ref="S155" authorId="1" shapeId="0" xr:uid="{6F6B189C-3A02-454A-A53F-65024C1E916B}">
      <text>
        <r>
          <rPr>
            <b/>
            <sz val="9"/>
            <color indexed="81"/>
            <rFont val="Segoe UI"/>
            <family val="2"/>
          </rPr>
          <t>Fernanda Rodrigues Sousa:</t>
        </r>
        <r>
          <rPr>
            <sz val="9"/>
            <color indexed="81"/>
            <rFont val="Segoe UI"/>
            <family val="2"/>
          </rPr>
          <t xml:space="preserve">
Novo modelo de CPE NÃO HÁ ESTE CAMPO - Padrão QFORMS DOQR</t>
        </r>
      </text>
    </comment>
    <comment ref="Q156" authorId="1" shapeId="0" xr:uid="{EC5FE6E0-6B51-41C9-9662-3AD22B8EB564}">
      <text>
        <r>
          <rPr>
            <b/>
            <sz val="9"/>
            <color indexed="81"/>
            <rFont val="Segoe UI"/>
            <family val="2"/>
          </rPr>
          <t>Fernanda Rodrigues Sousa:</t>
        </r>
        <r>
          <rPr>
            <sz val="9"/>
            <color indexed="81"/>
            <rFont val="Segoe UI"/>
            <family val="2"/>
          </rPr>
          <t xml:space="preserve">
Novo modelo de CPE NÃO HÁ ESTE CAMPO - Padrão QFORMS DOQR</t>
        </r>
      </text>
    </comment>
    <comment ref="R156" authorId="1" shapeId="0" xr:uid="{09419763-BB87-4262-938A-D66E136681C3}">
      <text>
        <r>
          <rPr>
            <b/>
            <sz val="9"/>
            <color indexed="81"/>
            <rFont val="Segoe UI"/>
            <family val="2"/>
          </rPr>
          <t>Fernanda Rodrigues Sousa:</t>
        </r>
        <r>
          <rPr>
            <sz val="9"/>
            <color indexed="81"/>
            <rFont val="Segoe UI"/>
            <family val="2"/>
          </rPr>
          <t xml:space="preserve">
Novo modelo de CPE NÃO HÁ ESTE CAMPO - Padrão QFORMS DOQR</t>
        </r>
      </text>
    </comment>
    <comment ref="S156" authorId="1" shapeId="0" xr:uid="{2ED54885-AB2C-49D6-9516-943E63857CA1}">
      <text>
        <r>
          <rPr>
            <b/>
            <sz val="9"/>
            <color indexed="81"/>
            <rFont val="Segoe UI"/>
            <family val="2"/>
          </rPr>
          <t>Fernanda Rodrigues Sousa:</t>
        </r>
        <r>
          <rPr>
            <sz val="9"/>
            <color indexed="81"/>
            <rFont val="Segoe UI"/>
            <family val="2"/>
          </rPr>
          <t xml:space="preserve">
Novo modelo de CPE NÃO HÁ ESTE CAMPO - Padrão QFORMS DOQR</t>
        </r>
      </text>
    </comment>
    <comment ref="Q157" authorId="1" shapeId="0" xr:uid="{4DE22343-0B88-497E-8330-4A2C60234EC1}">
      <text>
        <r>
          <rPr>
            <b/>
            <sz val="9"/>
            <color indexed="81"/>
            <rFont val="Segoe UI"/>
            <family val="2"/>
          </rPr>
          <t>Fernanda Rodrigues Sousa:</t>
        </r>
        <r>
          <rPr>
            <sz val="9"/>
            <color indexed="81"/>
            <rFont val="Segoe UI"/>
            <family val="2"/>
          </rPr>
          <t xml:space="preserve">
Novo modelo de CPE NÃO HÁ ESTE CAMPO - Padrão QFORMS DOQR</t>
        </r>
      </text>
    </comment>
    <comment ref="R157" authorId="1" shapeId="0" xr:uid="{C55D5134-3503-4F14-8DE1-5CBECCADA6B2}">
      <text>
        <r>
          <rPr>
            <b/>
            <sz val="9"/>
            <color indexed="81"/>
            <rFont val="Segoe UI"/>
            <family val="2"/>
          </rPr>
          <t>Fernanda Rodrigues Sousa:</t>
        </r>
        <r>
          <rPr>
            <sz val="9"/>
            <color indexed="81"/>
            <rFont val="Segoe UI"/>
            <family val="2"/>
          </rPr>
          <t xml:space="preserve">
Novo modelo de CPE NÃO HÁ ESTE CAMPO - Padrão QFORMS DOQR</t>
        </r>
      </text>
    </comment>
    <comment ref="S157" authorId="1" shapeId="0" xr:uid="{5D8C0219-76F5-4A1E-B17E-92DF93990BD2}">
      <text>
        <r>
          <rPr>
            <b/>
            <sz val="9"/>
            <color indexed="81"/>
            <rFont val="Segoe UI"/>
            <family val="2"/>
          </rPr>
          <t>Fernanda Rodrigues Sousa:</t>
        </r>
        <r>
          <rPr>
            <sz val="9"/>
            <color indexed="81"/>
            <rFont val="Segoe UI"/>
            <family val="2"/>
          </rPr>
          <t xml:space="preserve">
Novo modelo de CPE NÃO HÁ ESTE CAMPO - Padrão QFORMS DOQR</t>
        </r>
      </text>
    </comment>
    <comment ref="G158" authorId="1" shapeId="0" xr:uid="{677FF1DC-875E-4E53-A108-A92720E25CAB}">
      <text>
        <r>
          <rPr>
            <b/>
            <sz val="9"/>
            <color indexed="81"/>
            <rFont val="Segoe UI"/>
            <family val="2"/>
          </rPr>
          <t>90 dias de afastamento</t>
        </r>
      </text>
    </comment>
    <comment ref="K158" authorId="1" shapeId="0" xr:uid="{720B1BDA-4D95-42A8-9FEF-0A8A437F014E}">
      <text>
        <r>
          <rPr>
            <b/>
            <sz val="9"/>
            <color indexed="81"/>
            <rFont val="Segoe UI"/>
            <family val="2"/>
          </rPr>
          <t>O motorista estava sem luva na hora do ocorrido e não comunicou o operador que iria retirar o pedaço de madeira.</t>
        </r>
      </text>
    </comment>
    <comment ref="Q158" authorId="1" shapeId="0" xr:uid="{B301A452-DA3C-4A99-A7CC-0B8FD4674E07}">
      <text>
        <r>
          <rPr>
            <b/>
            <sz val="9"/>
            <color indexed="81"/>
            <rFont val="Segoe UI"/>
            <family val="2"/>
          </rPr>
          <t>Fernanda Rodrigues Sousa:</t>
        </r>
        <r>
          <rPr>
            <sz val="9"/>
            <color indexed="81"/>
            <rFont val="Segoe UI"/>
            <family val="2"/>
          </rPr>
          <t xml:space="preserve">
Novo modelo de CPE NÃO HÁ ESTE CAMPO - Padrão QFORMS DOQR</t>
        </r>
      </text>
    </comment>
    <comment ref="R158" authorId="1" shapeId="0" xr:uid="{13C43872-7329-4110-B63A-92AB34305328}">
      <text>
        <r>
          <rPr>
            <b/>
            <sz val="9"/>
            <color indexed="81"/>
            <rFont val="Segoe UI"/>
            <family val="2"/>
          </rPr>
          <t>Fernanda Rodrigues Sousa:</t>
        </r>
        <r>
          <rPr>
            <sz val="9"/>
            <color indexed="81"/>
            <rFont val="Segoe UI"/>
            <family val="2"/>
          </rPr>
          <t xml:space="preserve">
Novo modelo de CPE NÃO HÁ ESTE CAMPO - Padrão QFORMS DOQR</t>
        </r>
      </text>
    </comment>
    <comment ref="S158" authorId="1" shapeId="0" xr:uid="{1A9EB45E-A081-43FC-A6FE-28ACE3D06143}">
      <text>
        <r>
          <rPr>
            <b/>
            <sz val="9"/>
            <color indexed="81"/>
            <rFont val="Segoe UI"/>
            <family val="2"/>
          </rPr>
          <t>Fernanda Rodrigues Sousa:</t>
        </r>
        <r>
          <rPr>
            <sz val="9"/>
            <color indexed="81"/>
            <rFont val="Segoe UI"/>
            <family val="2"/>
          </rPr>
          <t xml:space="preserve">
Novo modelo de CPE NÃO HÁ ESTE CAMPO - Padrão QFORMS DOQR</t>
        </r>
      </text>
    </comment>
    <comment ref="G159" authorId="1" shapeId="0" xr:uid="{CAF354AD-9C8E-4C2D-AE8E-6119DE13B337}">
      <text>
        <r>
          <rPr>
            <b/>
            <sz val="9"/>
            <color indexed="81"/>
            <rFont val="Segoe UI"/>
            <family val="2"/>
          </rPr>
          <t>15 DIAS D AFASTAMENTO</t>
        </r>
      </text>
    </comment>
    <comment ref="Q159" authorId="1" shapeId="0" xr:uid="{ADE1E40D-CB5B-450B-940F-E15CE3ABBCBA}">
      <text>
        <r>
          <rPr>
            <b/>
            <sz val="9"/>
            <color indexed="81"/>
            <rFont val="Segoe UI"/>
            <family val="2"/>
          </rPr>
          <t>Fernanda Rodrigues Sousa:</t>
        </r>
        <r>
          <rPr>
            <sz val="9"/>
            <color indexed="81"/>
            <rFont val="Segoe UI"/>
            <family val="2"/>
          </rPr>
          <t xml:space="preserve">
Novo modelo de CPE NÃO HÁ ESTE CAMPO - Padrão QFORMS DOQR</t>
        </r>
      </text>
    </comment>
    <comment ref="R159" authorId="1" shapeId="0" xr:uid="{7C494F2E-05AE-4663-8D26-56A5EB52FDF8}">
      <text>
        <r>
          <rPr>
            <b/>
            <sz val="9"/>
            <color indexed="81"/>
            <rFont val="Segoe UI"/>
            <family val="2"/>
          </rPr>
          <t>Fernanda Rodrigues Sousa:</t>
        </r>
        <r>
          <rPr>
            <sz val="9"/>
            <color indexed="81"/>
            <rFont val="Segoe UI"/>
            <family val="2"/>
          </rPr>
          <t xml:space="preserve">
Novo modelo de CPE NÃO HÁ ESTE CAMPO - Padrão QFORMS DOQR</t>
        </r>
      </text>
    </comment>
    <comment ref="S159" authorId="1" shapeId="0" xr:uid="{B685196D-7539-4FAB-830E-8F49A8EA64E7}">
      <text>
        <r>
          <rPr>
            <b/>
            <sz val="9"/>
            <color indexed="81"/>
            <rFont val="Segoe UI"/>
            <family val="2"/>
          </rPr>
          <t>Fernanda Rodrigues Sousa:</t>
        </r>
        <r>
          <rPr>
            <sz val="9"/>
            <color indexed="81"/>
            <rFont val="Segoe UI"/>
            <family val="2"/>
          </rPr>
          <t xml:space="preserve">
Novo modelo de CPE NÃO HÁ ESTE CAMPO - Padrão QFORMS DOQR</t>
        </r>
      </text>
    </comment>
    <comment ref="Q160" authorId="1" shapeId="0" xr:uid="{E570C614-D330-4365-990E-6FA5B4D1D9D1}">
      <text>
        <r>
          <rPr>
            <b/>
            <sz val="9"/>
            <color indexed="81"/>
            <rFont val="Segoe UI"/>
            <family val="2"/>
          </rPr>
          <t>Fernanda Rodrigues Sousa:</t>
        </r>
        <r>
          <rPr>
            <sz val="9"/>
            <color indexed="81"/>
            <rFont val="Segoe UI"/>
            <family val="2"/>
          </rPr>
          <t xml:space="preserve">
Novo modelo de CPE NÃO HÁ ESTE CAMPO - Padrão QFORMS DOQR</t>
        </r>
      </text>
    </comment>
    <comment ref="R160" authorId="1" shapeId="0" xr:uid="{C18B0C71-25C4-49D1-B23A-DB35CA110C74}">
      <text>
        <r>
          <rPr>
            <b/>
            <sz val="9"/>
            <color indexed="81"/>
            <rFont val="Segoe UI"/>
            <family val="2"/>
          </rPr>
          <t>Fernanda Rodrigues Sousa:</t>
        </r>
        <r>
          <rPr>
            <sz val="9"/>
            <color indexed="81"/>
            <rFont val="Segoe UI"/>
            <family val="2"/>
          </rPr>
          <t xml:space="preserve">
Novo modelo de CPE NÃO HÁ ESTE CAMPO - Padrão QFORMS DOQR</t>
        </r>
      </text>
    </comment>
    <comment ref="S160" authorId="1" shapeId="0" xr:uid="{C51F7D47-C0F3-4F17-A9D3-3681579928EA}">
      <text>
        <r>
          <rPr>
            <b/>
            <sz val="9"/>
            <color indexed="81"/>
            <rFont val="Segoe UI"/>
            <family val="2"/>
          </rPr>
          <t>Fernanda Rodrigues Sousa:</t>
        </r>
        <r>
          <rPr>
            <sz val="9"/>
            <color indexed="81"/>
            <rFont val="Segoe UI"/>
            <family val="2"/>
          </rPr>
          <t xml:space="preserve">
Novo modelo de CPE NÃO HÁ ESTE CAMPO - Padrão QFORMS DOQR</t>
        </r>
      </text>
    </comment>
    <comment ref="K161" authorId="1" shapeId="0" xr:uid="{31ABC617-206F-4BD6-88DC-E610C9F6A539}">
      <text>
        <r>
          <rPr>
            <sz val="9"/>
            <color indexed="81"/>
            <rFont val="Segoe UI"/>
            <family val="2"/>
          </rPr>
          <t xml:space="preserve">Atividade: combate formiga manual.
</t>
        </r>
      </text>
    </comment>
    <comment ref="Q161" authorId="1" shapeId="0" xr:uid="{CA913F92-C852-410C-A6BB-7B7740AE6821}">
      <text>
        <r>
          <rPr>
            <b/>
            <sz val="9"/>
            <color indexed="81"/>
            <rFont val="Segoe UI"/>
            <family val="2"/>
          </rPr>
          <t>Fernanda Rodrigues Sousa:</t>
        </r>
        <r>
          <rPr>
            <sz val="9"/>
            <color indexed="81"/>
            <rFont val="Segoe UI"/>
            <family val="2"/>
          </rPr>
          <t xml:space="preserve">
Novo modelo de CPE NÃO HÁ ESTE CAMPO - Padrão QFORMS DOQR</t>
        </r>
      </text>
    </comment>
    <comment ref="R161" authorId="1" shapeId="0" xr:uid="{80A349BD-B4E0-4C40-A6EC-C714883BC529}">
      <text>
        <r>
          <rPr>
            <b/>
            <sz val="9"/>
            <color indexed="81"/>
            <rFont val="Segoe UI"/>
            <family val="2"/>
          </rPr>
          <t>Fernanda Rodrigues Sousa:</t>
        </r>
        <r>
          <rPr>
            <sz val="9"/>
            <color indexed="81"/>
            <rFont val="Segoe UI"/>
            <family val="2"/>
          </rPr>
          <t xml:space="preserve">
Novo modelo de CPE NÃO HÁ ESTE CAMPO - Padrão QFORMS DOQR</t>
        </r>
      </text>
    </comment>
    <comment ref="S161" authorId="1" shapeId="0" xr:uid="{09DB4E80-6E7C-447F-BE0B-5F045344FAC1}">
      <text>
        <r>
          <rPr>
            <b/>
            <sz val="9"/>
            <color indexed="81"/>
            <rFont val="Segoe UI"/>
            <family val="2"/>
          </rPr>
          <t>Fernanda Rodrigues Sousa:</t>
        </r>
        <r>
          <rPr>
            <sz val="9"/>
            <color indexed="81"/>
            <rFont val="Segoe UI"/>
            <family val="2"/>
          </rPr>
          <t xml:space="preserve">
Novo modelo de CPE NÃO HÁ ESTE CAMPO - Padrão QFORMS DOQR</t>
        </r>
      </text>
    </comment>
    <comment ref="V161" authorId="1" shapeId="0" xr:uid="{FE1A625B-23BB-45E8-8FD1-CA594C397F2A}">
      <text>
        <r>
          <rPr>
            <b/>
            <sz val="9"/>
            <color indexed="81"/>
            <rFont val="Segoe UI"/>
            <family val="2"/>
          </rPr>
          <t xml:space="preserve">Vicente
</t>
        </r>
      </text>
    </comment>
    <comment ref="Q162" authorId="1" shapeId="0" xr:uid="{02E298C4-6D03-4C66-AA47-E9DA738BE2A6}">
      <text>
        <r>
          <rPr>
            <b/>
            <sz val="9"/>
            <color indexed="81"/>
            <rFont val="Segoe UI"/>
            <family val="2"/>
          </rPr>
          <t>Fernanda Rodrigues Sousa:</t>
        </r>
        <r>
          <rPr>
            <sz val="9"/>
            <color indexed="81"/>
            <rFont val="Segoe UI"/>
            <family val="2"/>
          </rPr>
          <t xml:space="preserve">
Novo modelo de CPE NÃO HÁ ESTE CAMPO - Padrão QFORMS DOQR</t>
        </r>
      </text>
    </comment>
    <comment ref="R162" authorId="1" shapeId="0" xr:uid="{AB30DE14-B063-48C8-8793-84DAD17E5908}">
      <text>
        <r>
          <rPr>
            <b/>
            <sz val="9"/>
            <color indexed="81"/>
            <rFont val="Segoe UI"/>
            <family val="2"/>
          </rPr>
          <t>Fernanda Rodrigues Sousa:</t>
        </r>
        <r>
          <rPr>
            <sz val="9"/>
            <color indexed="81"/>
            <rFont val="Segoe UI"/>
            <family val="2"/>
          </rPr>
          <t xml:space="preserve">
Novo modelo de CPE NÃO HÁ ESTE CAMPO - Padrão QFORMS DOQR</t>
        </r>
      </text>
    </comment>
    <comment ref="S162" authorId="1" shapeId="0" xr:uid="{195B1B21-7E74-4BE1-98F6-D86F7927593D}">
      <text>
        <r>
          <rPr>
            <b/>
            <sz val="9"/>
            <color indexed="81"/>
            <rFont val="Segoe UI"/>
            <family val="2"/>
          </rPr>
          <t>Fernanda Rodrigues Sousa:</t>
        </r>
        <r>
          <rPr>
            <sz val="9"/>
            <color indexed="81"/>
            <rFont val="Segoe UI"/>
            <family val="2"/>
          </rPr>
          <t xml:space="preserve">
Novo modelo de CPE NÃO HÁ ESTE CAMPO - Padrão QFORMS DOQR</t>
        </r>
      </text>
    </comment>
    <comment ref="V162" authorId="1" shapeId="0" xr:uid="{FFA6824E-D719-40BF-A202-0313FD07C61C}">
      <text>
        <r>
          <rPr>
            <b/>
            <sz val="9"/>
            <color indexed="81"/>
            <rFont val="Segoe UI"/>
            <family val="2"/>
          </rPr>
          <t xml:space="preserve">Vicente
</t>
        </r>
      </text>
    </comment>
    <comment ref="Q163" authorId="1" shapeId="0" xr:uid="{79AFF2E4-6AF4-4F2D-9993-F85FAE9B153A}">
      <text>
        <r>
          <rPr>
            <b/>
            <sz val="9"/>
            <color indexed="81"/>
            <rFont val="Segoe UI"/>
            <family val="2"/>
          </rPr>
          <t>Fernanda Rodrigues Sousa:</t>
        </r>
        <r>
          <rPr>
            <sz val="9"/>
            <color indexed="81"/>
            <rFont val="Segoe UI"/>
            <family val="2"/>
          </rPr>
          <t xml:space="preserve">
Novo modelo de CPE NÃO HÁ ESTE CAMPO - Padrão QFORMS DOQR</t>
        </r>
      </text>
    </comment>
    <comment ref="R163" authorId="1" shapeId="0" xr:uid="{985073A3-DBCC-4132-A398-A6D51320D68A}">
      <text>
        <r>
          <rPr>
            <b/>
            <sz val="9"/>
            <color indexed="81"/>
            <rFont val="Segoe UI"/>
            <family val="2"/>
          </rPr>
          <t>Fernanda Rodrigues Sousa:</t>
        </r>
        <r>
          <rPr>
            <sz val="9"/>
            <color indexed="81"/>
            <rFont val="Segoe UI"/>
            <family val="2"/>
          </rPr>
          <t xml:space="preserve">
Novo modelo de CPE NÃO HÁ ESTE CAMPO - Padrão QFORMS DOQR</t>
        </r>
      </text>
    </comment>
    <comment ref="S163" authorId="1" shapeId="0" xr:uid="{60EEA3F7-5511-4DF9-8815-C5A508D83558}">
      <text>
        <r>
          <rPr>
            <b/>
            <sz val="9"/>
            <color indexed="81"/>
            <rFont val="Segoe UI"/>
            <family val="2"/>
          </rPr>
          <t>Fernanda Rodrigues Sousa:</t>
        </r>
        <r>
          <rPr>
            <sz val="9"/>
            <color indexed="81"/>
            <rFont val="Segoe UI"/>
            <family val="2"/>
          </rPr>
          <t xml:space="preserve">
Novo modelo de CPE NÃO HÁ ESTE CAMPO - Padrão QFORMS DOQR</t>
        </r>
      </text>
    </comment>
    <comment ref="Q164" authorId="1" shapeId="0" xr:uid="{2100407D-0CAF-4D95-8EC5-2FBF794E4A99}">
      <text>
        <r>
          <rPr>
            <b/>
            <sz val="9"/>
            <color indexed="81"/>
            <rFont val="Segoe UI"/>
            <family val="2"/>
          </rPr>
          <t>Fernanda Rodrigues Sousa:</t>
        </r>
        <r>
          <rPr>
            <sz val="9"/>
            <color indexed="81"/>
            <rFont val="Segoe UI"/>
            <family val="2"/>
          </rPr>
          <t xml:space="preserve">
Novo modelo de CPE NÃO HÁ ESTE CAMPO - Padrão QFORMS DOQR</t>
        </r>
      </text>
    </comment>
    <comment ref="R164" authorId="1" shapeId="0" xr:uid="{80ED46E0-7FAA-40FF-88F0-2B3615957F14}">
      <text>
        <r>
          <rPr>
            <b/>
            <sz val="9"/>
            <color indexed="81"/>
            <rFont val="Segoe UI"/>
            <family val="2"/>
          </rPr>
          <t>Fernanda Rodrigues Sousa:</t>
        </r>
        <r>
          <rPr>
            <sz val="9"/>
            <color indexed="81"/>
            <rFont val="Segoe UI"/>
            <family val="2"/>
          </rPr>
          <t xml:space="preserve">
Novo modelo de CPE NÃO HÁ ESTE CAMPO - Padrão QFORMS DOQR</t>
        </r>
      </text>
    </comment>
    <comment ref="S164" authorId="1" shapeId="0" xr:uid="{AE2E217C-5CB1-4511-90A2-479E28812CCD}">
      <text>
        <r>
          <rPr>
            <b/>
            <sz val="9"/>
            <color indexed="81"/>
            <rFont val="Segoe UI"/>
            <family val="2"/>
          </rPr>
          <t>Fernanda Rodrigues Sousa:</t>
        </r>
        <r>
          <rPr>
            <sz val="9"/>
            <color indexed="81"/>
            <rFont val="Segoe UI"/>
            <family val="2"/>
          </rPr>
          <t xml:space="preserve">
Novo modelo de CPE NÃO HÁ ESTE CAMPO - Padrão QFORMS DOQR</t>
        </r>
      </text>
    </comment>
    <comment ref="Q165" authorId="1" shapeId="0" xr:uid="{1C1BB741-A1D2-4AED-8539-29F2DD494055}">
      <text>
        <r>
          <rPr>
            <b/>
            <sz val="9"/>
            <color indexed="81"/>
            <rFont val="Segoe UI"/>
            <family val="2"/>
          </rPr>
          <t>Fernanda Rodrigues Sousa:</t>
        </r>
        <r>
          <rPr>
            <sz val="9"/>
            <color indexed="81"/>
            <rFont val="Segoe UI"/>
            <family val="2"/>
          </rPr>
          <t xml:space="preserve">
Novo modelo de CPE NÃO HÁ ESTE CAMPO - Padrão QFORMS DOQR</t>
        </r>
      </text>
    </comment>
    <comment ref="R165" authorId="1" shapeId="0" xr:uid="{80EEED38-46D0-4DD0-853D-C424C43D4ED8}">
      <text>
        <r>
          <rPr>
            <b/>
            <sz val="9"/>
            <color indexed="81"/>
            <rFont val="Segoe UI"/>
            <family val="2"/>
          </rPr>
          <t>Fernanda Rodrigues Sousa:</t>
        </r>
        <r>
          <rPr>
            <sz val="9"/>
            <color indexed="81"/>
            <rFont val="Segoe UI"/>
            <family val="2"/>
          </rPr>
          <t xml:space="preserve">
Novo modelo de CPE NÃO HÁ ESTE CAMPO - Padrão QFORMS DOQR</t>
        </r>
      </text>
    </comment>
    <comment ref="S165" authorId="1" shapeId="0" xr:uid="{FEFEEC27-6D78-4EBC-B199-5009E18FA7E8}">
      <text>
        <r>
          <rPr>
            <b/>
            <sz val="9"/>
            <color indexed="81"/>
            <rFont val="Segoe UI"/>
            <family val="2"/>
          </rPr>
          <t>Fernanda Rodrigues Sousa:</t>
        </r>
        <r>
          <rPr>
            <sz val="9"/>
            <color indexed="81"/>
            <rFont val="Segoe UI"/>
            <family val="2"/>
          </rPr>
          <t xml:space="preserve">
Novo modelo de CPE NÃO HÁ ESTE CAMPO - Padrão QFORMS DOQR</t>
        </r>
      </text>
    </comment>
    <comment ref="G166" authorId="1" shapeId="0" xr:uid="{199C394E-B64C-46B6-BC91-DC889F62B07C}">
      <text>
        <r>
          <rPr>
            <sz val="9"/>
            <color indexed="81"/>
            <rFont val="Segoe UI"/>
            <family val="2"/>
          </rPr>
          <t xml:space="preserve">Veículo leve
</t>
        </r>
      </text>
    </comment>
    <comment ref="Q166" authorId="1" shapeId="0" xr:uid="{A7A813E0-CE15-4EA3-A750-5D1DC9402E21}">
      <text>
        <r>
          <rPr>
            <b/>
            <sz val="9"/>
            <color indexed="81"/>
            <rFont val="Segoe UI"/>
            <family val="2"/>
          </rPr>
          <t>Fernanda Rodrigues Sousa:</t>
        </r>
        <r>
          <rPr>
            <sz val="9"/>
            <color indexed="81"/>
            <rFont val="Segoe UI"/>
            <family val="2"/>
          </rPr>
          <t xml:space="preserve">
Novo modelo de CPE NÃO HÁ ESTE CAMPO - Padrão QFORMS DOQR</t>
        </r>
      </text>
    </comment>
    <comment ref="R166" authorId="1" shapeId="0" xr:uid="{286F543F-6F41-4B2C-A7EC-E4AE6DFED08D}">
      <text>
        <r>
          <rPr>
            <b/>
            <sz val="9"/>
            <color indexed="81"/>
            <rFont val="Segoe UI"/>
            <family val="2"/>
          </rPr>
          <t>Fernanda Rodrigues Sousa:</t>
        </r>
        <r>
          <rPr>
            <sz val="9"/>
            <color indexed="81"/>
            <rFont val="Segoe UI"/>
            <family val="2"/>
          </rPr>
          <t xml:space="preserve">
Novo modelo de CPE NÃO HÁ ESTE CAMPO - Padrão QFORMS DOQR</t>
        </r>
      </text>
    </comment>
    <comment ref="S166" authorId="1" shapeId="0" xr:uid="{585FBBB8-CEB0-4E94-AB99-22ED52C21EF1}">
      <text>
        <r>
          <rPr>
            <b/>
            <sz val="9"/>
            <color indexed="81"/>
            <rFont val="Segoe UI"/>
            <family val="2"/>
          </rPr>
          <t>Fernanda Rodrigues Sousa:</t>
        </r>
        <r>
          <rPr>
            <sz val="9"/>
            <color indexed="81"/>
            <rFont val="Segoe UI"/>
            <family val="2"/>
          </rPr>
          <t xml:space="preserve">
Novo modelo de CPE NÃO HÁ ESTE CAMPO - Padrão QFORMS DOQR</t>
        </r>
      </text>
    </comment>
    <comment ref="G167" authorId="1" shapeId="0" xr:uid="{00918757-A623-4BFF-AB6C-D0F929312336}">
      <text>
        <r>
          <rPr>
            <sz val="9"/>
            <color indexed="81"/>
            <rFont val="Segoe UI"/>
            <family val="2"/>
          </rPr>
          <t xml:space="preserve">Veículo leve
</t>
        </r>
      </text>
    </comment>
    <comment ref="Q167" authorId="1" shapeId="0" xr:uid="{9F25652B-117E-4B44-ADAE-9E67274B5B3F}">
      <text>
        <r>
          <rPr>
            <b/>
            <sz val="9"/>
            <color indexed="81"/>
            <rFont val="Segoe UI"/>
            <family val="2"/>
          </rPr>
          <t>Fernanda Rodrigues Sousa:</t>
        </r>
        <r>
          <rPr>
            <sz val="9"/>
            <color indexed="81"/>
            <rFont val="Segoe UI"/>
            <family val="2"/>
          </rPr>
          <t xml:space="preserve">
Novo modelo de CPE NÃO HÁ ESTE CAMPO - Padrão QFORMS DOQR</t>
        </r>
      </text>
    </comment>
    <comment ref="R167" authorId="1" shapeId="0" xr:uid="{40A96D22-9B33-4566-A847-7A02974E7D67}">
      <text>
        <r>
          <rPr>
            <b/>
            <sz val="9"/>
            <color indexed="81"/>
            <rFont val="Segoe UI"/>
            <family val="2"/>
          </rPr>
          <t>Fernanda Rodrigues Sousa:</t>
        </r>
        <r>
          <rPr>
            <sz val="9"/>
            <color indexed="81"/>
            <rFont val="Segoe UI"/>
            <family val="2"/>
          </rPr>
          <t xml:space="preserve">
Novo modelo de CPE NÃO HÁ ESTE CAMPO - Padrão QFORMS DOQR</t>
        </r>
      </text>
    </comment>
    <comment ref="S167" authorId="1" shapeId="0" xr:uid="{3DE9ED5F-35AA-4AD8-8458-A158982A3DC6}">
      <text>
        <r>
          <rPr>
            <b/>
            <sz val="9"/>
            <color indexed="81"/>
            <rFont val="Segoe UI"/>
            <family val="2"/>
          </rPr>
          <t>Fernanda Rodrigues Sousa:</t>
        </r>
        <r>
          <rPr>
            <sz val="9"/>
            <color indexed="81"/>
            <rFont val="Segoe UI"/>
            <family val="2"/>
          </rPr>
          <t xml:space="preserve">
Novo modelo de CPE NÃO HÁ ESTE CAMPO - Padrão QFORMS DOQR</t>
        </r>
      </text>
    </comment>
    <comment ref="Q168" authorId="1" shapeId="0" xr:uid="{EFD2E154-0382-49B5-8B5D-CDA10B2879EF}">
      <text>
        <r>
          <rPr>
            <b/>
            <sz val="9"/>
            <color indexed="81"/>
            <rFont val="Segoe UI"/>
            <family val="2"/>
          </rPr>
          <t>Fernanda Rodrigues Sousa:</t>
        </r>
        <r>
          <rPr>
            <sz val="9"/>
            <color indexed="81"/>
            <rFont val="Segoe UI"/>
            <family val="2"/>
          </rPr>
          <t xml:space="preserve">
Novo modelo de CPE NÃO HÁ ESTE CAMPO - Padrão QFORMS DOQR</t>
        </r>
      </text>
    </comment>
    <comment ref="R168" authorId="1" shapeId="0" xr:uid="{5308801D-9CD8-42C8-A7D3-83796F87672A}">
      <text>
        <r>
          <rPr>
            <b/>
            <sz val="9"/>
            <color indexed="81"/>
            <rFont val="Segoe UI"/>
            <family val="2"/>
          </rPr>
          <t>Fernanda Rodrigues Sousa:</t>
        </r>
        <r>
          <rPr>
            <sz val="9"/>
            <color indexed="81"/>
            <rFont val="Segoe UI"/>
            <family val="2"/>
          </rPr>
          <t xml:space="preserve">
Novo modelo de CPE NÃO HÁ ESTE CAMPO - Padrão QFORMS DOQR</t>
        </r>
      </text>
    </comment>
    <comment ref="S168" authorId="1" shapeId="0" xr:uid="{581A234C-49C9-4935-BDD9-E021225866AC}">
      <text>
        <r>
          <rPr>
            <b/>
            <sz val="9"/>
            <color indexed="81"/>
            <rFont val="Segoe UI"/>
            <family val="2"/>
          </rPr>
          <t>Fernanda Rodrigues Sousa:</t>
        </r>
        <r>
          <rPr>
            <sz val="9"/>
            <color indexed="81"/>
            <rFont val="Segoe UI"/>
            <family val="2"/>
          </rPr>
          <t xml:space="preserve">
Novo modelo de CPE NÃO HÁ ESTE CAMPO - Padrão QFORMS DOQR</t>
        </r>
      </text>
    </comment>
    <comment ref="Q169" authorId="1" shapeId="0" xr:uid="{C0842D68-EE0A-4F4F-B9E9-7A24A86A8887}">
      <text>
        <r>
          <rPr>
            <b/>
            <sz val="9"/>
            <color indexed="81"/>
            <rFont val="Segoe UI"/>
            <family val="2"/>
          </rPr>
          <t>Fernanda Rodrigues Sousa:</t>
        </r>
        <r>
          <rPr>
            <sz val="9"/>
            <color indexed="81"/>
            <rFont val="Segoe UI"/>
            <family val="2"/>
          </rPr>
          <t xml:space="preserve">
Novo modelo de CPE NÃO HÁ ESTE CAMPO - Padrão QFORMS DOQR</t>
        </r>
      </text>
    </comment>
    <comment ref="R169" authorId="1" shapeId="0" xr:uid="{1D6D9DDC-87EE-4ACF-AB72-D18407E292A5}">
      <text>
        <r>
          <rPr>
            <b/>
            <sz val="9"/>
            <color indexed="81"/>
            <rFont val="Segoe UI"/>
            <family val="2"/>
          </rPr>
          <t>Fernanda Rodrigues Sousa:</t>
        </r>
        <r>
          <rPr>
            <sz val="9"/>
            <color indexed="81"/>
            <rFont val="Segoe UI"/>
            <family val="2"/>
          </rPr>
          <t xml:space="preserve">
Novo modelo de CPE NÃO HÁ ESTE CAMPO - Padrão QFORMS DOQR</t>
        </r>
      </text>
    </comment>
    <comment ref="S169" authorId="1" shapeId="0" xr:uid="{C8E445C3-B4C1-468A-BA9C-D5FE71752DC7}">
      <text>
        <r>
          <rPr>
            <b/>
            <sz val="9"/>
            <color indexed="81"/>
            <rFont val="Segoe UI"/>
            <family val="2"/>
          </rPr>
          <t>Fernanda Rodrigues Sousa:</t>
        </r>
        <r>
          <rPr>
            <sz val="9"/>
            <color indexed="81"/>
            <rFont val="Segoe UI"/>
            <family val="2"/>
          </rPr>
          <t xml:space="preserve">
Novo modelo de CPE NÃO HÁ ESTE CAMPO - Padrão QFORMS DOQR</t>
        </r>
      </text>
    </comment>
    <comment ref="V169" authorId="1" shapeId="0" xr:uid="{F42BE79C-6129-4652-9E2D-6F28D118FCEB}">
      <text>
        <r>
          <rPr>
            <sz val="9"/>
            <color indexed="81"/>
            <rFont val="Segoe UI"/>
            <family val="2"/>
          </rPr>
          <t xml:space="preserve"> Luciano Henrique Passaroni
</t>
        </r>
      </text>
    </comment>
    <comment ref="Q170" authorId="1" shapeId="0" xr:uid="{D070ADBA-E564-457A-8A8B-6A0A093CEC98}">
      <text>
        <r>
          <rPr>
            <b/>
            <sz val="9"/>
            <color indexed="81"/>
            <rFont val="Segoe UI"/>
            <family val="2"/>
          </rPr>
          <t>Fernanda Rodrigues Sousa:</t>
        </r>
        <r>
          <rPr>
            <sz val="9"/>
            <color indexed="81"/>
            <rFont val="Segoe UI"/>
            <family val="2"/>
          </rPr>
          <t xml:space="preserve">
Novo modelo de CPE NÃO HÁ ESTE CAMPO - Padrão QFORMS DOQR</t>
        </r>
      </text>
    </comment>
    <comment ref="R170" authorId="1" shapeId="0" xr:uid="{5A9DD816-0574-49AA-AE99-DC13F973A7BA}">
      <text>
        <r>
          <rPr>
            <b/>
            <sz val="9"/>
            <color indexed="81"/>
            <rFont val="Segoe UI"/>
            <family val="2"/>
          </rPr>
          <t>Fernanda Rodrigues Sousa:</t>
        </r>
        <r>
          <rPr>
            <sz val="9"/>
            <color indexed="81"/>
            <rFont val="Segoe UI"/>
            <family val="2"/>
          </rPr>
          <t xml:space="preserve">
Novo modelo de CPE NÃO HÁ ESTE CAMPO - Padrão QFORMS DOQR</t>
        </r>
      </text>
    </comment>
    <comment ref="S170" authorId="1" shapeId="0" xr:uid="{89497977-DCBF-4824-9834-6454CBCCE42D}">
      <text>
        <r>
          <rPr>
            <b/>
            <sz val="9"/>
            <color indexed="81"/>
            <rFont val="Segoe UI"/>
            <family val="2"/>
          </rPr>
          <t>Fernanda Rodrigues Sousa:</t>
        </r>
        <r>
          <rPr>
            <sz val="9"/>
            <color indexed="81"/>
            <rFont val="Segoe UI"/>
            <family val="2"/>
          </rPr>
          <t xml:space="preserve">
Novo modelo de CPE NÃO HÁ ESTE CAMPO - Padrão QFORMS DOQR</t>
        </r>
      </text>
    </comment>
    <comment ref="Q171" authorId="1" shapeId="0" xr:uid="{E7B43CDA-55B4-4F93-A130-FE68A2B26EB2}">
      <text>
        <r>
          <rPr>
            <b/>
            <sz val="9"/>
            <color indexed="81"/>
            <rFont val="Segoe UI"/>
            <family val="2"/>
          </rPr>
          <t>Fernanda Rodrigues Sousa:</t>
        </r>
        <r>
          <rPr>
            <sz val="9"/>
            <color indexed="81"/>
            <rFont val="Segoe UI"/>
            <family val="2"/>
          </rPr>
          <t xml:space="preserve">
Novo modelo de CPE NÃO HÁ ESTE CAMPO - Padrão QFORMS DOQR</t>
        </r>
      </text>
    </comment>
    <comment ref="R171" authorId="1" shapeId="0" xr:uid="{FBECEC16-B13C-4C79-BD8D-05B76EAC174E}">
      <text>
        <r>
          <rPr>
            <b/>
            <sz val="9"/>
            <color indexed="81"/>
            <rFont val="Segoe UI"/>
            <family val="2"/>
          </rPr>
          <t>Fernanda Rodrigues Sousa:</t>
        </r>
        <r>
          <rPr>
            <sz val="9"/>
            <color indexed="81"/>
            <rFont val="Segoe UI"/>
            <family val="2"/>
          </rPr>
          <t xml:space="preserve">
Novo modelo de CPE NÃO HÁ ESTE CAMPO - Padrão QFORMS DOQR</t>
        </r>
      </text>
    </comment>
    <comment ref="S171" authorId="1" shapeId="0" xr:uid="{8F076D30-A58F-484E-B0E4-C1CFFAC76A9F}">
      <text>
        <r>
          <rPr>
            <b/>
            <sz val="9"/>
            <color indexed="81"/>
            <rFont val="Segoe UI"/>
            <family val="2"/>
          </rPr>
          <t>Fernanda Rodrigues Sousa:</t>
        </r>
        <r>
          <rPr>
            <sz val="9"/>
            <color indexed="81"/>
            <rFont val="Segoe UI"/>
            <family val="2"/>
          </rPr>
          <t xml:space="preserve">
Novo modelo de CPE NÃO HÁ ESTE CAMPO - Padrão QFORMS DOQR</t>
        </r>
      </text>
    </comment>
    <comment ref="K175" authorId="1" shapeId="0" xr:uid="{DD2D9A5F-73C8-47E9-AAF8-0F38B3065AAB}">
      <text>
        <r>
          <rPr>
            <b/>
            <sz val="9"/>
            <color indexed="81"/>
            <rFont val="Segoe UI"/>
            <family val="2"/>
          </rPr>
          <t>O colaborador relatou que estava conduzindo o veículo caminhonete L200 pela via interna da fazenda. Em determinado momento, ele identificou o carreador bloqueado devido uma máquina que estava sendo abastecida por um caminhão comboio. *Nota:* A Van estava estacionada e sinalizada através de cones.</t>
        </r>
      </text>
    </comment>
    <comment ref="A176" authorId="1" shapeId="0" xr:uid="{AC6DC532-2C9E-48D7-B17E-B0F100651A50}">
      <text>
        <r>
          <rPr>
            <sz val="9"/>
            <color indexed="81"/>
            <rFont val="Segoe UI"/>
            <family val="2"/>
          </rPr>
          <t xml:space="preserve">atualizado no dia 16 as 14:00
</t>
        </r>
      </text>
    </comment>
    <comment ref="K180" authorId="1" shapeId="0" xr:uid="{A7011F96-43A8-4EA6-A575-E895D0D77739}">
      <text>
        <r>
          <rPr>
            <sz val="9"/>
            <color indexed="81"/>
            <rFont val="Segoe UI"/>
            <family val="2"/>
          </rPr>
          <t xml:space="preserve">O mesmo informou que a garra está sem força, foi informado aos mecânicos.
</t>
        </r>
      </text>
    </comment>
    <comment ref="K187" authorId="1" shapeId="0" xr:uid="{A6A9E040-1999-4BCC-99D2-272E134D4360}">
      <text>
        <r>
          <rPr>
            <sz val="9"/>
            <color indexed="81"/>
            <rFont val="Segoe UI"/>
            <family val="2"/>
          </rPr>
          <t xml:space="preserve">Não foi  ocasionado nenhum dano no mesmo, apenas no caminhão da empresa Flora Brasil.
</t>
        </r>
      </text>
    </comment>
    <comment ref="N189" authorId="2" shapeId="0" xr:uid="{6D87F4AB-455E-4ECE-B743-29497077E624}">
      <text>
        <r>
          <rPr>
            <b/>
            <sz val="9"/>
            <color indexed="81"/>
            <rFont val="Segoe UI"/>
            <family val="2"/>
          </rPr>
          <t>Colheita  Mecanizada</t>
        </r>
      </text>
    </comment>
    <comment ref="A198" authorId="1" shapeId="0" xr:uid="{5F5A0D07-1E3A-41EC-989C-77FF0E3B2FF3}">
      <text/>
    </comment>
    <comment ref="M332" authorId="0" shapeId="0" xr:uid="{53F1370C-63A6-4FB1-B0C0-0D5276BD3E42}">
      <text>
        <r>
          <rPr>
            <b/>
            <sz val="9"/>
            <color indexed="81"/>
            <rFont val="Segoe UI"/>
            <family val="2"/>
          </rPr>
          <t>Caroline Ferreira Sebastiao:</t>
        </r>
        <r>
          <rPr>
            <sz val="9"/>
            <color indexed="81"/>
            <rFont val="Segoe UI"/>
            <family val="2"/>
          </rPr>
          <t xml:space="preserve">
No soc o setor consta como Topografia</t>
        </r>
      </text>
    </comment>
    <comment ref="K346" authorId="1" shapeId="0" xr:uid="{20353E0A-0441-49BE-8076-473C3252E064}">
      <text>
        <r>
          <rPr>
            <b/>
            <sz val="9"/>
            <color indexed="81"/>
            <rFont val="Segoe UI"/>
            <family val="2"/>
          </rPr>
          <t xml:space="preserve"> (placa SGA3F86)</t>
        </r>
      </text>
    </comment>
    <comment ref="A347" authorId="1" shapeId="0" xr:uid="{6ED30402-F013-4468-9028-7E0E132F7DD4}">
      <text>
        <r>
          <rPr>
            <sz val="9"/>
            <color indexed="81"/>
            <rFont val="Segoe UI"/>
            <family val="2"/>
          </rPr>
          <t xml:space="preserve">diários 25.03
</t>
        </r>
      </text>
    </comment>
    <comment ref="P451" authorId="0" shapeId="0" xr:uid="{BDE23B53-34FD-42F9-8FFD-C5FFD8322980}">
      <text>
        <r>
          <rPr>
            <b/>
            <sz val="9"/>
            <color indexed="81"/>
            <rFont val="Segoe UI"/>
            <family val="2"/>
          </rPr>
          <t>Caroline Ferreira Sebastiao:</t>
        </r>
        <r>
          <rPr>
            <sz val="9"/>
            <color indexed="81"/>
            <rFont val="Segoe UI"/>
            <family val="2"/>
          </rPr>
          <t xml:space="preserve">
no Soc consta como operador de maquina colheita II</t>
        </r>
      </text>
    </comment>
    <comment ref="K658" authorId="1" shapeId="0" xr:uid="{8BBAC07B-C147-4739-94F1-E84F6F894387}">
      <text>
        <r>
          <rPr>
            <b/>
            <sz val="9"/>
            <color indexed="81"/>
            <rFont val="Segoe UI"/>
            <family val="2"/>
          </rPr>
          <t>Relato do motorista: "Eu sai normal da jazida, ao chegar no local do acidente o caminhão saiu de lado, puxou e desceu o barranco"</t>
        </r>
      </text>
    </comment>
    <comment ref="AA703" authorId="2" shapeId="0" xr:uid="{874CEBF6-235E-4FB0-B64D-E3B0CD909A92}">
      <text>
        <r>
          <rPr>
            <b/>
            <sz val="9"/>
            <color indexed="81"/>
            <rFont val="Segoe UI"/>
            <family val="2"/>
          </rPr>
          <t>Barbara De Fatima Alves De Souza:</t>
        </r>
        <r>
          <rPr>
            <sz val="9"/>
            <color indexed="81"/>
            <rFont val="Segoe UI"/>
            <family val="2"/>
          </rPr>
          <t xml:space="preserve">
Aguardando o laudo tecnico do fabricante do caminhão, para saber a causa do incêncdio. Data prevista 05/07</t>
        </r>
      </text>
    </comment>
    <comment ref="AD703" authorId="3" shapeId="0" xr:uid="{190624B4-0AF4-4978-8189-67806DFA558F}">
      <text>
        <r>
          <rPr>
            <b/>
            <sz val="9"/>
            <color indexed="81"/>
            <rFont val="Segoe UI"/>
            <family val="2"/>
          </rPr>
          <t>Jose Antonio dos Santos:</t>
        </r>
        <r>
          <rPr>
            <sz val="9"/>
            <color indexed="81"/>
            <rFont val="Segoe UI"/>
            <family val="2"/>
          </rPr>
          <t xml:space="preserve">
Alinhado com Gerência ST - atraso na investigação - incêndio no caminhão - aguardando laudo do fabricante do caminhão.</t>
        </r>
      </text>
    </comment>
    <comment ref="G788" authorId="1" shapeId="0" xr:uid="{1FC82DC8-4E25-4FA7-8195-2965AC30E5B6}">
      <text>
        <r>
          <rPr>
            <sz val="9"/>
            <color indexed="81"/>
            <rFont val="Segoe UI"/>
            <family val="2"/>
          </rPr>
          <t xml:space="preserve">CR
</t>
        </r>
      </text>
    </comment>
    <comment ref="G844" authorId="1" shapeId="0" xr:uid="{3D90299C-1916-448F-A1BA-316D74940910}">
      <text>
        <r>
          <rPr>
            <b/>
            <sz val="9"/>
            <color indexed="81"/>
            <rFont val="Segoe UI"/>
            <family val="2"/>
          </rPr>
          <t>CR</t>
        </r>
      </text>
    </comment>
    <comment ref="L872" authorId="1" shapeId="0" xr:uid="{3CBDE831-4204-47E8-B7BC-F55C54B0699B}">
      <text>
        <r>
          <rPr>
            <b/>
            <sz val="9"/>
            <color indexed="81"/>
            <rFont val="Segoe UI"/>
            <family val="2"/>
          </rPr>
          <t>casa grande</t>
        </r>
      </text>
    </comment>
    <comment ref="G1086" authorId="1" shapeId="0" xr:uid="{5B3BF133-0DA6-4CDF-A9C0-823C755D8FE5}">
      <text>
        <r>
          <rPr>
            <b/>
            <sz val="9"/>
            <color indexed="81"/>
            <rFont val="Segoe UI"/>
            <family val="2"/>
          </rPr>
          <t>15 dias</t>
        </r>
      </text>
    </comment>
    <comment ref="G1116" authorId="1" shapeId="0" xr:uid="{F5CCCE11-BF0B-42A9-A0B4-B106A6296532}">
      <text>
        <r>
          <rPr>
            <b/>
            <sz val="9"/>
            <color indexed="81"/>
            <rFont val="Segoe UI"/>
            <family val="2"/>
          </rPr>
          <t>Afast de 15 dias</t>
        </r>
      </text>
    </comment>
    <comment ref="G1282" authorId="1" shapeId="0" xr:uid="{9A4AEAEF-C21B-4D34-9BED-0FB170DC6971}">
      <text>
        <r>
          <rPr>
            <sz val="9"/>
            <color indexed="81"/>
            <rFont val="Segoe UI"/>
            <family val="2"/>
          </rPr>
          <t xml:space="preserve">120 dias
</t>
        </r>
      </text>
    </comment>
  </commentList>
</comments>
</file>

<file path=xl/sharedStrings.xml><?xml version="1.0" encoding="utf-8"?>
<sst xmlns="http://schemas.openxmlformats.org/spreadsheetml/2006/main" count="22259" uniqueCount="7028">
  <si>
    <t>Nº</t>
  </si>
  <si>
    <t>REGIONAL</t>
  </si>
  <si>
    <t>DATA</t>
  </si>
  <si>
    <t>MÊS</t>
  </si>
  <si>
    <t>HORA</t>
  </si>
  <si>
    <t>LOCAL</t>
  </si>
  <si>
    <t>CLASSIFICAÇÃO</t>
  </si>
  <si>
    <t>EVENTO RIV</t>
  </si>
  <si>
    <t>EVENTO ASAF (SR OU CR)</t>
  </si>
  <si>
    <t>PSIF</t>
  </si>
  <si>
    <t>DESCRIÇÃO</t>
  </si>
  <si>
    <t>EMPRESA</t>
  </si>
  <si>
    <t>GERÊNCIA</t>
  </si>
  <si>
    <t>MÓDULO/ FRENTE DE TRABALHO</t>
  </si>
  <si>
    <t>COLABORADOR</t>
  </si>
  <si>
    <t>FUNÇÃO</t>
  </si>
  <si>
    <t>GESTOR IMEDIATO BRACELL</t>
  </si>
  <si>
    <t>COORDENADOR BRACELL</t>
  </si>
  <si>
    <t>SUPERVISOR BRACELL</t>
  </si>
  <si>
    <t>AÇÕES IMEDIATAS</t>
  </si>
  <si>
    <t>INFORMADO POR</t>
  </si>
  <si>
    <t>TST</t>
  </si>
  <si>
    <t>SEVERIDADE</t>
  </si>
  <si>
    <t>PROBABILIDADE</t>
  </si>
  <si>
    <t>R.A.E</t>
  </si>
  <si>
    <t>PRAZO ABERTURA R.A.E</t>
  </si>
  <si>
    <t>STATUS</t>
  </si>
  <si>
    <t>DIAS ATRASADO</t>
  </si>
  <si>
    <t>R.A.E ASSINADA</t>
  </si>
  <si>
    <t>DATA R.A.E ASSINADA</t>
  </si>
  <si>
    <t>R.A.E FINALIZADA DENTRO DO PRAZO</t>
  </si>
  <si>
    <t>FOI COMUNICADO?</t>
  </si>
  <si>
    <t>SÃO PAULO</t>
  </si>
  <si>
    <t>Viaduto Marechal rondon acesso ao distrito industrial rodovia Juliano Lorenzeti</t>
  </si>
  <si>
    <t>RIV</t>
  </si>
  <si>
    <t>Veículo Pesado</t>
  </si>
  <si>
    <t>Estava em deslocamento carregado com uma máquina Forwarder e ao passar por baixo do viaduto que da acesso ao distrito industrial de Lençóis Paulista, a torre do Forwarder enroscou no viaduto.</t>
  </si>
  <si>
    <t>Bracell</t>
  </si>
  <si>
    <t>Transporte Madeira</t>
  </si>
  <si>
    <t>Milton Marcelo Gouveia</t>
  </si>
  <si>
    <t>Motorista de Transporte Cargas</t>
  </si>
  <si>
    <t>Matheus Henrique da Silva</t>
  </si>
  <si>
    <t>Everson Ribas</t>
  </si>
  <si>
    <t>1. Comunicação com a supervisão da automotiva para apoio com a equipe de SOS de borracharia e retirada do equipamento do local para desobstruir o trânsito.</t>
  </si>
  <si>
    <t>Pelo próprio Sr Milton e Pela supervisão Matheus.</t>
  </si>
  <si>
    <t>JOSE LEONARDO RIGHETO</t>
  </si>
  <si>
    <t>LEVE</t>
  </si>
  <si>
    <t>BAIXA</t>
  </si>
  <si>
    <t>NÃO</t>
  </si>
  <si>
    <t>Rodovia Marechal Rondon, km380</t>
  </si>
  <si>
    <t>ASAF</t>
  </si>
  <si>
    <t>SR</t>
  </si>
  <si>
    <t>SIM</t>
  </si>
  <si>
    <t>Realizava deslocamento com o veículo sentido a fazenda Santa Luiza, momento que colidiu na traseira de um caminhão.</t>
  </si>
  <si>
    <t>Carregamento De Madeira</t>
  </si>
  <si>
    <t>Jorge Luis Fernandes</t>
  </si>
  <si>
    <t>Técnico Carregamento</t>
  </si>
  <si>
    <t>Rogério Rodrigues dos Santos</t>
  </si>
  <si>
    <t>Marcos Menezes</t>
  </si>
  <si>
    <t>1. Comunicado à Central de telemetria.
2. Encaminhado ao P.S de Bauru. Não constatado fratura, medicado e liberado.</t>
  </si>
  <si>
    <t>LYNIKER HENRIQUE NOGUEIRA DE OLIVEIRA</t>
  </si>
  <si>
    <t>GRAVE</t>
  </si>
  <si>
    <t>OK</t>
  </si>
  <si>
    <t>Fazenda Piracema IV</t>
  </si>
  <si>
    <t>SAA - AP</t>
  </si>
  <si>
    <t>O colaborador foi picado por uma abelha no carregamento.</t>
  </si>
  <si>
    <t>Júlio César Domingues</t>
  </si>
  <si>
    <t>Motorista Transporte madeira</t>
  </si>
  <si>
    <t>Adilson Rodrigues Basto</t>
  </si>
  <si>
    <t>1. Comunicação com o supervisor Adilson Basto - BTF-SP 03;
2. Colaborador foi medicado pelo antialérgico do módulo de carregamento e encaminhado ao ambulatório</t>
  </si>
  <si>
    <t>Wesley Maruchi</t>
  </si>
  <si>
    <t>MATO GROSSO DO SUL</t>
  </si>
  <si>
    <t>Área de Rustificação (Pleno sol) - MS</t>
  </si>
  <si>
    <t>SAA</t>
  </si>
  <si>
    <t xml:space="preserve">A colaboradora estava realizando sua atividade na expedição de mudas e em determinado momento sentiu uma ferroada no antebraço direito. A mesma identificou como sendo uma formiga. </t>
  </si>
  <si>
    <t>Ms Florestal</t>
  </si>
  <si>
    <t>Viveiro</t>
  </si>
  <si>
    <t>MS</t>
  </si>
  <si>
    <t>Lelia Alcântara Ribeiro</t>
  </si>
  <si>
    <t xml:space="preserve">Auxiliar de Viveiro </t>
  </si>
  <si>
    <t>João Afonso  Mota</t>
  </si>
  <si>
    <t>Gilvan Cercundo</t>
  </si>
  <si>
    <t>João Afonso  Mota</t>
  </si>
  <si>
    <t xml:space="preserve">1. A colaboradora foi encaminhada para o hospital local de Água Clara-MS, onde foi atendida e liberada sem restrições. </t>
  </si>
  <si>
    <t>Gustavo Tolardo</t>
  </si>
  <si>
    <t>EMERSON MOURA TEIXEIRA</t>
  </si>
  <si>
    <t>Galpão de primeira selecao</t>
  </si>
  <si>
    <t xml:space="preserve">A colaboradora estava realizando a atividade no galpão da primeira seleção, foi quando sentiu uma picada de um inseto na altura do pescoço. </t>
  </si>
  <si>
    <t>Michele Monteso</t>
  </si>
  <si>
    <t>Maxmuller Andrade</t>
  </si>
  <si>
    <t xml:space="preserve">1. A colaboradora foi encaminhada para o hospital local de Água Clara-MS, onde foi atendida, medicada e liberada posteriormente. </t>
  </si>
  <si>
    <t>Jailda Ribeiro</t>
  </si>
  <si>
    <t>Fazenda Represa - Módulo 15</t>
  </si>
  <si>
    <t>Veículo Leve</t>
  </si>
  <si>
    <t>Segundo  informações do motorista ao transitar pelo carreador da fazenda, não observou um talude, vindo a arrancar o parachoque do veículo.</t>
  </si>
  <si>
    <t>Piracicabana</t>
  </si>
  <si>
    <t>Colheita</t>
  </si>
  <si>
    <t>MÓDULO 15</t>
  </si>
  <si>
    <t>Antônio Rodrigues</t>
  </si>
  <si>
    <t>Motorista de ônibus</t>
  </si>
  <si>
    <t>Dirceu Novak</t>
  </si>
  <si>
    <t>Rafael Eli</t>
  </si>
  <si>
    <t>1. Veículo paralisado para fazer a manutenção no parachoque.</t>
  </si>
  <si>
    <t>Jobson Miranda (TST - Piracicabana)</t>
  </si>
  <si>
    <t>MARCO ANTONIO DINIZ</t>
  </si>
  <si>
    <t>Pátio linha 01</t>
  </si>
  <si>
    <t>O colaborador ao fazer o engate do prancha, subiu no mesmo para organizar as correntes e em seguida, escorregou vindo a cair se chocando contra o prancha antes de chegar ao solo.</t>
  </si>
  <si>
    <t>Valdir Venancio De Moraes</t>
  </si>
  <si>
    <t>Motorista  Transporte Madeira</t>
  </si>
  <si>
    <t>Matheus Henrique</t>
  </si>
  <si>
    <t>1. Comunicação com o técnico da BTF e já encaminhado para o ambulatório e posteriormente avisado supervisor Matheus Henrique - BTF-SP 01.</t>
  </si>
  <si>
    <t>Marcelo Ardilia
Técnico  de Logística  Florestal</t>
  </si>
  <si>
    <t>BR-SP 300 - Marechal Randon</t>
  </si>
  <si>
    <t>Caminhão Transporte de Madeira</t>
  </si>
  <si>
    <t>O condutor seguia vazio com o caminhão atrelado à carreta sentido Lençóis Paulista-SP e ao passar pelo KM- 318 o conjunto da 1° composição veio a desacoplar do caminhão.</t>
  </si>
  <si>
    <t>JSL</t>
  </si>
  <si>
    <t>José Luis Martins</t>
  </si>
  <si>
    <t>Motorista de tritrem</t>
  </si>
  <si>
    <t xml:space="preserve">André Scarin  </t>
  </si>
  <si>
    <t>Hellerson Soares</t>
  </si>
  <si>
    <t>1. Foi sinalizado o local, informado a operacao JSL e setor de SSMA,Bracell, Acionado guincho.</t>
  </si>
  <si>
    <t>Willian Ribeiro</t>
  </si>
  <si>
    <t>MARCELO JOSE DE SOUZA</t>
  </si>
  <si>
    <t>ALTA</t>
  </si>
  <si>
    <t>Santa Eliza - Talhão 12</t>
  </si>
  <si>
    <t>INCIDENTE</t>
  </si>
  <si>
    <t>Ao levantar o implemento, o colaborador não atentou ao vidro traseiro aberto e causou a quebra do vidro.</t>
  </si>
  <si>
    <t xml:space="preserve">Emflora </t>
  </si>
  <si>
    <t>Silvicultura</t>
  </si>
  <si>
    <t>Rodrigo Júlio Costa Neto</t>
  </si>
  <si>
    <t>Operador de Trator Agricola</t>
  </si>
  <si>
    <t>Bruno Assunção Noronha</t>
  </si>
  <si>
    <t>Karine Madruga</t>
  </si>
  <si>
    <t>1. Comunicação  imediata ao TST Bracell;
2. Realizado a substituição do vidro.</t>
  </si>
  <si>
    <t>Joao Ricardo</t>
  </si>
  <si>
    <t>ALEXANDRE OLIVEIRA</t>
  </si>
  <si>
    <t>Viveiro Bracell - Água Clara - MS</t>
  </si>
  <si>
    <t xml:space="preserve">O colaborador estava realizando a atividade de descarregamento de caixas vazias que se encontrava dentro do caminhão e ao abrir a porta as mesmas caíram sobre ele, causando um pequeno corte superficial na região do nariz. </t>
  </si>
  <si>
    <t>Ambient</t>
  </si>
  <si>
    <t>João Valério Conceição dos Santos Junior</t>
  </si>
  <si>
    <t>Ajudante Florestal</t>
  </si>
  <si>
    <t>Juliano Salvador</t>
  </si>
  <si>
    <t>Danilo Ribeiro</t>
  </si>
  <si>
    <t xml:space="preserve">1. O colaborador foi encaminhado ao ambulatório local, onde foi atendido e liberado sem restrições. </t>
  </si>
  <si>
    <t>Lindomar Laranjeiras</t>
  </si>
  <si>
    <t>MARCEL PRADO DE LUCENA</t>
  </si>
  <si>
    <t>Módulo 15</t>
  </si>
  <si>
    <t>Ao encerrar o turno, foi retirar o conjunto de corte e atingiu a mão direita na corrente fazendo um pequeno corte no seu dedo mínimo.</t>
  </si>
  <si>
    <t>Sergio Aparecido dos Santos</t>
  </si>
  <si>
    <t>Operador de máquinas I</t>
  </si>
  <si>
    <t>1. Foi levado até o pronto socorro onde foi realizado o procedimento médico.</t>
  </si>
  <si>
    <t>MÉDIA</t>
  </si>
  <si>
    <t>Fazenda Medalha - T 02</t>
  </si>
  <si>
    <t xml:space="preserve">O colaborador relatou que estava abastecendo o caminhão pipa de irrigação e em determinado momento a mangueira se soltou, vindo a prensar o dedo contra a tampa do tanque de irrigação, causando um pequeno corte superficial. </t>
  </si>
  <si>
    <t>Teca Serviços Florestais</t>
  </si>
  <si>
    <t>Jean Alves Silva</t>
  </si>
  <si>
    <t>Operador de Trator de Pneu</t>
  </si>
  <si>
    <t>Joao Marcos Sanches</t>
  </si>
  <si>
    <t>Jose Renato Drago</t>
  </si>
  <si>
    <t>1. Comunicação aos gestores,  saúde e área de segurança da MS Florestal;
2. O colaborador foi encaminhado para UPA Universitário em Campo Grande-MS, onde foi atendido e liberado posteriormente.</t>
  </si>
  <si>
    <t>Carolina Martins</t>
  </si>
  <si>
    <t>Fazenda Douradinha</t>
  </si>
  <si>
    <t>O colaborador estava com o caminhão oficina estacionado para a realização da lavagem e  para concluir a lavagem do lado esquerdo precisou recolher a escada de acesso a oficina. Ao recolher, um outro mecânico foi fechar a porta para realizar o destravamento. Foi então que a parte inferior final dos degraus da escada desceu sobre seu braço direito, ocasionando uma pequena escoriação.</t>
  </si>
  <si>
    <t>Manut. Campo</t>
  </si>
  <si>
    <t>Jeferson Luiz Amaro de Mattos</t>
  </si>
  <si>
    <t>Mecânico II</t>
  </si>
  <si>
    <t>Tiago Gobbo</t>
  </si>
  <si>
    <t>José Leonardo</t>
  </si>
  <si>
    <t xml:space="preserve">1 - O colaborador foi encaminhado para o hospital em Santa Rita do Pardo-MS, onde foi atendido, realizado exame de raio X, não sendo constatada nenhuma fratura. Sendo assim, ele foi liberado sem restrições. 
2 - Comunicação aos gestores, saúde e área de segurança da MS Florestal. </t>
  </si>
  <si>
    <t>Lucas Paulo</t>
  </si>
  <si>
    <t>ANISON CLAUDIO DA SILVA MARIMOTO</t>
  </si>
  <si>
    <t>Fazenda Nossa Senhora de Fatima V</t>
  </si>
  <si>
    <t>CR</t>
  </si>
  <si>
    <t>Durante deslocamento com caminhonete L200 sentido módulo, o rádio de comunicação portátil (HT) caiu de cima do painel do veículo e ao pegá-lo colidiu com uma árvore de eucalipto.</t>
  </si>
  <si>
    <t>Ponsse</t>
  </si>
  <si>
    <t>MÓDULO 7</t>
  </si>
  <si>
    <t>Valdir de Souza Junior</t>
  </si>
  <si>
    <t>Mecânico</t>
  </si>
  <si>
    <t>Saymon Luz</t>
  </si>
  <si>
    <t>Antonio Cesar Coelho Madeira</t>
  </si>
  <si>
    <t>Robson Correa Lima</t>
  </si>
  <si>
    <t>1. Direcionado o colaborador condutor até o Pronto Atendimento no Hospital de Base na cidade de Bauru, onde passou por atendimento médico e raio X, não detectando nenhuma lesão.
2. Após avaliação do Médico do Trabalho no dia 05/01/2024:
Valdir Junior: liberado para atividades compatíveis até a próxima quarta-feira.
Igor Louzada: liberado para atividades compatíveis até a próxima segunda-feira (folga sábado e domingo).
Marcelo Oliveira: liberado para suas atividades rotineiras.</t>
  </si>
  <si>
    <t>João Paulo Nogueira</t>
  </si>
  <si>
    <t>HUMBERTO MARTINS</t>
  </si>
  <si>
    <t>MODERADO</t>
  </si>
  <si>
    <t>MUITO BAIXA</t>
  </si>
  <si>
    <t>ok</t>
  </si>
  <si>
    <t>Cabralia Paulista SP</t>
  </si>
  <si>
    <t>O motorista conduzia o caminhão comboio sentido Fazenda, quando o sistema de freio travou. O condutor estacionou no acostamento e mesmo solicitando apoio da área de frotas da ponsse, decidiu por conta própria tentar resolver o problema, foi quando ao destravar a cuíca, a mesma projetou uma de suas partes contra seu rosto, causando ferimentos.</t>
  </si>
  <si>
    <t>Anderson Arias</t>
  </si>
  <si>
    <t>Motorista I (peric.)</t>
  </si>
  <si>
    <t>Robson Correa Lima.</t>
  </si>
  <si>
    <t>1. Levado colaborador até o Pronto Atendimento na cidade de Duartina, para avaliação Médica e realização de exames radiológicos.
Colaborador sendo acompanhado pelo coordenador Cristovão no hospital para avaliação médica.
2. 05/01/2024, recebeu avaliação do médico do trabalho, foi liberado para atividades compatíveis com a lesão e encaminhado para ortorrinolaringologista, no dia 08/01/2024.</t>
  </si>
  <si>
    <t>Fazenda Santa Maria IV | Cabrália Paulista SP</t>
  </si>
  <si>
    <t>O auxiliar de manutenção trabalhava na substituição do coxim da cabine do FW, quando em dado momento desveriu um golpe de marreta e errou a peça a ser golpeada, atingindo seu dedo indicador da mão esquerda, causando um corte contuso no mesmo.</t>
  </si>
  <si>
    <t>MÓDULO 5</t>
  </si>
  <si>
    <t>Diogo de Souza Brisola</t>
  </si>
  <si>
    <t>Auxiliar Manutenção</t>
  </si>
  <si>
    <t>Anderson Santana</t>
  </si>
  <si>
    <t>1. Direcionado o colaborador até o Pronto Atendimento no Hospital da Unimed na cidade de Bauru, para avaliação Médica, onde recebeu sutura com dois pontos e orientação para ser avaliado por ortopedista.
2. No dia 08/01/2024 passará por avaliação do médico do trabalho.</t>
  </si>
  <si>
    <t>Marcio Paulino</t>
  </si>
  <si>
    <t>Fazenda Querência IV- Piratininga</t>
  </si>
  <si>
    <t>O colaborador estava saindo carregado da fazenda, quando ao fazer uma curva veio a bater com a terceira carreta em um carro terceiro, vindo a sofrer somente danos matérias no mesmo.</t>
  </si>
  <si>
    <t xml:space="preserve">Model </t>
  </si>
  <si>
    <t>Carlos Henrique Bardini</t>
  </si>
  <si>
    <t>Motorista Bitrem/Tritrem</t>
  </si>
  <si>
    <t>Everson Ribas Gomes</t>
  </si>
  <si>
    <t>1. O Técnico da frente do carregamento foi até o local registrar a ocorrência e prestar todo apoio.</t>
  </si>
  <si>
    <t>Luiz Felipe de Almeida</t>
  </si>
  <si>
    <t>Fazenda Santo Inacio - Talhão 012</t>
  </si>
  <si>
    <t>A colaboradora realizava atividade de irrigação, quando o trator passou por cima de um galho que acertou a colmeia que estava no meio de um broto de eucalipto, vindo a ferroar a colaboradora nas costas e na parte de trás das pernas.</t>
  </si>
  <si>
    <t>Sollum</t>
  </si>
  <si>
    <t>Tatiane Rodrigues</t>
  </si>
  <si>
    <t>Trabalhador Florestal</t>
  </si>
  <si>
    <t>Lívia</t>
  </si>
  <si>
    <t>Alisson Carlos</t>
  </si>
  <si>
    <t>Francisco</t>
  </si>
  <si>
    <t>1. A funcionária foi levada ao Pronto atendimento da cidade de Piratininga.</t>
  </si>
  <si>
    <t>Fausto Alves</t>
  </si>
  <si>
    <t>MAICON BRAGA RODRIGUES</t>
  </si>
  <si>
    <t>Fazenda Nova Concórdia</t>
  </si>
  <si>
    <t>A colaboradora estava se deslocando na fazenda, quando um resíduo enroscou no para-choque do carro, fazendo com que o mesmo viesse a quebrar.</t>
  </si>
  <si>
    <t>Natally de Souza Bielik</t>
  </si>
  <si>
    <t>Técnica em Operações Florestais</t>
  </si>
  <si>
    <t>Luiz Fernando de Souza Barbosa</t>
  </si>
  <si>
    <t>Alisson Carlos Silva</t>
  </si>
  <si>
    <t>1. Comunicação aos gestores</t>
  </si>
  <si>
    <t>Fazenda Porta do Sul</t>
  </si>
  <si>
    <t>O colaborador relatou que ao realizar uma manobra de saída da caixa seca, o pneu do trator acabou atolando. Foi então que o operador foi tentar sair, porém o tanque que estava cheio teria puxado para o lado da caixa seca, vindo a tombar, causando avarias na estrutura do guarda corpo.</t>
  </si>
  <si>
    <t>ASJ Florestal</t>
  </si>
  <si>
    <t>Rodrigo Cruz</t>
  </si>
  <si>
    <t>Operador de Trator Pneu II</t>
  </si>
  <si>
    <t>Vinícius Aquino</t>
  </si>
  <si>
    <t>1. Comunicação aos gestores e área de segurança da MS Florestal.</t>
  </si>
  <si>
    <t>Mayco Antônio</t>
  </si>
  <si>
    <t>Área de Rustificação (Pleno sol)</t>
  </si>
  <si>
    <t>A  colaboradora estava realizando a atividade na expedição de mudas e em determinado momento, sentiu uma ferroada no dedo da mão esquerda. Ela identificou como sendo um marimbondo.</t>
  </si>
  <si>
    <t>Eliana Cristina da Silva</t>
  </si>
  <si>
    <t>Gilvan</t>
  </si>
  <si>
    <t xml:space="preserve">1. Comunicação aos gestores,  saúde e área de segurança da MS Florestal. 
2. A colaboradora foi atendida no ambulatório médico local e medicada com 2 comprimidos de prednisolona, sendo liberada posteriormente sem restrições. </t>
  </si>
  <si>
    <t>Rodrigo Fonseca</t>
  </si>
  <si>
    <t>Fazenda 2 irmãos</t>
  </si>
  <si>
    <t xml:space="preserve">O operador estava realizando atividade de capina química (barra protegida) e ao sair do talhão para o carreador, bateu com a proteção frontal da máquina contra o pára-choque do veículo da EPS Equilíbrio que transitava no carreador, causando pequenas avarias no veículo. </t>
  </si>
  <si>
    <t>Parcetec</t>
  </si>
  <si>
    <t>Luiz Fernando de Souza Brito</t>
  </si>
  <si>
    <t>Tratorista</t>
  </si>
  <si>
    <t>Fernando Oliveira</t>
  </si>
  <si>
    <t>Paulo Teixeira</t>
  </si>
  <si>
    <t>1. Comunicação aos gestores e área de segurança da MS Florestal e Parcetec.</t>
  </si>
  <si>
    <t>Ariovaldo Ossuna Corrêa</t>
  </si>
  <si>
    <t>Fazenda Nova Aliança</t>
  </si>
  <si>
    <t xml:space="preserve">O colaborador relatou que estava realizando a avaliação dos bicos de aplicação. Em determinado momento, ele acabou pisando em um buraco onde sentiu um desconforto no pé esquerdo. </t>
  </si>
  <si>
    <t>Renan de Jesus Ferreira</t>
  </si>
  <si>
    <t>Operador de Máquinas</t>
  </si>
  <si>
    <t>Emerson Amorins</t>
  </si>
  <si>
    <t>1. Comunicação aos gestores, saúde e área de segurança da Emflora e MS Florestal;
2.O colaborador foi encaminhado para o hospital de Santa Rita do Pardo-MS, onde foi atendido e realizado exame de raio X,  não sendo constatada nenhuma fratura, ele então foi liberado para suas atividades laborais sem restrições.</t>
  </si>
  <si>
    <t>Marcello Saldanha Almeida</t>
  </si>
  <si>
    <t>O colaborador relatou que estava realizando suas atividades na distribuição de embalagens com mudas na mesa e uma das travas no pé da mesa estava solta, fazendo com que o colaborador viesse a tropeçar. O meu bateu seu antebraço esquerdo na mesa, causando uma leve escoriação.</t>
  </si>
  <si>
    <t>Vitor Pereira Rosa</t>
  </si>
  <si>
    <t xml:space="preserve">1. Comunicação aos gestores, saúde e área de segurança da MS Florestal. </t>
  </si>
  <si>
    <t>Gustavo de Souza Tolardo</t>
  </si>
  <si>
    <t>Fazenda Santo Expedito - Água Clara MS</t>
  </si>
  <si>
    <t>Segundo relato do colaborador, ele estava substituindo o cilindro da garra da máquina FW e ao tirar o pino grande da garra, a biela soltou e acabou prensando o dedo médio da mão esquerda contra a estrutura da garra, causando um ferimento contuso.</t>
  </si>
  <si>
    <t>MÓDULO 8</t>
  </si>
  <si>
    <t>Rudison Santos de Souza</t>
  </si>
  <si>
    <t>Mecânico Manutenção lll</t>
  </si>
  <si>
    <t>Evandro Worell</t>
  </si>
  <si>
    <t>Angelo Taparo</t>
  </si>
  <si>
    <t xml:space="preserve">1. Comunicação aos gestores,  saúde e área de segurança da Bracell e EPS Ponsse. </t>
  </si>
  <si>
    <t>Rafael Pinheiro Rodrigues</t>
  </si>
  <si>
    <t>Oficina Automotiva - Almoxarifado</t>
  </si>
  <si>
    <t>Colaborador realizava a movimentação de palete do nível 1 (Aproximadamente 5m de altura), quando o material que estava armazenado no mesmo se desprendeu e caiu acertando a empilhadeira e o chão, causando danos no farol da empilhadeira e um buraco no chão.</t>
  </si>
  <si>
    <t xml:space="preserve">Manut. Automotiva </t>
  </si>
  <si>
    <t>Almoxarifado</t>
  </si>
  <si>
    <t>Leandro Fernandes</t>
  </si>
  <si>
    <t>Almoxarife II</t>
  </si>
  <si>
    <t>Gustavo de Mello Romeiro</t>
  </si>
  <si>
    <t>Rafael Germano</t>
  </si>
  <si>
    <t>1. Segregação do palete para avaliação da condição de armazenamento;
2. Comunicação via grupo de whatsapp;
3. Supervisor avaliou junto com a equipe durante o DDS as possíveis causas e foi identificado falha no arqueamento/armazenamento;
4. Time foi orientado quanto a avaliação, correções imediatas quando necessário e percepção de risco.</t>
  </si>
  <si>
    <t>TÁSSIA PRADO</t>
  </si>
  <si>
    <t>Mini Jardim Clonal</t>
  </si>
  <si>
    <t>A colaboradora relatou que estava realizando suas atividades rotineiras de coleta de broto. Em determinado momento, veio a cortar o dedo indicador da mão direita, causando um pequeno ferimento. (A colaboradora não utilizava a luva de segurança no momento.)</t>
  </si>
  <si>
    <t>Carolina Ferreira dos Santos</t>
  </si>
  <si>
    <t>Maxmuller de Moura</t>
  </si>
  <si>
    <t xml:space="preserve">1. Comunicação aos gestores,  saúde e área de segurança da MS Florestal. 
2.  Ela então foi encaminhada para o ambulatório médico local, onde foi atendida e liberada sem restrições. </t>
  </si>
  <si>
    <t>Lidiana Nayara Ralph</t>
  </si>
  <si>
    <t>Fazenda Aruanda</t>
  </si>
  <si>
    <t xml:space="preserve">O colaborador relatou que estava auxiliando o operador a desamassar um ferro do implemento da barra protegida. Foi então que ele errou o golpe onde a marreta escorregou da mão, vindo a  atingir o seu pé esquerdo, causando um ferimento. </t>
  </si>
  <si>
    <t>Barra Protegida</t>
  </si>
  <si>
    <t>Iure Rodrigues de sousa</t>
  </si>
  <si>
    <t>Encarregado</t>
  </si>
  <si>
    <t>Gleison   Rodrigues</t>
  </si>
  <si>
    <t>José Renato Drago</t>
  </si>
  <si>
    <t>Gleison   Rodrigues</t>
  </si>
  <si>
    <t xml:space="preserve">1. Comunicação aos gestores, saúde e área de segurança da MS Florestal e EPS Ambient;
2. O colaborador foi encaminhado para UPA em Campo Grande MS,  onde foi atendido e liberado sem restrições. </t>
  </si>
  <si>
    <t>Tiago Caetano</t>
  </si>
  <si>
    <t>Rod.  Avaí - Duartina Km 15</t>
  </si>
  <si>
    <t>Motorista trafegava com caminhão carregado,  quando percebeu que a 3⁰ composição se movimentou fora da pista, o mesmo tentando voltar para o eixo da pista  veio a tombar o 2° e 3° Compartimentos.</t>
  </si>
  <si>
    <t>Expresso Nepomuceno</t>
  </si>
  <si>
    <t>Fabio Fernandes</t>
  </si>
  <si>
    <t>Motorista Tritrem</t>
  </si>
  <si>
    <t>André Luis Scarin do Amaral</t>
  </si>
  <si>
    <t>1. Segurança do trabalho da empresa levantou as informações in loco para as realização das tratativas.</t>
  </si>
  <si>
    <t>Francisco de Sousa</t>
  </si>
  <si>
    <t xml:space="preserve"> Acesso Fazenda Flecha Azul</t>
  </si>
  <si>
    <t>Motorista em deslocamento vazio, veio a perder o fueiro L.E da segunda carreta, onde percebeu que tinha caído somente quando chegou na Fazenda.</t>
  </si>
  <si>
    <t>Odair Cordeiro de Oliveira</t>
  </si>
  <si>
    <t>Motorista Transporte de Cargas</t>
  </si>
  <si>
    <t>Maximiliano Carvalho Silva</t>
  </si>
  <si>
    <t>1. Motorista avisou de imediato e Técnico BTF5 foi no local;
2. Informado Supervisor de transporte do BTF5;
3. Acionado socorro terceiro para manutenção.</t>
  </si>
  <si>
    <t>Ricardo Aparecido da Silva</t>
  </si>
  <si>
    <t>O Motorista estava seguindo vazio para a fazenda, quando percebeu que a base do fueiro da 2° composição tinha caído.</t>
  </si>
  <si>
    <t>Antônio Lopes de Sá</t>
  </si>
  <si>
    <t>Motorista Transporte Madeira</t>
  </si>
  <si>
    <t>1. Comunicação com o supervisor Adilson Basto - BTF-SP 03</t>
  </si>
  <si>
    <t>Viveiro Avaí</t>
  </si>
  <si>
    <t xml:space="preserve"> Colaboradora durante a coleta de brotos, cortou a luva e o dedo anelar da mão esquerda com a tesoura.</t>
  </si>
  <si>
    <t>Avaí</t>
  </si>
  <si>
    <t>Ketinyn Caroliny Cipriani Pereira</t>
  </si>
  <si>
    <t>Auxiliar de Serviços Gerais</t>
  </si>
  <si>
    <t>Maria Lopes Martins Avelar</t>
  </si>
  <si>
    <t>Geisislaine Araujo</t>
  </si>
  <si>
    <t>Alexandre Pinto Mesquita</t>
  </si>
  <si>
    <t>1. Colaboradora foi encaminhada para o pronto atendimento de Avaí e retornou ao trabalho.</t>
  </si>
  <si>
    <t>Fazenda Lobos e Araras</t>
  </si>
  <si>
    <t>Motorista que estava no caminhão caçamba realizava movimento da descida da caçamba, ao assentar no chassi, ocasionou o rompimento do cabo de aço que fixava o pneu estepe do caminhão, o mesmo se soltou vindo a atingir a perna  do colaborador (motorista)  que estava ao lado.</t>
  </si>
  <si>
    <t>Agro - Roque</t>
  </si>
  <si>
    <t>Manut. Estradas Logíst Terceiro</t>
  </si>
  <si>
    <t>Kleiton Roberto Silvério</t>
  </si>
  <si>
    <t>Motorista</t>
  </si>
  <si>
    <t>Técnico Eliezer</t>
  </si>
  <si>
    <t>1.  Colaborador encaminhado ao PS;
2. Regularização do pneu,
3. Avaliação de todos os sistemas de travas,
4.Colaborador enviado ao ortopedista e liberado em seguida.</t>
  </si>
  <si>
    <t>Gustavo Bigheti</t>
  </si>
  <si>
    <t>GLAUCIA APARECIDA COVRE</t>
  </si>
  <si>
    <t xml:space="preserve">Fazenda Regina </t>
  </si>
  <si>
    <t xml:space="preserve">Colaborador servente da equipe manual realizava atividade de retirada de cercas e porteiras, ao abrir um buraco no chão com a ferramenta cavadeira, veio à esbarrar em um parafuso da porteira, ocasionando um corte no dorso da mão direita (Colaborador não utilizava EPI- Luva).
</t>
  </si>
  <si>
    <t>Maycon Jhordan Cantazini</t>
  </si>
  <si>
    <t>Servente</t>
  </si>
  <si>
    <t>Eliel Freitas</t>
  </si>
  <si>
    <t>1. Encaminhado ao PS;
2. Reorientação sobre a importância do uso dos epis corretamente.
3. Será aplicada medida administrativa ao mesmo por descumprimento de regras.</t>
  </si>
  <si>
    <t>Fazenda Barille</t>
  </si>
  <si>
    <t xml:space="preserve">Segundo relato do colaborador, ele estava realizando aferição de controle de qualidade. Em determinado momento, ele foi surpreendido por uma picada de abelha em sua mão direita. </t>
  </si>
  <si>
    <t>Matheus Rocha</t>
  </si>
  <si>
    <t>Técnico de Operações Florestais I</t>
  </si>
  <si>
    <t>Eliton Casemiro Alves</t>
  </si>
  <si>
    <t>Rogelio José de Souza</t>
  </si>
  <si>
    <t xml:space="preserve">1. Comunicação aos gestores, saúde e área de segurança da MS Florestal. 
2. De imediato, o colaborador foi encaminhado até a área de vivência onde tomou dois comprimidos (predinisolona) e por medidas preventivas foi levado até a unidade de saúde de Campo Grande MS, onde foi atendido e liberado sem restrições. 
</t>
  </si>
  <si>
    <t>Samuel Nogueira Pereira</t>
  </si>
  <si>
    <t>Balança Saída</t>
  </si>
  <si>
    <t xml:space="preserve">Motorista saindo com veículo pela balança, acabou subindo a alça que dar acesso a retirada de notas.  </t>
  </si>
  <si>
    <t>Placidos</t>
  </si>
  <si>
    <t>weslei silva ribeiro</t>
  </si>
  <si>
    <t>motorista carreteiro</t>
  </si>
  <si>
    <t> solicitado grua para reposicionar composição desalinhada e veículo saiu da balança.</t>
  </si>
  <si>
    <t>monitoramento bracell</t>
  </si>
  <si>
    <t xml:space="preserve">Fazenda Duas Pontes – Santa Cruz do Rio Pardo </t>
  </si>
  <si>
    <t>Ao empurrar as madeiras fora da pilha e do alcance do fogo a mesma veio a enroscar em um galho, fazendo com que o mesmo chicoteasse atingindo o vidro lateral direito, causando a quebra do mesmo.</t>
  </si>
  <si>
    <t>Macplan</t>
  </si>
  <si>
    <t>Fabio Carvalho</t>
  </si>
  <si>
    <t>Operador de Maquinas Pesadas</t>
  </si>
  <si>
    <t>Jose Antonio Zanata</t>
  </si>
  <si>
    <t>Marcos Braz</t>
  </si>
  <si>
    <t>Tiago Rocha</t>
  </si>
  <si>
    <t>1. Foi paralisado a atividade de imediato</t>
  </si>
  <si>
    <t>Helen Beatriz</t>
  </si>
  <si>
    <t>Fazenda Mimoso</t>
  </si>
  <si>
    <t>Segundo relato do colaborador, ele estava realizando a limpeza interna da cabine da máquina e ao abrir o vidro traseiro o mesmo bateu contra a estrutura do implemento, causando a quebra do vidro.</t>
  </si>
  <si>
    <t>Larsil I</t>
  </si>
  <si>
    <t>Cleber Mário</t>
  </si>
  <si>
    <t>Operador Máquinas</t>
  </si>
  <si>
    <t>Elbimar Ramos</t>
  </si>
  <si>
    <t>Hélio Rocha</t>
  </si>
  <si>
    <t>1. Comunicação aos gestores e área de segurança da MS Florestal. 
2. Substituição imediata do vidro.</t>
  </si>
  <si>
    <t>Oreste Godoi</t>
  </si>
  <si>
    <t>AMANDA CRISTINA PATRICIO DE LIMA</t>
  </si>
  <si>
    <t>Projeto Santa Maria IV</t>
  </si>
  <si>
    <t>Colaborador realizava o descarregamento de um caminhão que estava encalhado, momento que não verificou o espaço para realização da atividade e adentrou no corrégo paralelo a estrada, causando atolamento da máquina.</t>
  </si>
  <si>
    <t>M7</t>
  </si>
  <si>
    <t>Thiago Alves Domingues</t>
  </si>
  <si>
    <t>Assistente Operador de Grua</t>
  </si>
  <si>
    <t>Mário Fraiz Maia</t>
  </si>
  <si>
    <t>Mario Fraiz Maia</t>
  </si>
  <si>
    <t>1. Informado a Gestão (Marcos Menezes);
2. Informado a área de Segurança do Trabalho Bracell
3. Comunicação com o time de RI, Prefeito e Secretário de Obras de Cabrália;
4. Sinalização e interdição da estrada rural;
5. Solicitado apoio para a retirada da máquina.</t>
  </si>
  <si>
    <t>Fazenda Ômega</t>
  </si>
  <si>
    <t>Duas caminhonetes se deslocavam no mesmo sentido, o auxiliar de manutenção que conduzia o veículo de trás, não percebeu a parada do veículo da frente e veio a colidir na traseira do mesmo.</t>
  </si>
  <si>
    <t>MÓDULO 6</t>
  </si>
  <si>
    <t>Oseas Delmira Rocha</t>
  </si>
  <si>
    <t>Auxiliar de manutenção</t>
  </si>
  <si>
    <t>1.Realizando atendimento no local, coletado informações preliminares.</t>
  </si>
  <si>
    <t>Carlos Henrique Locay (TST PONSSE)</t>
  </si>
  <si>
    <t>Fazenda Santa Rita</t>
  </si>
  <si>
    <t>Operador ao sair da Máquina foi picado por uma abelha, na região da sua orelha.</t>
  </si>
  <si>
    <t>MÓDULO 9</t>
  </si>
  <si>
    <t>Cláudio Pereira de Almeida Junior</t>
  </si>
  <si>
    <t>Operador de máquina</t>
  </si>
  <si>
    <t>Tcharles Queiros</t>
  </si>
  <si>
    <t>Lucas Pinto Ribeiro</t>
  </si>
  <si>
    <t>1.Encaminhado para atendimento médico em Garça, e liberado de imediato.</t>
  </si>
  <si>
    <t>ALESSANDRO BERNARDINO BORGES</t>
  </si>
  <si>
    <t>Lençóis Paulista - Avenida Jacomo Nicolau Pacola</t>
  </si>
  <si>
    <t>Colaborador se deslocava pela avenida com o veÍculo, momento que uma motocicleta não respeitou o sinal vermelho do semáforo e colidiu na lateral do veículo.</t>
  </si>
  <si>
    <t>M1</t>
  </si>
  <si>
    <t>Custódio Xavier</t>
  </si>
  <si>
    <t>1. Informado a Gestão;
2. Informado a Segurança do Trabalho Bracell;
3. Conversa com os envolvidos para entendimento da ocorrência;
4. Emissão do B.O (finalização 15/01);
5. Coleta da documentação do veículo envolvido;
6. Contato com a Gestão de Frotas Bracell.</t>
  </si>
  <si>
    <t>Durante o Trajeto até a Fazenda Toca da Anta</t>
  </si>
  <si>
    <t>TRAJETO</t>
  </si>
  <si>
    <t>Durante percurso foi evidenciado um galho seco embaixo da caminhonete. Foi então que o mecânico foi realizar a retirada do galho e acabou causando um pequeno ferimento no dedo da sua mão direita.</t>
  </si>
  <si>
    <t>Alexandro Lima da Silva</t>
  </si>
  <si>
    <t>Tiago Henrique Gobbo</t>
  </si>
  <si>
    <t xml:space="preserve">1. Colaborador fez um leve curativo usando o kit primeiro socorros da frente de trabalho e seguiu sua rotina. 
2. Comunicação aos gestores, saúde e área de segurança da MS Florestal. </t>
  </si>
  <si>
    <t>Mini jardim Clonal</t>
  </si>
  <si>
    <t>A colaboradora estava realizando suas atividades de rotina (manutenção das cepas do jardim clonal), e em determinado momento, veio a cortar o dedo médio da mão esquerda com a tesoura de poda, causando um pequeno ferimento.</t>
  </si>
  <si>
    <t>Nilzaete Gomes Domingues</t>
  </si>
  <si>
    <t>Auxiliar de Viveiro</t>
  </si>
  <si>
    <t xml:space="preserve">1. Comunicação aos gestores, saúde e área de segurança da MS Florestal. 
2. A colaboradora foi encaminhada ao barracão de estaqueamento e a socorrista mais próxima fez a assepsia e o curativo. Foi então que ela retornou às atividades normais. 
</t>
  </si>
  <si>
    <t>Dayane Rafaela Rossignolo</t>
  </si>
  <si>
    <t>Fazenda Nossa Senhora Aparecida - Água Clara</t>
  </si>
  <si>
    <t xml:space="preserve">Durante manobra de ré, bateu no alambrado derrubando parte do mesmo. </t>
  </si>
  <si>
    <t xml:space="preserve">Flora Brasil </t>
  </si>
  <si>
    <t>Deyvid dos Santos Dias </t>
  </si>
  <si>
    <t>Gleison Martinez</t>
  </si>
  <si>
    <t>Antônio Teodomiro</t>
  </si>
  <si>
    <t>1. Comunicação aos gestores e área de segurança da MS Florestal. 
2. Caminhão liberado e será orçado o custo do prejuízo para empresa (Flora Brasil) custear o prejuízo causado.</t>
  </si>
  <si>
    <t>Leogiano Pires</t>
  </si>
  <si>
    <t>Fazenda Santa Maria II - Talhão 006</t>
  </si>
  <si>
    <t>Técnico de operação realizava suas atividades em campo, quando foi picado por uma abelha em sua mão.</t>
  </si>
  <si>
    <t>MÓDULO 12</t>
  </si>
  <si>
    <t>Elton Carlos de Moura Rocha</t>
  </si>
  <si>
    <t>Técnico de Operação</t>
  </si>
  <si>
    <t>Antônio Gabriel</t>
  </si>
  <si>
    <t>1. Tomou antialérgico.
2. Passou por atendimento médico em bauru.</t>
  </si>
  <si>
    <t>Elton Moura.</t>
  </si>
  <si>
    <t xml:space="preserve"> Av.Afonso Pena</t>
  </si>
  <si>
    <t>O colaborador relatou que seguia com o veículo e ao realizar uma frenagem para conversão a direita, percebeu um pequeno impacto no veículo. Foi então que uma motocicleta veio a colidir na lateral traseira do carro, causando pequenos danos na motocicleta.</t>
  </si>
  <si>
    <t>Renan Pedro de Aquino Leite Marques</t>
  </si>
  <si>
    <t>Supervisor de Silvicultura</t>
  </si>
  <si>
    <t>Renan Marques</t>
  </si>
  <si>
    <t>João Ramyller</t>
  </si>
  <si>
    <t>1. Foi realizada a comunicação à polícia militar e corpo de bombeiros, onde a condutora da motociclista foi socorrida, levada ao UPA, onde foi medicada e liberada;
2. Comunicação aos gestores e área de segurança da MS Florestal.</t>
  </si>
  <si>
    <t>Fazenda Sta Rosa (M2)</t>
  </si>
  <si>
    <t>O caminhão estava sendo rebocado pela Patrol da empresa Macplan, quando o operador da Patrol parou e ao falar no rádio para o motorista da VDA parar para retirar a cinta, outro motorista entrou na frequência de comunicação, impedindo que o motorista da VDA escutasse, vindo a colidir na Patrol.</t>
  </si>
  <si>
    <t>VDA</t>
  </si>
  <si>
    <t>Carlos H. Leoneta de Oliveira</t>
  </si>
  <si>
    <t>Motorista 9 eixos</t>
  </si>
  <si>
    <t>1. Verificado se houve lesões com os colaboradores (sem lesões);
2. Somente danos materiais.</t>
  </si>
  <si>
    <t>André Marques - TST VDA</t>
  </si>
  <si>
    <t>Fazenda Berço da Vida</t>
  </si>
  <si>
    <t xml:space="preserve">Segundo relato do motorista, ele estava em deslocamento para fazenda e em determinado trecho da estrada o pneu do ônibus patinou, derrapando e  esbarrando contra o palanque na lateral da estrada.
</t>
  </si>
  <si>
    <t>Carpelo</t>
  </si>
  <si>
    <t>Rogério</t>
  </si>
  <si>
    <t>Danielle Monteiro</t>
  </si>
  <si>
    <t>1. Desatolamento do ônibus;
2. Comunicação aos Gestores e área de segurança da MS Florestal e EPS Carpelo.</t>
  </si>
  <si>
    <t>Mickal</t>
  </si>
  <si>
    <t>Santa Rita do Pardo - MS</t>
  </si>
  <si>
    <t>Segundo relato do colaborador (operador), ele estava realizando a atividade de aplicação de herbicida (conceição), e ao passar por uma curva de nível, o trator tombou para o lado esquerdo, causando danos materiais (quebra do vidro da porta e retrovisor da máquina).</t>
  </si>
  <si>
    <t>José Arnaldo Borges dos Santos</t>
  </si>
  <si>
    <t xml:space="preserve">1. Comunicação aos gestores e área de Segurança da Emflora e MS Florestal. </t>
  </si>
  <si>
    <t>Fazenda Cabreúva</t>
  </si>
  <si>
    <t>Durante deslocamento de 2 veículos para realizar atividade de rotina, o carro da frente percebeu que a estrada estava muito arenosa. Ele realizou uma parada imediata devido à dificuldade do carro ser pequeno. Logo atrás, outro colaborador da empresa vinha conduzindo o segundo veículo e, por não perceber o carro à frente, acabou batendo na traseira do mesmo.</t>
  </si>
  <si>
    <t>Siltec</t>
  </si>
  <si>
    <t>P&amp;D</t>
  </si>
  <si>
    <t>Kelton Rodrigues de Almeida, Kelvin Rodrigues de Almeida</t>
  </si>
  <si>
    <t>Encarregado florestal, Auxiliar Florestal</t>
  </si>
  <si>
    <t>Gabriela Moreira</t>
  </si>
  <si>
    <t>Diogo Matos</t>
  </si>
  <si>
    <t>1. Os mesmos foram orientados Para o deslocamentos dos veículos para manutenção, e agendado uma reciclagem e treinamento de Direção Defensiva.</t>
  </si>
  <si>
    <t>César José da Cruz</t>
  </si>
  <si>
    <t>KARINE ANTONIA MORAES RIBEIRO</t>
  </si>
  <si>
    <t>Pátio de limpeza da linha 02</t>
  </si>
  <si>
    <t xml:space="preserve">O colaborador conduzia o caminhão, quando veio a colidir na porta de outro caminhão que estava estacionado. </t>
  </si>
  <si>
    <t>Rodrigo de Souza Monteiro</t>
  </si>
  <si>
    <t>Arthur Magnino Santana</t>
  </si>
  <si>
    <t>1. Comunicação com o supervisor e segurança.</t>
  </si>
  <si>
    <t>Marcos Montesso técnico do BTF3.</t>
  </si>
  <si>
    <t>Fazenda Novo Horizonte - MÓD 2</t>
  </si>
  <si>
    <t xml:space="preserve">Durante deslocamento com o HV, o operador foi picado por uma vespa.
</t>
  </si>
  <si>
    <t>MÓDULO 2</t>
  </si>
  <si>
    <t>Fabrício de Melo</t>
  </si>
  <si>
    <t>Operador máquina florestal II</t>
  </si>
  <si>
    <t>Rafael Elli</t>
  </si>
  <si>
    <t>Emanuel Marques</t>
  </si>
  <si>
    <t>1. Máquina paralisada para a manutenção na borracha da porta;
2. Funcionário encaminhado para o PS/UPA de Capão Bonito/SP, passou pelo médico de plantão e foi liberado.</t>
  </si>
  <si>
    <t>Fazenda  Betel - Água Clara</t>
  </si>
  <si>
    <t>O colaborador relatou que  se deslocava na estrada não pavimentada e ao realizar uma curva fechada,  foi surpreendido por um veículo leve de terceiro que estava na contra mão, vindo a colidir com o ônibus, causando pequenas avarias.</t>
  </si>
  <si>
    <t>Josivaine Lopes Oliveira</t>
  </si>
  <si>
    <t xml:space="preserve"> Motorista de ônibus</t>
  </si>
  <si>
    <t xml:space="preserve"> Bruno Arruda</t>
  </si>
  <si>
    <t>Felipe Neckel</t>
  </si>
  <si>
    <t>1. Comunicação aos gestores e área de Segurança da MS Florestal e JSF.</t>
  </si>
  <si>
    <t>Diego Santos</t>
  </si>
  <si>
    <t>Estrada de acesso a Faz. Paredão</t>
  </si>
  <si>
    <t>Segundo relato do colaborador, ele parou o caminhão da atividade de multitarefa na estrada para aguardar a chegada da manutenção. Em determinado momento, um outro caminhão (EPS Emflora), passou ao lado, acabou encontrando na lateral, causando a quebra do pisca alerta, retrovisor.</t>
  </si>
  <si>
    <t>Francisco da Silva Saraiva</t>
  </si>
  <si>
    <t xml:space="preserve">1. Comunicação aos gestores e área de segurança da MS Florestal e EPS Carpelo. </t>
  </si>
  <si>
    <t>Ezequiel Vieira Calado</t>
  </si>
  <si>
    <t>Fazenda Bela Vista VII</t>
  </si>
  <si>
    <t>Ao realizar atividade de preparação de estaca, o facão atingiu a mão esquerda do colaborador, causando um pequeno corte por cima da luva.</t>
  </si>
  <si>
    <t>Planej. E Controle</t>
  </si>
  <si>
    <t>Urubatan Amaral</t>
  </si>
  <si>
    <t>Auxiliar de topografia</t>
  </si>
  <si>
    <t>Ricardo Souto de Souza</t>
  </si>
  <si>
    <t>Aline Vergani</t>
  </si>
  <si>
    <t>1. Estancou o sangramento com um pano e se direcionou para o hospital mais próximo.</t>
  </si>
  <si>
    <t>Fazenda Americana</t>
  </si>
  <si>
    <t>Durante atividade de avaliação de declividade, uma abelha solitária picou o nariz do colaborador.</t>
  </si>
  <si>
    <t>Diego Ribeiro da Silva</t>
  </si>
  <si>
    <t>Técnico de planejamento e controle I</t>
  </si>
  <si>
    <t>1. Tomou medicamento e foi encaminhado para o posto mais próximo.</t>
  </si>
  <si>
    <t>Ao descarregar o caminhão de caixa de mudas vazias colaborador não  percebeu o colega desatento e soltou a caixa vindo a bater na boca do colega.</t>
  </si>
  <si>
    <t>Juan Bruno Eduardo de Moura</t>
  </si>
  <si>
    <t xml:space="preserve"> Alexandre Pinto Mesquita</t>
  </si>
  <si>
    <t>1. Colaborador foi encaminhado para o pronto atendimento de Avaí.</t>
  </si>
  <si>
    <t>Maria Lopes</t>
  </si>
  <si>
    <t>Rodovia Raposo Tavares - Km 140</t>
  </si>
  <si>
    <t>Colaborador realizava deslocamento com o veículo sentido Sorocaba,  momento que o capô abriu e acertou o parabrisa.</t>
  </si>
  <si>
    <t>Caio De Oliveira Silva</t>
  </si>
  <si>
    <t>Técnico de operações florestais</t>
  </si>
  <si>
    <t>Marcos Silva de Menezes</t>
  </si>
  <si>
    <t>1. Informado a gestão;
2. Informado a Movida;
3. Informado a area de segurança do trabalho.</t>
  </si>
  <si>
    <t>Caio de Oliveira Silva</t>
  </si>
  <si>
    <t>Viveiro LP01</t>
  </si>
  <si>
    <t>Ao puxar uma bandeja que travou, a colaboradora acabou batendo  pulso esquerdo na estrutura de ferro.</t>
  </si>
  <si>
    <t>LPI</t>
  </si>
  <si>
    <t>Estela Saranholi</t>
  </si>
  <si>
    <t>Agnaldo Romano</t>
  </si>
  <si>
    <t>Claudilene Pena</t>
  </si>
  <si>
    <t>1. Colaborador foi encaminhado para ambulatório linha 01 avaliada e liberada.</t>
  </si>
  <si>
    <t>Fazenda Represa - MÓD 15</t>
  </si>
  <si>
    <t>Ao descer da máquina, foi picada na perna direita por uma abelha.</t>
  </si>
  <si>
    <t>Elizabete da Silva</t>
  </si>
  <si>
    <t>Operador máquina florestal I</t>
  </si>
  <si>
    <t>1. A funcionária foi encaminhada ao pronto atendimento de Itatinga. Passou pelo prantonista e foi liberada.</t>
  </si>
  <si>
    <t>Fazenda Nova Aliança - Talhão 001</t>
  </si>
  <si>
    <t>O colaborador relatou que estava debaixo da copa da árvore para se abrigar do sol e ao se levantar bateu com a cabeça em um galho, causando um pequeno corte contuso.</t>
  </si>
  <si>
    <t>Marcio Farias Vicente</t>
  </si>
  <si>
    <t xml:space="preserve"> Motorista</t>
  </si>
  <si>
    <t>1. Foi realizado os primeiros socorros pela equipe de campo, utilizando o kit de primeiros socorros;
2. A atividade foi paralisada e o colaborador foi encaminhado ao Hospital de Santa Rita do Pardo - MS para atendimento médico;
3. Foi realizada a comunicação aos gestores, saúde e área de segurança da MS Florestal e EPS Emflora.</t>
  </si>
  <si>
    <t>João Victor Sampaio da Silva</t>
  </si>
  <si>
    <t>Avenida Dias Barroso - Centro Bataguassu/MS</t>
  </si>
  <si>
    <t xml:space="preserve">A colaboradora estava se deslocando para o escritório da MS Florestal, conduzindo a sua motocicleta. Nesse percurso, ao abrir o semáforo, um veículo de terceiro foi fazer uma conversão a esquerda e acabou colidindo com a colaboradora que seguia para o escritório. </t>
  </si>
  <si>
    <t>Katia Santos de Almeida</t>
  </si>
  <si>
    <t>Operadora de Máquinas e Equipamentos</t>
  </si>
  <si>
    <t>Evanilson Reis</t>
  </si>
  <si>
    <t xml:space="preserve">1. A colaboradora foi encaminhada para o Hospital Santa Casa de Bataguassu-MS, onde foi atendida, realizou exame de raio X,  sendo constatada uma fratura na tíbia da sua perna direita. </t>
  </si>
  <si>
    <t>BR 262 - Água Clara - MS</t>
  </si>
  <si>
    <t xml:space="preserve">Segundo relato do motorista,  ele seguia com a frota carregada sentido Lençóis Paulista-SP. Após passar pela linha do trem com a frota no centro da pista devido ao desnível, o motorista avistou dois meninos de bicicleta e nesse mesmo instante ele puxou o volante para a direita vindo a balançar o último compartimento e consequentemente causando o tombamento da carreta por completo. </t>
  </si>
  <si>
    <t>Wellington Oziel</t>
  </si>
  <si>
    <t>Hellerson Siares</t>
  </si>
  <si>
    <t>Adriano Sanabria</t>
  </si>
  <si>
    <t xml:space="preserve">1. Comunicação aos gestores e área de segurança da Bracell e EPS JSL;
2. Por medidas preventivas o colaborador foi encaminhado ao hospital em Água Clara-MS,  onde foi atendido e liberado sem restrições. </t>
  </si>
  <si>
    <t>Fazenda 3 Irmãos</t>
  </si>
  <si>
    <t xml:space="preserve">O colaborador relatou que estava realizando a atividade de Supressão de solo com a máquina. Em determinado momento, ao realizar a supressão já no solo, houve rebote de um resíduo (madeira), que acabou atingindo a parte inferior do vidro lateral direito da máquina, causando a quebra do mesmo. </t>
  </si>
  <si>
    <t>Planaterra</t>
  </si>
  <si>
    <t>Sidnei Aparecido Diniz Vitorio</t>
  </si>
  <si>
    <t>Operador Escavadeira Hidráulica I</t>
  </si>
  <si>
    <t>Renan Marquês</t>
  </si>
  <si>
    <t xml:space="preserve">1.Comunicação aos gestores e área de segurança da MS Florestal. </t>
  </si>
  <si>
    <t>João Pedro</t>
  </si>
  <si>
    <t>Fazenda Rincão do Pinhal</t>
  </si>
  <si>
    <t>Efetuava a Adubação, com o trator e implemento e ao passar por uma erosão a adubadeira veio a atingir o vidro traseiro (saída de emergência).</t>
  </si>
  <si>
    <t>J.F.I</t>
  </si>
  <si>
    <t>Capão Bonito/SP.</t>
  </si>
  <si>
    <t>Vitor</t>
  </si>
  <si>
    <t>Luciano Bueno de Camargo Matos</t>
  </si>
  <si>
    <t>Gil Queiroga</t>
  </si>
  <si>
    <t>1. Trator paralisado para a troca do vidro e troca do terceiro ponto e ajuste no comprimento da corrente de segurança.</t>
  </si>
  <si>
    <t>Alessandro TST JFI</t>
  </si>
  <si>
    <t>Fazenda Trincheira</t>
  </si>
  <si>
    <t>Durante a atividade de descarte, ao rodar o talhão com veículo leve,  veio a escorregar  colidindo com tronco de árvore, gerando pequenas avarias na porta do passageiro.</t>
  </si>
  <si>
    <t>Qualidade Florestal</t>
  </si>
  <si>
    <t>Everton Luiz Sanches De Carvalho</t>
  </si>
  <si>
    <t>Assistente</t>
  </si>
  <si>
    <t>Rafael Tiburcio</t>
  </si>
  <si>
    <t>Rafael Rodrigues</t>
  </si>
  <si>
    <t/>
  </si>
  <si>
    <t>1. Ninguém Se Feriu E Retiramos O Veiculo Do Local.</t>
  </si>
  <si>
    <t>Wellington Mateus Gardino</t>
  </si>
  <si>
    <t>Fazenda São José VI - Talhão 07</t>
  </si>
  <si>
    <t>O funcionário (encarregado) realizava o apontamento no interior do veículo, em dado momento o mesmo teve que deixar o veículo e não acionou o freio estacionário, o veículo movimentou-se e atingiu a concha da retroescavadeira.</t>
  </si>
  <si>
    <t>Itatinga</t>
  </si>
  <si>
    <t>Erique</t>
  </si>
  <si>
    <t xml:space="preserve">1. Veículo parado e enviado para manutenção. </t>
  </si>
  <si>
    <t>Fazenda Novo Horizonte | Capão Bonito SP</t>
  </si>
  <si>
    <t>Veículo Transporte de Pessoas</t>
  </si>
  <si>
    <t>Durante o deslocamento, os veículos da empresa Piracicabana (ônibus) e Ponsse (pipa munck), colidiram lateralmente gerando danos materiais (avarias leves).</t>
  </si>
  <si>
    <t>Colaborador Ponsse Danilo Fabricio Vaz de Moraes/Colaborador Piracicabana Rafael Antonio da Silva Marques</t>
  </si>
  <si>
    <t>Ponsse: Motorista I/Piracicabana: Motorista</t>
  </si>
  <si>
    <t>Altair Negrello Junior</t>
  </si>
  <si>
    <t>Emanuel Francis Marques</t>
  </si>
  <si>
    <t>1. Veículos liberados para que possam passar por manutenção.</t>
  </si>
  <si>
    <t>Luiz Henrique de Almeida Cruz</t>
  </si>
  <si>
    <t>Pátio L2</t>
  </si>
  <si>
    <t xml:space="preserve">Durante manobra na quadra 5 (com caminhão), o fueiro quebrou, vindo a cair parte da carga do primeiro compartimento. </t>
  </si>
  <si>
    <t>Pátio de Madeira</t>
  </si>
  <si>
    <t>Paulo Melo</t>
  </si>
  <si>
    <t>Motorista Rechego</t>
  </si>
  <si>
    <t>Bianca Araújo Cândido</t>
  </si>
  <si>
    <t>Eder Ramos</t>
  </si>
  <si>
    <t>1. Informado supervisor do pátio .
2. Registro com fotos do veículo;
3. Retirada a carga da carreta e transferida para outro caminhão de Rechego,veículo encaminhado para manutenção automotiva.</t>
  </si>
  <si>
    <t>ALESSANDRA MARTINS RIBEIRO</t>
  </si>
  <si>
    <t>Fazenda Macedônia</t>
  </si>
  <si>
    <t xml:space="preserve">Operador relata que ao descer da HV teve sua mão direita (dedo indicador) atingida pela porta, causando uma dor no local. </t>
  </si>
  <si>
    <t>Luiz Antônio de Oliveira</t>
  </si>
  <si>
    <t>Márcio Pires</t>
  </si>
  <si>
    <t>1. No dia seguinte ao ocorrido (período da manhã) o técnico de operações florestais levou o funcionário para a medicina Bracell, que foi avaliado e encaminhado para ortopedista.
Recomendado trabalho compatível por 35 dias.</t>
  </si>
  <si>
    <t>Fazenda da União</t>
  </si>
  <si>
    <t xml:space="preserve">O colaborador relatou que realizava limpeza no implemento subsolador. Em determinado momento, a tampa do compartimento de adubo veio a fechar, atingindo o seu braço na altura do biceps, causando apenas um desconforto no local. </t>
  </si>
  <si>
    <t>Aguinaldo Garcia Ricales</t>
  </si>
  <si>
    <t>Operador Maquinas e Equipamentos</t>
  </si>
  <si>
    <t>Alan Lima</t>
  </si>
  <si>
    <t>José Junior</t>
  </si>
  <si>
    <t xml:space="preserve">1. O colaborador foi encaminhado para o hospital onde foi atendido e liberado sem restrições. 
2. Comunicação aos gestores,  saúde e área de segurança da MS Florestal. </t>
  </si>
  <si>
    <t>Edvaldo de Oliveira</t>
  </si>
  <si>
    <t>Acesso Fazenda Barra Mansa</t>
  </si>
  <si>
    <t>O colaborador (motorista) relatou que após término do turno, seguia pela estrada de acesso a fazenda para cidade. Ao passar pela ponte, bateu com o pneu contra um buraco que se encontrava no rodeiro. Após o ocorrido o caminhão seguiu o seu percurso normalmente.</t>
  </si>
  <si>
    <t>Mottasul</t>
  </si>
  <si>
    <t>José Leonardo dos Santos</t>
  </si>
  <si>
    <t>Angelo Tarapo</t>
  </si>
  <si>
    <t>1. Comunicação aos gestores e área de segurança da MS Florestal para trancar passagem e realizar reparos.</t>
  </si>
  <si>
    <t>Allyfe Ferreira</t>
  </si>
  <si>
    <t>Santa Terezinha  7</t>
  </si>
  <si>
    <t>O colaborador realizava a atividade de roçada, quando  acertou  uma colmeia de abelhas, ele saiu correndo vindo a cair, batendo o joelho no chão. O colaborador levou uma picada de abelha na boca.</t>
  </si>
  <si>
    <t>Jose Vinicio</t>
  </si>
  <si>
    <t>1.  O  colaborador foi encaminhado para UPA de agudos.</t>
  </si>
  <si>
    <t>Santa Esther - Talhão 43</t>
  </si>
  <si>
    <t>Colaborador fazia atividade de coleta de sementes, quando foi ferroado por 1 marimbondo na barriga.</t>
  </si>
  <si>
    <t>Terra Fertil</t>
  </si>
  <si>
    <t>Valdenilson Neves da Silva</t>
  </si>
  <si>
    <t>Líder de Campo</t>
  </si>
  <si>
    <t>Amarildo da Silva</t>
  </si>
  <si>
    <t>Janaína Scotton</t>
  </si>
  <si>
    <t>1. O mesmo tomou antialérgico contido no kit de primeiro socorros do veículo e comunicado o supervisor da área Amarildo da Silva</t>
  </si>
  <si>
    <t>Lucas Felipe Madeira</t>
  </si>
  <si>
    <t>O colaborador realizava a atividade de aplicação de herbicida e acabou pisando em um buraco, sentindo dor no joelho esquerdo.</t>
  </si>
  <si>
    <t>Luan Mariano Miranda</t>
  </si>
  <si>
    <t> Lívia</t>
  </si>
  <si>
    <t>1. O  colaborador foi encaminhado para a UPA de Agudos.</t>
  </si>
  <si>
    <t>Motorista ao retornar da oficina L1 (retirando carreta que estava em revisão, atrelada em cavalo) e entrar na L2, a mesma sentiu que um lado da carreta ficou mais lento. Dessa forma, a colaboradora parou e verificou que o pneu da composição, já estava vermelho e com cheiro de queimado, a mesma rompeu o lacre do extintor e utilizou no pneu.</t>
  </si>
  <si>
    <t>Mainaira Negretti Policiano dos Santos</t>
  </si>
  <si>
    <t>Camila Leite Santos</t>
  </si>
  <si>
    <t>Eder da Silva Ramos</t>
  </si>
  <si>
    <t>1. Registro com fotos do equipamento / local;
2. Solicitado apoio dos bombeiros para realizar liberação do equipamento;
3. Solicitado apoio aos mecânicos para destravar o freio;</t>
  </si>
  <si>
    <t>Picador Linha 01</t>
  </si>
  <si>
    <t>Motorista estava parado na fila de descarregamento na linha 1, ao manobrar o caminhão tri-trem em ré veio a colidir com um caminhão da Plácidos, vindo a danificar o quebra-sol.</t>
  </si>
  <si>
    <t>Fernando Bregadioli</t>
  </si>
  <si>
    <t>1. Técnica de segunça Alessandra fez comunicado;
2. Informado Supervisor de transporte do BTF5 e Pátio de Madeira;
3. Solicitado filmagem da câmera frontal do CM da Plácidos.</t>
  </si>
  <si>
    <t>Alessandra Ribeiro</t>
  </si>
  <si>
    <t>Rodovia Juliano Lirenzetti</t>
  </si>
  <si>
    <t>Motorista seguia pela rodovia, quando ao dar passagem para um caminhão caçamba terceiro, o mesmo veio a colidir com o retrovisor lado esquerdo do caminhao tri-trem Bracell.</t>
  </si>
  <si>
    <t>Marcos Carinatto</t>
  </si>
  <si>
    <t xml:space="preserve"> Everson Ribas</t>
  </si>
  <si>
    <t>Fazenda Asas - Inocência MS - Talhão 011</t>
  </si>
  <si>
    <t>O colaborador relatou que estava realizando atividade de capina química (pré emergente), com o trator C-106. Ao sair no carreador para entrar na linha seguinte de plantio, ele acabou atingindo a lateral do veículo com o braço de pulverização do implemento, causando pequenas avarias.</t>
  </si>
  <si>
    <t>Macio Paulo Rocha Antunes</t>
  </si>
  <si>
    <t>1. Comunicação aos gestores e área de segurança da MS Florestal e EPS Parcetec.</t>
  </si>
  <si>
    <t>Gabriel Monteiro Correa</t>
  </si>
  <si>
    <t>Fazenda São Manoel (Acesso Municipal)</t>
  </si>
  <si>
    <t xml:space="preserve">O colaborador se deslocava no veículo para a fazenda, à sua frente se deslocava um ônibus da EPS Piracicabana e nesse percurso o compartimento lateral (bagageiro) do ônibus se abriu, logo o motorista do ônibus ao perceber freou repentinamente, não havendo tempo de frenagem devido às condições climáticas (chuva). Foi então que o colaborador para evitar a colisão traseira, freou e puxou o veículo para o lado esquerdo, causando o deslizamento do veículo, vindo a colidir a lateral do mesmo com a lateral do ônibus, causando pequenas avarias. </t>
  </si>
  <si>
    <t>Estradas</t>
  </si>
  <si>
    <t>Manoel Henrique Caetano Nis</t>
  </si>
  <si>
    <t>Técnico em Operações Florestais</t>
  </si>
  <si>
    <t xml:space="preserve">1. Comunicação aos gestores e área de segurança da MS Florestal. </t>
  </si>
  <si>
    <t>Colaboradora ao se deslocar do ônibus para o viveiro, tropeçou em restos de pedaços de concreto no chão e caiu batendo o rosto, o braço e o joelho.</t>
  </si>
  <si>
    <t>Vera Lúcia Siqueira</t>
  </si>
  <si>
    <t>1. Colaborador foi encaminhado para o pronto atendimento de Pirajuí.</t>
  </si>
  <si>
    <t>Maxsuel Teodoro</t>
  </si>
  <si>
    <t>Casa de Vegetação</t>
  </si>
  <si>
    <t xml:space="preserve">A  colaboradora relatou que estava com a bandeja acima do carrinho e ao colocar o  bandejão no trilho, este veio a escapar apertando o punho direito dela, causando um desconforto.  </t>
  </si>
  <si>
    <t>Richard Pereira</t>
  </si>
  <si>
    <t>Raquel Bacellar</t>
  </si>
  <si>
    <t>Gilvan Cruz</t>
  </si>
  <si>
    <t xml:space="preserve">1. Comunicação aos gestores,  saúde e área de segurança da MS Florestal. 
2. O colaborador foi encaminhado para o ambulatório médico local, onde foi atendido e liberado sem restrições. </t>
  </si>
  <si>
    <t>Cristiano Minetto</t>
  </si>
  <si>
    <t> Dayane Rafaela Rossignolo</t>
  </si>
  <si>
    <t>O colaborador estava dobrando os bags que foram utilizados e em determinado momento,  o mesmo pisou em um pedaço de madeira que continha um prego, o que acabou perfurando a bota e  consequentemente o seu pé esquerdo, causando um pequeno ferimento.</t>
  </si>
  <si>
    <t>Fábio Mota Marques</t>
  </si>
  <si>
    <t>Gleison</t>
  </si>
  <si>
    <t>1. Comunicação aos gestores,  saúde e área de segurança da MS Florestal. 
2. O colaborador foi encaminhado para o hospital municipal, onde foi atendido e liberado posteriormente.</t>
  </si>
  <si>
    <t>Renan Dias Pinto Bezerra</t>
  </si>
  <si>
    <t>Fazenda Limeira</t>
  </si>
  <si>
    <t>ACAF - AP</t>
  </si>
  <si>
    <t>Colaborador estava na fazenda Limeira aguadando carregamento,quando foi surpreendido por um enxame de abelhas, que estava em uma pilha de madeira e foi picado. O mesmo foi socorrido pelo técnico de campo da Bracell .</t>
  </si>
  <si>
    <t>Wagner  Aparecido Florêncio</t>
  </si>
  <si>
    <t>1. De imediato o mesmo foi socorrido pelo técnico de campo na unidade Bracell levado até a cidade de Bauru onde se encontra no centro na terapia intensiva passando por cuidados médicos e tomando medicações.</t>
  </si>
  <si>
    <t>Marcelo Henrique Ventura dos Santos</t>
  </si>
  <si>
    <t>Colaborador ao movimentar o carrinho de mudas na casa de vegetação, trombou na porta com o mesmo, batendo a canela esquerda no carrinho.</t>
  </si>
  <si>
    <t>Django Neck Oliveira</t>
  </si>
  <si>
    <t>Estrada de acesso a Fazenda Cachoeirão</t>
  </si>
  <si>
    <t>O colaborador relatou que seguia em via não pavimentada. Foi então que ao passar sob o mata-burro, a madeira se rompeu, fazendo com que o veículo caísse com a roda do lado direito dentro do buraco, causando avarias no veículo.</t>
  </si>
  <si>
    <t>Inovesa</t>
  </si>
  <si>
    <t>Lucas Ribeiro Zampieri</t>
  </si>
  <si>
    <t>Técnico em Segurança do Trabalho</t>
  </si>
  <si>
    <t>Fernando Gomes</t>
  </si>
  <si>
    <t>1. Comunicação aos gestores e área de segurança MS Florestal e EPS Inovesa.</t>
  </si>
  <si>
    <t xml:space="preserve"> Joseana A. Veiga</t>
  </si>
  <si>
    <t>Santa Terezinha 7</t>
  </si>
  <si>
    <t>O colaborador realizava a atividade de Capina Química Manual quando se desequilibrou, vindo a cair com a bomba costal. Queixou-se de ter torcido o joelho direito.</t>
  </si>
  <si>
    <t>Carlos Eduardo</t>
  </si>
  <si>
    <t>1. O  colaborador foi encaminhado para UPA de agudos. Onde passou por atendimento médico e foi liberado. Amanhã ele passará por atendimento do médico do trabalho.</t>
  </si>
  <si>
    <t>Fazenda São João III - Talhão 14</t>
  </si>
  <si>
    <t>O colaborador estava realizando a atividade de barra aberta dentro do talhão, quando ao passar por cima de um resíduo, este levantou e acabou acertando o vidro da porta da máquina de acesso, ocasionando a quebra do vidro.</t>
  </si>
  <si>
    <t>Geracao</t>
  </si>
  <si>
    <t>José Carlos Inácio Júnior</t>
  </si>
  <si>
    <t xml:space="preserve">Natally Bielick </t>
  </si>
  <si>
    <t>Luiz Fernando Barbosa</t>
  </si>
  <si>
    <t>1. Comunicado os responsáveis da bracell e paralisado a máquina de imediato.</t>
  </si>
  <si>
    <t>Reinaldo Donizete Matias de Campos</t>
  </si>
  <si>
    <t>Fazenda Santa América</t>
  </si>
  <si>
    <t>Eucalipto estava caído e ao passar com a máquina sobre ele, o mesmo levantou, bateu na porta, causando a quebra do vidro.</t>
  </si>
  <si>
    <t>Duatina</t>
  </si>
  <si>
    <t>Matheus Bento Costa Furtado</t>
  </si>
  <si>
    <t>1. Comunicado aos superiores imediato. Feito rescaldo por precaução.</t>
  </si>
  <si>
    <t>Gustavo Bertoncini</t>
  </si>
  <si>
    <t>Estrada saída Fazenda Carretão I</t>
  </si>
  <si>
    <t>Motorista saia carregado da fazenda sentido Fábrica, onde em uma curva em S a direita, veio a sair do eixo da estrada de terra e tombar por completo o cavalo e carretas. Motorista com leve escoriação no braço.</t>
  </si>
  <si>
    <t>Antônio Luis Paiao</t>
  </si>
  <si>
    <t>1. Bloqueio trajeto carregado;
2. Comunicação a Coordenação e Segurança;
3. Deslocamento dos supervisores e técnicos de Transporte e Carregamento até a ocorrência;
4. Encaminhado motorista até CMU de Lençois Paulista;</t>
  </si>
  <si>
    <t>Fazenda Oito Pontas - Talhão 069</t>
  </si>
  <si>
    <t>SEM/C</t>
  </si>
  <si>
    <t>O funcionário estava realizando Capina Química Manual na Fazenda e saiu no carregador relatando que foi surpreendido por uma picada de cobra (panturrilha esquerda, cerca de 4 dedos acima da Bota de borracha).</t>
  </si>
  <si>
    <t>Teliz Aguiar Costa</t>
  </si>
  <si>
    <t>Servente Rural</t>
  </si>
  <si>
    <t>Luciano Mattos</t>
  </si>
  <si>
    <t>Bruno Noronha</t>
  </si>
  <si>
    <t>Luciano Matos</t>
  </si>
  <si>
    <t>1. O funcionário foi levado para o PS da UNESP, após avaliação a equipe médica informou que não houve perfuração e inoculação do agente tóxico. O colaborador ficará em observação por 06h e liberado a seguir.
2. Na data de 26/01, o funcionário irá passar pelo médico do trabalho da empresa.</t>
  </si>
  <si>
    <t>Alessandro Dias</t>
  </si>
  <si>
    <t>Fazenda Santa Madalena I</t>
  </si>
  <si>
    <t>O colaborador relatou que ao manobrar a motoniveladora, não visualizou o carro do técnico que parou na estrada para dar uma orientação ao motorista, vindo a pegar o escarificador no capô do carro.</t>
  </si>
  <si>
    <t>Manut. Estradas Logíst Próprio</t>
  </si>
  <si>
    <t>Paulo Alves de Lima</t>
  </si>
  <si>
    <t>Operador II</t>
  </si>
  <si>
    <t>Luciano Delmar dos Santos Almeida</t>
  </si>
  <si>
    <t>Willian Rodrigues Jardim</t>
  </si>
  <si>
    <t>1. Colaborador será advertido por escrito.
2. Será realizado um DDS sobre os cuidados e análises de risco ao fazer qualquer manobra com veículo dentro da fazenda.</t>
  </si>
  <si>
    <t>Luciano Delmar</t>
  </si>
  <si>
    <t>Fazenda Santo Antônio VII</t>
  </si>
  <si>
    <t>O colaborador relatou que ao ir orientar o operador da pá carregadeira para fazer uma limpeza de saída de água na estrada municipal, adentrou aproximadamente 5 metros em uma área com capim. No local, haviam algumas abelhas, onde o colaborador não as visualizou e acabou sendo atacado pelas mesmas.</t>
  </si>
  <si>
    <t>Fazenda Chapadão - MÓD 13</t>
  </si>
  <si>
    <t>Após o motorista deixar a equipe no módulo, ao fechar uma das janelas, a mesma veio a quebrar.</t>
  </si>
  <si>
    <t>Expresso Planalto</t>
  </si>
  <si>
    <t>MÓDULO 13</t>
  </si>
  <si>
    <t>Adelton Pereira Campos</t>
  </si>
  <si>
    <t>Eduardo Ribeiro da Cunha</t>
  </si>
  <si>
    <t>Gabriel Matheus</t>
  </si>
  <si>
    <t>1.Solicitado o veículo reserva e comunicado a ocorrência.</t>
  </si>
  <si>
    <t>GUILHERME CHAMARELLI</t>
  </si>
  <si>
    <t>Fazenda  Lunardelli</t>
  </si>
  <si>
    <t>Operador realizava atividade de limpeza de caixa (onde havia entulhos e vegetação alta).  Ao engatar marcha ré para sair do local, a máquina deslizou, bateu o retrovisor no eucalipto, prendendo a máquina e trincando o para brisa.</t>
  </si>
  <si>
    <t>Adalto Pereira</t>
  </si>
  <si>
    <t>Operador de Pá Carregadeira</t>
  </si>
  <si>
    <t>1. A máquina foi retirada do local e acionado o técnico que realizou a substituição do vidro;
2. Foi solicitado como plano de ação a colocação da grade de proteção.</t>
  </si>
  <si>
    <t>Gustavo Biguetti</t>
  </si>
  <si>
    <t>Fazenda Represa Gleba A e B - MÓD 3</t>
  </si>
  <si>
    <t>O operador saiu do acento (banco) da máquina, para que o mecânico pudesse verificar uma falha, apontada no sistema. O operador ficou atrás do acento (banco) segurando na estrutura da cabine, o operador fechou a porta, atingindo o seu dedo médio da mão direita.</t>
  </si>
  <si>
    <t>MÓDULO 3</t>
  </si>
  <si>
    <t>Sérgio Ricardo Aizique</t>
  </si>
  <si>
    <t>1.  Funcionário encaminhado para a medicina Bracell, para avaliação.</t>
  </si>
  <si>
    <t>Rafael Domingues (Supervisor de Colheita)</t>
  </si>
  <si>
    <t>Fazenda Turvinho I - MÓD 1</t>
  </si>
  <si>
    <t>Durante a manutenção na tampa inferior do motor da HV 19000, a chave escapou e sua mão bateu na estrutura da máquina, perfurando a luva e causando o ferimento no dedo indicador da mão direita.</t>
  </si>
  <si>
    <t>MÓDULO 1</t>
  </si>
  <si>
    <t>Leonardo Vitor Soares</t>
  </si>
  <si>
    <t>Auxiliar de Manutenção</t>
  </si>
  <si>
    <t>1. Realizado o primeiro atendimento no loca.
2. Funcionário levado ao Hospital de Lençóis Paulista.</t>
  </si>
  <si>
    <t>Fazenda Massapê - MÓD 10</t>
  </si>
  <si>
    <t>Operador saiu da máquina para realizar a troca do material de corte (Corrente), e foi picado por abelhas na região da cabeça, rosto e braço (aproximadamente 10 picadas).</t>
  </si>
  <si>
    <t>MÓDULO 10</t>
  </si>
  <si>
    <t>Maylon Fernando Venancio Lopes</t>
  </si>
  <si>
    <t>Operador Maquina Colheita II</t>
  </si>
  <si>
    <t>1. Trabalhador foi levado para pronto atendimento da cidade mais próxima do módulo;
2. Sinalização da área para ciência da operação;
3. Realização de DDS com as equipes sobre o riscos e sobre a necessidade do capuz de fuga.
4. Supervisor Sidnei comunicou a medicina do trabalho, que o orientou sobre não haver necessidade do trabalhador ser avaliado pelo médico do trabalho, caracterizando SAA.</t>
  </si>
  <si>
    <t>Elivaldo Rocha</t>
  </si>
  <si>
    <t>Linha II</t>
  </si>
  <si>
    <t xml:space="preserve">Operador ao movimentar a garra de madeira sentido buffer, teve o link/ elo da garra e máquina quebrado, vindo a mesma a cair sobre o buffer com madeira. </t>
  </si>
  <si>
    <t>MESA 1</t>
  </si>
  <si>
    <t>José Luís Coltre</t>
  </si>
  <si>
    <t>Operador de Máquina Florestal</t>
  </si>
  <si>
    <t>1. Informado manutenção mecânica, operador, coordenação e técnico de segurança
2. Após avaliação de todos, solicitado apoio de munck e plataforma elevatória para retirada da garra
3. Registro com fotos no local</t>
  </si>
  <si>
    <t>Luiz Felipe Bispo</t>
  </si>
  <si>
    <t>Fazenda Guandu</t>
  </si>
  <si>
    <t xml:space="preserve">Trator passou sobre um resíduo de eucalipto. O mesmo levantou um lado pegando na proteção dos 3 pontos de apoio da porta , quebrando o vidro.
</t>
  </si>
  <si>
    <t>Duartina</t>
  </si>
  <si>
    <t>Luis Henrique de Souza</t>
  </si>
  <si>
    <t>1. Comunicado aos superiores imediato.</t>
  </si>
  <si>
    <t>Gustavo Brito</t>
  </si>
  <si>
    <t>Área de rustificação</t>
  </si>
  <si>
    <t xml:space="preserve">A colaboradora estava realizando atividade de expedição de mudas entre os trilhos na linha de irrigação. Em determinado momento, ela veio a pisar em um buraco causando um leve desconforto no seu pé direito. </t>
  </si>
  <si>
    <t>Jociane da Silva Penha</t>
  </si>
  <si>
    <t>1. A colaboradora foi encaminhada para o ambulatório médico local, onde foi atendida e liberada sem restrições.</t>
  </si>
  <si>
    <t>Operador deslocou-se com o HV, em declividade lateral entre eito (linhas), para acessar o talhão a ser colhido, causando o tombamento.</t>
  </si>
  <si>
    <t>Ronaldo Domingues de Oliveira</t>
  </si>
  <si>
    <t>1. Funcionário foi encaminhado para o hospital de Capão Bonito/SP, passou pelo médico de plantão e foi liberado.
2. No período da manhã da data de 31/01, foi levado para a Medicina Bracell.</t>
  </si>
  <si>
    <t>Emanuel Marques (Supervisor de Colheita)</t>
  </si>
  <si>
    <t>Nossa Senhora de Guadalupe</t>
  </si>
  <si>
    <t>O Motorista, saiu da fazenda, parou pra reapertar a  carga e viu um pedaço de madeira fora, foi puxar o galho e o  galho voltou prensando o dedo em outra madeira, causando uma lesão na ponta do dedo médio da mão esquerda.</t>
  </si>
  <si>
    <t xml:space="preserve">Alexandre Aparecido Cruz Froes </t>
  </si>
  <si>
    <t>Edivaldo Rodrigues Joaquim</t>
  </si>
  <si>
    <t>Motorista tritrem</t>
  </si>
  <si>
    <t>1. Continuou o percurso até a fábrica ,  assim que descarregou foi pra UPA de Lençóis Paulista</t>
  </si>
  <si>
    <t>Elessandra Fróes</t>
  </si>
  <si>
    <t xml:space="preserve">Ao realizar manobra de ré, encostou no para-choque traseiro do carro da EPS que estava parado (MA Coneglian). </t>
  </si>
  <si>
    <t>Estrada/Rustificação</t>
  </si>
  <si>
    <t>Maria Lopes Martins Avelar - 37013707</t>
  </si>
  <si>
    <t>Técnica I</t>
  </si>
  <si>
    <t>1. Avaliar se houve algum dano no veículo terceiro.         *Identificado um risco no para-choque do veículo da EPS.</t>
  </si>
  <si>
    <t>Fazenda Nossa Senhora da Guardalupe</t>
  </si>
  <si>
    <t>Colaborador realizava atividade de carregamento do caminhão (Expresso Nepomuceno), momento que uma madeira escorregou e atingiu a cabine do caminhão.
Obs: Madeira estava escorregadia devido a chuva.</t>
  </si>
  <si>
    <t>Felipe Augusto de Ribas Borges dos Santos</t>
  </si>
  <si>
    <t>Operador de Grua I</t>
  </si>
  <si>
    <t>1. Comunicado a gestão;
2. Realizado o descarregamento do veículo e encaminhado para manutenção.</t>
  </si>
  <si>
    <t>Vanderlei José Honório</t>
  </si>
  <si>
    <t>Rodovia SP 225</t>
  </si>
  <si>
    <t>Colaborador trafegava com o caminhao tri-trem carregado pela rodovia, quando próximo ao KM 278 houve o tombamento do caminhão.</t>
  </si>
  <si>
    <t>BTF - 05</t>
  </si>
  <si>
    <t>Edson Vaz Cardoso Moreira</t>
  </si>
  <si>
    <t>1. Colaborador encaminhado ao hospital para atendimento.</t>
  </si>
  <si>
    <t>Fazenda Limeira - Talhão 65</t>
  </si>
  <si>
    <t>Eucalipto caído levantou após o trator passar por cima  e colidiu com o vidro traseiro do mesmo, com o impacto o vidro veio a quebrar.</t>
  </si>
  <si>
    <t>Garça</t>
  </si>
  <si>
    <t>José Vanderlei da Silva , matrícula: 22752</t>
  </si>
  <si>
    <t>Operador de Trator Agrícola</t>
  </si>
  <si>
    <t>1. Comunicado ao setor de segurança da EPS, e supervisor Bracell. Realizado DDS, e orientação de segurança aos colaboradores. Bem como solicitação de manutenção no trator.</t>
  </si>
  <si>
    <t>Cezar Marciano</t>
  </si>
  <si>
    <t>Viveiro LP III</t>
  </si>
  <si>
    <t>Colaboradora estava fazendo movimentação de bandeja de plástico, quando teve seu dedo prensado na outra bandeja.</t>
  </si>
  <si>
    <t>Rustificação</t>
  </si>
  <si>
    <t>Silvania Delza de Araújo Silva 37005409</t>
  </si>
  <si>
    <t>1. Colaboradora foi levada no ambulatório da linha 1, medicada e encaminhada ao CMU para fazer raio-x, não houve fratura.</t>
  </si>
  <si>
    <t>Lucilaine carvalho</t>
  </si>
  <si>
    <t>Pátio de Crescimento</t>
  </si>
  <si>
    <t xml:space="preserve">O colaborador realizava a movimentação de mudas e ao movimentar a parte móvel do carrinho, apertou o 5 ° dedo da mão direita, causando uma pequena escoriação. </t>
  </si>
  <si>
    <t>Murilo Gonzaga  da Silva</t>
  </si>
  <si>
    <t xml:space="preserve">1. O colaborador foi encaminhado ao ambulatório médico local, onde foi atendido e liberado posteriormente. </t>
  </si>
  <si>
    <t>Pátio de limpeza de carretas</t>
  </si>
  <si>
    <t>O colaborador estava realizando a limpeza das carretas no pátio de varrição na linha II, quando foi atacado por um enxame de marimbondos, sendo atingido na região do pescoço por algumas picadas.</t>
  </si>
  <si>
    <t>Alexandre Xavier Alves</t>
  </si>
  <si>
    <t xml:space="preserve"> Motorista de carretas 9 eixos</t>
  </si>
  <si>
    <t>1. Após o ocorrido colaborador foi encaminhado para atendimento no P.S. (O mesmo  relatou que não é alérgico).</t>
  </si>
  <si>
    <t>MS-040 Km 195 (próximo a Fazenda São Manoel)</t>
  </si>
  <si>
    <t xml:space="preserve">Os veículos estavam parados na rodovia, em um pare e siga por causa do tombamento de uma carreta de algodão. Ao liberar o pare e siga os veículos começaram o deslocamento devagar. Foi então que uma carreta veio em alta velocidade e bateu no *veículo 01 MS Florestal* o qual foi projetado no *veículo 02 da MS Florestal* que estava à frente e no *veículo 03 MS Florestal da Brigada* que estava na pista contrária. </t>
  </si>
  <si>
    <t>01 - Emerson Pereira de Oliveira Amorins
02 - Daniele Paszko Monteiro
03 - Marcos Félix Cirilo
04 -Edson Severo Barbosa
05 - Johnatas do Nascimento Moltocaro
06 - Marcus Vinicius Trivizoli Pereira</t>
  </si>
  <si>
    <t>01 - Supervisor de Silvicultura
02 - Supervisora de Silvicultura
03 - Técnico de Operações Florestais
04 - Técnico de Operações Florestais
05 - Auxiliar
06 - Líder</t>
  </si>
  <si>
    <t xml:space="preserve">1. Ambos os colaboradores foram encaminhados para o hospital municipal em Santa Rita do Pardo-MS,  onde passaram por atendimento médico e foram liberados.  Porém, um colaborador teve um corte superficial no lábio superior, um inchaço no super cílio e uma lesão (fratura) no tornozelo esquerdo. </t>
  </si>
  <si>
    <t>Fazenda Massapê</t>
  </si>
  <si>
    <t>Durante colheita uma colmeia de abelhas foi atingida.  Operador deslocou a máquina distante da colmeia, saiu da máquina para realizar a troca do material de corte (Corrente), e ao retornar para cabine foi picado por aproximadamente 06 abelhas.</t>
  </si>
  <si>
    <t>Marcelo Ferreira da Cruz</t>
  </si>
  <si>
    <t>Operador</t>
  </si>
  <si>
    <t>1. Trabalhador tomou medicação anti alérgica no módulo;
- Trabalhador foi levado para pronto atendimento da cidade mais próxima do módulo;
- Sinalização da área para ciência da operação;
- Realização de orientação para todos os envolvidos, sobre o riscos e sobre a necessidade do capuz de fuga.
- Supervisor Sidnei comunicou a medicina do trabalho, que o orientou sobre não haver necessidade do trabalhador ser avaliado pelo médico do trabalho, caracterizando SAA.</t>
  </si>
  <si>
    <t>Segundo relato do colaborador, ele parou o caminhão pipa próximo ao tanque de irrigação para efetuar o abastecimento com água. Foi então que dois ajudantes foram retirar o mangote para acoplar no implemento (sem êxito). O segundo colaborador (vítima), foi  ajudar e acabou sendo atingido pelo mangote na região do joelho, causando um leve desconforto.</t>
  </si>
  <si>
    <t>Rubem De Souza Santos Filho</t>
  </si>
  <si>
    <t>1 - Paralisação da atividade para atendimento ao colaborador.
2 - Colaborador foi encaminhado para o hospital municipal em Santa Rita do Pardo - MS, onde foi atendido, realizado Raio-X, não sendo constatada nenhuma lesão. O colaborador foi liberado sem restrições.
3 - Comunicação aos gestores e área de segurança da MS Florestal e EPS Carpelo.</t>
  </si>
  <si>
    <t>José Monteiro</t>
  </si>
  <si>
    <t xml:space="preserve">A colaboradora estava transportando  mudas entre os trilhos na linha de irrigação. Em determinado momento, acabou pisando em um buraco, causando uma leve torção em seu pé direito. </t>
  </si>
  <si>
    <t>Tatiana Trajano Abreu</t>
  </si>
  <si>
    <t>Assistente de Viveiro</t>
  </si>
  <si>
    <t xml:space="preserve">1. A colaboradora foi encaminhada para o ambulatório médico local, de onde foi atendida e liberada sem restrições. 
2. Comunicação aos gestores, saúde e área de segurança da MS Florestal. </t>
  </si>
  <si>
    <t>Seleção de mudas</t>
  </si>
  <si>
    <t xml:space="preserve">A colaboradora foi colocar uma bandeja de mudas na esteira e a outra colega não visualizou e empurrou as bandejas prensando sua mão entre as bandejas, o que causou pequenas escoriações. </t>
  </si>
  <si>
    <t>Francivalda Ribeiro dos Santos</t>
  </si>
  <si>
    <t>Auxiliar de Serviços gerais</t>
  </si>
  <si>
    <t xml:space="preserve">1. A colaboradora foi encaminhada para o ambulatório médico local, onde foi atendida e liberada posteriormente. </t>
  </si>
  <si>
    <t>Fazenda Santa Emília</t>
  </si>
  <si>
    <t>Segundo relato do colaborador, ele estava próximo da carretinha de muda. Em determinado momento, ele foi surpreendido por uma picada de escorpião na região do tórax.</t>
  </si>
  <si>
    <t xml:space="preserve"> Plantio</t>
  </si>
  <si>
    <t>Cícero Jocerlanio Ferreira Gomes</t>
  </si>
  <si>
    <t>Encarregado Florestal</t>
  </si>
  <si>
    <t xml:space="preserve">1. O  colaborador foi encaminhado para o hospital municipal em Santa Rita do Pardo-MS,  onde foi atendido e liberado posteriormente sem restrições. </t>
  </si>
  <si>
    <t>Rodovia Marechal Rondon</t>
  </si>
  <si>
    <t>Motorista seguia com o caminhão tri-trem vazio pela Rodovia, quando em determinado momento, escutou um barulho semelhante a um pneu estourando. Ao descer do caminhão, se deparou com um veículo frota leve de terceiro que havia colidido na traseira da última carreta.</t>
  </si>
  <si>
    <t>BTF-05</t>
  </si>
  <si>
    <t>Alex Sandro Cestaro</t>
  </si>
  <si>
    <t>1. Acionamento da polícia e concessionária da rodovia para atendimento médico às passageiras do veículo leve.</t>
  </si>
  <si>
    <t>Fazenda Carretão 1</t>
  </si>
  <si>
    <t>Conforme relato do colaborador o mesmo estava se deslocando até o carregamento, ao parar no ponto de encontro do projeto, o mesmo relata que  teve um mal súbito e veio a colidir na traseira do caminhão que estava parado a  frente.</t>
  </si>
  <si>
    <t xml:space="preserve"> Donizete Aparecido Andrade</t>
  </si>
  <si>
    <t>1.  Foi encaminhado  no local outro motorista para realizar a retirada do caminhão  do local</t>
  </si>
  <si>
    <t>Marcelo Henrique Ventura</t>
  </si>
  <si>
    <t>Fábrica Linha 1 - Acesso a balança</t>
  </si>
  <si>
    <t>O motorista que dirigia CM relata que ao acessar a balança não se atentou a curvatura do veículo e esbarrou (pneu da última composição - lado motorista) no guia sinalizador da balança.</t>
  </si>
  <si>
    <t>Transpes</t>
  </si>
  <si>
    <t>Jair Lopes dos Santos</t>
  </si>
  <si>
    <t>1. Equipe patrimonial comunicou ao time da balança;
Time da balança comunicou a gestão Transpes e Bracell;
Gerente e TST da Transpes foi até o local fazer análise do ocorrido.</t>
  </si>
  <si>
    <t>Danyllo Oliveira Barbosa</t>
  </si>
  <si>
    <t>Fazenda Santo Antônio dos Palmares</t>
  </si>
  <si>
    <t>Durante atividade de marcação de APP, 2 colaboradores levaram picadas de abelhas no rosto, costas e  na perna.</t>
  </si>
  <si>
    <t>Topografia</t>
  </si>
  <si>
    <t>37004519/37015581</t>
  </si>
  <si>
    <t>Tec. Planejamento e controle  /auxiliar de topografia</t>
  </si>
  <si>
    <t>1. Uso do capuz de fuga, uso do antialérgico predisolona e deslocamento para unidade de saúde mais próxima upa de Pratânia.</t>
  </si>
  <si>
    <t>Huderson estevam Antônio milani,Kaio donizetti</t>
  </si>
  <si>
    <t>Mini jardim clonal</t>
  </si>
  <si>
    <t xml:space="preserve"> A colaboradora relatou que foi abrir o carrinho de suporte utilizado para fixar o guarda sol. Foi então que a caixa térmica e o saco de lixo se fechou, prensando o segundo dedo da mão esquerda, causando um pequeno ferimento superficial.</t>
  </si>
  <si>
    <t>Gilmara Aparecida Prates</t>
  </si>
  <si>
    <t xml:space="preserve">1. Foi encaminhada para o ambulatório médico local onde foi atendida e realizada assepsia, curativo e liberada sem restrições. </t>
  </si>
  <si>
    <t>DAYANE RAFAELA ROSSIGNOLO</t>
  </si>
  <si>
    <t>Primeira Seleção</t>
  </si>
  <si>
    <t xml:space="preserve">Segundo relato da colaboradora, ela foi colocar uma bandeja de mudas na esteira e a outra colega não visualizou e acabou empurrando as bandejas, prensando sua mão esquerda, o que causou um leve desconforto. </t>
  </si>
  <si>
    <t>Ellen Cristina Montesso Durante</t>
  </si>
  <si>
    <t>A colaboradora estava realizando seleção de mudas e ao colocar a bandeja vazia na pilha,  bateu o quarto dedo da mão esquerda no canto da bandeja, causando um ferimento superficial.</t>
  </si>
  <si>
    <t>Sônia Regina da Silva Mattos</t>
  </si>
  <si>
    <t xml:space="preserve">1. Comunicação aos gestores, saúde e área de segurança da MS Florestal. 
Ela foi encaminhada para o ambulatório médico local, onde foi atendida, realizada a assepsia, curativo e liberada para suas atividades laborais. </t>
  </si>
  <si>
    <t>O afiador de correntes realizava a troca de ponteira do sabre, quando ao utilizar um martelo, atingiu seu dedo polegar da mão esquerda, causando uma escoriação.</t>
  </si>
  <si>
    <t>Komatsu</t>
  </si>
  <si>
    <t>Ricardo Alexandre da Silva</t>
  </si>
  <si>
    <t>Afiador de correntes</t>
  </si>
  <si>
    <t>1. Trabalhador foi levado para pronto atendimento da cidade mais próxima do módulo;
2. No dia 05/02/24 o trabalhador foi avaliado pelo médico do trabalho de uma clínica contratada, não emitindo parecer por falta de raio x;
3. No dia 06/02 trabalhador passou novamente pelo médico do trabalho, que liberou p profissional para realizar suas atividades normalmente.</t>
  </si>
  <si>
    <t>Monica Silva</t>
  </si>
  <si>
    <t>Fazenda Nossa Senhora  Aparecido 3 - Talhão 01</t>
  </si>
  <si>
    <t>Operador precisou  descer da máquina no meio do talhão para averiguar um toco de eucalipto que estava pegando na parte de baixo da máquina, ao descer e ao fechar a porta  o vidro dianteiro do para-brisa veio a quebrar.</t>
  </si>
  <si>
    <t>José Monteiro dos Santos, matrícula: 23820</t>
  </si>
  <si>
    <t>1. Comunicado ao setor de segurança da EPS, e supervisor Bracell. Realizado orientação de segurança e uso dos epi's. Bem como solicitação de manutenção na máquina.</t>
  </si>
  <si>
    <t>Marpio Cajazeira</t>
  </si>
  <si>
    <t>Liberdade ll</t>
  </si>
  <si>
    <t>Ao verificar a oscilação do implemento o operador (encarregado) foi surpreendido por um toco, onde veio lateralizar do lado direito.</t>
  </si>
  <si>
    <t>Pirajuí-SP</t>
  </si>
  <si>
    <t>Robson Cosme dos Santos</t>
  </si>
  <si>
    <t>Encarregado de Proteção</t>
  </si>
  <si>
    <t>1. Comunicado de imediato o TST Bracell e o destombamento do equipamento.</t>
  </si>
  <si>
    <t>João Ricardo</t>
  </si>
  <si>
    <t>Fazenda Santa Inês</t>
  </si>
  <si>
    <t>Enquanto deslocavam para almoçar,  alguns colaboradores foram atacados por abelhas que estavam sobrevoando a área.</t>
  </si>
  <si>
    <t xml:space="preserve">G E R S </t>
  </si>
  <si>
    <t>1-Djalma dos Santos; 2-Divanildo dos Santos; 3-José Francisco Alves; 4-Francisco Fabrício; 5-José Benedito França; 6-Ademir Aparecido; 7-Giovani.</t>
  </si>
  <si>
    <t>Trabalhador Agrícola</t>
  </si>
  <si>
    <t>1. imediatamente foram deslocados para o UPA de Garça.
Não havia caixa de abelha no local, estavam sobrevoando a área.</t>
  </si>
  <si>
    <t>TST Luciano Henrique Passaroni</t>
  </si>
  <si>
    <t>BR 158</t>
  </si>
  <si>
    <t>O colaborador relatou que ao transitar sentido Brasilândia MS, no momento em que foi tomar água, o mesmo perdeu o controle da direção e saiu com o veículo às margens da rodovia.</t>
  </si>
  <si>
    <t>Malha Viaria</t>
  </si>
  <si>
    <t>37010443 Gilmar de Souza da Silva</t>
  </si>
  <si>
    <t>Supervisor de Manutenção</t>
  </si>
  <si>
    <t>1 - Comunicado ao gestor, saúde e área de segurança MS Florestal.
2 - Ele foi encaminhado para o hospital Auxiliadora em Três Lagoas, onde passou pelo médico e foi liberado para sua atividade sem restrição.</t>
  </si>
  <si>
    <t>Gilmar de Souza da Silva</t>
  </si>
  <si>
    <t>Fazenda Asas - Inocência</t>
  </si>
  <si>
    <t>A colaboradora estava rastelando o chão do pátio de mudas do viveiro de espera e em determinado momento, acabou pisando em um buraco camuflado pela vegetação, o que causou um leve desconforto no seu joelho direito.</t>
  </si>
  <si>
    <t>Plantio</t>
  </si>
  <si>
    <t>Luiza Assunção Teles</t>
  </si>
  <si>
    <t xml:space="preserve">1. A colaboradora foi encaminhada para o hospital de Inocência-MS, onde foi atendida e liberada posteriormente. </t>
  </si>
  <si>
    <t>Jairo Gonçalves Santos</t>
  </si>
  <si>
    <t>Linha 2</t>
  </si>
  <si>
    <t xml:space="preserve">Operador ao retornar para a máquina na mesa 4 (ele estava realizando desobstrução com controle e Kesla), acabou caindo sobre um buraco com água parada que estava na frente da mesa. </t>
  </si>
  <si>
    <t>Mesa 04</t>
  </si>
  <si>
    <t>Aguinaldo Ferraz da Silva - 37006323</t>
  </si>
  <si>
    <t>Operador Maquina Patio de Madeira L2</t>
  </si>
  <si>
    <t>1. Avaliado como estava o colaborador apos ele informar sobre a queda. Isolado o local com cones do Patio Madeira, informado Painel sobre o ocorrido. Operador não se feriu.
Foi necessário levar o operador para casa pois seu uniforme ficou sujo e molhado.</t>
  </si>
  <si>
    <t>Matthews Vergilio Gomes de Medeiros</t>
  </si>
  <si>
    <t>Fazenda Olimpio</t>
  </si>
  <si>
    <t>O colaborador relatou que o caminhão oficina atolou e o operador da máquina (Motoniveladora) foi até o local para ajudar. Nesse percurso, o mesmo acabou resvalando em um galho, onde  foi surpreendido por marimbondos que acabaram dando uma ferroada na orelha e outra na nuca.</t>
  </si>
  <si>
    <t>37012596/Luiz Carlos Abreu Bispo</t>
  </si>
  <si>
    <t>Operador de Máquinas Equipamentos II</t>
  </si>
  <si>
    <t>1. O colaborador foi para área de vivência, onde tomou o remédio antialérgico. Em seguida, foi encaminhado para o hospital municipal em Ribas do Rio Pardo MS,  onde foi atendido e liberado sem restrições. 
2. Comunicação aos gestores e área de segurança da MS Florestal.</t>
  </si>
  <si>
    <t>Marco Kimura</t>
  </si>
  <si>
    <t>A colaboradora auxiliava na movimentação do bandejão no carrinho, foi quando seu colega soltou o bandejão e o mesmo veio a cair sobre sua mão esquerda.</t>
  </si>
  <si>
    <t>37013569 / Camila Cardoso</t>
  </si>
  <si>
    <t xml:space="preserve">1. A colaboradora foi encaminhada para o ambulatório médico local, onde foi atendida e liberada sem restrições. 
2. Comunicação aos gestores, saúde e área de segurança da MS Florestal. </t>
  </si>
  <si>
    <t>Cristiano Silva</t>
  </si>
  <si>
    <t>Fazenda Tapera Queimada - Talhão 032</t>
  </si>
  <si>
    <t>O colaborador realizava a operação de capina química mecanizada, quando a máquina em que estava trabalhando passou por um desnível, causando a quebra do vidro da saída de emergência.</t>
  </si>
  <si>
    <t>Talhão 032</t>
  </si>
  <si>
    <t>Marcos Modesto</t>
  </si>
  <si>
    <t>Operador de Trator</t>
  </si>
  <si>
    <t>1. A máquina foi parada imediatamente e acionado a manutenção para o reparo do mesmo</t>
  </si>
  <si>
    <t>Jackson</t>
  </si>
  <si>
    <t>Operador solicitou ao motorista da transportadora Transpes para movimentar o caminhão mais pra frente na cubagem, motorista foi abrir a porta e o operador virou a máquina pra movimentar e a parte traseira da máquina pegou na porta do caminhão, vindo a danificá-la (Não fecha).</t>
  </si>
  <si>
    <t>Cubagem</t>
  </si>
  <si>
    <t xml:space="preserve"> Mateus Henrique Gomes - 37004391</t>
  </si>
  <si>
    <t>Acionado mecânico turno para fechar porta do caminhão.
Acionado supervisão coordenação e segurança do trabalho para verificação da situação.
Acionado supervisão do transporte terceiros.</t>
  </si>
  <si>
    <t>Fazenda Turvinho V - Talhão 002</t>
  </si>
  <si>
    <t>O operador do HV estava iniciando um eito no talhão, e ao dar passagem para outra máquina, o operador da outra máquina informou via rádio que havia presença de fumaça no compartimento do motor. De imediato chamou por socorro via rádio e desceu para iniciar o combate do princípio de incêndio.</t>
  </si>
  <si>
    <t>Leandro Lopes Arruda - 37005169</t>
  </si>
  <si>
    <t>Operador máquinas florestais</t>
  </si>
  <si>
    <t>Comunicado a gestão.
Pedido de apoio via rádio.
Acionado sistema DAFO.
Uso de extintores.
Apoio do módulo de estradas BRC 01 com caminhão pipa.</t>
  </si>
  <si>
    <t>CONCLUÍDO</t>
  </si>
  <si>
    <t>O micro ônibus da empresa  Piracicabana (troca de turno ) ao passar ao lado da máquina  HV estacionada (com princípio de incêndio), resvalou lateralmente no Dog House da máquina, vindo a estourar o vidro lateral esquerdo.</t>
  </si>
  <si>
    <t>José Antônio de Campos Camargo</t>
  </si>
  <si>
    <t>1. Veículo foi paralisado e solicitado um reserva.
2. Veículo seguiu para a garagem da empresa para manutenção.</t>
  </si>
  <si>
    <t>Operador durante a operação de colheita, atingiu o lexan frontal da máquina com o cabeçote, causando a quebra.</t>
  </si>
  <si>
    <t>Antônio Marcos Praxedes</t>
  </si>
  <si>
    <t>operador ll</t>
  </si>
  <si>
    <t>1. Operador foi levado ao PS, de jau, passou pelo médico plantonista e foi liberado.
2. No período da manhã (07/01) iria passar pela medicina Bracell.</t>
  </si>
  <si>
    <t>Fazenda Clavinote</t>
  </si>
  <si>
    <t>Colaborador realizava atividade de carregamento, momento que foi se deslocar para acertar uma madeira na caixa de carga e caiu dentro de uma saída de água,  causando o tombamento da máquina.</t>
  </si>
  <si>
    <t>TransOlsen</t>
  </si>
  <si>
    <t>Jose Hildo Martins de Lima</t>
  </si>
  <si>
    <t>1. Comunicado a segurança do trabalho.</t>
  </si>
  <si>
    <t>Joice Prado de Oliveira</t>
  </si>
  <si>
    <t>Oficina Automotiva</t>
  </si>
  <si>
    <t>Ao efetuar a manobra em marcha ré para sair da frente do box 23 com o caminhão oficina, veio a colidir com a caminhonete que estava manobrando para entrada no box 23 para falar com o lider de manutenção e nao percebeu a movimentação do caminhao oficina.</t>
  </si>
  <si>
    <t>Box 23</t>
  </si>
  <si>
    <t>Joao Eduardo Arantes (37016213)</t>
  </si>
  <si>
    <t>Comunicação ao supervisor imediato
Orientação ao condutor da caminhonete sobre o agendamento de lavagem ser com  PCM e não diretamente com o lider de manutenção.</t>
  </si>
  <si>
    <t>Gustavo Romeiro</t>
  </si>
  <si>
    <t>Fazenda Santa Rosa VI / Capão Bonito  - MÓD 2</t>
  </si>
  <si>
    <t>Colaborador estava na fila de carregamento, quando o operador comunicou para ir em outra máquina no ponto 7, no caminho bateu o tanque de combustível (havia tocos dos dois lados), vindo a furar o tanque.</t>
  </si>
  <si>
    <t>José Antônio Príncipe</t>
  </si>
  <si>
    <t>Motorista Bitrem/tritrem</t>
  </si>
  <si>
    <t>1. Comunicado a gestão;
2. Comunicado a segurança do trabalho.</t>
  </si>
  <si>
    <t>Fazenda Taboca</t>
  </si>
  <si>
    <t xml:space="preserve">O colaborador relatou que parou sua máquina no talhão para verificar o implemento e não percebeu que próximo havia uma caixa de marimbondos. Ao descer da máquina, ele foi ferroado por alguns marimbondos. </t>
  </si>
  <si>
    <t>Diomar Sérgio da Silva</t>
  </si>
  <si>
    <t>1. Foi então que ele retornou para dentro da cabine da máquina e acionou seu líder imediato, que em seguida o encaminhou para o hospital municipal em Santa Rita do Pardo-MS, onde foi atendido e liberado posteriormente;
2. Comunicado aos gestores, saúde e área da segurança do trabalho da MS Florestal e EPS Carpelo</t>
  </si>
  <si>
    <t>Vailson Ricardo</t>
  </si>
  <si>
    <t>Fazenda Santa Rita - Ribas do Rio Pardo</t>
  </si>
  <si>
    <t>O colaborador (operador)  relatou que estava conduzindo o trator agrícola (realizando a distribuição de mudas de eucalipto pelo talhão) e ao retornar ao posto de trabalho a porta veio a fechar, causando a quebra do vidro.</t>
  </si>
  <si>
    <t>Plantio e Irrigação</t>
  </si>
  <si>
    <t xml:space="preserve"> Luanderson Ferreira Chagas - 37884</t>
  </si>
  <si>
    <t xml:space="preserve">1. A máquina foi paralisada e  isolada.
2. Comunicação aos gestores e área de segurança da MS Florestal e EPS Emflora. </t>
  </si>
  <si>
    <t>Antonio de Sousa</t>
  </si>
  <si>
    <t>Rodovia 262, Rotatória de saída de Três Lagoas-MS</t>
  </si>
  <si>
    <t>Segundo relato do motorista, ele seguia com frota tritrem (placa RWN1D64), sentido Fábrica Lençóis Paulista-SP. Ao realizar a rotatória de acesso à rodovia Rondon na divisa de estado MS/SP, tombou a 2° e 3° composição, obstruindo o fluxo no sentido contrário da via.
Após análise do disco de tacógrafo, foi constatado que a velocidade da frota no momento do tombamento era de 45km\h, sendo uma rotatória de 20km\h conforme rotograma da empresa.</t>
  </si>
  <si>
    <t>Cleberton Lemes Monge</t>
  </si>
  <si>
    <t>Motorista Carreteiro</t>
  </si>
  <si>
    <t xml:space="preserve">1 - Atendimento ao condutor envolvido;
2 - Apoio no controle de fluxo da via de acesso;
Comunicação aos Gestores e Segurança da Bracell e EPS VDA. </t>
  </si>
  <si>
    <t>André Marques</t>
  </si>
  <si>
    <t>Fazenda União - Água Clara/MS</t>
  </si>
  <si>
    <t>O colaborador relatou que estava realizando a atividade de irrigação semi mecanizada e em determinado momento foi picado por 2 abelhas (mão e rosto).</t>
  </si>
  <si>
    <t>Emflors</t>
  </si>
  <si>
    <t>Jessivaldo da Silva da Conceição</t>
  </si>
  <si>
    <t xml:space="preserve">1. O colaborador foi medicado e encaminhado ao Hospital Municipal de Água Clara-MS, onde foi atendido e liberado sem restrições. 
Comunicação aos gestores, saúde e área de segurança da MS Florestal e EPS Emflors. </t>
  </si>
  <si>
    <t>Maraina Silva</t>
  </si>
  <si>
    <t>Fazenda Campestre</t>
  </si>
  <si>
    <t>Conforme relato do colaborador (operador), a máquina (trator de pneu) estava estacionada aguardando as aferições e regulagem do implemento acoplado (barra protegida), com a janela traseira aberta. Foi quando o colaborador movimentou o hidráulico em sentido vertical para cima, vindo a ter contato e quebrando o vidro traseiro da janela.</t>
  </si>
  <si>
    <t>Aplicação Mecanizada (Barra Protegida)</t>
  </si>
  <si>
    <t>Paulo Augusto Campos Mantanha</t>
  </si>
  <si>
    <t xml:space="preserve">1. Comunicação aos gestores e área de segurança da MS Florestal e EPS Teca.                  </t>
  </si>
  <si>
    <t>Welton Messias</t>
  </si>
  <si>
    <t>Fazenda São Sebastião 4 - MÓD 10</t>
  </si>
  <si>
    <t xml:space="preserve">Segundo relato do operador, ao se inclinar para lavar as mãos na pia externa do módulo, sentiu uma forte dor na coluna.
</t>
  </si>
  <si>
    <t>Alex Sousa dos Santos - 37007675</t>
  </si>
  <si>
    <t>1. No dia 08/02/2024 trabalhador não compareceu ao trabalho, devido dores em sua coluna. Procurou um médico em sua cidade que o encaminhou para um especialista que prescreveu um atestado médico de dois dias;
2. No dia 09/02/2024 o trabalhador passará por avaliação do médico do trabalho, conforme recomendado pela segurança do trabalho;
3. Hugo, supervisor de manutenção, fez contato com a medicina Bracell, que o orientou sobre não haver necessidade de avaliação do operador, pelo médico do trabalho.</t>
  </si>
  <si>
    <t>Hugo Rodrigues</t>
  </si>
  <si>
    <t>Santa Bárbara</t>
  </si>
  <si>
    <t>No trajeto de retorno do campo para  Lençóis Paulista por uma estrada rural, o condutor ao realizar uma curva, veio a se deparar com uma motocicleta vindo no sentido contrário, causando uma colisão dianteira no lado direito.</t>
  </si>
  <si>
    <t>Fazenda Lagoa Rica - ID0035</t>
  </si>
  <si>
    <t xml:space="preserve"> José Antônio Zanon -  37000867</t>
  </si>
  <si>
    <t>líder de manutenção</t>
  </si>
  <si>
    <t>1- O colaborador José Antônio Zanon foi instruído a abrir o boletim de ocorrência.
2 -  O colaborador solicitou os documentos do terceiro e o mesmo apresentou apenas o documentação ( CNH) não apresentando a documentação da motocicleta.
3- O terceiro saiu do local com a moto em funcionamento e sem avarias e recusou-se  a seguir para o atendimento médico alegando estar atraso para o trabalho.</t>
  </si>
  <si>
    <t>José Antônio Zanon</t>
  </si>
  <si>
    <t>RODOLFO DE SOUZA RODRIGUES</t>
  </si>
  <si>
    <t>Trevo Castelo com a Castelinho</t>
  </si>
  <si>
    <t>O Colaborador residente em Itatinga se deslocava até Botucatu de moto em direção ao transporte disponibilizado pela companhia, quando veio a perder o controle da moto no trevo que liga a Castelo com a Castelinho, ocasionando o acidente.</t>
  </si>
  <si>
    <t>Henrique Lucas Barbosa</t>
  </si>
  <si>
    <t>Mecânico III</t>
  </si>
  <si>
    <t>1. Comunicação aos gestores e área segurança.</t>
  </si>
  <si>
    <t>Everton Stati</t>
  </si>
  <si>
    <t>Ao movimentar bandejão do carrinho para o trilho, teve o dedo prensado pelo "braço do carrinho".</t>
  </si>
  <si>
    <t>Keperson Sparapan Marques - 37016344</t>
  </si>
  <si>
    <t>1. Foi encaminhado para o pronto atendimento de Avaí, feito curativo e posteriormente o mesmo foi liberado.</t>
  </si>
  <si>
    <t>Rosana Ferreira</t>
  </si>
  <si>
    <t>Faxenda dos Orixas - Talhão 010</t>
  </si>
  <si>
    <t xml:space="preserve">Ao sair do talhão, ao enroscar o pé em uma casca de árvore, colaboradora veio a sofrer uma queda de mesmo nível, sentindo desconforto no joelho direito.
</t>
  </si>
  <si>
    <t>Região Norte (Garca)</t>
  </si>
  <si>
    <t>Daniele Aparecida dos Santos Queirós</t>
  </si>
  <si>
    <t>Trabalhadora Florestal</t>
  </si>
  <si>
    <t>1.  Comunicado ao setor de segurança da EPS, feito a retirada da colaboradora do talhão e levada para a caminhonete de apoio, foi ofertado água. Encaminhada para o pronto atendimento de Guarantã pars avaliação médica e posteriormente encaminhada para a cidade de Garça para exames de imagens.</t>
  </si>
  <si>
    <t>Thays Fernanda</t>
  </si>
  <si>
    <t>Colaborador ao movimentar na área de crescimento torceu o pé no buraco que havia no local.</t>
  </si>
  <si>
    <t>Ivana Pedroso - 37015554</t>
  </si>
  <si>
    <t>1. Foi encaminhado para o pronto atendimento de Pirajuí.</t>
  </si>
  <si>
    <t>Izabela Santos</t>
  </si>
  <si>
    <t>Fazenda Turvinho V - Talhão 006 - MÓD 1</t>
  </si>
  <si>
    <t>O operador ao pegar seu kit de material (bolsa) de corte no final do turno, sentiu uma picada na mão (polegar direito). Não conseguiu identificar o inseto.</t>
  </si>
  <si>
    <t>MÓDULO 01</t>
  </si>
  <si>
    <t>Peterson Eduardo Favero de Souza - 37014877</t>
  </si>
  <si>
    <t>Operador de máquina florestal I</t>
  </si>
  <si>
    <t>1. Tomou antialérgico no módulo;
2. Encaminhado para CMU de Lençóis Paulista, passou pelo plantonista e foi liberado.</t>
  </si>
  <si>
    <t>Alex dos Santos</t>
  </si>
  <si>
    <t>BR 158, Próximo a Rotatória de Três Lagoas MS.</t>
  </si>
  <si>
    <t xml:space="preserve">O motorista relatou que saiu da fazenda Porteira com a frota tritrem (Placa GGU6B12), sentido Fábrica de Lençóis Paulista- SP, e ao chegar próximo da rotatória de acesso a  cidade de Três Lagoas MS, ele saiu da pista de rolamento tombando o conjunto por completo para o lado direito da pista.
Durante entrevista junto ao condutor, ele alegou ter dormido durante a condução do veiculo. Ao acordar não teve tempo hábil para retornar a faixa de rolamento. </t>
  </si>
  <si>
    <t>Natalino Cordeiro de Azevedo</t>
  </si>
  <si>
    <t>Motorista Bitrem/ Tritrem</t>
  </si>
  <si>
    <t xml:space="preserve">1. Por medidas preventivas, o motorista foi encaminhado para UPA (Unidade de Pronto Atendimento) para avaliação médica, onde foi atendido e liberado sem restrições;
2. Sinalização da via e apoio no controle do tráfego no local.
Comunicação aos gestores e área de segurança da MS Florestal e EPS Model. </t>
  </si>
  <si>
    <t>Gustavo Alencar</t>
  </si>
  <si>
    <t xml:space="preserve">Primeira Seleção </t>
  </si>
  <si>
    <t xml:space="preserve">A colaboradora relatou que foi colocar duas bandejas de mudas no bandejão e ao pular o trilho enroscou o pé direito e veio a cair no chão, batendo a canela direita no ferro e o braço direito no chão, causando pequenas escoriações. </t>
  </si>
  <si>
    <t>Ariadne Fernandes da Silva - 37015329</t>
  </si>
  <si>
    <t xml:space="preserve">1. A colaboradora foi encaminhada para o ambulatório médico local  e posteriormente foi levada para o hospital de Água Clara-MS,  onde foi realizado exames de raio X, não sendo constatada nenhuma lesão. Ela então foi liberada sem restrições. </t>
  </si>
  <si>
    <t>Fazenda Dois Corações</t>
  </si>
  <si>
    <t xml:space="preserve">Segundo relato do colaborador, durante a tentativa de  remover uma ferramenta (Dosador), que estava presa entre os pneus do tanque de irrigação, ele foi atingido na boca do lado esquerdo, pelo cabo do dosador, causando uma pequena escoriação na sua boca. </t>
  </si>
  <si>
    <t>Emflora II</t>
  </si>
  <si>
    <t>Adriano Araújo Costa</t>
  </si>
  <si>
    <t>1. Paralisação da atividade e encaminhamento do colaborador ao hospital de Santa Rita do Pardo - MS, onde foi atendido e liberado sem restrições; 2.Comunicação aos gestores, saúde e área de segurança da MS Florestal e EPS Emflora II.</t>
  </si>
  <si>
    <t>Marcelo Saldanha</t>
  </si>
  <si>
    <t>Fazenda São Sebastião III</t>
  </si>
  <si>
    <t>ACAF</t>
  </si>
  <si>
    <t xml:space="preserve">O motorista foi arrumar uma madeira da 1° composição sem comunicar o operador , que estava carregando a 2° composição. No momento em que o motorista foi retirar essa madeira, ele estava com uma de suas mãos apoiada em outra madeira da caixa da carga, que escorregou e prensou sua mão. </t>
  </si>
  <si>
    <t>MÓDULO 06</t>
  </si>
  <si>
    <t>Paulo Gomes</t>
  </si>
  <si>
    <t>1. Operador comunicou técnico (Jorge) que de imediato levou o motorista para os primeiros atendimentos no hospital em Guarantã;
2. A Patrulha da segurança estava na fazenda e foi comunicada;
3. Jorge comunicou da supervisor de carregamento Bracell e coordenador de terceiros Bracell.
O TST Bracell (Marcelo) foi informado também.</t>
  </si>
  <si>
    <t>Joice Prado de Lima</t>
  </si>
  <si>
    <t>Fazenda Santa Helena - Talhão 005</t>
  </si>
  <si>
    <t>Operador ao retornar para cabine da máquina após trocar a corrente de corte, segurou nos pontos de apoio da máquina e no momento que retirou seu pé direito do solo para levá-lo até o estribo, seu pé esquerdo que estava sobre uma cepa em estado de biodegradação e encoberta por resíduos de colheita, afundou, causando fratura no calcaneo do pé esquerdo.</t>
  </si>
  <si>
    <t>Murillo Mattos Milanezi - 37014089</t>
  </si>
  <si>
    <t>Operador de máquinas II</t>
  </si>
  <si>
    <t>1. Encaminhado para UPA de Bauru, onde foi constatada a fratura e recomendado 07 dias de afastamento.
2. No dia 12/02/2023 foi avaliado pela médica do trabalho da Bracell, que manteve os 07 dias de atestado.</t>
  </si>
  <si>
    <t>Jian Carlos Varela</t>
  </si>
  <si>
    <t>Fazenda Americana / Tatinga- SP</t>
  </si>
  <si>
    <t>Colaborar relata que ao chegar na Fazenda América, ao descer do Ônibus veio a torcer o pé esquerdo em uma pedra.</t>
  </si>
  <si>
    <t>Manutenção Automotiva silvicultura</t>
  </si>
  <si>
    <t>Rafael de Souza Martimiano - 37010839</t>
  </si>
  <si>
    <t>1. Técnico da Manutenção Emerson Alex foi até a Fazenda buscar o colaborador pra trazer no ambulatório da linha 2.</t>
  </si>
  <si>
    <t>Emerson Alex Ferreira</t>
  </si>
  <si>
    <t>Fazenda dos Orixás - Talhão 012</t>
  </si>
  <si>
    <t xml:space="preserve">Durante  deslocamento  no talhão, colaboradora pisou em falso vindo a escorregar e cair sentindo  desconforto no tornozelo esquerdo.
</t>
  </si>
  <si>
    <t>Regional Norte</t>
  </si>
  <si>
    <t>Jessica Carolina Pereira Gabriel</t>
  </si>
  <si>
    <t>1. Comunicado ao setor de segurança da EPS;
2. Feito a retirada da colaboradora do talhão e levada para a caminhonete de apoio e posteriormente encaminhado para o Pronto atendimento UPA de Garça;
2. Colaboradora irá passar pelo médico do trabalho.</t>
  </si>
  <si>
    <t>Fazenda dos Orixas - Talhão 020</t>
  </si>
  <si>
    <t>Colaboradora ao sair do talhão já no carreador veio a pisar em um pedaço de resíduo, desequilibrou-se,  fazendo uma rotação sobre a perna direita reclamando de dores no joelho direito.</t>
  </si>
  <si>
    <t xml:space="preserve"> Yasmim Larissa </t>
  </si>
  <si>
    <t>1. Comunicado ao supervisor e ao setor de segurança Carpelo.  colaboradora foi encaminhado para o Pronto atendimento na cidade de Garça. Colaboradora  irá  passar  pelo médico do trabalho.</t>
  </si>
  <si>
    <t>Fazenda Pontal - Talhão 08</t>
  </si>
  <si>
    <t>O colaborador estava realizando a atividade de Aplicação de Herbicida Mecanizado com Barra Protegida. Em certo momento, passou com o implemento sobre um toco que estava escondido entre a vegetação, causando o tombamento do implemento.</t>
  </si>
  <si>
    <t>Dilson Santos da Cruz</t>
  </si>
  <si>
    <t xml:space="preserve">1. Paralisação da atividade;
2. Comunicação aos gestores e área de segurança da MS Florestal e EPS Carpelo. </t>
  </si>
  <si>
    <t>Lucas Gomes</t>
  </si>
  <si>
    <t>Fazenda União II</t>
  </si>
  <si>
    <t>O colaborador relatou que estava realizando a retirada da lâmina da aiveca do lado esquerdo e ao recolher a perna na finalização para que a lâmina descesse, a botina de segurança ficou presa ao solo. Ao puxar a perna para sair, sentiu uma leve dor no joelho.</t>
  </si>
  <si>
    <t>Eduardo José Ferreira de Arantes Oliveira. Matrícula 37013668</t>
  </si>
  <si>
    <t xml:space="preserve"> Mecânico</t>
  </si>
  <si>
    <t>1. Paralisação da atividade e o colaborador foi encaminhado para o hospital municipal em Água Clara-MS, onde foi atendido, medicado e liberado posteriormente sem restrições;
2. Comunicação aos  gestores, saúde e área de segurança da MS Florestal.</t>
  </si>
  <si>
    <t>Cristiano Araújo</t>
  </si>
  <si>
    <t>Viveiro - Avaí</t>
  </si>
  <si>
    <t>Durante coleta, colaboradora pisou em um desnível entre os canaletes, ocasionando torção no pé direito.</t>
  </si>
  <si>
    <t>Andreza Foizer Barcelos - 37016386</t>
  </si>
  <si>
    <t>Auxiliar de serviços gerais</t>
  </si>
  <si>
    <t>1. A colaboradora foi encaminhada para o hospital em Pirajuí para realizar raio-x.
▪︎Obs.: Em 14.02.24 passou com médico do trabalho, não houve fratura, somente luxação.</t>
  </si>
  <si>
    <t>Fazenda Boa Vista V</t>
  </si>
  <si>
    <t>Durante atividade de coleta de serragem, colaborador foi realizar manobra e passou sobre madeira, ocasionando avaria do paralamas esquerdo.</t>
  </si>
  <si>
    <t>Melhoramento Genético</t>
  </si>
  <si>
    <t>37003262 Adriano Aparecido Bertini</t>
  </si>
  <si>
    <t>Assistente de Pesquisa</t>
  </si>
  <si>
    <t>1. Comunicado o supervisor Amarildo da Silva, Técnico responsável pela atividade Murilo César Cordeiro, que realizou contato para TST Karine Moraes.</t>
  </si>
  <si>
    <t>Murilo César Cordeiro</t>
  </si>
  <si>
    <t>Guaranta</t>
  </si>
  <si>
    <t>Ao realizar conversão em rotatória fechada, veículo invadiu a guia, vindo e estourar o pneu traseiro (lado direito).</t>
  </si>
  <si>
    <t>Topografia - Géoprocessamento</t>
  </si>
  <si>
    <t>Urubatan Amaral - 37013902</t>
  </si>
  <si>
    <t>Auxiliar de Topografia</t>
  </si>
  <si>
    <t>1. Parado o veículo em local seguro;
2. Incluído sinalização na via com triângulo;
3. Efetuado a troca do pneu.</t>
  </si>
  <si>
    <t>Fazenda Santo Antônio VI - Talhão 10</t>
  </si>
  <si>
    <t>O trainee em operação de máquina florestal havia saído da cabine do harvester. Ao retornar para o equipamento, escorregou enquanto caminhava pelo talhão, que estava com o solo escorregadio devido a chuva.</t>
  </si>
  <si>
    <t>Desenv. Oper</t>
  </si>
  <si>
    <t>Guilherme Terra</t>
  </si>
  <si>
    <t>1. Trabalhador foi levado para o hospital de Garça, onde recebeu atestado de 04 dias;
2. Hoje dia 15/02/2024 o trabalhador passará pelo médico do trabalho da Bracell.</t>
  </si>
  <si>
    <t>Givanildo Azevedo</t>
  </si>
  <si>
    <t>Fazenda Rio Feio</t>
  </si>
  <si>
    <t>Colaborador não avistou um erosão causada pela chuva e veio a cair,  bateu as costas e consequentemente sentiu dores.</t>
  </si>
  <si>
    <t>Evandro Rogério Alves</t>
  </si>
  <si>
    <t>1. Encaminhado o colaborador  ao PS pronto socorro Álvaro de Carvalho</t>
  </si>
  <si>
    <t>Luciano Henrique Passaroni</t>
  </si>
  <si>
    <t>Fazenda Represa - Gleba B - MÓD 3</t>
  </si>
  <si>
    <t>Motorista estava conduzindo o caminhão prancha para realizar a movimentação de máquinas, quando entrou no talhão, o caminhão escorregou por conta da chuva e veio a colidir do lado direito na pilha de madeira. Junto ao motorista havia um segundo motorista de passageiro, sofreu leves escoriações no braço devido a estilhaços de vidro da janela.</t>
  </si>
  <si>
    <t>37015262 Maicon Douglas Aparecido Antônio.
Mateus Buona Matrícula: 37005699</t>
  </si>
  <si>
    <t>Motorista Transporte Cargas</t>
  </si>
  <si>
    <t>1. Conduzido o colaborador para pronto atendimento</t>
  </si>
  <si>
    <t xml:space="preserve"> Colaborador estava trabalhando na área de rustificação e pisou em falso em uma vala.</t>
  </si>
  <si>
    <t>Luis Felipe Idalino Pereira
Matrícula: 37016479</t>
  </si>
  <si>
    <t>1. Conduzido o colaborador para o hospital em Pirajuí, para realização de raio-x.
Obs.: Conforme parecer médico, não houve fratura e nenhuma lesão.</t>
  </si>
  <si>
    <t>Motorista ao tentar desviar de um caminhão pipa que se encontrava na estrada colidiu ( resvalou) com a última composição do tritrem no tanque do pipa.</t>
  </si>
  <si>
    <t>BTF04</t>
  </si>
  <si>
    <t>37015096 / Felipe dos Santos Lima</t>
  </si>
  <si>
    <t>Motorista Transporte madeiras</t>
  </si>
  <si>
    <t>1. Comunicação ao time do carregamento ( Por parte do motorista do pipa. Motorista do tritrem não percebeu que esbarrou)</t>
  </si>
  <si>
    <t>Uedslei Cunha</t>
  </si>
  <si>
    <t>1° seleção -  Viveiro de Mudas</t>
  </si>
  <si>
    <t xml:space="preserve">A colaboradora estava auxiliando no descarregamento de bandejas vazias e sem perceber uma bandeja caiu em seu braço, ocasionando um leve desconforto. </t>
  </si>
  <si>
    <t>Pleno sol</t>
  </si>
  <si>
    <t xml:space="preserve"> Afonsa Arce Ortega - 37010797</t>
  </si>
  <si>
    <t>Auxiliar de  Viveiro</t>
  </si>
  <si>
    <t xml:space="preserve">1. A colaboradora foi encaminhada ao ambulatório médico local, onde foi atendida e liberada sem restrições. </t>
  </si>
  <si>
    <t>Fazenda Lagoa do Campo - Ribas do Rio Pardo/MS</t>
  </si>
  <si>
    <t xml:space="preserve">O colaborador realizava atividade de adubação no talhão 08 e ao sair da entre linha, acabou colidindo na lateral da caminhonete que transitava pelo carreador, causando avarias. </t>
  </si>
  <si>
    <t>Adubação Mecanizada</t>
  </si>
  <si>
    <t>15460/ Alexandre dos Santos Andrade</t>
  </si>
  <si>
    <t>Operador de Trator Pneu</t>
  </si>
  <si>
    <t>1. Comunicação aos gestores e área de segurança da MS Florestal e EPS Emflors.
2. A operação foi parada imediatamente para tratativas do evento.</t>
  </si>
  <si>
    <t>Lucas dos Santos Bahia</t>
  </si>
  <si>
    <t>Emerson Moura Teixeira</t>
  </si>
  <si>
    <t>Durante manobra de  marcha ré, veio a atingir o para-lama do veículo Van, pertencente a empresa Motasul que estava estacionada, causando avarias consideráveis no  para-lama da van e traseira da caminhonete.</t>
  </si>
  <si>
    <t>37014991/ Carlos de Jesus Junior</t>
  </si>
  <si>
    <t xml:space="preserve">1. Comunicação aos gestores e área de segurança da MS Florestal e EPS Motassul. </t>
  </si>
  <si>
    <t xml:space="preserve"> Primeira Seleção</t>
  </si>
  <si>
    <t>A colaboradora relatou que foi colocar duas bandejas de mudas no bandejão e ao pular o trilho enroscou o pé direito e veio a cair no chão, batendo a canela direita no ferro e o braço direito no chão, causando pequenas escoriações. </t>
  </si>
  <si>
    <t xml:space="preserve"> Viveiro de Mudas </t>
  </si>
  <si>
    <t>37015329 - Ariadne Fernandes da Silva</t>
  </si>
  <si>
    <t>fevereiro</t>
  </si>
  <si>
    <t>Auto Posto Bracell</t>
  </si>
  <si>
    <t>Ao término do abastecimento a colaboradora enroscou o pé na mangueira de abastecimento e veio a cair ao chão, chocando o seu rosto.</t>
  </si>
  <si>
    <t>Posto de combustível</t>
  </si>
  <si>
    <t xml:space="preserve"> 37015560 - Anna Claudia da Silva</t>
  </si>
  <si>
    <t>Frentista</t>
  </si>
  <si>
    <t>1. Comunicado à Segurança;
2. Encaminhada ao laboratório médico L2.</t>
  </si>
  <si>
    <t>Eduardo Vargas</t>
  </si>
  <si>
    <t>Tássia Prado</t>
  </si>
  <si>
    <t>Sala PCM</t>
  </si>
  <si>
    <t>A colaboradora passou mal durante o DDS e desmaiou.</t>
  </si>
  <si>
    <t>37012267 - Caroline Santos Baracho</t>
  </si>
  <si>
    <t>Assistente Administrativo</t>
  </si>
  <si>
    <t>1. Ligado ao ambulatorio e solicitado ambulancia, encaminhada colaboradora pro ambulatório da linha 2. 
2. Comunicação à segurança do trabalho</t>
  </si>
  <si>
    <t>Ulysses A. Da Silva Neto</t>
  </si>
  <si>
    <t>Colaborador estava se deslocando para utilizar a empilhadeira quando se sentiu mal. Não iniciou a atividade e solicitou ajuda ao líder.</t>
  </si>
  <si>
    <t>Oficina Central</t>
  </si>
  <si>
    <t>37006670 - Fabiano Rosa Mazetto</t>
  </si>
  <si>
    <t>1. Encaminhado ao ambulatório Bracell, o enfermeiro de plantão solicitou avaliação no CMU;
2. Comunicação a segurança do trabalho.</t>
  </si>
  <si>
    <t xml:space="preserve"> Gustavo Romeiro</t>
  </si>
  <si>
    <t>Operador estava operando máquina na mesa 3, alega que ao pegar madeira no primeiro compartimento do caminhão da expresso nepomuceno, a madeira que estava molhada escorregou da garra.</t>
  </si>
  <si>
    <t>Mesa 3</t>
  </si>
  <si>
    <t>Leandro Leme de Oliveira - 37002496</t>
  </si>
  <si>
    <t>1. Acionado supervisão e verificação da situação.
2. Acionado mecânicos do turno.</t>
  </si>
  <si>
    <t>Alessandra Martins Ribeiro</t>
  </si>
  <si>
    <t>Rodovia Engenheiro João Batista Cabral</t>
  </si>
  <si>
    <t>Colaborador se deslocava com o veículo sentido Espírito Santo do Turvo, momento que colidiu com um cachorro que estava na rodovia.</t>
  </si>
  <si>
    <t>MÓDULO 4</t>
  </si>
  <si>
    <t>37010060/ Marcos Ribeiro Freire</t>
  </si>
  <si>
    <t>Márcio Aparecido Cavalheiro</t>
  </si>
  <si>
    <t>Box bracell</t>
  </si>
  <si>
    <t>Colaborador estava travando a porca do parafuso trifuncional do eixo com a chave de boca, enquanto do outro lado do eixo estava a parafusadeira pneumática, após o funcionamento da parafusadeira a chave virou e veio a prensar o 4° dedo da mão direita contra o suporte do patim de freio.</t>
  </si>
  <si>
    <t>Oficina central</t>
  </si>
  <si>
    <t>Matheus Amphilo dos Santos - 37013626</t>
  </si>
  <si>
    <t xml:space="preserve"> Auxiliar de mecânico</t>
  </si>
  <si>
    <t>1. Enviado o colaborador para ambulatório feito primeiro atendimento, a enfermeira orientou para o mesmo passar pelo CMU para fazer Raio X do dedo, onde foi constatada fratura.
2. Comunicação à segurança do trabalho</t>
  </si>
  <si>
    <t>Felipe Andrigo Romani</t>
  </si>
  <si>
    <t>Colaborador estava utilizando o macaco para baixar o eixo, quando o mesmo escapou prensando o polegar da mão esquerda contra o espelho do freio.</t>
  </si>
  <si>
    <t>LEONARDO FERRAZ DA SILVA - 37012233</t>
  </si>
  <si>
    <t xml:space="preserve"> OPERADOR DE MANUTENÇÃO</t>
  </si>
  <si>
    <t>1. Colaborador encaminhado para o ambulatório bracell, enfermeira solicitou que fosse ao CMU para verificar a necessidade de dar pontos.</t>
  </si>
  <si>
    <t>Marechal Rondon</t>
  </si>
  <si>
    <t>Durante deslocamento, devido congestionamento e manobra de um veículo a frente, o colaborador não conseguiu parar a tempo, ocasionando colisão na traseira deste veículo.</t>
  </si>
  <si>
    <t>BTF-01/ BRC-01</t>
  </si>
  <si>
    <t>37004486 FELIPE GIROTO SANTOS</t>
  </si>
  <si>
    <t>TÉCNICO DE DESENVOLVIMENTO OPERACIONAL</t>
  </si>
  <si>
    <t>1. Averiguar se tinha feridos, acionar meu coordenador sobre o ocorrido, fazer boletim, alinhar procedimentos com frotas e chamar guincho.  Obs.: O chevrolet é veículo próprio de colaborador Bracell.
Obs.: Não houve lesão com ambos colaboradores.</t>
  </si>
  <si>
    <t>Felipe Giroto</t>
  </si>
  <si>
    <t>Fazenda Chapadão A - Talhão 010 - MÓD 13</t>
  </si>
  <si>
    <t>Colaborador ao se deslocar para o carreador foi picado por marimbondos na mão esquerda e nariz.</t>
  </si>
  <si>
    <t>37015082
Carlos Adrian Alves Maciel</t>
  </si>
  <si>
    <t>Operador de máquina florestal I.</t>
  </si>
  <si>
    <t>1. Tomou antialérgico no módulo.
2. Encaminhado para o Hospital Municipal de Jequitai MG</t>
  </si>
  <si>
    <t>Givanildo Alves Azevedo</t>
  </si>
  <si>
    <t>Guilherme Chamarelli</t>
  </si>
  <si>
    <t>Faz. Santa Neuza</t>
  </si>
  <si>
    <t>Segundo relato do colaborador, ele estava  trafegando em via não pavimentada, entre os talhões. Em determinado momento, veio a colidir com o trator que estava saindo da linha, onde realizava atividade de aplicação mecanizada, causando avarias no veículo (caminhonete) e na máquina.</t>
  </si>
  <si>
    <t>Florestal</t>
  </si>
  <si>
    <t>Marcos Vinícius Pereira Santos</t>
  </si>
  <si>
    <t>Encarregado de campo</t>
  </si>
  <si>
    <t>1.  Comunicação aos gestores e área de segurança MS Florestal e EPS Inovesa.</t>
  </si>
  <si>
    <t>Fazenda Nossa Senhora Aparecida</t>
  </si>
  <si>
    <t xml:space="preserve">Durante manobra com o caminhão pra entrar de ré no corredor para descarregar as caixas, acabou batendo o baú no banheiro do pátio do viveiro. </t>
  </si>
  <si>
    <t>MS Florestal</t>
  </si>
  <si>
    <t xml:space="preserve"> Gestor frota</t>
  </si>
  <si>
    <t>Jucelaine Ferreira souza</t>
  </si>
  <si>
    <t xml:space="preserve"> Motorista </t>
  </si>
  <si>
    <t>1. Comunicação aos gestores e área de segurança da MS Florestal.
2. A empresa (Flora Brasil) entrará com as ações cabíveis no momento.</t>
  </si>
  <si>
    <t>Fazenda Asas</t>
  </si>
  <si>
    <t>O colaborador estava  operando a máquina com o tanque e durante uma manobra em torno do talhão 17, o tanque veio a tombar devido a inclinação do solo.</t>
  </si>
  <si>
    <t>Edison José da Silva</t>
  </si>
  <si>
    <t xml:space="preserve">1. Comunicação aos gestores e time de Segurança da MS Florestal e EPS Parcetec. </t>
  </si>
  <si>
    <t xml:space="preserve"> Igor Jonas</t>
  </si>
  <si>
    <t>Ribas do Rio Pardo</t>
  </si>
  <si>
    <t>Ao final do turno, o colaborador ao descer do equipamento, escorregou na escada e a bota acabou saindo do seu pé, sentindo um desconforto no mesmo.</t>
  </si>
  <si>
    <t>37015568 / Matheus dos Santos de Souza</t>
  </si>
  <si>
    <t>Operador Maquinas Florestais</t>
  </si>
  <si>
    <t xml:space="preserve">1. O colaborador foi encaminhado para o pronto atendimento em Ribas do Rio Pardo MS, onde foi atendido,  medicado e liberado posteriormente sem restrições. 
2 . Comunicação aos gestores, saúde e área de segurança da Bracell. </t>
  </si>
  <si>
    <t>Felipe Teixeira</t>
  </si>
  <si>
    <t>Canaletes de coletas</t>
  </si>
  <si>
    <t xml:space="preserve">A colaboradora estava iniciando as atividades de rotina e ao abrir o guarda sol, a estrutura de suporte prensou o dedo polegar da mão esquerda dela, causando uma pequena escoriação. </t>
  </si>
  <si>
    <t>Viveiro de Mudas</t>
  </si>
  <si>
    <t>37011872/ Paloma Vitória de Lima</t>
  </si>
  <si>
    <t xml:space="preserve">1. A colaboradora foi encaminhada ao ambulatório médico local, onde foi atendida, realizada limpeza do local, compressa de água gelada, sendo liberada sem restrições. 
2. Comunicação aos gestores, saúde e área de segurança da MS Florestal. </t>
  </si>
  <si>
    <t>Rod. Juliano Lorenzetti</t>
  </si>
  <si>
    <t xml:space="preserve"> Durante deslocamento o carro que estava na frente parou, e o de traz colidiu na traseira do mesmo.</t>
  </si>
  <si>
    <t>Microplanejamento</t>
  </si>
  <si>
    <t>Willian de Mattos Barbosa Dutra</t>
  </si>
  <si>
    <t>Técnico de Planejamento Florestal</t>
  </si>
  <si>
    <t>1. Comunicar ao supervisor</t>
  </si>
  <si>
    <t>Willian Dutra</t>
  </si>
  <si>
    <t>O Técnico em mecânica estava próximo a uma máquina no talhão, realizando suas atividades, quando foi picado por uma abelha na região do pescoço, próximo a nuca.</t>
  </si>
  <si>
    <t>Gabriel Fernandes dos Santos</t>
  </si>
  <si>
    <t xml:space="preserve">Técnico de manutenção </t>
  </si>
  <si>
    <t xml:space="preserve">Trabalhador se negou a passar por atendimento médico, devido a não estar sentindo nenhum desconforto. </t>
  </si>
  <si>
    <t xml:space="preserve">Mônica Silva </t>
  </si>
  <si>
    <t>Paloma Vitória de Lima - 37011872</t>
  </si>
  <si>
    <t>No descarregamento do caminhão, um fardo contendo 5 bandejas de aproximadamente 3kg, caiu sobre o pé do colaborador.</t>
  </si>
  <si>
    <t>Barracão de estaqueamento</t>
  </si>
  <si>
    <t>Otávio Castro Moreira Junior. - 37013543</t>
  </si>
  <si>
    <t>1. Encaminhado para o pronto atendimento de Pirajuí; 
2. Realizado raio-x, porém não houve nenhuma lesão</t>
  </si>
  <si>
    <t>Fazenda Bela Vista - Ribas do Rio Pardo MS</t>
  </si>
  <si>
    <t xml:space="preserve">A colaboradora estava realizando uma rodada de campo, buscando uma rota alternativa para o baldeio de adubo, foi então que entre os talhões 008 e 010, ela passou por uma lombada e não avistou uma cratera aberta por processo erosivo e veio a cair com a caminhonete no local, causando avarias na parte frontal do veículo. </t>
  </si>
  <si>
    <t>Nathalia de Lima Costa - 37009479</t>
  </si>
  <si>
    <t>Técnica de Operações Florestais II</t>
  </si>
  <si>
    <t xml:space="preserve">1 - A colaboradora buscou apoio de colegas que trabalhavam próximo para retirar o veículo da cratera, mas sem sucesso.
2 - Comunicação aos gestores e área de segurança da MS Florestal. </t>
  </si>
  <si>
    <t xml:space="preserve"> João Henrique do Nascimento de Carvalho</t>
  </si>
  <si>
    <t>Fazenda Bom Retiro</t>
  </si>
  <si>
    <t>O colaborador, estava dando um apoio a equipe de topografia na limpeza com a máquina pá carregadeira, para marcação das estruturas de contenção.  Em determinado momento, ao realizar uma manobra de marcha ré, a máquina veio a colidir no capô da caminhonete da equipe de topografia, que por sua vez estava estacionada próxima da máquina em operação, causando danos materiais na caminhonete.</t>
  </si>
  <si>
    <t>Odalio Alexandre da Silva - 37012603</t>
  </si>
  <si>
    <t>Operador de Máquinas Equipamentos</t>
  </si>
  <si>
    <t>1 - Comunicação aos gestores e área de segurança da MS Florestal.</t>
  </si>
  <si>
    <t>Irineu Fernando Rodrigues</t>
  </si>
  <si>
    <t>Fazenda JFI - MÓD 2</t>
  </si>
  <si>
    <t>O colaborador estava realizando a movimentação/ organização de algumas camisas do giro que estavam em cima do palete de madeira em frente ao módulo, quando em um dado momento, bateu seu dedo anelar da mão esquerda contra a peça, causando um desconforto.</t>
  </si>
  <si>
    <t>MÓDULO 02</t>
  </si>
  <si>
    <t>João Henrique Marques da Silva -  90001452</t>
  </si>
  <si>
    <t>1. Direcionado o colaborador até o Pronto Atendimento do Hospital da Unimed para avaliação e realização de exames radiológicos.
2. Não foi identificada nenhuma fratura, o colaborador foi medicado e liberado.
3. O colaborador será avaliado pelo Médico do Trabalho no dia 21/02/2024.</t>
  </si>
  <si>
    <t>Fazenda Tibiriçá</t>
  </si>
  <si>
    <t>O colaborador estava realizando atividade de fechamento de jazida, quando puxou uma tora de eucalipto encoberta pela vegetação e a mesma veio a colidir na parte Frontal do equipamento EH, causando apenas Avarias.</t>
  </si>
  <si>
    <t>Victor Donizete Rosa dos Santos - 37016454</t>
  </si>
  <si>
    <t>Operador de Máquinas e Equipamentos</t>
  </si>
  <si>
    <t>1. Foi comunicado de imediato ao Supervisor, manutenção mecânica e ao técnico operacional.
2. Foi comunicado a Técnica de segurança somente no dia 21/02/2024.</t>
  </si>
  <si>
    <t>Clóvis Félix</t>
  </si>
  <si>
    <t>Lençois Paulista</t>
  </si>
  <si>
    <t>Ao levar bandejões com mudas para casa de vegetação, o colaborador escorregou e caiu batendo o joelho esquedo e a cabeça no chão.</t>
  </si>
  <si>
    <t>Estaqueamento - CV8</t>
  </si>
  <si>
    <t>Diego Leonardo Joaquim Tiozzo</t>
  </si>
  <si>
    <t>1. O colaborador foi encaminhado para o ambulatório da linha 01, o mesmo foi medicado e posteriormente liberado para as atividades.</t>
  </si>
  <si>
    <t>Nathane Alves</t>
  </si>
  <si>
    <t>Fazenda Paineiras</t>
  </si>
  <si>
    <t>Operador de máquinas se deslocava com harvester até determinado ponto, para embarcar a máquina sobre caminhão prancha, porém antes de chegar até o local, atingiu uma rede elétrica com a lança da máquina, rompendo os cabos e quebrando um poste.</t>
  </si>
  <si>
    <t>Leandro Aparecido Fiomani Bonfim</t>
  </si>
  <si>
    <t>Operador de Máquinas Florestais</t>
  </si>
  <si>
    <t>1. Acionamento da CPFL para reparos</t>
  </si>
  <si>
    <t>Antônio Gabriel Braga Ribeiro</t>
  </si>
  <si>
    <t>Ao voltar do almoço o colaborador desceu a rampa próximo da área de vivência e escorregou nas pedras do jardim.</t>
  </si>
  <si>
    <t>LP01 - Área de vivência</t>
  </si>
  <si>
    <t>Fernando Lopes Henriques</t>
  </si>
  <si>
    <t>1. O colaborador foi encaminhado para o ambulatório da linha 02, após avaliação médica o colaboraor foi liberado para retorno ás atividades.</t>
  </si>
  <si>
    <t>Pirajuí</t>
  </si>
  <si>
    <t>Colaboradora realizava atividade de roçada manual e ao lançar a foice sobre o broto foi surpreendida por um foco de marimbondo, onde veio a ser picada prómixo ao olho esquerdo.</t>
  </si>
  <si>
    <t>Faveiro l</t>
  </si>
  <si>
    <t>37477 - Viviane de Lima da Silva</t>
  </si>
  <si>
    <t>Ajudante Rural</t>
  </si>
  <si>
    <t>1. O colaborasor foi encaminhado a Santa Casa de Reginópolis de imediato e comunicado TST Bracell</t>
  </si>
  <si>
    <t>Fazenda São Gabriel</t>
  </si>
  <si>
    <t>Equipe executava atividade de limpeza de cercas com muita vegetação, quando um colaborador com a ferramenta foice cortando os cipós foi atacado por um enxame de abelhas, os colaboradores saíram do local, colocaram o capuz de fuga e dispensaram nas abelhas o inseticidas do kit abelha, em seguida levaram o colaborador na Santa Casa Pirajuí, onde foi atendido e medicado. Ficou em observação por 1h30 minutos e liberado em seguida.</t>
  </si>
  <si>
    <t>Equipe Obra de Arte 2</t>
  </si>
  <si>
    <t>André Luis Storio</t>
  </si>
  <si>
    <t>1. Colocação do capuz de fuga, uso dos inseticidas e encaminhado ao hospital mais próximo para atendimento médico.                                                                                                        2. Comunicado imediato aos responsáveis da Agroroque e Bracell</t>
  </si>
  <si>
    <t>Gustavo Bighetti</t>
  </si>
  <si>
    <t>Colaborador trafegava pelo interior da fazenda, e ao realizar manobra em marcha ré para retornar, colidiu em um veículo da empresa Telenergy que transitava no carreador.</t>
  </si>
  <si>
    <t>MÓDULO 07</t>
  </si>
  <si>
    <t>Acácio Damazio</t>
  </si>
  <si>
    <t>1. Comunicado a gestão e a segurança do trabalho.</t>
  </si>
  <si>
    <t>Ricardo Monzani</t>
  </si>
  <si>
    <t>Paraiso III Talhão 059</t>
  </si>
  <si>
    <t>Operador trabalhava na atividade de Adubação Mecanizada de cobertura, quando um resíduo de madeira atingiu o vidro dianteiro inferior da máquina causando a quebra do vidro.</t>
  </si>
  <si>
    <t>Eduardo Alexandre Prisco. 26470</t>
  </si>
  <si>
    <t>1. Comunicado ao setor de segurança da EPS, e supervisor Bracell. Parada imediada da máquina e solicitado apoio para manutenção.</t>
  </si>
  <si>
    <t>Larissa Carlos Ferreira</t>
  </si>
  <si>
    <t>Rodovia João Baptista Cabral Rennó - SP 225</t>
  </si>
  <si>
    <t>O motorista conduzia o caminhão tri-trem carregado na rodovia SP 225, quando no km 257 veio a estourar um pneu 24H lado esquerdo do semi reboque, soltando a ressolagem e atingindo dois veículos que transitavam no mesmo sentido.</t>
  </si>
  <si>
    <t>Anderson José Bertoncin</t>
  </si>
  <si>
    <t xml:space="preserve">1. O supervisor de comunicado;                                                                       2. A manutenção foi acionada.                                                                                                                                                                                                                                                       </t>
  </si>
  <si>
    <t>Marcos Domingues - Técnico Transporte BTF-2</t>
  </si>
  <si>
    <t>Fazenda Canchin</t>
  </si>
  <si>
    <t>O colaborador realiza atividade de nivelamento com o equipamento MN, onde escorregou com a máquina em um eucalipto, na hora de sair com a máquina não se atentou que o escarificador estava preso na árvore, vindo a derrubar a mesma na máquina, danificando a mangueira do sistema DAFO e causando pequena avaria na parte traseira da máquina.</t>
  </si>
  <si>
    <t>BRC - 02</t>
  </si>
  <si>
    <t>37016132 - Alex Lemes de Almeida</t>
  </si>
  <si>
    <t>Operador de Máquinas e Equipamentos lll</t>
  </si>
  <si>
    <t xml:space="preserve">1. Foi comunicado de imediato ao Supervisor, manutenção mecânica e Segurança do trabalho;                                           2. Foi repassado a Coordenação de Estradas;                             3. Solicitado a Sotreq a manutenção do sistema DaFO.                                   </t>
  </si>
  <si>
    <t>Kayi Sanchez</t>
  </si>
  <si>
    <t xml:space="preserve"> 23/02/2024</t>
  </si>
  <si>
    <t>Fazenda São Francisco</t>
  </si>
  <si>
    <t xml:space="preserve">Segundo relato do motorista, ele realizava captação de água com o caminhão pipa, seguindo os procedimentos de segurança. Foi então que veio um outro motorista de uma outra empresa com um caminhão munck e ao seguir viagem não se atentou ao distanciamento seguro e acabou escorregando, vindo a colidir na lateral da cabine do caminhão pipa, causando avarias. </t>
  </si>
  <si>
    <t>Captação de Água para Irrigação</t>
  </si>
  <si>
    <t>Fábio Amorim Caldas</t>
  </si>
  <si>
    <t xml:space="preserve">1. Comunicação aos gestores e área de segurança da MS Florestal e EPS Teca. </t>
  </si>
  <si>
    <t>Tiago Henrique dos Santos Batista</t>
  </si>
  <si>
    <t xml:space="preserve"> Fazenda Prosperidade - Água Clara/MS</t>
  </si>
  <si>
    <t>O colaborador informou que estava realizando a atividade de desbrota no talhão 06, onde estava limpando uma beca e ao terminar, ele foi se afastar do motopoda, com o machado em mãos. Nesse momento ele se embaraçou em um galho de eucalipto e acabou pisando no machado, ocasionando assim um corte no pé esquerdo.</t>
  </si>
  <si>
    <t>Desbrota</t>
  </si>
  <si>
    <t>209l071/ Joanderson Lopes da Conceição</t>
  </si>
  <si>
    <t xml:space="preserve">1. O colaborador foi encaminhado para o Hospital Municipal de Água Clara MS, onde foi atendido, medicado e liberado sem restrições. </t>
  </si>
  <si>
    <t>Paulo Roberto</t>
  </si>
  <si>
    <t>Bataguassu-MS</t>
  </si>
  <si>
    <t>O colaborador relatou que um caminhão do terceiro, ao realizar uma conversão invadiu a calçada, vindo a colidir na traseira do veículo da MS Florestal que estava estacionado em frente a sua residência, causando danos materiais. Não houve nenhuma lesão e sim danos materiais.</t>
  </si>
  <si>
    <t>Gabriel Gomes Concone</t>
  </si>
  <si>
    <t>Técnico de Operações Florestais</t>
  </si>
  <si>
    <t>1 - Comunicação aos gestores e área de segurança da MS Florestal.
2 - Após o evento foram coletadas todas as informações, dados do condutor do caminhão e proprietário da empresa MetalSul, realizado registro fotográfico e vídeos. Em seguida foi realizado  B.O no site da polícia civil.</t>
  </si>
  <si>
    <t xml:space="preserve"> Gabriel Gomes Concone</t>
  </si>
  <si>
    <t xml:space="preserve">O colaborador informou que ao retornar da fazenda Recanto do Lontra sentido fazenda São Francisco, foi passar na estrada principal onde se encontra o motobomba e também estava um caminhão parado para fazer o abastecimento de água.
Ao passar na lateral, o caminhão munck veio a deslizar a parte traseira, vindo a colidir no caminhão pipa causando avarias. </t>
  </si>
  <si>
    <t>Preparo de Solo</t>
  </si>
  <si>
    <t>Moizés De Moura Junior</t>
  </si>
  <si>
    <t>Matheus Freitas</t>
  </si>
  <si>
    <t>Faz. Cachoeirão</t>
  </si>
  <si>
    <t>O colaborador estava realizando a atividade de irrigação no talhão 14 na  Fazenda Cachoeirão. Em certo momento, ele  tropeçou em uma vegetação (cipó) e caiu sobre o braço esquerdo, causando um pequeno desconforto (não foi constatada nenhuma fratura).</t>
  </si>
  <si>
    <t>Fabio da Silva Correa</t>
  </si>
  <si>
    <t>Trabalhador florestal</t>
  </si>
  <si>
    <t>1. O colaborador passou por atendimento médico em Nova Casa Verde MS e por medidas preventivas ele foi encaminhado para realização de um exame de raio X no hospital em nova Andradina, não sendo constatada nenhuma fratura, o mesmo foi liberado sem restrições.      2. Comunicação aos gestores e área de segurança MS Florestal e Inovesa.</t>
  </si>
  <si>
    <t>Joseana A. Veiga</t>
  </si>
  <si>
    <t>Plator 4/ Pleno sol</t>
  </si>
  <si>
    <t>Os colaboradores estavam realizando a atividade de carregamento de bandejas no caminhão. Foi então que um dos colaboradores pegou uma pilha de bandeja e colocou em cima do caminhão. Ao pegar a próxima pilha, avistou o animal peçonhento (cobra coral falsa), foi quando o colaborador (02) desceu do caminhão e foi tentar pegar a cobra e acabou sendo atingido (picado) na mão direita. Logo após ser picado, matou a cobra com canivete e em seguida deu continuidade na atividade. Cerca de 30 minutos depois do ocorrido, o mesmo comunicou a gestão.</t>
  </si>
  <si>
    <t>37012936/ Richard Pereira</t>
  </si>
  <si>
    <t xml:space="preserve"> Auxiliar de Viveiro</t>
  </si>
  <si>
    <t xml:space="preserve">1. Comunicou aos gestores, saúde e área de segurança da MS Florestal. 
2. O colaborador foi encaminhado para o hospital municipal Nossa Senhora Aparecida em Água Clara-MS, onde foi atendido, medicado e liberado posteriormente. </t>
  </si>
  <si>
    <t>Fazenda Turvinho V Talhão 006 - MÓD 01</t>
  </si>
  <si>
    <t>O operador estava no banheiro do módulo e ao sair percebeu algo em seu pescoço, ao passar a mão no pescoço sentiu uma picada  de abelha na mão direita no indicador.</t>
  </si>
  <si>
    <t>Módulo 01</t>
  </si>
  <si>
    <t>Wesley Gustavo Barbosa de Souza - 37010218</t>
  </si>
  <si>
    <t>Operador máquinas florestais I</t>
  </si>
  <si>
    <t>1. Tomou antialérgico;
2. Encaminhado para ambulatório Bracell.</t>
  </si>
  <si>
    <t xml:space="preserve">Fazenda Olinda, talhão 09 </t>
  </si>
  <si>
    <t>O funcionário efetuava a capina química manual,  quando pisou em um toco com o pé direito. No decorrer da atividade sentiu um desconforto.</t>
  </si>
  <si>
    <t>Jhonatan Naoki Hirata dos Santos - 219346</t>
  </si>
  <si>
    <t xml:space="preserve"> Funcionario foi levado para o hospital de Paranapanema, passou pelo médico de plantão, foi feito radiografia. Foi liberado para a atividade.</t>
  </si>
  <si>
    <t>Cláudio Aparecido</t>
  </si>
  <si>
    <t>Fazenda Querencia IV</t>
  </si>
  <si>
    <t>Colaborador parou o veículo automático com o câmbio na posição N, e não acionou corretamente o freio de mão. O veículo desceu e colidiu no veículo Ponsse que estava a sua frente.</t>
  </si>
  <si>
    <t>MODÚLO 05</t>
  </si>
  <si>
    <t>Jose Henrique De Souza Da Silva - 37011459</t>
  </si>
  <si>
    <t>Marciano</t>
  </si>
  <si>
    <t>Fazenda Santa Rita de Cassia</t>
  </si>
  <si>
    <t>O colaborador estava realizando atividade de link no Talhão 04 e ao descer da máquina para verificar a corrente do link, foi picado por duas abelhas na mão esquerda, o que causou um pequeno inchaço no local.</t>
  </si>
  <si>
    <t>37011095/Anderson Santos de Oliveira</t>
  </si>
  <si>
    <t>Operador Máquinas e Equipamentos</t>
  </si>
  <si>
    <t xml:space="preserve">1. A atividade foi paralisada e o colaborador foi encaminhado para o hospital de Bataguassu MS, onde passou por atendimento médico e logo em seguida foi liberado sem restrições. </t>
  </si>
  <si>
    <t>Júlio César Novais Dias</t>
  </si>
  <si>
    <t>Fazenda Nossa Senhora Aparecida ll</t>
  </si>
  <si>
    <t xml:space="preserve">O colaborador realizava manutenção de engate das mangueiras hidráulicas do implemento próximo a estrada principal da fazenda. Ao terminar a manutenção, foi surpreendido por um enxame de abelhas e foi picado por algumas. Ele então correu para caminhonete de apoio que estava próximo para se refugiar e se proteger das abelhas. </t>
  </si>
  <si>
    <t>Manutenção Automotiva</t>
  </si>
  <si>
    <t>37014542/ Weveton Roberto Alves</t>
  </si>
  <si>
    <t>Mecânico lll</t>
  </si>
  <si>
    <t xml:space="preserve">1 - O colaborador foi encaminhado para o hospital em Água Clara-MS, onde foi atendido e liberado posteriormente sem restrições. 
2 - Comunicação aos gestores, saúde e área de segurança da MS Florestal. </t>
  </si>
  <si>
    <t>Vagner Fogaça</t>
  </si>
  <si>
    <t xml:space="preserve"> Faz. duas Pontes - Talhão 28. - MÓD 14</t>
  </si>
  <si>
    <t>O operadorador do Forwarder, parou a máquina para verificar um possível vazamento de óleo hidráulico na torre, ao sair da máquina, não notou a falta do degrau  de acesso a cabine, vindo a cair entre a plataforma e o pneu traseiro.</t>
  </si>
  <si>
    <t>Módulo 14</t>
  </si>
  <si>
    <t>Juan Carlos dos Santos</t>
  </si>
  <si>
    <t>Operador de máquinas florestais 1</t>
  </si>
  <si>
    <t>1 - O operador foi levado ao pronto socorro de Duartina para avaliação médica, onde passou a noite em observação. Recebeu dois dias de atestado médico.
2 - No dia 27/02/2024 foi avaliado pela médica do trabalho da Bracell, Dra. Raquel, que não constatou nenhuma lesão e o liberou para sua atividade normalmente.
3 - Máquina foi paralisada até adequação.
4 - Foi realizada inspeção mecânica nas máquinas do módulo e outro equipamento foi identificado com falta do degrau da cabine, também paralisada até adequação.</t>
  </si>
  <si>
    <t>Felipe Manuel Valesi</t>
  </si>
  <si>
    <t>Fazenda Santa Terezinha VII</t>
  </si>
  <si>
    <t>O trator frota 463 realizava a atividade de irrigação e ao passar por sobre um resíduo com o pneu traseiro, fez levantar o resíduo  projetando contra o vidro lateral direito, vindo a trincá-lo.</t>
  </si>
  <si>
    <t>Ânderson Tiburtino</t>
  </si>
  <si>
    <t>Comunicado aos superiores imediato. Trator paralisado das atividades</t>
  </si>
  <si>
    <t>Escritório Florestal</t>
  </si>
  <si>
    <t>O colaborador estava  trabalhando no escritório, quando sentiu uma picada indolor. No momento não houve sinais de inchaço ou vermelhidão, somente no dia seguinte.</t>
  </si>
  <si>
    <t>Geoprocessamento</t>
  </si>
  <si>
    <t xml:space="preserve"> Nicolas Pereira de Souza</t>
  </si>
  <si>
    <t>Analista de Geoprocessamento</t>
  </si>
  <si>
    <t>Não foi tomada nenhuma ação imediata. No dia seguinte o colaborador tomou antialérgico e foi ao ambulatório.</t>
  </si>
  <si>
    <t>Ivy Sanches</t>
  </si>
  <si>
    <t>O colaborador estava realizando a aplicação de herbicida mecanizada com o trator TL, quando, ao passar com o pneu  por um resíduo de madeira, este veio a se levantar e quebrar o vidro do lado direito.</t>
  </si>
  <si>
    <t>Wellington Adriano Costa de Camargo</t>
  </si>
  <si>
    <t>1 - Trator parado para troca do parabrisa</t>
  </si>
  <si>
    <t xml:space="preserve"> Fazenda Icatu</t>
  </si>
  <si>
    <t>Enquanto  realizava  sua atividade de combate a formiga, o colaborador foi surpreendido por abelhas, levando três ferroadas no braço direito e uma na mão esquerda.</t>
  </si>
  <si>
    <t>Daniel Costa Marcelino</t>
  </si>
  <si>
    <t>1. Isolamento de área e deslocamento do funcionário que foi picado para a Santa Casa de Garanta onde foi avaliado e liberado .</t>
  </si>
  <si>
    <t>Leonardo</t>
  </si>
  <si>
    <t>Fazenda Chapadão A / Talhão 011  - Mód 13</t>
  </si>
  <si>
    <t>Ao manobrar o Ônibus no patio do Módulo, não se atentou com o retrovisor do lado esquerdo, vindo a colidir com o poste de madeira, arrancando o mesmo. OBS: O poste não era de energia e sim um balizador para as carretas de carvão.</t>
  </si>
  <si>
    <t>Módulo 13</t>
  </si>
  <si>
    <t>Milton Junior Gomes da Silva  - 13912</t>
  </si>
  <si>
    <t>• Comunicado a Gestão</t>
  </si>
  <si>
    <t>Francisco da Conceição Sousa</t>
  </si>
  <si>
    <t>Fazenda Água Santa - Estrada Principal</t>
  </si>
  <si>
    <t>Motorista relata que ao parar o conjunto na estrada principal (canaleta de escoamento de água) para a troca de turno, o solo cedeu e a carreta inclinou para o lado direito com risco de tombamento.</t>
  </si>
  <si>
    <t>Garbuio</t>
  </si>
  <si>
    <t>Módulo 08</t>
  </si>
  <si>
    <t>Jonatas Saturnino de Jesus</t>
  </si>
  <si>
    <t>Fazenda Nossa Senhora Aparecida II</t>
  </si>
  <si>
    <t>O colaborador estava realizando a atividade de embarque de máquina e ao descer foi picado por uma abelha. O colaborador relatou ser alérgico.</t>
  </si>
  <si>
    <t>Preparo de solo</t>
  </si>
  <si>
    <t>37013291/Evair Freitas Xavier</t>
  </si>
  <si>
    <t>Operador de Máquinas e Equipamentos I</t>
  </si>
  <si>
    <t xml:space="preserve"> 1. O colaboradoro foi encaminhado para o hospital em Água Clara-MS,  onde foi atendido, medicado e liberado sem restrições.                                                                                     2. Comunicação aos gestores e área de segurança da MS Florestal. </t>
  </si>
  <si>
    <t>Valdir Gonçalves Júnior</t>
  </si>
  <si>
    <t>Fazenda São Francisco I</t>
  </si>
  <si>
    <t>Segundo relato do colaborador, ele foi dar apoio ao caminhão prancha e ao entrar na máquina e fechar a porta, o vidro veio a trincar e consequentemente quebrou.</t>
  </si>
  <si>
    <t>37008069/ Rogério Queluz Durand</t>
  </si>
  <si>
    <t>Raylson Rocha</t>
  </si>
  <si>
    <t>BR 262/Km12</t>
  </si>
  <si>
    <t xml:space="preserve">Motorista seguia com caminhão tritrem de placa GFL5E52, sentido Fábrica Lençois Paulista – SP, pela BR 262, quando próximo ao km12, após ter passado pela cidade de Água Clara – MS, saiu da pista de rolamento tombando o conjunto completo nas margens da rodovia lado direito da pista.
Durante entrevista junto condutor, ele alegou não ter cochilado ao volante, mas houve a distração em permanecer o olhar fixo ao painel do veículo, afim de controlar a velocidade do mesmo.
A camera de fadiga não apontou nenhum desvio do condutor durante a condução.
</t>
  </si>
  <si>
    <t>Tiago Ferreiro Alves</t>
  </si>
  <si>
    <t xml:space="preserve">1 - Comunicação a equipe Bracell, MS Florestal e PRF.
2 - Por medidas preventivas, o motorista foi encaminhado para o Hospital de Água Clara MS, onde foi atendido, realizado exames de raio X,  não sendo constatada nenhuma lesão. Sendo assim,  o mesmo foi liberado sem restrições. </t>
  </si>
  <si>
    <t xml:space="preserve"> Gustavo Alencar</t>
  </si>
  <si>
    <t>Linha 2 - Mesa de descarga</t>
  </si>
  <si>
    <t>O condutor após descarregar o conjunto tritrem,  percebeu que o tanque direito foi perfurado por ponta de madeira que estava no solo próximo às mesas, comunicou de imediato a EPS,  um mecânico próprio compareceu no local e fez um estancamento paliativo na perfuração para que o veículo pudesse chegar na garagem e ser consertado. Quando passava pela rotatória da Lwart o material paliativo usado soltou-se causando novo derramamento.</t>
  </si>
  <si>
    <t>Carlos Antonio Pedro da Silva</t>
  </si>
  <si>
    <t>Motorista Carreta</t>
  </si>
  <si>
    <t>1 - O analista de plantão da EPS foi até o local e sinalizou o local.
2 - Material para absorção do diesel foi jogado sobre o solo a via está com um faixa sinalizada até que os risco seja seguramente minimizado</t>
  </si>
  <si>
    <t>Thiago Augusto Gonçalves da Silva</t>
  </si>
  <si>
    <t>O colaborador estava realizando a retirada de mudas da área de seleção com auxílio de um carrinho transportador. Ao fazer o descarregamento do bandejão no pátio de crescimento, acabou ferindo sua mão esquerda ao acionar a alavanca que estava travada.</t>
  </si>
  <si>
    <t>37016683 / Nicolas Santos</t>
  </si>
  <si>
    <t xml:space="preserve">1. O colaborador foi encaminhado para o ambulatório médico local, onde foi atendido e liberado posteriormente sem restrições. 
2. Comunicação aos gestores, saúde e área de segurança da MS Florestal. </t>
  </si>
  <si>
    <t>Durante o manuseio de bandejas vazias, as mesmas escorregaram sobre o braço direito da colaboradora.</t>
  </si>
  <si>
    <t>37016509- Maria Cleusa Marques</t>
  </si>
  <si>
    <t>1. Encaminhada para o pronto atendimento de Avaí.
2. Realizado curativo, não houve necessidade de ponto.</t>
  </si>
  <si>
    <t>Oficina Automativa - Linha 01</t>
  </si>
  <si>
    <t xml:space="preserve">O Colaborador estava realizando atividade embaixo da mini grua Liebherr 935, o mesmo se encontrava sobre uma lona de contenção de fluídos, quando ao sair debaixo do equipamento ficou de pé e devido ao terreno acidentado e juntamente com o óleo caído na lona, veio escorregar e torcer o tornozelo esquerdo.
</t>
  </si>
  <si>
    <t>Oficina Manutenção</t>
  </si>
  <si>
    <t>37015892 / João Marcos Viera Martins</t>
  </si>
  <si>
    <t>Eletricista l</t>
  </si>
  <si>
    <t>1. O Colaborador não quis atendimento no momento e quando chegou em casa começou a sentir dores intensas, retornou hoje ao trabalho onde foi encaminhado para o ambulatório e posteriormente ao ortopedista onde realizou raio x e não foi constatada nenhuma fratura ou lesão contundente, sendo o mesmo liberado para atividades administrativas.                                                          2. Não foi classificado nem pelo ambulatório nem pelo ortopedista como acidente de trabalho, não gerando uma CAT.                                                                                                         3. Comunicação ao Gestor</t>
  </si>
  <si>
    <t>Jader Nogueira</t>
  </si>
  <si>
    <t xml:space="preserve">O colaborador estava realizando a atividade de irrigação no talhão 14 na  Faz. Cachoeirão. Em determinado momento, ele pisou em um desnível e acabou caindo, causando dor no seu joelho direito. O colaborador foi encaminhado para o pronto atendimento, onde foi atendido e liberado posteriormente sem restrições. </t>
  </si>
  <si>
    <t>Irrigação</t>
  </si>
  <si>
    <t>Ronilson Melo Medeiros</t>
  </si>
  <si>
    <t>1. Comunicação aos gestores e área de segurança MS Florestal e Inovesa.</t>
  </si>
  <si>
    <t>Fazenda Furnas</t>
  </si>
  <si>
    <t>Segundo relato do colaborador, durante o deslocamento de um talhão para o outro, o vidro do ônibus, veio a estourar sozinho. Não houve nenhuma lesão aos ocupantes do veículo (ônibus).</t>
  </si>
  <si>
    <t>Gilmar Cardin</t>
  </si>
  <si>
    <t>Joandir Leite Ifran</t>
  </si>
  <si>
    <t>Oficina Automotiva Bracell</t>
  </si>
  <si>
    <t>Motorista engatou as carretas dentro do box de manutenção para retirá-las e ao sair, a ponta da Carreta pegou na fechadura de um caminhão terceiro que estava em seu ponto cego.</t>
  </si>
  <si>
    <t>Jose Roberto de Lima</t>
  </si>
  <si>
    <t xml:space="preserve">Motorista Transporte Cargas </t>
  </si>
  <si>
    <t>1. Motorista informou time de gestão</t>
  </si>
  <si>
    <t>Danieli Tenorio</t>
  </si>
  <si>
    <t>Faz. Barra da Lagoa</t>
  </si>
  <si>
    <t>O colaborador relatou que estava realizando a atividade de  *manutenção e aceiros* com pá carregadeira nas estruturas de contenção. Ao dar marcha ré com a máquina, ela veio a colidir com uma árvore, causando danos materiais na proteção da máquina.</t>
  </si>
  <si>
    <t xml:space="preserve"> 37012603 / Odalio Alexandre da Silva</t>
  </si>
  <si>
    <t>1. Comunicação aos gestores e área de segurança MS Florestal.</t>
  </si>
  <si>
    <t>Fazenda Santo Antônio do Alambari - Talhão III.</t>
  </si>
  <si>
    <t>Colaborador estava realizando a atividade de calcário mecanizado, quando o pneu traseiro da máquina lado esquerdo passou por cima da ponta de um resíduo de eucalipto, levantando o mesmo na altura do vidro traseiro, vindo a colidir com o vidro causando a quebra.</t>
  </si>
  <si>
    <t>José Mateus de Lima Clementino</t>
  </si>
  <si>
    <t>1.Comunicado os responsáveis da bracell, setores segurança e operacional Silvicultura, e paralisado a máquina de imediato.</t>
  </si>
  <si>
    <t>João Henrique  Vital Gomes</t>
  </si>
  <si>
    <t>Estacionamento externo Bracell</t>
  </si>
  <si>
    <t>Colaboradora teve uma leve "torção" do tornozelo no estacionamento externo da Bracell.</t>
  </si>
  <si>
    <t>colheita</t>
  </si>
  <si>
    <t>Valeria Paula Martins</t>
  </si>
  <si>
    <t>1. Encaminhada ao ambulatório onde foi avaliada pela médica do trabalho.</t>
  </si>
  <si>
    <t>João Pedro Zillo Santa Bárbara</t>
  </si>
  <si>
    <t>INSIGNIFICANTE</t>
  </si>
  <si>
    <t>Galpão de estaqueamento</t>
  </si>
  <si>
    <t xml:space="preserve">O colaborador estava realizando a retirada de bandejas de mudas do estaqueamento para o carro de transporte. Em determinado momento, ele sentiu um corpo estranho (cisco) no olho direito, causando desconforto. </t>
  </si>
  <si>
    <t>Meuquizayd de Leres - 3701354</t>
  </si>
  <si>
    <t>1. Comunicação aos gestores, saúde e área de segurança da MS Florestal. 
2. O colaborador foi encaminhado ao ambulatório médico local, onde foi atendido, retirado o corpo estranho e liberado sem restrições.</t>
  </si>
  <si>
    <t>Loana Proença</t>
  </si>
  <si>
    <t xml:space="preserve"> BR262, aproximadamente 10Km p/ chegar em Ribas do Rio Pardo</t>
  </si>
  <si>
    <t>O colaborador relatou que durante o deslocamento de Campo Grande sentido Ribas do Rio Pardo, houve um engavetamento em uma subida a 10km de distância para chegar em Ribas. A caminhonete L200 que ele estava dirigindo (placa RTK4G20) sofreu uma batida na parte traseira.</t>
  </si>
  <si>
    <t>Extensão</t>
  </si>
  <si>
    <t>Fernando Fernandes - 37013350</t>
  </si>
  <si>
    <t>Engenheiro de Extensão</t>
  </si>
  <si>
    <t>1.Comunicação aos gestores e área de segurança da MS Florestal</t>
  </si>
  <si>
    <t>Fernando Montezano Fernandes</t>
  </si>
  <si>
    <t xml:space="preserve"> Fazenda Nova aliança</t>
  </si>
  <si>
    <t xml:space="preserve">A colaboradora relatou que foi guardar a mangueira do dosador e o mesmo bateu contra o cotovelo. No momento, ela sentiu o desconforto, mas seguiu realizando a atividade. Após uns 30 minutos parou a atividade, pois o desconforto começou a intensificar.  </t>
  </si>
  <si>
    <t>Carla Ferreira dos Santos.</t>
  </si>
  <si>
    <t>1. Comunicação aos gestores e área de segurança da MS Florestal e EPS Emflora II.</t>
  </si>
  <si>
    <t>março</t>
  </si>
  <si>
    <t>Rod.255.  Km 265</t>
  </si>
  <si>
    <t>Veículo carregado saiu da via de terra, onde ao acessar a via pavimentada, após 500 metros, fez parada de emergência devido o rompimento da estrutura de um fueiro, na 1 composição.</t>
  </si>
  <si>
    <t>Logística</t>
  </si>
  <si>
    <t>4010 - Aguinaldo Francisco deAssis</t>
  </si>
  <si>
    <t>Motorista carreteiro</t>
  </si>
  <si>
    <t>Hellerson Aparecido Soares</t>
  </si>
  <si>
    <t>Raquel Maria Benedito Bacellar</t>
  </si>
  <si>
    <t>1. Comunicado ao controle de tráfego;                           2.Comunicado ao time de segurança</t>
  </si>
  <si>
    <t>Adalberto Franco - TST</t>
  </si>
  <si>
    <t>JOSE ANTONIO DOS SANTOS</t>
  </si>
  <si>
    <t>Estrada Municipal/ Fazenda Santa Maria/ atrás fabrica Tissue Bracell.</t>
  </si>
  <si>
    <t>Motorista realizava atividade de aterramento de erosões na estrada municipal, ao bascular o caminhão com o material, veio a tombar o caminhão.</t>
  </si>
  <si>
    <t>Frente 5</t>
  </si>
  <si>
    <t>Gledson Antunes de Souza</t>
  </si>
  <si>
    <t>Motorista Truck Caçamba</t>
  </si>
  <si>
    <t>1.* Acionado Supervisor Bracell Eliezer Prado e Segurança Bracell Gláucia Covre juntamente com equipe Agroroque Segurança.                                                                                         2.* Encaminhado motorista ao atendimento médico.                                                                         3.* Feito a operação de destombamento assistida com a Segurança e Liderança Bracell e Agroroque.</t>
  </si>
  <si>
    <t xml:space="preserve"> Gustavo Dal Medico Bighetti</t>
  </si>
  <si>
    <t>Catiara/MG</t>
  </si>
  <si>
    <t>Colaborador conduzia o veículo tritrem carregado sentido Uberaba, quando no KM 69 da BR 146 um veículo leve foi ultrapassar um veículo que estava na sua frente, não se atentou que vinha o caminhão da Garbuio, vindo colidir frontalmente.</t>
  </si>
  <si>
    <t>Rodovia 146 - MG</t>
  </si>
  <si>
    <t>Aloisio Silva Marinho</t>
  </si>
  <si>
    <t>1. Primeiros socorros e sinalização da área
2. Comunicado gerenciamento de Risco e SSMA
 3. Comunicação TST Garbuio x TST Bracell</t>
  </si>
  <si>
    <t>Braian Zamoro</t>
  </si>
  <si>
    <t>João Pinheiro</t>
  </si>
  <si>
    <t>4 colaboradores estavam indo em direção ao restaurante buscar refeição, quando ao passar por um cruzamento um veículo leve infringiu a placa PARE, vindo a colidir contra o veículo da Garbuio que dar apoio aos motoristas hospedados na cidade. Todos os ocupantes do veículo faziam o uso do cinto de seguranca e não houve feridos.</t>
  </si>
  <si>
    <t>Urbano</t>
  </si>
  <si>
    <t>Marcio Giovani (Motorista)
Rodrigo Nery (Motorista)
Alessandro Donegatti (Motorista)
Alex Martins (Motorista)</t>
  </si>
  <si>
    <t>Motoristas</t>
  </si>
  <si>
    <t>1. Comunicado gerenciamento de Risco e SSMA
2. Realizado contato policial</t>
  </si>
  <si>
    <t>Fazenda Nova aliança</t>
  </si>
  <si>
    <t>Segundo relato da colaboradora, a mesma realizava a atividade de irrigação manual e percebeu que uma das mudas precisava de mais água. Foi então que ela tentou voltar para fazer a atividade e o trator seguiu e a mangueira que é conectada  entre o implemento e dosador, puxou a mão da colaboradora, fazendo com que a mesma sentisse um desconforto no tronco/ombro.</t>
  </si>
  <si>
    <t>Natalia Carolina Mendes dos Reis</t>
  </si>
  <si>
    <t xml:space="preserve">1.  Comunicação aos gestores, saúde e área de segurança da MS Florestal e EPS Emflora II.  A colaboradora foi encaminhada para o hospital de Santa Rita do Pardo-MS, onde foi atendida medicada e liberada, sem restrições. </t>
  </si>
  <si>
    <t>Marcello Saldanha</t>
  </si>
  <si>
    <t>Fazenda Bela VISTA</t>
  </si>
  <si>
    <t>Segundo relato do colaborador, ele foi dar apoio ao operador para engatar uma adubadeira e após engatar uma parte, solicitou que o operador movimentasse o hidráulico da máquina. Foi então que ao realizar este movimento tocou no engate da adubadeira que veio a tombar prensando a mão do colaborador no implemento (adubadeira).</t>
  </si>
  <si>
    <t>Adubação</t>
  </si>
  <si>
    <t>Roberto Rodrigues Fernandes</t>
  </si>
  <si>
    <t>Motorista I</t>
  </si>
  <si>
    <t>1. A líder da frente solicitou apoio ao supervisor que socorreu o colaborador, o  encaminhando de imediato para o hospital municipal Nossa Senhora Aparecida em Água Clara-MS.</t>
  </si>
  <si>
    <t>Antônio de Sousa</t>
  </si>
  <si>
    <t xml:space="preserve">A colaboradora relatou que estava realizando a manutenção das cepas no mini jardim clonal e em determinado momento veio a cortar a mão com a tesoura.  A colaboradora foi encaminhada para o ambulatório médico local, onde foi atendida, realizada assepsia do local e liberada sem restrições. </t>
  </si>
  <si>
    <t>Beatriz Garcia Campos</t>
  </si>
  <si>
    <t xml:space="preserve"> Auxiliar de Serviços gerais</t>
  </si>
  <si>
    <t xml:space="preserve"> Lidiana Ralph</t>
  </si>
  <si>
    <t xml:space="preserve"> Fazenda Pontal</t>
  </si>
  <si>
    <t>A colaboradora estava realizando a atividade de Combate a Formiga Manual e em determinado momento pisou em um buraco coberto por vegetação e consequentemente acabou sentindo um desconforto em seu pé direito.</t>
  </si>
  <si>
    <t>Combate a Formiga Manual</t>
  </si>
  <si>
    <t>Ana Júlia Aparecida Cardoso</t>
  </si>
  <si>
    <t>1. Paralisação da atividade para atendimento a colaboradora.
2. Comunicação aos gestores, saúde e área da segurança da MS Florestal e EPS Carpelo.</t>
  </si>
  <si>
    <t>Thaise</t>
  </si>
  <si>
    <t>Talhão 015, Fazenda São Paulo</t>
  </si>
  <si>
    <t xml:space="preserve">A operadora relatou que ao adentrar na linha do talhão, se deparou com uma caixa seca onde a terra cedeu, vindo a ocasionar o tombamento da máquina por completo. </t>
  </si>
  <si>
    <t>J.S Florestal</t>
  </si>
  <si>
    <t>Rolo Faca</t>
  </si>
  <si>
    <t>Kamila Lion Klesiowicz De Paula</t>
  </si>
  <si>
    <t>Operador (a) de Trator Pneu</t>
  </si>
  <si>
    <t xml:space="preserve">1.  Solicitado ao setor de manutenção, a retirada do equipamento.
2. Comunicação aos gestores e área de segurança da MS Florestal. </t>
  </si>
  <si>
    <t>Juliani Silva</t>
  </si>
  <si>
    <t>Fazenda: Portal do Sul</t>
  </si>
  <si>
    <t xml:space="preserve">Segundo relato do colaborador, ele estava realizando a atividade de carregamento de  insumos com o  caminhão munck (o motorista estava realizando a operação em cima do caminhão munck). Ao realizar a movimentação, ele veio a acionar uma alavanca errada, o que ocasionou o prensamento da perna direita entre bag e a carroceria do munck, causando uma lesão. </t>
  </si>
  <si>
    <t xml:space="preserve"> Preparo de Solo</t>
  </si>
  <si>
    <t>37007217 / Rosimar Nunes</t>
  </si>
  <si>
    <t xml:space="preserve">1. Foram realizados os primeiros socorros ao colaborador e posteriormente ele foi  encaminhado para o Hopital municipal de Água Clara/MS.
2. Comunicação aos gestores, saúde e área de segurança da MS Florestal. </t>
  </si>
  <si>
    <t>Jose Roberto Brito</t>
  </si>
  <si>
    <t>Fazenda Europa Talhão 31 - MS</t>
  </si>
  <si>
    <t>O colaborador (operador)  relatou que ao entrar na máquina sentiu uma picada de abelha no braço direito. O colaborador tomou uma medicação de Prednisolona e em seguida retornou as atividades laborais.</t>
  </si>
  <si>
    <t>Baldeio</t>
  </si>
  <si>
    <t xml:space="preserve"> 37011650 / Vitor Henrique</t>
  </si>
  <si>
    <t>Operador Máquinas Florestais II</t>
  </si>
  <si>
    <t>Alexandre Queiroz</t>
  </si>
  <si>
    <t>Fazenda São Pedro</t>
  </si>
  <si>
    <t>Após realiar um socorro na fazenda, o colaborador retornou a área de vivência no módulo e percebeu que no local tinha vários galhos de árvore caídos no caminhão munck, causando danos materias.</t>
  </si>
  <si>
    <t>Manutenção Colheira Full Tree</t>
  </si>
  <si>
    <t>Não houve vitimas</t>
  </si>
  <si>
    <t>1. Comunicação ao Gestão;                                                                                                                                                                                2. Comunicação á Segurança do Trabalho.</t>
  </si>
  <si>
    <t>Junio Fernando Oliveira Souza</t>
  </si>
  <si>
    <t>Pátio de expedição (estacionamento de ônibus).</t>
  </si>
  <si>
    <t>Durante o translado em direção ao ônibus, colaboradora pisou em falso, vindo a desequilibrar e cair, ocasionando o deslocamento do joelho direito. *A colaboradora já havia registrado o ponto.*</t>
  </si>
  <si>
    <t>LP01 - Mini Jardim</t>
  </si>
  <si>
    <t>37002937 - Estela Saranholi</t>
  </si>
  <si>
    <t>1. Encaminhada para ambulatório linha 02 e conforme solicitação médica, a colaboradora foi levada ao CMU para realizar o raio-x;
2. Não houve fratura, o médico informou que ocorreu um leve desvio no joelho, onde o mesmo relatou em torno de 5 dias (período do atestado) volta naturalmente, tbm houve inchaço e um pequeno hematoma, devido a mesma ter apoiado o joelho direito no chão.
3. O local do evento não possui desnível.
4.  A tia da colaboradora, argumentou que o joelho da colaboradora desloca com certa frequência.</t>
  </si>
  <si>
    <t>Pátio L1</t>
  </si>
  <si>
    <t>O motorista saiu com veículo pela rua de acesso entre a biomassa e celulose.  O mesmo relatou que ao descarregar o caminhão na pilha de energia, saiu pela rua, pois tinha um caminhão impedindo sua saída da pilha. A manobra realizada veio a danificar uma placa e peça de sinalização. Ao ser questionado por utilizar a via, informou que não informaram a ele que não poderia usar a rua em questão.</t>
  </si>
  <si>
    <t>Linha 1</t>
  </si>
  <si>
    <t>Jose Bernardes</t>
  </si>
  <si>
    <t xml:space="preserve">Motorista </t>
  </si>
  <si>
    <t>1. Registro com fotos;
2. Empurramos a ultima carreta com a pá carregadeira
3. Motorista orientado</t>
  </si>
  <si>
    <t>Bianca Cândido</t>
  </si>
  <si>
    <t>Fazenda Serrinha</t>
  </si>
  <si>
    <t>Durante  a atividade de desseca em área total, ao passar por cima de raízes de eucalipto encoberta pela vegetação, veio a levantar o implemento, causando a quebra do vidro da saída de emergência.</t>
  </si>
  <si>
    <t>Talhão 11</t>
  </si>
  <si>
    <t>592/ Guilherme da Silva Batista Ribeiro</t>
  </si>
  <si>
    <t>Operador de Trator Florestal</t>
  </si>
  <si>
    <t>1. Paralisada a máquina imediatamente até que a substituição seja realizada.
2. Manutenção foi acionada para substituição do vidro.</t>
  </si>
  <si>
    <t>Carlos Damião</t>
  </si>
  <si>
    <t>Rodovia Marechal Rondon Km 343 - Bauru</t>
  </si>
  <si>
    <t>Motorista trafegava pela rodovia, quando um animal (cavalo) atravessou na frente do veículo, por não ter tempo hábil, motorista não conseguiu frear e acabou colidindo com o animal.</t>
  </si>
  <si>
    <t>Maurílio J. ferreira - 0830830</t>
  </si>
  <si>
    <t xml:space="preserve"> 1. Comunicado ao controle de tráfego
2. Comunicado ao time de segurança</t>
  </si>
  <si>
    <t>Francisco Sousa</t>
  </si>
  <si>
    <t xml:space="preserve">Segundo relato do colaborador, ele estava  utilizando a caminhonete para ir até o talhão 31 dar apoio para um outro colaborador na máquina. Foi então que ele parou em uma distância de segurança e informou ao operador via rádio que estava se aproximando da máquina. Ao observar que o operador da máquina parou de efetuar movimento, ele então desceu da caminhonete e caminhou até o equipamento. No meio do caminho o operador voltou a movimentar a máquina e foi em direção a caminhonete, causando colisão entre a traseira da caminhonete e o tanque de combustível frontal, causando pequenas avarias. </t>
  </si>
  <si>
    <t>37013365 Gabriel Mendonça dos Santos/ 37015568 Matheus dos Santos de Sousa</t>
  </si>
  <si>
    <t>1. Comunicação aos gestores e área de segurança da Bracell.</t>
  </si>
  <si>
    <t>Sidney Andre Camara</t>
  </si>
  <si>
    <t>Pirapora - em frente ao Hotel  Cariris - MÓD 13</t>
  </si>
  <si>
    <t>Após o desembarque dos colaboradores no Hotel, o motorista saiu com o ônibus e esbarrar a traseira de seu veículo em um carro da empresa Zelo que estava parado do seu lado esquerdo, causando danos de pequena monta na lateral de ambos, não houve vítimas apenas danos materiais.</t>
  </si>
  <si>
    <t xml:space="preserve">13911 / Isaías Ferreira de Assunção </t>
  </si>
  <si>
    <t>1. Comunicado a Gestão</t>
  </si>
  <si>
    <t>Santa Rita do Pardo MS</t>
  </si>
  <si>
    <t>O colaborador relatou que ao descer uma peça do caminhão oficina (proteção traseira da pá carregadeira), utilizando a talha elétrica do caminhão, a mesma acabou realizando um movimento involuntário, onde iria bater contra a estrutura do caminhão baú. Para evitar a batida da peça, o colaborador fez um movimento com o corpo, onde veio a sentir um desconforto na região lombar.</t>
  </si>
  <si>
    <t>Manutenção Malha Viária</t>
  </si>
  <si>
    <t>João Pedro de Andrade Scavassa</t>
  </si>
  <si>
    <t>1.  O colaborador foi direcionado para o hospital, onde realizou atendimento e foi liberado.</t>
  </si>
  <si>
    <t xml:space="preserve">O colaborador realizava atividade de colocar o bandejão sobre os trilhos dentro da área de seleção com auxílio do elevador pneumático.  Ao acionar a alavanca, o sistema desceu apertando sua mão esquerda contra os ferros. </t>
  </si>
  <si>
    <t>Eduardo Henrique Dias da Silva</t>
  </si>
  <si>
    <t>1. O colaborador foi encaminhado ao ambulatório imediatamente.</t>
  </si>
  <si>
    <t>Rodovia Marechal Rondon, KM309, entrada ao acesso rural no posto Chapadão.</t>
  </si>
  <si>
    <t>Colaborador trafegava pela estrada rural em direção a sua casa (aproximadamente 1km da sua casa) após a jornada de trabalho. Em uma curva fechada com presença de vegetação que dificultava a visibilidade das vias, um carro da comunidade fez a curva em alta velocidade e acabou colidindo frontalmente com o carro do Técnico Bracell.</t>
  </si>
  <si>
    <t>José Donizette Luiz</t>
  </si>
  <si>
    <t>Técnico de Operações Florestais II</t>
  </si>
  <si>
    <t>1. Comunicado o gestor imediato;
2. Comunicado a área de Segurança do Trabalho;
3. Aberto o chamado no 0800 da Movida;
4. Boletim de Ocorrência.</t>
  </si>
  <si>
    <t>Mario Fraiz Coelho Maia de Andrade</t>
  </si>
  <si>
    <t>Talhão 009</t>
  </si>
  <si>
    <t>Durante a realização  da atividade de desseca em área total, ao passar por cima de raízes de eucalipto solta na área e encoberta por vegetação, levantou o implemento que ao ser erguido quebrou o vidro da saída de emergência.</t>
  </si>
  <si>
    <t>Fazenda: serrinha</t>
  </si>
  <si>
    <t>1124/ Darlan Rodrigues</t>
  </si>
  <si>
    <t xml:space="preserve">Operador </t>
  </si>
  <si>
    <t>1. Máquina paralisada imediatamente para a substituição do vidro.                                                                                                               2. Equipe de manutenção acionada para substituição do vidro.</t>
  </si>
  <si>
    <t>Fazenda São Cristovão - MÓD 10</t>
  </si>
  <si>
    <t>Mecânico finalizou a manutenção na máquina HV 100 e se deslocava para módulo com a caminhonete. Ao realizar uma curva o veículo escorregou na estrada (estava corregadio devido forte chuva), o trabalhador reagiu freiando o veículo que continuou escorregando na estrada não pavimentada até colidir lateralmente com uma árvore de eucalipto.</t>
  </si>
  <si>
    <t>Módulo 10</t>
  </si>
  <si>
    <t>Técnico de Manutenção</t>
  </si>
  <si>
    <t>1. Averiguação do ocorrido e solicitação de apoio.</t>
  </si>
  <si>
    <t>Pleno Sol</t>
  </si>
  <si>
    <t>Colaborador estava realizando a movimentação de bandejão. Ao colocar sobre a mesa, a mesma caiu sobre o terceiro e o quarto dedo da mão esquerda, causando desconforto e dor no local.</t>
  </si>
  <si>
    <t xml:space="preserve"> Viveiro de Mudas</t>
  </si>
  <si>
    <t>37014520/Felipe da Silva de Sousa</t>
  </si>
  <si>
    <t xml:space="preserve">1. O colaborador foi encaminhado ao ambulatório médico local e logo após foi encaminhado para realização de exame de raio X, onde não foi constatada nenhuma fratura. Sendo assim,  ele foi liberado para suas atividades laborais sem restrições. </t>
  </si>
  <si>
    <t>Marília -SP</t>
  </si>
  <si>
    <t>Durante a Realização da Rota na cidade de Marília, o ônibus da empresa Piracicabana ao passar próximo ao meio fio, com o balanço de amortecimento da suspensão, veio a atingir um poste de energia que estava instalado próximo ao asfalto, ocasionando a quebra de dois vidros do veículo.</t>
  </si>
  <si>
    <t>45184 - Reginaldo da Silva</t>
  </si>
  <si>
    <t>1. Averiguação dos danos.</t>
  </si>
  <si>
    <t>Erivellynton Almeida Santos</t>
  </si>
  <si>
    <t>Faz São Pedro.</t>
  </si>
  <si>
    <t xml:space="preserve">Segundo relato do colaborador, o equipamento estava em manutenção de aceiro na estrada secundária. Foi então que o técnico foi passar para ir no próximo talhão e chamou o operador no rádio para dar passagem. O operador parou, porém só parou para beber água e deu continuidade na sua atividade e nesse tempo o técnico achou que ele tinha parado para ele passar. Nesse momento, a máquina veio a colidir com o veículo leve, causando danos materiais. </t>
  </si>
  <si>
    <t>37013288 Carlos Willian Guedes de Souza.
37013734 José Vitor David de Barros</t>
  </si>
  <si>
    <t>Técnico de Estradas II e
Operador Máquinas Florestais II</t>
  </si>
  <si>
    <t>BR 262, Km 73 - MS</t>
  </si>
  <si>
    <t>O  condutor seguia com a frota tritrem sentido Três Lagoas MS, quando um caminhão de gado tentou forçar uma ultrapassagem em local proibido (terceira faixa). O condutor do caminhão de gado ao perceber que não teria tempo hábil para completar a ultrapassagem e que no sentido contrário vinha outro caminhão (Caçamba), o mesmo tentou passar entre os dois caminhões (Madeira/Caçamba), atingindo o protetor lateral, último fueiro da segunda composição e o pneu do sexto eixo do lado esquerdo.</t>
  </si>
  <si>
    <t>710 / Daniel da Silva</t>
  </si>
  <si>
    <t xml:space="preserve">1. Houve o acionamento da PRF para apoio no fluxo;                      2. Comunicação aos gestores da Bracell e EPS VDA.                     </t>
  </si>
  <si>
    <t>Danilo</t>
  </si>
  <si>
    <t>Talhão 013</t>
  </si>
  <si>
    <t>O colaborador relatou que ao subir no equipamento para iniciar a operação, foi surpreendido com uma picada de Maribondo no lábio inferior, ocasionando inchaço e formigamento no local. Ele informou não ter identificado o maribondo próximo ao equipamento na inspeção visual realizada no mesmo.</t>
  </si>
  <si>
    <t>37014183- Cleudivan Mesquita Souza</t>
  </si>
  <si>
    <t>Operador de Máquina Florestal II</t>
  </si>
  <si>
    <t xml:space="preserve">1. O colaborador foi encaminhado para o hospital em Ribas do Rio Pardo MS,  onde foi atendido,  medicado e liberado posteriormente. </t>
  </si>
  <si>
    <t>Silas Gregório</t>
  </si>
  <si>
    <t>Estrada Vicinal Hanibal Haman</t>
  </si>
  <si>
    <t>Motorista do micro ônibus Piracicabana conduzia o veículo a 28km/h pela estrada, sentido Fazenda Paraíso em Pirajuí a Garça, após final do segundo turno. Quando o mesmo colidiu com o veículo (Mercedes) parado no meio da via,  prensando um dos dois ocupante do veículo Mercedes C180. Os ocupantes do micro ônibus e o motorista do mesmo nada sofreram. Não há informações sobre ocupantes da Mercedes.</t>
  </si>
  <si>
    <t>Módulo 09</t>
  </si>
  <si>
    <t>Claiton de Lima Rocha</t>
  </si>
  <si>
    <t>1. Solicitado socorro médico;
2. Acionado políciamento pata registro do boletim de ocorrência;
3. Solicitado a Piracicabana outro veículo para transporte dos trabalhadores até Garça;                                                      4. Acionado apoio da Patrimonial Bracell.</t>
  </si>
  <si>
    <t>Fagner Tirubio</t>
  </si>
  <si>
    <t>Fazenda Betel</t>
  </si>
  <si>
    <t xml:space="preserve">O  colaborador estava com a bandeja cheia de mudas realizando plantio. Em determinado momento, sentiu um inseto subindo pelo seu corpo por dentro da blusa. O mesmo relatou que sentiu o inseto andar na sua nuca e  ao passar a mão acabou sendo picado por uma lacraia, causando irritação no local. </t>
  </si>
  <si>
    <t>21976/James Mendes Lima</t>
  </si>
  <si>
    <t xml:space="preserve">1 - Comunicação aos gestores,  saúde e área de segurança da MS Florestal e EPS JSF.
2 -  O colaborador foi encaminhado ao Hospital Municipal de Água Clara-MS, onde foi atendido e liberado sem restrições. </t>
  </si>
  <si>
    <t>Ana Marcia</t>
  </si>
  <si>
    <t xml:space="preserve"> Fazenda Santo Expedito III</t>
  </si>
  <si>
    <t>O Motorista após realizar o check list no caminhão vazio às 02h:43min no pátio de Água Clara-MS, assumiu este e seguiu sentido a Fazenda Santo Expedito III, ao chegar no carregamento por volta das 05h:00min percebeu que estava faltando  um conjunto de rodas do cubo 24horas lado esquerdo da 01° composição.</t>
  </si>
  <si>
    <t>30115902/Veridiano Mendes Amaral.</t>
  </si>
  <si>
    <t>Motorista de tritrem.</t>
  </si>
  <si>
    <t>Willian Kisiel de Matos</t>
  </si>
  <si>
    <t>1. Verificado o caminhão.                                                                                                  2 . Informado a operação JSL.
3. Informado ao setor segurança JSL                                         3. Iniciado a coleta de dados para análise.</t>
  </si>
  <si>
    <t>Willian Ribeiro de Souza Rodrigues</t>
  </si>
  <si>
    <t>Serranopolis -GO- MÓD 16</t>
  </si>
  <si>
    <t>O colaborador (motorista) relatou que estava estacionado com o ônibus, quando os passageiros embarcaram. Ao tentar sair, a traseira do lado direito do ônibus atingiu uma árvore ao lado da calçada, causando a quebra de uma das janelas do veículo.</t>
  </si>
  <si>
    <t>Módulo 16</t>
  </si>
  <si>
    <t>10045687 / Luis Vicente da Silva</t>
  </si>
  <si>
    <t xml:space="preserve">1. Comunicação aos gestores e área de segurança da Bracell.  </t>
  </si>
  <si>
    <t>André Luis Caminski</t>
  </si>
  <si>
    <t>Balança Linha II</t>
  </si>
  <si>
    <t>Colaborador estava retornando para seu veículo e por falta de iluminação veio a tropeçar no meio fio do estacionamento da balança da linha 2 vindo a cair ao chão. (Torceu o pé  e bateu o joelhos ao solo).</t>
  </si>
  <si>
    <t>Cleber Aparecido Queiroz</t>
  </si>
  <si>
    <t>1. Avisado o Supervisor da área.</t>
  </si>
  <si>
    <t>Edison Francisco  Leite</t>
  </si>
  <si>
    <t>Fazenda Ronda</t>
  </si>
  <si>
    <t>A colaboradora relatou que estava realizando a atividade de irrigação e ao posicionar a válvula de irrigação no suporte do tanque a mesma caiu sobre seu ombro esquerdo, causando leve desconforto. A colaboradora foi encaminhada para o hospital, onde foi atendida e após avaliação médica foi liberada sem restrições.</t>
  </si>
  <si>
    <t>1. Comunicado aos gestores, saúde e área da segurança  da MS Florestal e EPS Carpelo.
2. A colaboradora foi encaminhada para o hospital de Santa Rita do Pardo-MS, onde foi atendida e após avaliação médica foi liberada sem restrições.</t>
  </si>
  <si>
    <t>Thaise Santos Martins</t>
  </si>
  <si>
    <t>Fazenda Laranjal, ID 0406, talhão 003 - MÓD 12</t>
  </si>
  <si>
    <t>Operador realizava colheita com harvester, quando abateu um eucalipto e este durante a queda, veio a atingir outra árvore que foi quebrada com impacto e essa segunda caiu sobre a rede elétrica ("Efeito dominó").</t>
  </si>
  <si>
    <t>Módulo 12</t>
  </si>
  <si>
    <t>Leandro Biato Miranda</t>
  </si>
  <si>
    <t>1. Isolamento do Local;
2. Diálogo com moradores da proximidade, sobre o ocorrido;
3. Abertura de chamado para CPFL realizar reparos.</t>
  </si>
  <si>
    <t>Fazenda Água Fria - Getulina -SP</t>
  </si>
  <si>
    <t>Técnico de operações estava mostrando um trecho da estrada a ser feito para o operador de máquina, e ao descer do carro, levou duas picadas de abelha.
Colaborador relatou que as abelhas vieram de uma plantação de laranja vizinha ao talhão em operação, não encontrando nenhum enxame no talhão que está em operação.</t>
  </si>
  <si>
    <t xml:space="preserve"> BRC 05</t>
  </si>
  <si>
    <t>Marcelo Francisco de Assis / 37013023</t>
  </si>
  <si>
    <t>Técnico de operações Florestais</t>
  </si>
  <si>
    <t xml:space="preserve"> 1. Colaborador comunicou a  supervisão;
 2. Tomou a medicação disponível no kit de primeiros socorros  a área de vivência;
3. Seguiu para atendimento no Pronto socorro da cidade de Getulina - SP e recebeu medicação.</t>
  </si>
  <si>
    <t xml:space="preserve"> Evandro Willian Ioris</t>
  </si>
  <si>
    <t>Três Lagoas</t>
  </si>
  <si>
    <t xml:space="preserve"> O colaborador relatou que conduzia o veículo pela Av. Clodoaldo Garcia, quando ao passar no  cruzamento entre a rua Maria Q. Moreira, acabou não percebendo que o sinal estava fechado. Dessa forma, ele veio a colidir em um veículo de terceiro, que estava cruzando a via, causando avarias em ambos os veículos. </t>
  </si>
  <si>
    <t>Manutenção</t>
  </si>
  <si>
    <t>Elder Luis Ferrari</t>
  </si>
  <si>
    <t>Supervisor de Manutenção Automitiva</t>
  </si>
  <si>
    <t>1 - Comunicação aos gestores e área de segurança da MS Florestal. 
2 - Abertura do Boletim de ocorrência policial.</t>
  </si>
  <si>
    <t xml:space="preserve">A colaboradora estava realizando atividade de expedição de mudas e ao colocar a caixa no trilho, este veio a escorregar e acabou colidindo no joelho. A colaboradora foi encaminhada para o ambulatório médico local e em seguida realizou o exame de raio X, em que não foi constatada nenhuma lesão. Após atendimento, a colaboradora foi liberada sem restrições. </t>
  </si>
  <si>
    <t>37012334 / Akianne da Silva</t>
  </si>
  <si>
    <t>Fazenda São Bento - Mod 05</t>
  </si>
  <si>
    <t>O colaborador estava conduzindo o veículo Argo, quando em um dado momento, veio a sair do eixo central da estrada e colidiu contra um palanque de madeira, causando danos materiais no veículo. O condutor não sofreu ferimentos.</t>
  </si>
  <si>
    <t>Ponsse base</t>
  </si>
  <si>
    <t>90001042 | Emerson Carvalho Silvano</t>
  </si>
  <si>
    <t>1. Veículo foi liberado para que possa passar por manutenção. A avaria não compromete a segurança.</t>
  </si>
  <si>
    <t>Mateus Duarte de Oliveira</t>
  </si>
  <si>
    <t>Fazenda Côco Doce</t>
  </si>
  <si>
    <t>Trator realizava a atividade de adubação e ao encavalar a adubadeira fez com que a mesma viesse a ser  projetada contra o vidro traseiro do trator vindo a trincá-lo.</t>
  </si>
  <si>
    <t>Luiz Gustavo de Oliveira</t>
  </si>
  <si>
    <t>1. Comunicado aos superiores imediato. Trator paralisado das atividades</t>
  </si>
  <si>
    <t>Veículo carregado Placidos, desengatou a quinta roda na faz.Carretão 1.</t>
  </si>
  <si>
    <t>Sao Paulo - santa cruz do rio pardo</t>
  </si>
  <si>
    <t xml:space="preserve">Fabio Vicente Pereira  </t>
  </si>
  <si>
    <t>1.  comunicado aos gestores Bracell e Placidos                      2. Comunicado ao time de segurança</t>
  </si>
  <si>
    <t>Adalbertob Franco</t>
  </si>
  <si>
    <t xml:space="preserve">O colaborador estava realizando atividade de movimentação de mudas na primeira seleção quando veio a bater o joelho direito em um dos trilhos de suporte de mudas. O colaborador foi encaminhado para o ambulatório médico local e em seguida realizou o exame de raio X, em que não foi constatada nenhuma fratura.  Sendo assim,  após o atendimento ele foi liberado sem restrições. </t>
  </si>
  <si>
    <t>37016690/Carlos Luiz Santos</t>
  </si>
  <si>
    <t xml:space="preserve">1. Comunicação aos gestores,  saúde e área de segurança da MS Florestal. </t>
  </si>
  <si>
    <t>Fazenda Santa marta</t>
  </si>
  <si>
    <t xml:space="preserve">O colaborador relata que foi acionado para realizar  uma manutenção e em determinado momento momento o veículo veio a deslizar e acabou atingindo um outro outro veículo que estava parado na via, causando danos materiais. </t>
  </si>
  <si>
    <t>Aplicação de Herbicida Mecanizada</t>
  </si>
  <si>
    <t>992/ Maycon Silveira Leal</t>
  </si>
  <si>
    <t>Mecanico</t>
  </si>
  <si>
    <t xml:space="preserve"> Rodrigo José Couto</t>
  </si>
  <si>
    <t>A colaboradora realizava atividade de irrigação, quando a mangueira enroscou em um resíduo no meio do talhão e na tentativa de realizar o movimento de puxa-lá para desenrosca-lá, ela veio a sentir um desconforto no ombro direito e na  região das costas.</t>
  </si>
  <si>
    <t>Ingret Paola da Silva dos Santos</t>
  </si>
  <si>
    <t xml:space="preserve">1 - Comunicação aos gestores e área de segurança da MS Florestal e EPS Emflora II.
2 - A colaboradora foi encaminhada para o hospital de Santa Rita do Pardo-MS, para avaliação médica, onde foi atendida e liberada sem restrições. </t>
  </si>
  <si>
    <t xml:space="preserve"> Fazenda São Sebastião</t>
  </si>
  <si>
    <t xml:space="preserve">O colaborador (operador) estava realizando a atividade de adubação e em determinado momento parou a máquina para fazer a manutenção no equipamento fertsisyem da adubadeira. Após verificar o problema no dispositivo, ele optou por improvisar um pedaço de madeira para realizar o reparo\desobstrução. Foi então que o pedaço de madeira acabou escorregando e atingindo seu olho esquerdo, causando um desconforto.  O colaborador passou por avaliação de um oftalmologista e em seguida foi liberado sem restrições. </t>
  </si>
  <si>
    <t>Max William de Lins</t>
  </si>
  <si>
    <t>1. Comunicação aos gestores, saúde e área de segurança da MS Florestal, EPS Parcetec. e time de Segurança da MS Florestal</t>
  </si>
  <si>
    <t>Fazenda Terra Nova</t>
  </si>
  <si>
    <t>O colaborador relatou que ao descer do carro, uma abelha entrou na manga da sua camisa e acabou picando o seu antebraço.</t>
  </si>
  <si>
    <t>Luan Alexandre kuzniewski</t>
  </si>
  <si>
    <t>Operdor de Máquinas e Equipamentos II</t>
  </si>
  <si>
    <t>1. O colaborador foi encaminhado ao pronto atendimento em Ribas do Rio Pardo-MS,  onde foi avaliado pelo médico e liberado posteriormente.</t>
  </si>
  <si>
    <t>Água Clara-MS x Três Lagoas-MS BR 262 KM 99</t>
  </si>
  <si>
    <t>O colaborador relatou que conduzia o  veículo pela BR 262 sentido a cidade de Três Lagoas/MS. Ao passar pela ponte próxima ao bar do pombo, perto ao KM 99, ele tentou freiar devido a redução de velocidade do veículo que estava a sua frente. Foi então que a caminhonete aquaplanou sobre a pista, atingindo a  traseira do veículo que estava a sua frente, causando danos materiais. Não houve lesão aos envolvidos.</t>
  </si>
  <si>
    <t>Patrimonial</t>
  </si>
  <si>
    <t>37015275/ Renato Menezes dos Santos</t>
  </si>
  <si>
    <t>Supervisor Patrimonial</t>
  </si>
  <si>
    <t>Renato Menezes dos Santos</t>
  </si>
  <si>
    <t xml:space="preserve"> Fazenda União / Agua Clara MS</t>
  </si>
  <si>
    <t>A colaboradora relatou que estava no viveiro realizando suas atividades. Em determinado momento, veio uma abelha e adentrou no seu uniforme (camisa), vindo a picar seu braço esquerdo.</t>
  </si>
  <si>
    <t>20097 / Ellen Raissa Pereira da Silva Queiroz</t>
  </si>
  <si>
    <t xml:space="preserve"> 1. A colaboradora tomou dois comprimidos de Prednisolona e em seguida foi encaminhada ao Hospital Municipal de Água Clara-MS, onde passou por avaliação médica e foi liberada sem restrições. </t>
  </si>
  <si>
    <t xml:space="preserve"> Charles Costa</t>
  </si>
  <si>
    <t>O colaborador estava removendo as mudas do jardim clonal e acabou formando umas bolhas (calos)  no terceiro, quarto e quinto dedo da mão direita.</t>
  </si>
  <si>
    <t>37011916/Anderson Gomes dos Santos</t>
  </si>
  <si>
    <t xml:space="preserve">1. O colaborador foi encaminhado ao ambulatório médico local, onde passou por  atendimento médico, foi realizada limpeza, curativo e analgesia. Logo após foi liberado sem restrições. </t>
  </si>
  <si>
    <t>Durante atividade colaboradora sofreu 01 picada de abelha no pescoço.</t>
  </si>
  <si>
    <t>Barracão da 1°seleção</t>
  </si>
  <si>
    <t>37016498-Maria Aparecida Freitas da Silva</t>
  </si>
  <si>
    <t>1. Colaboradora tomou antialérgico e posteriormente
foi encaminhada para o pronto atendimento de Avaí.
2. Após o médico avaliar e medicar, liberou a colaboradora para retorno às atividades.</t>
  </si>
  <si>
    <t>Durante a coleta no minijardim, colaboradora cortou o dedo mínimo da mão esquerda com a tesoura.</t>
  </si>
  <si>
    <t>37016443 - Raira Stefany Vieira dos Santos</t>
  </si>
  <si>
    <t>1. A colaboradora foi encaminhada para o pronto atendimento em Avaí.
2. Foi realizado curativo, a médica receitou cetoprofeno 150 mg (1 cápsula 1x ao dia durante 5 dias) e liberou a colaboradora retornou à atividade.</t>
  </si>
  <si>
    <t>Maria Avelar</t>
  </si>
  <si>
    <t>Rua Colômbia próximo ao nº 875 – Jardim Nações - Lençóis Paulista SP</t>
  </si>
  <si>
    <t>Caminhão estava carregado com fueiro levemente aberto, próximo a chegada da base da VDA Logística, enquanto se posicionava para fazer o estacionamento do veículo para finalizar a jornada  teve um fueiro colidindo levemente com um poste da via pública causando avaria na estrutura do poste. CPFL  estava presente no local, isolou a área e solicitou apoio de outro time responsável da CPFL para atendimento da ocorrência.</t>
  </si>
  <si>
    <t>Luiz Fernando Santos</t>
  </si>
  <si>
    <t>1. Comunicado ao time VDA e Bracell
2. Comunicado ao time de segurança</t>
  </si>
  <si>
    <t>Danilo Rodrigues</t>
  </si>
  <si>
    <t>Duque de Caxias, 559 - Bauru/SP</t>
  </si>
  <si>
    <t>Colaborador se deslocava pela avenida Duque de Caxias com o veículo leve, momento que o veículo que estava a frente freou bruscamente, e o colaborador colidiu na traseira.</t>
  </si>
  <si>
    <t>Módulo 05</t>
  </si>
  <si>
    <t>Felipe Artur dos Santos Rodrigues</t>
  </si>
  <si>
    <t>1.Comunicado a gestão;
2. Comunicado a segurança do trabalho;
3. Comunicado a gestão de frotas;
4. Abertura do Boletim de Ocorrência.</t>
  </si>
  <si>
    <t>Cássio Thomas</t>
  </si>
  <si>
    <t>Fazenda Lagoa II - Timburi SP</t>
  </si>
  <si>
    <t>Colaborador estava fazendo medição das árvores para averiguar altura, quando foi atacado por abelhas, sendo picado na perna, braço, costa e cabeça. No susto o mesmo saiu correndo vindo a sentir dores na perna esquerda.</t>
  </si>
  <si>
    <t>Método Biometria Inventário Florestal S/C</t>
  </si>
  <si>
    <t>Inventário Florestal</t>
  </si>
  <si>
    <t>Gilberto Augusto Lourenço</t>
  </si>
  <si>
    <t>Mensurador Florestal III</t>
  </si>
  <si>
    <t>1. Colaborador foi encaminhado ao PS de Timburi.
2. Tomou antialérgico no PS.</t>
  </si>
  <si>
    <t xml:space="preserve">Dayane </t>
  </si>
  <si>
    <t>A colaboradora relatou que ao realizar uma manobra de macha ré para abastecer o implemento (tanque de irrigação), este veio a lateralizar lentamente.</t>
  </si>
  <si>
    <t>Segunda Irrigação</t>
  </si>
  <si>
    <t>951/Simone Pereira</t>
  </si>
  <si>
    <t>1. Comunicação aos gestores e área de segurança da MS Florestal e EPS Teca.
2. Isolamento e avaliação  do cenário e destombamento.</t>
  </si>
  <si>
    <t>Júnior Dias da Silva</t>
  </si>
  <si>
    <t>Oficina Florestal - Três Lagoas</t>
  </si>
  <si>
    <t xml:space="preserve">O colaborador estava realizando atividade de manutenção no implemento (Subsolador) e durante a tentativa de destravar  uma das peças (unha), utilizando um cabo de força improvisado, a peça cedeu devido o peso. Dessa forma, a mesma acabou prensando a mão esquerda do colaborador entre a alavanca e a estrutura do subsolador, causando um pequeno desconforto na sua mão. </t>
  </si>
  <si>
    <t>37014759 /Alison Willian Lima Antunes</t>
  </si>
  <si>
    <t>Mecânico  Automotivo I</t>
  </si>
  <si>
    <t xml:space="preserve">1. Informado ao superior imediato, área de saúde e segurança.
2. Encaminhamento do colaborador ao hospital para avaliação médica. </t>
  </si>
  <si>
    <t xml:space="preserve"> Elder Luis Ferrari</t>
  </si>
  <si>
    <t>Talhão 037</t>
  </si>
  <si>
    <t>Ao deslocar o veículo leve do Talhão 37 para a área de vivência, o condutor bateu o para choque em um toco fazendo com que o airbag fosse acionado.</t>
  </si>
  <si>
    <t>Fazenda: Querência IV</t>
  </si>
  <si>
    <t>1208/ Clayton Aparecido Candido</t>
  </si>
  <si>
    <t>1° Foi acionado a seguradora para remoção do carro.</t>
  </si>
  <si>
    <t>Alailton dos Santos</t>
  </si>
  <si>
    <t>Rod. João  Melão KM 233</t>
  </si>
  <si>
    <t>Durante deslocamento com caminhão Muck Frota: 3005 da Fazenda Macedônia sentido Lençóis Pta pela rodovia João Melão, veio a colidir o retrovisor do lado direito com o retrovisor do veículo da  empresa Arteris que se encontrava parado no acostamento e estava evadindo a via de rodagem, causando a quebra do retrovisor e o vidro da porta do lado direito.</t>
  </si>
  <si>
    <t>Preparo de solo - LP01.</t>
  </si>
  <si>
    <t xml:space="preserve">37003527 / Marcelo  Lopes     </t>
  </si>
  <si>
    <t>1. Comunicado o gestor Bracell João Paulo De Assis.
2. Comunicado ao time de segurança.
3. Avaliação dos danos.</t>
  </si>
  <si>
    <t>Rogério  Batista</t>
  </si>
  <si>
    <t xml:space="preserve">Pátio de acesso a balanças </t>
  </si>
  <si>
    <t>No pátio de acesso as balanças, veículo carregado Placidos, manobrou de ré e acabou atingindo caminhão Bracell, que estava atrás (em fila).</t>
  </si>
  <si>
    <t xml:space="preserve"> Portaria 1</t>
  </si>
  <si>
    <t xml:space="preserve"> Marcenio Vieira  </t>
  </si>
  <si>
    <t>• Comunicado aos gestores Bracell e Placidos                             • Comunicado ao time de segurança</t>
  </si>
  <si>
    <t xml:space="preserve"> Adalberto Franco - TST</t>
  </si>
  <si>
    <t>Acesso fazenda Querencia IV</t>
  </si>
  <si>
    <t>Colaborador se deslocava na estrada de acesso a fazenda, momento que identificou um veículo com 01 dos faróis queimados indo em sua direção. Colaborador tirou o carro para a direita, a fim de evitar a colisão frontal e colidiu lateralmente em um galho seco na margem da estrada.</t>
  </si>
  <si>
    <t>37014499/ Eder Bernardes da Silva</t>
  </si>
  <si>
    <t xml:space="preserve"> Assistente Operador de Grua</t>
  </si>
  <si>
    <t xml:space="preserve"> Cássio Thomas</t>
  </si>
  <si>
    <t>Fazenda Santa Iza - Veríssimo/MG</t>
  </si>
  <si>
    <t>Ao deslocar pelo carreador para abastecer as máquinas, a tampa do compartimento de óleo do comboio abriu, pegando no eucalipto e vindo danificar a mesma.</t>
  </si>
  <si>
    <t xml:space="preserve"> 5299 - Aguinaldo  Gomes Macedo</t>
  </si>
  <si>
    <t xml:space="preserve"> Francisco da  Conceição Sousa</t>
  </si>
  <si>
    <t>Fazenda Chapadão A - MÓD 13</t>
  </si>
  <si>
    <t>Ao sair da fazenda sentido a cidade Pirapora - MG na Br 365 próximo a Guaicuí, passou por uma carreta que estava no sentido contrário, quando a mesma veio a projetar uma pedra contra o parabrisa, trincando o mesmo.</t>
  </si>
  <si>
    <t>Diego dos Santos Nascimento 37005929</t>
  </si>
  <si>
    <t>Diego Nascimento</t>
  </si>
  <si>
    <t>Fábrica linha 01</t>
  </si>
  <si>
    <t>Ao engatar a carreta no pátio da linha 1, o motorista não verificou se realmente estava travado o gavião da quinta roda e ao movimentar o caminhão, houve o desengate da carreta.</t>
  </si>
  <si>
    <t>Aguinaldo Israel Pela</t>
  </si>
  <si>
    <t>Motorista Transporte  Florestal</t>
  </si>
  <si>
    <t>Edison Francisco Leite</t>
  </si>
  <si>
    <t>Borebi</t>
  </si>
  <si>
    <t>Colaborador estava dirigindo e ao apanhar o capacete do quadriciclo que estava atrás do banco, perdeu o controle do veículo, vindo a colidir com o eucalipto que estava a frente.
Obs.: Houve somente danos materiais no carro.</t>
  </si>
  <si>
    <t>Equilibrio</t>
  </si>
  <si>
    <t xml:space="preserve"> TURVINHO2 Id:0014</t>
  </si>
  <si>
    <t xml:space="preserve"> Ivan Aparecido Martins 1736.                                                       Marlon Cabrini Marini 3250</t>
  </si>
  <si>
    <t xml:space="preserve">Técnico Florestal </t>
  </si>
  <si>
    <t>1. Informado ao Supervisor, TST Coordenação Equilíbrio e Bracell</t>
  </si>
  <si>
    <t>Alex Luciano Pereia</t>
  </si>
  <si>
    <t>A colaboradora estava caminhando pelo barracão de estaqueamento, quando tropeçou na grade de dreno e caiu, batendo o rosto e os joelhos no chão.</t>
  </si>
  <si>
    <t>Eliana Barbosa de Oliveira Pereira</t>
  </si>
  <si>
    <t>1. A colaboradora foi encaminhada para a Santa Casa de Pirajuí.
2. Fez raio-x e não houve fratura.</t>
  </si>
  <si>
    <t>Fazenda Turvinho I - MÓD 01</t>
  </si>
  <si>
    <t>O operador  ao deslocar com HV 10007 para troca de talhão, percebeu uma fumaça saindo da esteira, parou para verificar e notou que um dos roletes se soltou e devido ao  atrito,  causou um princípio de incêndio.</t>
  </si>
  <si>
    <t>Luiz Gonzaga de Carvalho Júnior - 37005302</t>
  </si>
  <si>
    <t>Operador máquinas florestais II</t>
  </si>
  <si>
    <t xml:space="preserve"> 1. Operador utilizou o extintor de incêndio.
 2. Solicitou a manutenção Ponsse, para utilizar o Pipa, para resfriar a peça (local).
 3. Comunicou a gestão.</t>
  </si>
  <si>
    <t>Alex Dos Santos</t>
  </si>
  <si>
    <t>Fazenda 0271 Ipê II, Talhão 02, Cidade Borebi</t>
  </si>
  <si>
    <t>Ao trafegar pelo carreador, passou sobre desnível, onde ocasionou dano no para-choque traseiro do veículo.</t>
  </si>
  <si>
    <t xml:space="preserve">Inventário Florestal </t>
  </si>
  <si>
    <t>Elivelton Pedro da Cruz Cunha</t>
  </si>
  <si>
    <t>Técnico de Planejamento e Controle Florestal</t>
  </si>
  <si>
    <t>1. Veículo foi encaminhado imediato para reparo.</t>
  </si>
  <si>
    <t>A colaboradora relatou que caminhava pela área de expedição, seguindo para área de reagrupamento. Foi então que ela pisou em um buraco sem proteção, vindo a afundar seu pé esquerdo, causando a torção no tornozelo e joelho.</t>
  </si>
  <si>
    <t>37011256/Ana Maria Lescano</t>
  </si>
  <si>
    <t>Ajudante de Viveiro</t>
  </si>
  <si>
    <t xml:space="preserve">De imediato, a colaboradora foi encaminhada ao ambulatório médico local e logo após foi  encaminhado para realização de exame de raio X e não foi constatada nenhuma lesão. Sendo assim, ela foi liberada sem restrições. </t>
  </si>
  <si>
    <t>Cristiano silva</t>
  </si>
  <si>
    <t>A colaboradora estava concluindo suas atividades de identificação de mudas no plator 01. Em determinado momento, ela pisou em falso, causando um incômodo no seu pé direito.</t>
  </si>
  <si>
    <t>37015385/Geisse Kelly Rodrigues Cazuzal</t>
  </si>
  <si>
    <t xml:space="preserve"> A colaboradora foi encaminhada ao hospital e em seguida foi direcionada a UPA para realizar o raio X, não sendo constatada nenhuma lesão.  Após atendimento, ela foi liberada sem restrições. </t>
  </si>
  <si>
    <t>Fazenda Buritis - MÓD 07</t>
  </si>
  <si>
    <t>O colaborador ao realizar manobra em marcha ré com a caminhonete Hillux, veio a colidir com o veículo Gol que se encontrava logo atrás (ponto cego), causando danos materiais no veículo Gol.</t>
  </si>
  <si>
    <t>Módulo 07</t>
  </si>
  <si>
    <t>João Henrique Nascimento - 90001144</t>
  </si>
  <si>
    <t>1. Evidenciado que os envolvidos não sofreram ferimentos.
2. A camionete não sofreu avarias.
3. O veículo Gol teve avarias no radiador e quebra parcial do para-choque dianteiro.</t>
  </si>
  <si>
    <t>Talhão 033 Fazenda Santa Iza 5009 - MÓD 13</t>
  </si>
  <si>
    <t>Ao terminar o check list do equipamento, o operador sentiu um incomodo no pescoço, logo percebeu que tinha sido picado por algo, sentindo dor no local.</t>
  </si>
  <si>
    <t>37007275  / Rogério Pereira Benites</t>
  </si>
  <si>
    <t>O colaborador tomou dois anti-alergicos e foi levado ao pronto atendimento na cidade de Verissimo. Após avaliação médica foi liberado para suas atividades sem restrições.</t>
  </si>
  <si>
    <t>Motorista ao sair da mesa e encostar o caminhão, percebeu que estava fumaçando próximo a turbina. Ao buscar pelo extintor, o mesmo estava vazio. Sendo assim, o mesmo utilizou uma garrafa de água (realizar o rescaldo). Bombeiros identificaram um acúmulo de casca no local e devido a alta temperatura, houve ignição.</t>
  </si>
  <si>
    <t>Pátio de madeira</t>
  </si>
  <si>
    <t xml:space="preserve"> Luis Paulo Aparecido Ribeiro - 37007493</t>
  </si>
  <si>
    <t>1. Apagar o fogo;
2. ⁠Acionamento da supervisão;
3. ⁠Acionamento dos bombeiros;
4. ⁠Lavagem do local pelos bombeiros;
5. ⁠Limpeza do caminhão e diagnóstico na oficina automotiva.</t>
  </si>
  <si>
    <t>Douradinha</t>
  </si>
  <si>
    <t>O colaborador relatou que foi realizar uma manobra de marcha ré com o caminhão pipa para estacionar, porém não viu que o motorista do ônibus também estava executando a manobra de ré e acabou colidindo a traseira do caminhão pipa com a traseira do ônibus, causando avarias na lanterna do ônibus.</t>
  </si>
  <si>
    <t>Manutenção de Florestal</t>
  </si>
  <si>
    <t>37013094/Rodrigo Luciano Bento</t>
  </si>
  <si>
    <t>Willian Sanches Cunha</t>
  </si>
  <si>
    <t>Fazenda Guarujá I - T011</t>
  </si>
  <si>
    <t>O operador relatou que ao realizar uma manobra em marcha ré, o pino da ponteira veio a se soltar do engate de forma que o Implemento projetou-se contra o vidro traseiro da máquina, causando a quebra do mesmo.</t>
  </si>
  <si>
    <t>Preparo Solo</t>
  </si>
  <si>
    <t>Mateus Jesus de Souza</t>
  </si>
  <si>
    <t xml:space="preserve"> Operador Maquinas e Equipamentos</t>
  </si>
  <si>
    <t>Paulo Alvarenga</t>
  </si>
  <si>
    <t>Fazenda Santa Rita - Ribas do Rio Pardo MS</t>
  </si>
  <si>
    <t xml:space="preserve">O colaborador se deslocava com veículo pertencente a MS Florestal no banco traseiro. Foi então que o técnico de Operações Florestais (MS Florestal) que conduzia o veículo parou para realizar algumas orientações. Nesse momento, o colaborador abriu a porta traseira do lado direito e desceu. Porém, o condutor não percebeu a movimentação do colaborador da EPS e seguiu com o veículo e acabou passando por cima do pé esquerdo do colaborador, causando uma lesão. </t>
  </si>
  <si>
    <t>Coviamento</t>
  </si>
  <si>
    <t>Edvaldo Souza dos Santos</t>
  </si>
  <si>
    <t>1. Comunicação aos gestores,  saúde e área de segurança da MS Florestal e EPS Emflora I.
2. O colaborador foi direcionado ao hospital municipal de Água Clara MS.</t>
  </si>
  <si>
    <t>Samuel Brasil</t>
  </si>
  <si>
    <t>Talhão 002</t>
  </si>
  <si>
    <t>Durante a realização da atividade de barra protegida, passou com o pneu  por um resíduo de madeira, que veio a se levantar e quebrar o vidro do lado esquerdo do trator.</t>
  </si>
  <si>
    <t>Fazenda Maria Cristina</t>
  </si>
  <si>
    <t>1317/ Henrique da Silva</t>
  </si>
  <si>
    <t>1° Máquina paralisada imediatamente.
2° Equipe de manutenção acionada para substituição do vidro.</t>
  </si>
  <si>
    <t xml:space="preserve"> Willian Santos Ribeiro</t>
  </si>
  <si>
    <t>Faz. Macedônia</t>
  </si>
  <si>
    <t>Durante apoio para movimentação  do tanque de água (Frota 3028) usando o caminhão pipa como reboque (Frota 3013), ao manobrar na estrada e sobre uma caixa de contenção, veio a causar  o tombamento do tanque.</t>
  </si>
  <si>
    <t>Preparo de Solo - LP01</t>
  </si>
  <si>
    <t>37011302 / Eliezer Lima Campos</t>
  </si>
  <si>
    <t>1. Comunicado o gestor Bracell.
2. Avaliação dos danos no tanque (houve amassado na lateral do tanque  e dano no cabeçalho).
3. Realizar DIGAS sobre os cuidados com movimentação de implemento e riscos ao realizar manobras.</t>
  </si>
  <si>
    <t>Talhão 38</t>
  </si>
  <si>
    <t>Após passar sobre um resíduo de matéria com o trator, o  operador identificou imediatamente, a quebra do vidro pequeno dianteiro.</t>
  </si>
  <si>
    <t>Nossa Senhora Aparecida III</t>
  </si>
  <si>
    <t>Sérgio Rodrigues - 24652</t>
  </si>
  <si>
    <t>Comunicado ao setor de segurança da EPS, e supervisor Bracell, Parada imediata da máquina. logo após o ocorrido foi solicitado, apoio pra fazer manutenção.</t>
  </si>
  <si>
    <t>Horsama Soares dos Santos</t>
  </si>
  <si>
    <t>Durante a realização da atividade de Desseca em área total, passou com o pneu traseiro em um toco alto. O trator veio a se inclinar, com isso bateu o vidro do lado esquerdo em uma árvore, vindo a quebrar o mesmo.</t>
  </si>
  <si>
    <t>Fazenda Querência IV</t>
  </si>
  <si>
    <t>496 - André Luiz Monteiro</t>
  </si>
  <si>
    <t>Wagner Zanelato</t>
  </si>
  <si>
    <t>Talhão 008</t>
  </si>
  <si>
    <t>Durante a realização da atividade de barra protegida, ao passar por um resíduo de madeira com o pneu traseiro do lado esquerdo, o resíduo se levantou e quebrou o vidro traseiro.</t>
  </si>
  <si>
    <t xml:space="preserve"> Fazenda santo Inácio</t>
  </si>
  <si>
    <t>1254-Jonas Jacinto de Souza</t>
  </si>
  <si>
    <t>Gilberto Jacinto de Souzamaico</t>
  </si>
  <si>
    <t>Fazenda II Corações</t>
  </si>
  <si>
    <t>Segundo relato da colaboradora, após realizar a atividade de irrigação manual, ela foi em direção ao tanque pipa para pegar a garrafa d'agua dentro do suporte. Foi então que ao pegar a garrafa, a tampa do suporte bateu contra sua mão direita, causando um pequeno desconforto.</t>
  </si>
  <si>
    <t>Carla Ferreira dos Santos</t>
  </si>
  <si>
    <t xml:space="preserve">Comunicação aos gestores, saúde e área de segurança da MS Florestal e EPS Emflora II. A colaboradora foi encaminhada para o hospital de Santa Rita do Pardo - MS, onde foi atendida,  medicada e liberada sem restrições. </t>
  </si>
  <si>
    <t>Fazenda Santa Antônia - Getulina -SP</t>
  </si>
  <si>
    <t>Devido a chuva que ocorreu no final de turno da operação, a Van que faz a troca de turno veio a atolar. Sendo assim, foi utilizado  a motoniveladora da operação para rebocar a mesma. Após puxar a Van, a motoniveladora parou, mas devido a estrada estar escorregadia, a van continuou e colidiu na motoniveladora que estava dando apoio para desatolar a mesma.</t>
  </si>
  <si>
    <t>BRC 05</t>
  </si>
  <si>
    <t>Manoel Gomes de Souza.</t>
  </si>
  <si>
    <t>Operador de Máquinas III</t>
  </si>
  <si>
    <t>1.  Técnico responsável da operação comunicou a  supervisão que comunicou a Segurança do trabalho.</t>
  </si>
  <si>
    <t>Fazenda Cachoeirão</t>
  </si>
  <si>
    <t xml:space="preserve">A colaboradora (motorista) relatou que ao fazer uma manobra com um caminhão prancha/munck na sede, acabou encostando no fio de energia elétrica (rede elétrica doméstica), causando a quebra do mesmo. </t>
  </si>
  <si>
    <t>José Carlos</t>
  </si>
  <si>
    <t xml:space="preserve">1. Comunicação aos gestores e área de segurança da MS Florestal e EPS Emflors. </t>
  </si>
  <si>
    <t>Jeferson Brito</t>
  </si>
  <si>
    <t xml:space="preserve"> Nossa Senhora Aparecida - Viveiro</t>
  </si>
  <si>
    <t>O colaborador relatou que ao realizar o reboque de um caminhão caçamba, utilizando uma escavadeira hidráulica, ele utilizou a concha da escavadeira sobre o material a ser transportado. Após  o movimento de saída do caminhão, a concha esbarrou  na tampa da caçamba do caminhão, causando avarias.</t>
  </si>
  <si>
    <t>37012034/ Felipe Dornelles Rodrigues</t>
  </si>
  <si>
    <t>Operador de Máquinas e Equipamentos II</t>
  </si>
  <si>
    <t>1. Comunicação aos gestores e área de segurança da MS Florestal e EPS.</t>
  </si>
  <si>
    <t>Município de Água Clara</t>
  </si>
  <si>
    <t>Segundo relato do colaborador, ele seguia por uma via preferencial da cidade e, em determinado momento, ao cruzar a rua Abelo Ferreira Oliveira, foi atingido lateralmente por um veículo leve (modelo Fiat Strada), causando pequenas avarias.</t>
  </si>
  <si>
    <t>Transporte Coletivo</t>
  </si>
  <si>
    <t xml:space="preserve"> 10045226 - Marco Antônio Squizato</t>
  </si>
  <si>
    <t>1. Comunicado aos gestores e área de segurança da MS Florestal.</t>
  </si>
  <si>
    <t>Amilton Tomé</t>
  </si>
  <si>
    <t>Fazenda São Manoel - MOD 09</t>
  </si>
  <si>
    <t>Conforme procedimento o módulo chegou rebocado por um caminhão até a fazenda, porém não foi possível prosseguir até um ponto já preparado para receber a carreta vivência, devido as condições da estrada para o deslocamento desse conjunto. O módulo foi estacionado próximo a eucaliptos não colhidos, dessa forma foi preciso criar a área de segurança em torno do módulo, colhendo essas árvores. Para isso a área de vivência foi isolada (retirado as pessoas para distância segura), porém durante a derrubada com HV 100086, os galhos de uma árvore atingiram a antena de internet da Komatsu, que fica lateralmente sobre o módulo.</t>
  </si>
  <si>
    <t>30009922 - Matheus Phelyp de Jesus Martins</t>
  </si>
  <si>
    <t xml:space="preserve">Operador da Colheita </t>
  </si>
  <si>
    <t>1. Avaliado dano</t>
  </si>
  <si>
    <t xml:space="preserve">Colaborador estava descendo do caminhão, quando enroscou o pé direito no último degrau da escada, vindo a cair e bater as costas no chão. </t>
  </si>
  <si>
    <t>Viveiro - LP 2</t>
  </si>
  <si>
    <t>37012509 - Jeremias Alves Andreosi</t>
  </si>
  <si>
    <t>1. Encaminhado o colaborador para ambulatório linha 01;                           2. Após avaliação médica, o colaborador foi liberado para retorno ao trabalho.</t>
  </si>
  <si>
    <t>Misaeli Alves</t>
  </si>
  <si>
    <t>Fazenda Turvinho - MÓD 01</t>
  </si>
  <si>
    <t>Durante o deslocamento com o veículo modelo Strada, o condutor passou por um banco de areia, vindo a causar danos no para-choque dianteiro.</t>
  </si>
  <si>
    <t xml:space="preserve">90001018 - Tiago Pereira </t>
  </si>
  <si>
    <t>1. Paralização do veículo para avaliação da area de manutenção de autos.</t>
  </si>
  <si>
    <t>Everton Moreira e Carlos Locay</t>
  </si>
  <si>
    <t>Fazenda São Manoel - MÓD 09</t>
  </si>
  <si>
    <t>Operador ao descer do equipamento HV para fazer a troca da corrente de corte, pisou sobre um pedaço de tora encoberto pela vegetação, fazendo seu pé se movimentar involuntáriamente, causando desconforto.</t>
  </si>
  <si>
    <t>Gabriel Brisola da costa</t>
  </si>
  <si>
    <t>Operador de Máquina colheita</t>
  </si>
  <si>
    <t>1. Encaminhado para atendimento médico na cidade mais próxima;
2. No dia 21/03/2024 passou por avaliação da médica do trabalho da Bracell, Dra. Raquel, liberando o trabalhador para suas atividades.</t>
  </si>
  <si>
    <t xml:space="preserve"> Tcharles Queiros</t>
  </si>
  <si>
    <t>Bauru - SP</t>
  </si>
  <si>
    <t>Durante deslocamento para o trabalho linha 01-LP, houve colisão entre veículo Bracell com veículo terceiro que estava estacionado. Não houve lesão com a colaboradora, apenas danos materiais em ambos os veículos.</t>
  </si>
  <si>
    <t>Qualidade</t>
  </si>
  <si>
    <t>Adriana de Souza Rosa de Oliveira - 37009435</t>
  </si>
  <si>
    <t>Analista de qualidade</t>
  </si>
  <si>
    <t>1. Colaboradora foi ao pronto atendimento para certificar se estava tudo bem, logo após avaliação médica foi liberada.
2. Conforme fluxo passou na medicina do Trabalho linha 01 em 21/03/24 para a devida avaliação, não identificado nenhuma lesão a colaboradora foi liberada.</t>
  </si>
  <si>
    <t>Adriana de Souza Rosa de Oliveira</t>
  </si>
  <si>
    <t>Fazenda São Domingos</t>
  </si>
  <si>
    <t>Durante a verificação de local para decolar o drone, o veículo deslizou para o lado direito encostando no eucalipto, devido o acesso está escorregadio. Houve avarias no retrovisor, vidro dianteiro e lateral da porta.</t>
  </si>
  <si>
    <t>37012958/Luis Fernando Melo de Araújo</t>
  </si>
  <si>
    <t>Técnico de planejamento e controle</t>
  </si>
  <si>
    <t>1. Colaborador ligou para o supervisor e relatou o ocorrido.
2. Colaborador está providenciando o B.O.</t>
  </si>
  <si>
    <t>Luis Fernando Melo  de Araújo</t>
  </si>
  <si>
    <t>Fazenda São João IV</t>
  </si>
  <si>
    <t>Ao sair do talhão, o colaborador foi atacado por abelhas levando quatro ferroadas, duas no ombro esquerdo e duas no braço direito.</t>
  </si>
  <si>
    <t>Evandro Rogerio Alves</t>
  </si>
  <si>
    <t>1. Encaminhado o colaborador  ao pronto atendimento e isolamento da área</t>
  </si>
  <si>
    <t xml:space="preserve">O colaborador relatou que ao realizar uma manobra no estacionamento da área de vivência, ele acabou colidindo com o caminhão pipa que passava próximo do ônibus sem efetuar a comunicação, causando pequenas avarias. </t>
  </si>
  <si>
    <t>Ronywon Pereira Dias</t>
  </si>
  <si>
    <t xml:space="preserve"> O colaborador relatou que a máquina estava parada e em determinado momento o vidro traseiro da mesma veio a estourar.</t>
  </si>
  <si>
    <t>vemflors</t>
  </si>
  <si>
    <t xml:space="preserve">Replantio </t>
  </si>
  <si>
    <t xml:space="preserve">Renildo </t>
  </si>
  <si>
    <t>Operador de máquinas</t>
  </si>
  <si>
    <t>Joandir L. Ifran</t>
  </si>
  <si>
    <t xml:space="preserve">Fazenda Betel/Água Clara </t>
  </si>
  <si>
    <t xml:space="preserve">O colaborador estava conduzindo o caminhão pipa por um carreador na fazenda Betel. Foi então que um outro veículo (ônibus da piracicabana) transitava no sentido contrário e nisso o motorista do caminhão pipa parou para dar passagem ao ônibus, porém o mesmo não aguardou que o ônibus fizesse a passagem completa e seguiu com o caminhão. Dessa forma, os dois veículos encostaram um no outro lateralmente, causando pequenas avarias. </t>
  </si>
  <si>
    <t xml:space="preserve">Plantio </t>
  </si>
  <si>
    <t>João Pedro de Jesus Lima/17369</t>
  </si>
  <si>
    <t xml:space="preserve">Operador de trator de pneus </t>
  </si>
  <si>
    <t>1. Comunicação aos gestores e área de segurança da MS Florestal e EPS Emflors</t>
  </si>
  <si>
    <t>Jean Santos</t>
  </si>
  <si>
    <t>A colaboradora estava separando as bandejas para máquina de tubete. Durante o deslocamento, ela tropeçou no chão e derrubou as bandejas nos dedos da mão esquerda. Ela sentiu um leve desconforto no terceiro dedo da mão esquerda.</t>
  </si>
  <si>
    <t>Karina Daniele de Almeida Souza - 37016696</t>
  </si>
  <si>
    <t xml:space="preserve">1. A colaboradora foi encaminhada ao ambulatório para atendimento com o time da saúde, onde foi atendida e liberada sem restrições. </t>
  </si>
  <si>
    <t>Lidiana Ralph</t>
  </si>
  <si>
    <t>Fazenda São Domingos - Talhão 020</t>
  </si>
  <si>
    <t>O colaborador estava realizando atividade de demarcação de experimento, quando tomou uma picada de abelha na mão direita.</t>
  </si>
  <si>
    <t>Claudemir Dias - 37004571</t>
  </si>
  <si>
    <t xml:space="preserve">Auxiliar de pesquisa campo </t>
  </si>
  <si>
    <t>1. Foi comunicado imediatamente Amarildo da Silva (SUPERVISOR), Diego Anconi (TÉCNICO DA ÁREA) e a Karine (TST), o colaborador foi encaminhado para o UPA mais próximo (AVAÍ).</t>
  </si>
  <si>
    <t>Diego Felipe Anconi</t>
  </si>
  <si>
    <t>Fazenda Rio Verde</t>
  </si>
  <si>
    <t>Colaboradores realizavam atividade quando foram surpreendidos por um enxame de abelhas que passavam pelo local, 7 colaboradores levaram ferroadas.</t>
  </si>
  <si>
    <t>Lucinéia da Silva 38002. Antoni Amadeu. Talia Aparecida 38022. Uti do Espírito Santos 37955. Sônia Batista dos Santos 37478. Jeferson lima 30621. Edna de Fátima 37488</t>
  </si>
  <si>
    <t>Trabalhadores ágricolas</t>
  </si>
  <si>
    <t>1. Encaminhados  ao pronto atendimento Santa casa de Pirajuí SP</t>
  </si>
  <si>
    <t>Monte Libano l e ll- Paulistania -SP</t>
  </si>
  <si>
    <t>Motorista estava realizando atividade de selamento, e ao dar ré para passagem de outro caminhão que vinha no sentido contrário, não olhou o retrovisor, onde veio a colidir com uma árvore seca próximo a cerca viva.</t>
  </si>
  <si>
    <t>Estradas Próprio - BRC 02</t>
  </si>
  <si>
    <t xml:space="preserve">37013047/José Aparecido de Araújo                           </t>
  </si>
  <si>
    <t>1.  A tratativa da ocorrência foi resultada em advertência administrativa e posteriormente demissão  por outros motivos de falhas comportamentais.</t>
  </si>
  <si>
    <t xml:space="preserve">Leonardo Santos </t>
  </si>
  <si>
    <t>O operador relata que ao caminhar da máquina até o cabeçote para retirado do kit material de corte, pisou em um desnível no talhão, onde sentiu um desconforto em sua perna direita.</t>
  </si>
  <si>
    <t>Sandro Augusto Vieira/ 37001012</t>
  </si>
  <si>
    <t>1. Na data de 24/03, passou pelo médicina da Bracell, sendo liberado para a atividade normalmente</t>
  </si>
  <si>
    <t>Pátio Linha 2</t>
  </si>
  <si>
    <t>Operador estava fazendo limpeza do pátio com a Pá Carregadeira 889 e entre as quadras 3 e 4 a lâmina acabou pegando em uma tampa de bueiro resultando em um impacto, onde o operador relatou que foi pra cima do volante da máquina que bateu no seu peito. Com o impacto quebrou o local de regulagem do volante.</t>
  </si>
  <si>
    <t>Paulo Henrique de Oliveira - 37001213</t>
  </si>
  <si>
    <t xml:space="preserve">Operador Florestal </t>
  </si>
  <si>
    <t>1. Acionado supervisor pátio;
2. Operador descansou um pouco e foi encaminhado ao ambulatório Bracell, Não ouve vítimas, somente danos materiais
3. Informado a manutenção sobre o ocorrido para que ajustem o volante novamente;</t>
  </si>
  <si>
    <t xml:space="preserve">Fazenda Jesus Maria </t>
  </si>
  <si>
    <t>O colaborador realizava o desembarque de uma máquina de cima do caminhão prancha e ao finalizar a tarefa, desceu da máquina. Nesse momento, ele foi surpreendido por uma picada de abelha na altura da mão direita.</t>
  </si>
  <si>
    <t xml:space="preserve">1. O colaborador recebeu o medicamento de Prednisolona ainda em campo e em seguida foi encaminhado ao hospital municipal de Água Clara-MS, onde foi atendido e liberado posteriormente sem restrições. </t>
  </si>
  <si>
    <t>Barracão de Estaqueamento</t>
  </si>
  <si>
    <t>O colaborador estava realizando o descarregamento de substrato no barracão de estaqueamento. Em determinado momento, ele sentiu um incômodo no ombro direito.</t>
  </si>
  <si>
    <t>37011884/Valter Batista dos Santos</t>
  </si>
  <si>
    <t>Líder de Operações</t>
  </si>
  <si>
    <t>1. O colaborador foi encaminhado ao ambulatório para atendimento com o time da saúde, onde foi atendido e liberado posteriormente sem restrições.</t>
  </si>
  <si>
    <t>Fazenda Água Limpa</t>
  </si>
  <si>
    <t>O operador estava realizando o reaperto da corrente do implemento (roçadeira mecanizada), e em determinado momento, o implemento veio baixar repentinamente, atingindo seu pé direito, causando lesão no dedo. O colaborador foi encaminhado para o hospital municipal em Santa Rita do Pardo-MS,  onde foi atendido e liberado posteriormente sem restrições.</t>
  </si>
  <si>
    <t xml:space="preserve">ALR Serviços Florestais </t>
  </si>
  <si>
    <t>Roçada Mecanizada</t>
  </si>
  <si>
    <t>1912/ Sérgio Paulo da Silva</t>
  </si>
  <si>
    <t xml:space="preserve">1. Comunicação aos gestores, saúde e área de segurança da MS Florestal e EPS Larsil. </t>
  </si>
  <si>
    <t>Aline</t>
  </si>
  <si>
    <t>BR 262 KM14</t>
  </si>
  <si>
    <t>O colaborador seguia com caminhão baú pela BR 262 sentido Três Lagoas-MS. Chegando próximo ao KM 14, um veículo Fiat Uno invadiu a pista contrária colidindo frontalmente.</t>
  </si>
  <si>
    <t>Ewerton dos Santos Silva</t>
  </si>
  <si>
    <t>1 - Verificação do estado do condutor Fiat uno;
2 - Sinalização da via;
3 - Acionamento da ambulância e PRF;
4 - Comunicação aos gestores e área de segurança da MS Florestal.</t>
  </si>
  <si>
    <t>Fazenda Santa da Silva</t>
  </si>
  <si>
    <t>Durante deslocamento dentro da fazenda  colaborador tentou espantar uma abelha, onde foi  ferroado próximo ao olho direito.</t>
  </si>
  <si>
    <t>Diego Alves</t>
  </si>
  <si>
    <t>1. Encaminhado o colaborador ao pronto atendimento.</t>
  </si>
  <si>
    <t>Rodovia MG365</t>
  </si>
  <si>
    <t>Motorista conduzia o caminhão carregado sentido Patos de Minas MG, quando em um declive após o município de Varjão de Minas, a última carreta saiu da rodovia para o acostamento L.D ocasionando o tombamento completo do cavalo e carretas</t>
  </si>
  <si>
    <t>Logística Florestal</t>
  </si>
  <si>
    <t>Ezequiel Miranda dos Santos
37014463</t>
  </si>
  <si>
    <t>Motorista de Transporte de Cargas</t>
  </si>
  <si>
    <t>1. Motorista encaminhado ao CMU
2. Técnico BTF5 direcionado ao local
3. Avisado lideranças
4. Acionando Concessionária
5. PRF esteve no local
6. Não houve interdição da via</t>
  </si>
  <si>
    <t>Jefferson Coelho</t>
  </si>
  <si>
    <t>Fazenda Canada</t>
  </si>
  <si>
    <t xml:space="preserve"> O colaborador relatou que realizava a limpeza na saída de adubo do implemento e em determinado momento, foi atacado por uma abelha na altura do  pescoço. Não houve reações alérgicas.</t>
  </si>
  <si>
    <t>37012991/Celso Gonzalez Franco</t>
  </si>
  <si>
    <t>1. O colaborador foi direcionado a área de vivência onde fez o uso de 2 compridos do Prednisolona de 20 mg, e em seguida foi encaminhado ao hospital municipal de Água Clara-MS, onde foi atendido e liberado posteriormente sem restrições.</t>
  </si>
  <si>
    <t>Teldomiro Lima Ferreira</t>
  </si>
  <si>
    <t>Rodovia Marechal Rondon -Km 299</t>
  </si>
  <si>
    <t>O colaborador conduzia o veículo Gol, pela rodovia marechal Rondon , no km 299 , o mesmo alega que por volta das 22:35 veio a estourar o pneu traseiro do lado direito vindo a colidir no barranco. O motorista estava conduzido o veículo da empresa na troca de  turno para iniciar a jornada de trabalho. Foi feito avaliação de etilometro no colaborador e constatado que não houve ingestão de bebida alcólica. Não houve vitimas , somente danos materias.</t>
  </si>
  <si>
    <t xml:space="preserve">Rodovia </t>
  </si>
  <si>
    <t>000212/ Sivaldo Barbosa de Freitas</t>
  </si>
  <si>
    <t>1. O colaborador foi direcionado para UPA de lençóis Paulista foi avaliado pelos médicos e nada foi constatado , o mesmo foi liberado logo em seguida .</t>
  </si>
  <si>
    <t>Fazenda Coruja</t>
  </si>
  <si>
    <t>O colaborador relatou que após realizar o abastecimento de defensivo no tanque pulverizador, este se colocou no posto de trabalho (poltrona) e ao passar o cinto de segurança, realizou um movimento involuntário esbarrando na alavanca de comando do braço hidraúlico, causando o efeito rebote, projetando parte do implemento contra o vidro traseiro (saída de emergência) do trator, causando um trincado.</t>
  </si>
  <si>
    <t>Aplicação de Herbicida</t>
  </si>
  <si>
    <t>23440 / Evanildo da Silva Pereira</t>
  </si>
  <si>
    <t xml:space="preserve">1. Trator paralisado imediatamente para realizar a substituição.
2. Comunicação aos gestores e área de segurança da MS Florestal e EPS JSF. </t>
  </si>
  <si>
    <t xml:space="preserve">Diego de Jesus Santos </t>
  </si>
  <si>
    <t>Estrada de Acesso a Fazenda Betel</t>
  </si>
  <si>
    <t>O colaborador realizava o deslocamento com o veículo (caminhonete modelo Hillux). Ao passar por um ponto de atoleiro, identificou alguns veículos atolados. Foi então que ele se prontificou a ir buscar uma cinta de arraste para auxiliar no reboque dos demais veículos. Neste momento, ele realizou a manobra de marcha ré e não se atentou ao veículo MS Florestal que chegou pouco tempo depois e estava logo atrás, causando pequenas avarias em ambos os veículos.</t>
  </si>
  <si>
    <t xml:space="preserve"> 22319/ Dalton Gonçalves Caetano</t>
  </si>
  <si>
    <t xml:space="preserve"> Coordenador de Operações Florestais</t>
  </si>
  <si>
    <t>1. Comunicação aos gestores e área de segurança da MS Florestal e EPS JSF</t>
  </si>
  <si>
    <t>Dilton Gonçalves Caetano</t>
  </si>
  <si>
    <t>Fazenda Santa Helena ll</t>
  </si>
  <si>
    <t>Durante atividade de roçada na fazenda,  colaborador foi atacado por maribondo nas costas</t>
  </si>
  <si>
    <t>Reginaldo Alves Cardos , 594</t>
  </si>
  <si>
    <t>Marcio Rodrigo Silva dos Santos</t>
  </si>
  <si>
    <t>Fazenda Alvorada VII- ID: 2404</t>
  </si>
  <si>
    <t>Colaborador foi descer do trator e acabou escorregando no degrau ocasionando um impacto da sua mão direita na parte posterior.</t>
  </si>
  <si>
    <t>Preparo de solo - G02</t>
  </si>
  <si>
    <t>Luiz Eduardo dos Santos</t>
  </si>
  <si>
    <t>Operador de Máquinas I</t>
  </si>
  <si>
    <t>1. Encaminhado o colaborador ao pronto atendimento ( Capão Bonito).</t>
  </si>
  <si>
    <t>Robson Souza</t>
  </si>
  <si>
    <t>Talhão 028 Fazenda Santa Iza 5009</t>
  </si>
  <si>
    <t>Ao descer do equipamento para trocar material de corte, sentiu um incomodo na mão, logo percebeu que tinha sido picado por maribondo, sentindo dor no local.</t>
  </si>
  <si>
    <t>37005503  / Jhones da Silva Pereira</t>
  </si>
  <si>
    <t xml:space="preserve"> 1. O colaborador tomou dois anti-alergicos e foi levado ao pronto atendimento na cidade de Verissimo. Após avaliação médica foi liberado para suas atividades sem restrições.</t>
  </si>
  <si>
    <t xml:space="preserve">Avaí </t>
  </si>
  <si>
    <t>Colaboradora ao efetuar coleta de estaca no jardim clonal, cortou a ponta do dedo com a tesoura de coleta.</t>
  </si>
  <si>
    <t>Maria Eduarda de Freitas Balbino</t>
  </si>
  <si>
    <t>1. Foi encaminhado para o pronto atendimento de Avaí, para realização de curativo.</t>
  </si>
  <si>
    <t>Beatriz Landy</t>
  </si>
  <si>
    <t>Fazenda Carretao Talhão 01</t>
  </si>
  <si>
    <t>Durante a atividade de irrigação, o trator passou por cima de um pedaço de eucalipto, levando contra o vidro do trator, causando a quebra do vidro dianteiro.</t>
  </si>
  <si>
    <t>Região Noroeste</t>
  </si>
  <si>
    <t>Paulo Sérgio Eugênio 25808</t>
  </si>
  <si>
    <t>Operador de trator</t>
  </si>
  <si>
    <t>1.  Comunicado ao setor de segurança da EPS e Supervisão e a área de segurança Bracell.</t>
  </si>
  <si>
    <t>João Izaias</t>
  </si>
  <si>
    <t>O colaborador relatou que o veículo estava estacionado em local apropriado. Em determinado momento, apareceu um motorista conduzindo um caminhão que estava fugindo da polícia. O caminhão atravessou o canteiro da avenida e acabou atingindo o  veículo (MS Florestal), causando avarias na lanterna direita traseira e na lataria do veículo.</t>
  </si>
  <si>
    <t>37009795 / Adilan Rodrigues da Silva</t>
  </si>
  <si>
    <t>Técnico de Topografia</t>
  </si>
  <si>
    <t xml:space="preserve">1. Comunicação ao gestor imediato e segurança do trabalho;
2. Foi conversado com a Polícia Militar, em que verificou que o caminhão estava em fuga da polícia (polícia passou foto do caminhão);
3. Foi realizado Boletim de ocorrência. </t>
  </si>
  <si>
    <t>Eduardo Barbosa Martoni</t>
  </si>
  <si>
    <t>Faxenda Carretao Talhão 02</t>
  </si>
  <si>
    <t>Durante a  atividade, o engate do  pipa de arraste de irrigação  quebrou, atingindo o vidro traseiro, causando a quebra do mesmo. Ao quebrar o vidro, o engate do pipa de arraste bateu na cadeira do operador, causando desconforto no colaborador.</t>
  </si>
  <si>
    <t>1.  Comunicado ao setor de segurança da EPS SP Supervisão. Encaminhado o operador para atendimento médico na cidade de Bauru e posteriormente será encaminhado ao médico  do trabalho.</t>
  </si>
  <si>
    <t>Talhão 22 Fazenda  novo horizonte  ID 0692</t>
  </si>
  <si>
    <t>O Operador da HV 507, parou o equipamento para fazer a troca de material de corte, no momento que foi chegar no cabeçote, foi atacado por abelhas, levando duas picada no rosto.</t>
  </si>
  <si>
    <t>Módulo 02</t>
  </si>
  <si>
    <t>37005862 Marcelo Mendes Martins .</t>
  </si>
  <si>
    <t>Operador de Máquina</t>
  </si>
  <si>
    <t>1. Comunicado Gestor
2. Levado o colaborador para o pronto socorro passar pelo médico.</t>
  </si>
  <si>
    <t>José Rodrigues  de Almeida</t>
  </si>
  <si>
    <t>abril</t>
  </si>
  <si>
    <t>Operador estava realizando limpeza do pátio com a Pa Carregadeira 889, quando ao realizar um manobra em marcha ré, veio a colidir com uma tora de madeira despontada do alinhamento da pilha 301. Somente danos materiais.</t>
  </si>
  <si>
    <t>Cristiane Emídio Elias - 37007801</t>
  </si>
  <si>
    <t>Operador de Grua de Patio Madeira II</t>
  </si>
  <si>
    <t>1. Acionado supervisor pátio.</t>
  </si>
  <si>
    <t>Thiago Augusto Batistela Pietro Sanches</t>
  </si>
  <si>
    <t>Rodovia Marechal Rondon , KM, 265 + 200 mtrs</t>
  </si>
  <si>
    <t xml:space="preserve">Veículo carregado Plácidos, seguia sentido Botucatu/Bauru, na faixa da direita, pela Rodovia Marechal Rondon, quando o veículo terceiro Santana, atingiu a traseira da 3ª composição do veículo Plácidos, com suspeita de que motorista terceiro dormiu ao volante. O  veículo terceiro estava em velocidade de 80 km/h, na faixa da direita. Motorista e passageiros terceiros tiveram os primeiros socorros, aparentemente com escoriações, atendidos pelo resgate Samu e encaminhados para melhor avaliação na Unesp Botucatu. </t>
  </si>
  <si>
    <t xml:space="preserve">Vanderlei Aparecido Gasparelli/matrícula 2792  </t>
  </si>
  <si>
    <t>1. Comunicado aos gestores Bracell,  Placidos e ao time de segurança
2. Deslocamento ao local do evento;
3. Isolado e sinalizado local e Retirado veículo batido da 2ª faixa, após avaliação policial. Liberado a via às 20:30 hrs. Veículo Plácidos foi liberado e seguiu para descarregamento e posteriormente, foi para a base para trocar as 3 carretas composição e deixar o conjunto danificado para correção.</t>
  </si>
  <si>
    <t>Fazenda Novo Horizonte</t>
  </si>
  <si>
    <t>Colaborador realizava o carregamento da segunda carreta do caminhão  (Transpes), momento que o segundo fueiro da carreta abriu. Foi realizado o descarregamento e identificado a quebra do mesmo.</t>
  </si>
  <si>
    <t>37013502/ Júlio César Oliveira Santos</t>
  </si>
  <si>
    <t>Operador de Grua</t>
  </si>
  <si>
    <t>1. Comunicado a gestão;
2. Comunicado a segurança do trabalho.
3. Descarregamento do veículo e solicitado manutenção.</t>
  </si>
  <si>
    <t>Jhon Felipe Senoski</t>
  </si>
  <si>
    <t>Auto Posto</t>
  </si>
  <si>
    <t>Foi informado pelo colaborador que ao chegar no Auto posto para estacionar o veículo (cavalo+tanque), este veio a colidir com um outro veículo que estava parado.</t>
  </si>
  <si>
    <t>Célula de Combustível</t>
  </si>
  <si>
    <t>37008929/Lourival Gomes</t>
  </si>
  <si>
    <t>1. Comunicação ao Gestor e segurança do trabalho</t>
  </si>
  <si>
    <t>Sávio Rodrigues de Lima</t>
  </si>
  <si>
    <t>Fazenda Promissão/ ID 0102</t>
  </si>
  <si>
    <t>Durante atividade de manutenção o colaborador foi completar o líquido de arrefecimento do trator frota 941, entretanto após abrir e travar o capô o mesmo se desprendeu e veio a acertar a parte frontal da cabeça do colaborador, causando um pequeno corte na testa do colaborador.</t>
  </si>
  <si>
    <t>Rodrigo Aprigio Vilarins Neto</t>
  </si>
  <si>
    <t>1. Comunicado Gestor da área.
2. Levado o colaborador para o pronto socorro Unimed Bauru.
3. Encaminhado ambulatório médico Bracell.</t>
  </si>
  <si>
    <t>Fazenda Conquista II - MÓD 6</t>
  </si>
  <si>
    <t>No embarque do equipamento, na hora de posicionar o cabeçote entre as esteiras, a esteira direita veio a escorregar, ficando a metade para fora do prancha. Outro operador com mais experiência assumiu o equipamento para tentar corrigir o posicionamento, e no momento da manobra a máquina veio a escorregar e cair do prancha. Operador saiu pela saída de emergência sem ferimentos, o mesmo foi levado para área médica e liberado para trabalho.</t>
  </si>
  <si>
    <t>Módulo 6</t>
  </si>
  <si>
    <t>37007390 / Valdiney dos Reis</t>
  </si>
  <si>
    <t>Operador de Máquina florestal</t>
  </si>
  <si>
    <t>1. Feito comunicação com a Gestão.
2. Colaborador encaminhado para o ambulatório da fábrica.</t>
  </si>
  <si>
    <t>Wesley Oliveira</t>
  </si>
  <si>
    <t>Fazenda Queixada</t>
  </si>
  <si>
    <t>Conforme o relato do colaborador (motorista), o ônibus estava  retornando da fazenda Queixada,  e em determinado momento o  ônibus veio a atolar e na tentativa de remover o veículo do atoleiro com  máquina (Motoniveladora),  um caminhão prancha veio  forçar a passagem e acabou deslizando, vindo a colidir na lateral traseira do ônibus, causando danos materiais.</t>
  </si>
  <si>
    <t>Transporte de Pessoas</t>
  </si>
  <si>
    <t>José Henrique</t>
  </si>
  <si>
    <t xml:space="preserve">1. Comunicação aos gestores e área de segurança da Bracell e EPS Piracicabana. </t>
  </si>
  <si>
    <t xml:space="preserve"> Hamilton Tomé</t>
  </si>
  <si>
    <t>O colaborador (motorista) relatou que estava conduzindo o veículo ônibus e ao realizar uma manobra de marcha ré para dar passagem a outros veículos, acabou encostando num galho de árvore, causando a quebra do vidro lateral esquerdo do ônibus.</t>
  </si>
  <si>
    <t>Silvana Viveiro Alves</t>
  </si>
  <si>
    <t>Joseana A. veiga</t>
  </si>
  <si>
    <t xml:space="preserve"> Fazenda Asas</t>
  </si>
  <si>
    <t>O colaborador estava conduzindo o veículo ônibus (EPS Piracicabana) e durante uma manobra de marcha ré acabou encostando em um galho de árvore, causando a quebra do vidro traseiro do ônibus.</t>
  </si>
  <si>
    <t>Israel Brandão</t>
  </si>
  <si>
    <t xml:space="preserve">1. Comunicação aos gestores e área de segurança da MS Florestal e EPS Parcetec. </t>
  </si>
  <si>
    <t>Robson Santos</t>
  </si>
  <si>
    <t>Trajeto Fazenda Represa  Gleba A e B</t>
  </si>
  <si>
    <t>Motorista estava trafegando sentido a fazenda Represa Gleba A e B com o caminhão vazio, quando um segundo motorista que vinha em outro caminhão carregado, informou que estava faltando um jogo completo do fueiro da terceira composição. O mesmo veio a cair na estrada de terra.</t>
  </si>
  <si>
    <t>37007617 Vilson Roberto Pires</t>
  </si>
  <si>
    <t>1. Avisado o Supervisor da área</t>
  </si>
  <si>
    <t>Rodovia Marechal Rondon -Km 304(Rotatória saída do distrito acesso a marechal)</t>
  </si>
  <si>
    <t>O colaborador estava conduzindo o caminhão, e ao acessar a rotatória da Lwart, um veículo modelo Gol ultrapassou pela direita, não dando visão para o motorista, onde o mesmo veio a colidir na traseira do veículo terceiro. Não houve vítimas, somente danos materiais.</t>
  </si>
  <si>
    <t>000199/ José Severino da Silva</t>
  </si>
  <si>
    <t xml:space="preserve">
1. Iniciou  sua jornada às 16:10 na base.
2. O motorista estava conduzido o veículo da empresa para a fazenda Novo Horizonte.
3. Feito  avaliação de etilometro no colaborador e constatado que não houve ingestão de bebida alcólica.</t>
  </si>
  <si>
    <t>SP 300 km (Bauru - SP)</t>
  </si>
  <si>
    <t>Durante deslocamento pela rodovia, sentido Lençóis Paulista, estava seguindo pela faixa da esquerda de ultrapassagem, quando o veículo Gol G3 cortou a frente do colaborador e colidiu na parte dianteira do veículo.</t>
  </si>
  <si>
    <t>Elisson Stevanato Vilhalva</t>
  </si>
  <si>
    <t>Eletricista II</t>
  </si>
  <si>
    <t>1. Troca de pneu dianteiro direito, deslocando até a passe da policia rodoviaria,                                                                      2. Rigistro do B.O</t>
  </si>
  <si>
    <t>Elisson Stevanato</t>
  </si>
  <si>
    <t>Fazenda  Quilombo II talhão 03</t>
  </si>
  <si>
    <t>Colaborador realizava atividade de aplicação de herbicida mecanizada, quando a roda do trator passou por cima de resíduos de madeira, este levantou e causou a quebra do vidro.</t>
  </si>
  <si>
    <t>Elias Constantino Cazassolla 38015</t>
  </si>
  <si>
    <t>Operador agrícola</t>
  </si>
  <si>
    <t>1. Máquina Paralisada</t>
  </si>
  <si>
    <t>Fazenda São Manoel - MÓD 9</t>
  </si>
  <si>
    <t>O operador ao caminhar pela estrada interna da fazenda, para acessar o ônibus, escorregou. Com o escorregão houve estiramento do pé esquerdo. Não houve queda do trabalhador.</t>
  </si>
  <si>
    <t>37011482/ Robson de Campos de Oliveira Marques</t>
  </si>
  <si>
    <t>1. Colaborador foi encaminhado para o hospital de Garça, onde foi constatado ausência de fratura.
2. No dia 01/04/2024 as 16:30 o operador passou por avaliação da médica do trabalho na Bracell, Dra. Raquel.</t>
  </si>
  <si>
    <t>Fernando Aparecido</t>
  </si>
  <si>
    <t>Pátio de madeiras - Linha 1</t>
  </si>
  <si>
    <t>Colaborador estava atuando na operação de transferência de madeira da Linha 1 para a Linha 2. Quando desceu do caminhão para que o mesmo fosse carregado,  foi atacado por um enxame de abelhas e tomou aproximadamente 20 picadas de abelha. A ocorrência aconteceu no pátio alternativo 3. O colaborador foi atendido de imediato e não teve nenhuma reação negativa às picadas.</t>
  </si>
  <si>
    <t>37014998 / Fernando Bregadioli</t>
  </si>
  <si>
    <t>Motorista Transporte Madeiras</t>
  </si>
  <si>
    <t>1. Comunicação ao time do pátio e atendimento no ambulatorio da empresa.</t>
  </si>
  <si>
    <t xml:space="preserve"> Uedslei Cunha</t>
  </si>
  <si>
    <t xml:space="preserve">O colaborador (operador) relatou que ao fechar a porta da máquina, o vidro lateral veio a estourar. </t>
  </si>
  <si>
    <t>Replantio</t>
  </si>
  <si>
    <t>Jean Carlos</t>
  </si>
  <si>
    <t xml:space="preserve"> Joandir L. Ifran</t>
  </si>
  <si>
    <t>Fazenda Madre Cléia</t>
  </si>
  <si>
    <t>Motorista estava basculando o caminhão caçamba em terreno acidentado, ao perceber que o caminhão saiu fora da estrada, onde estava sendo depositada a argila, com a caçamba meia abaixada, deu ré, onde pegou no monte que o mesmo depositou, perdendo a estabilidade do caminhão,  vindo a tombar. Não houve vítimas, apenas danos materiais.</t>
  </si>
  <si>
    <t>Frente 4</t>
  </si>
  <si>
    <t>Valdemir Gonçalves</t>
  </si>
  <si>
    <t>1. Comunicado supervisor bracell e técnico;                                      2. Comunicado Tst e supervisor Agroroque;                                       3. Caminhão destombado;</t>
  </si>
  <si>
    <t xml:space="preserve"> Gustavo Bighetti</t>
  </si>
  <si>
    <t>Fazenda Carretão I - Talhão 30</t>
  </si>
  <si>
    <t>Colaborador estava realizando a atividade de desseca (área total) mecanizada, quando o pneu traseiro do lado esquerdo da máquina passou por cima de um resíduo de eucalipto, este levantou na altura da porta de acesso a cabine, ocasionando a quebra do vidro.</t>
  </si>
  <si>
    <t>Regional Noroeste</t>
  </si>
  <si>
    <t>705 - João Paulo Eugênio Rodrigues</t>
  </si>
  <si>
    <t xml:space="preserve"> Tratorista</t>
  </si>
  <si>
    <t>1. Comunicado os responsáveis da bracell, setores segurança e operacional Silvicultura, e paralisado a máquina de imediato.</t>
  </si>
  <si>
    <t xml:space="preserve"> José Aparecido Volfe Junior</t>
  </si>
  <si>
    <t>Fazenda Buritis - MÓD 7</t>
  </si>
  <si>
    <t>Ônibus parou próximo ao caminhão comboio para aguardar o desembarque de maquinas do prancha, comboista foi dar ré para retirar o caminhão e informou que não viu o ônibus no retrovisor, vindo a colidir com a traseira do ônibus.</t>
  </si>
  <si>
    <t>Módulo 7</t>
  </si>
  <si>
    <t>1391 - Tiego Evandro Lopes Siqueira</t>
  </si>
  <si>
    <t>Comboista</t>
  </si>
  <si>
    <t>1, Colaborador foi orientado a sempre verificar mais de uma vez em todos os retrovisores antes de realizar qualquer manobra com o veículo.</t>
  </si>
  <si>
    <t>Matheus Henrique Cruz de Oliveira</t>
  </si>
  <si>
    <t>Fazenda Serrinha - Talhão 024</t>
  </si>
  <si>
    <t>O colaborador realizava a atividade de irrigação manual, quando veio a torcer  o tornozelo.</t>
  </si>
  <si>
    <t xml:space="preserve"> Talhão 024</t>
  </si>
  <si>
    <t>1240 / Misael Amansio</t>
  </si>
  <si>
    <t>1. O colaborador foi encaminhado ao pronto socorro de Borebi. Já foi atendido e amanhã passará pelo médico do trabalho.</t>
  </si>
  <si>
    <t xml:space="preserve"> Antônio Carlos</t>
  </si>
  <si>
    <t>Bauru SP - Avenida Duque de Caxias</t>
  </si>
  <si>
    <t>O colaborador estava trabalhando, saindo da cidade de Bauru na avenida Duque de Caxias, quando estava parado no semáforo, um terceiro carro que estava atrás colidiu com o segundo carro que estava atrás do veículo e consequentemente foi empurrado, e este colidiu com o veículo da frente, o infrator do terceiro veículo estava em alta velocidade. Foram 5 veículos envolvidos. Obs. Danos materiais.</t>
  </si>
  <si>
    <t>Oficina Automotiva - Malha Viária</t>
  </si>
  <si>
    <t>37010565/ Geneilson da Cruz Mesquita</t>
  </si>
  <si>
    <t>Líder de Manutenção</t>
  </si>
  <si>
    <t>Junio</t>
  </si>
  <si>
    <t>Fazenda 5009 - Santa Iza  Talhão 16 - MÓD 13</t>
  </si>
  <si>
    <t>O colaborador se deslocava pelo talhão, quando prendeu o pé esquerdo em um galho, tendo um desconforto local.</t>
  </si>
  <si>
    <t>Senai</t>
  </si>
  <si>
    <t>Diogo Aparecido Paulino</t>
  </si>
  <si>
    <t>Instrutor Operações Florestais</t>
  </si>
  <si>
    <t>1. Informou ao técnico de campo e foi encaminhado para o Hospital Municipal de Veríssimo MG. Após avaliação médica onde não se constatou nenhuma lesão, o colaborador foi liberado para retornar as suas atividades.</t>
  </si>
  <si>
    <t>Rodovia Marechal Rondon - Km 311</t>
  </si>
  <si>
    <t>Trânsito com o caminhão carregado, ao parar no acostamento para realizar seu horário de Refeição, atingiu a cabine do caminhão com um galho de árvore. Não houve vítimas, somente danos materiais. Colaborador iniciou  a jornada às 04:40h na base.</t>
  </si>
  <si>
    <t>Claudinei Augusto Albuquerque</t>
  </si>
  <si>
    <t xml:space="preserve">1. O Próprio motorista acionou 0800 da Rodovia, fizeram a retirada do Galho.
2. Colaborador retornou para base, foi enviado outro motorista para assumir caminhão e fazer a descarga </t>
  </si>
  <si>
    <t>Onesio Jorge Vizzotto</t>
  </si>
  <si>
    <t>Fazenda Canchin, talhão 05 - MÓD 12</t>
  </si>
  <si>
    <t>Os técnicos em mecânica finalizavam a fixação do pino na esteira da máquina, quando foram atacados por abelhas, recebendo em torno de 13 ferroadas pelo corpo, até o deslocamento para o carro, onde se abrigaram.</t>
  </si>
  <si>
    <t xml:space="preserve"> Raldiney Oliveira da Conceição
Herink da Silva Aguiar</t>
  </si>
  <si>
    <t>1. Os trabalhadores tiveram náuseas, vômito e foram encaminhados para atendimento medico;
2. Isolamento do local.</t>
  </si>
  <si>
    <t>Mônica Silva</t>
  </si>
  <si>
    <t>Fazenda Santa Mariana II – Pompeia - SP</t>
  </si>
  <si>
    <t>Durante horário do almoço 3 colaboradores foram atacados por um enxame de abelhas, no momento os mesmos adentraram no veículo e tomaram o antialérgico alérgico.</t>
  </si>
  <si>
    <t>Lebatec</t>
  </si>
  <si>
    <t xml:space="preserve">1 – Helton Emilio Scroeder dos Santos 
2 – Lucas Ramos 
3 – Paulo Magno Garcia Filho </t>
  </si>
  <si>
    <t>1 -  Mensurador Florestal III                                                     2 - Ajudante Florestal I                                                           3 - Ajudante Florestal I</t>
  </si>
  <si>
    <t>1. Colaboradores se abrigaram, tomaram o antialérgico conforme procedimento, e seguiram ao pronto socorro mais próximo. Após avaliação médica os mesmos foram liberados.
2. Obs:  No dia 05/04/24 as 9h está agendado a consulta do médico do trabalho para os 3 colaboradores.</t>
  </si>
  <si>
    <t>Felipe Carvalho</t>
  </si>
  <si>
    <t>Ao terminar de estaquear, a colaboradora foi retirar a bandeja de sua mesa para colocar no trilho ao lado, porém o piso estava molhado, e ela acabou escorregando. Após a queda, levantou-se e percebeu que havia cortado a base do polegar da mão direita.</t>
  </si>
  <si>
    <t>37014657 - Cleusa de Godoy Picolotto</t>
  </si>
  <si>
    <t>1. A colaboradora foi encaminhada para o pronto-atendimento em Avaí. Foi feito um curativo e posteriormente a mesma foi liberada.</t>
  </si>
  <si>
    <t>Fazenda Santo Antônio - MG - MÓD 8</t>
  </si>
  <si>
    <t>O motorista estava basculando o caminhão caçamba em terreno plano, quando percebeu que o caminhão pendeu para o lado e na tentativa de evitar o tombamento, começou a  baixar a caçamba. Quando percebeu que não teria êxito na tentativa, o motorista pulou do caminhão que em seguida tombou por completo, causando apenas danos materiais.</t>
  </si>
  <si>
    <t>Ferraz Log</t>
  </si>
  <si>
    <t>Módulo 8 - MG</t>
  </si>
  <si>
    <t xml:space="preserve">Cleyton Dacio Garcia </t>
  </si>
  <si>
    <t>1.  Comunicado Supervisor Bracell e ao TST Bracell</t>
  </si>
  <si>
    <t>Gilliard Lepinsck</t>
  </si>
  <si>
    <t>Fazenda Canchim - talhão 12 - MÓD 12</t>
  </si>
  <si>
    <t>O operador realizava a colheita de árvores com harvester, quando a máquina tombou lateralmente. No dia 06/04/2024 foi utilizado um harvester para elevar a lança e outro para puxar o HV tombado. A cinta que ligava o HV tombado ao HV que puxava se rompeu durante o processo, fazendo a máquina retornar ao solo, atingindo o cabeçote do HV que levantava a lança, sacando o mesmo.</t>
  </si>
  <si>
    <t xml:space="preserve"> Aguinaldo Gomes</t>
  </si>
  <si>
    <t>Operador de máquina II</t>
  </si>
  <si>
    <t>1. Operador solocitou auxilio via rádio;
2. A saída de emergência do teto foi aberta para saída do operador;
3. O operador foi levado para atendimento médico na cidade de São Pedro, recebeu um calmante e atestado de 01 dia. Em seguida foi liberado.</t>
  </si>
  <si>
    <t>Antonio Gabriel Braga Ribeiro</t>
  </si>
  <si>
    <t xml:space="preserve"> Fazenda São Manoel - MÓD 9</t>
  </si>
  <si>
    <t>O operador aguardava equipe de manutenção. Estava com a máquina fora de operação, porta aberta, sentado no assento localizado no interior da cabine do harvester, quando foi picado por um escorpião marrom.</t>
  </si>
  <si>
    <t>Módulo 9</t>
  </si>
  <si>
    <t>37011482/ Heliton Ribeiro da silva</t>
  </si>
  <si>
    <t>1. Colaborador foi encaminhado ao atendimento médico na cidade de pirajui, onde recebeu soro antiescorpiônico e foi liberado.</t>
  </si>
  <si>
    <t>Douradinha l</t>
  </si>
  <si>
    <t>O operador relatou que ao sair de dentro do talhão olhou para trás para manobrar e reparou uma fumaça subindo do implemento. Foi então que ele tirou a máquina de dentro do talhão e parou no carreador para verificar. Posteriormente, identificou chama na parte traseira do implemento próximo da válvula elétrica do bloco hidráulico. O operador utilizou o extintor interno da máquina e conseguiu obter êxito no combate ao princípio de incêndio.</t>
  </si>
  <si>
    <t>Adubação/ Herbicida Mecanizado</t>
  </si>
  <si>
    <t>37016966/Flavio Justino da Silva</t>
  </si>
  <si>
    <t xml:space="preserve"> Nova Alvorada do Sul</t>
  </si>
  <si>
    <t>Colaboradora relatou que ao descer do ônibus em frente a sua residência, acabou escorregando na escada e consequentemente acabou pisando em falso com o pé esquerdo, causando um desconforto. A colaboradora passou por atendimento médico e realizou exame de raio-x, onde não foi constatada lesão, sendo liberada sem restrições.</t>
  </si>
  <si>
    <t>Estrada de Acesso ao refeitório</t>
  </si>
  <si>
    <t>O colaborador relatou que ao transitar com o veículo  leve na rustificação II, sentido para refeitório, ele foi impedido de acessar, pois havia um caminhão Baú da Empresa Gaúchinho parado no mesmo sentido. O motorista do caminhão estava  conversando com um outro técnico operacional que estava no sentido contrário no Veículo Argo,  impedindo a passagem.  Foi então que o colaborador que estava seguindo para o refeitório  parou o veículo e ficou  aguardando o fluxo ficar livre para prosseguir. De repente, o motorista do caminhão Baú acionou a marcha ré, vindo a colidir com o veículo que estava parado aguardando o fluxo ser liberado. O técnico operacional tentou advertir o motorista acionando a Buzina, porém não obteve sucesso.</t>
  </si>
  <si>
    <t>37009114/Gustavo de Souza Tolardo</t>
  </si>
  <si>
    <t>Tecnico de Viveiro II</t>
  </si>
  <si>
    <t> Gustavo de Souza Tolardo</t>
  </si>
  <si>
    <t>Fazenda São Manoel Gleba C</t>
  </si>
  <si>
    <t>O colaborador (operador) relatou que após o abastecimento da máquina (EH 02), se deslocou internamente no talhão 02 para retornar as suas atividades . Ao passar por cima de uma árvore de eucalipto (área realizada operação de link), o mesmo veio a dar rebote, atingindo e quebrando o vidro lateral direito.</t>
  </si>
  <si>
    <t>Estradas MV05</t>
  </si>
  <si>
    <t>37013429 / Luiz Carlos Gabriel Gil</t>
  </si>
  <si>
    <t>Operador de Maquinas e Equipamentos II</t>
  </si>
  <si>
    <t>Lavador de Tubetes.</t>
  </si>
  <si>
    <t xml:space="preserve">O colaborador  estava descarregando caixas com resíduos que estavam no caminhão e ao pegar uma das caixas sentiu um desconforto na coluna. O colaborador foi encaminhado ao hospital em Água Clara-MS,  onde foi atendido e liberado posteriormente sem restrições. </t>
  </si>
  <si>
    <t>Jefferson Mendes</t>
  </si>
  <si>
    <t xml:space="preserve">1.  Comunicação aos gestores e área de segurança da MS Florestal. </t>
  </si>
  <si>
    <t>O colaborador relatou que ao desacoplar o implemento  (carretinha) do trator, o engate acabou escorregando para o lado esquerdo, vindo a cair sobre seu pé (esquerdo), causando uma lesão.</t>
  </si>
  <si>
    <t>Adubação Manual</t>
  </si>
  <si>
    <t xml:space="preserve"> Pedro Henrique Almeida Pulcena</t>
  </si>
  <si>
    <t>Operador Trator Agrícola</t>
  </si>
  <si>
    <t>1 - Paralisação da atividade e encaminhamento do colaborador ao hospital de Santa Rita do Pardo - MS;
2 - Comunicação aos Gestores e  área de segurança da MS Florestal e EPS Emflora II.</t>
  </si>
  <si>
    <t xml:space="preserve"> Kely Coura</t>
  </si>
  <si>
    <t xml:space="preserve"> Fazenda Primavera II - Talhão 12</t>
  </si>
  <si>
    <t>Segundo relato do colaborador, ele estava realizando a sua atividade de supressão com a  máquina, onde uma das mangueiras do hidráulico veio a se soltar. Foi então, que o operador chamou a equipe de manutenção e encostou no carreador fazendo o desligamento da máquina para iniciar a manutenção. Em determinado momento, o operador avistou uma chama saindo debaixo da máquina, próximo da turbina do motor. O operador comunicou ao mecânico que estava no lado oposto, onde eles tentaram realizar o combate ao princípio de incêndio com o extintor, porém sem sucesso. Eles então se afastaram da máquina, realizando o isolamento por completo de toda área.</t>
  </si>
  <si>
    <t>Supressão SI</t>
  </si>
  <si>
    <t>5988/ Eldo Da Conceição dos Santos</t>
  </si>
  <si>
    <t xml:space="preserve">1. Comunicação aos gestores e área de segurança da MS Florestal e EPS Planaterra. </t>
  </si>
  <si>
    <t xml:space="preserve"> Alexsandro Santos</t>
  </si>
  <si>
    <t>CRÍTICO</t>
  </si>
  <si>
    <t>Rodovia Marechal Rondon Km 291</t>
  </si>
  <si>
    <t>O motorista que dirigia CM e Composições (vazio), sentido Lençóis Paulista-SP, relata que próximo ao Km 291 da Rodovia Marechal Rondon a direção puxou para a esquerda, não conseguindo segurar o equipamento que invadiu o canteiro central da Rodovia.
Causa raiz ainda não identificada.</t>
  </si>
  <si>
    <t xml:space="preserve"> João Francisco Alves de Souza</t>
  </si>
  <si>
    <t>1. Motorista acionou o monitoramento da Transpes;
2. Monitoramento acionou a gestão e SSMA da Transpes;
3. Tecnico de Segurança,  Supervisor Operacional e Instrutor da Transpes foi até o local fazer análise do ocorrido.</t>
  </si>
  <si>
    <t>O colaborador relatou que estava realizando a atividade de irrigação e ao caminhar pelo talhão, veio a pisar em resíduos florestais (operações anteriores), o que lhe causou um leve desconforto na altura do tornozelo direito.</t>
  </si>
  <si>
    <t>Victor Kauan Ribeiro</t>
  </si>
  <si>
    <t xml:space="preserve">1. Comunicação aos gestores e área de segurança da MS Florestal e EPS JSF. </t>
  </si>
  <si>
    <t xml:space="preserve"> José Alex</t>
  </si>
  <si>
    <t>Fazenda Olinda, talhão 01</t>
  </si>
  <si>
    <t>O tratorista efetuava atividade de barra protegida, quando o pneu dianteiro do trator passou por um resíduo de madeira que projetou em direção do vidro vigia lado esquerdo, causando a quebra (estilhaço). O vidro possuía película.</t>
  </si>
  <si>
    <t>Edson de Lima / 205118</t>
  </si>
  <si>
    <t>1. Foi paralisado o trator para a troca do vidro.</t>
  </si>
  <si>
    <t>Edson de Lima (tratorista)</t>
  </si>
  <si>
    <t xml:space="preserve">Próximo ao skid da automotiva </t>
  </si>
  <si>
    <t>O colaborador ao sair da automotiva em direção a sua residência com sua moto (saindo do estacionamento), veio a escorregar nas britas que estavam dispersas da pilha e caiu. Obs: Fratura na clavícula esquerda.</t>
  </si>
  <si>
    <t>Borracharia</t>
  </si>
  <si>
    <t>Jose Roberto Alves Dos Santos</t>
  </si>
  <si>
    <t>Op. de manutenção II</t>
  </si>
  <si>
    <t xml:space="preserve">1. Acionado a emergência para o primeiro atendimento bracell, encaminhado para UPA de Lençóis Paulista.
Comunicação aos gestores e segurança do trabalho 
Passou pelo ambulatório Bracell hoje pela manhã para avaliação e encaminhado para o ortopedista </t>
  </si>
  <si>
    <t>Ronivaldo Ramos Rodrigues</t>
  </si>
  <si>
    <t>Fazenda Macedonia - MÓD 3</t>
  </si>
  <si>
    <t>Colaborador se deslocava com o veiculo, momento que perdeu o controle do veículo e colidiu em uma árvore, vindo a causar danos materiais.</t>
  </si>
  <si>
    <t>Luiz Braian Modesto</t>
  </si>
  <si>
    <t>1. Comunicado Supervisor e área de segurança Ponsse e Bracell;
2. Avaliação das condições físicas do colaborador, (não sofreu lesão);
3. Avaliação das condições do veículo;
Solicitado informações do sistema de telemetria.</t>
  </si>
  <si>
    <t>Carlos Locay</t>
  </si>
  <si>
    <t xml:space="preserve"> O colaborador relatou que estava na área de vivência e em determinado momento foi surpreendido por uma abelha na altura da face. O colaborador tomou dois comprimidos de prednisolona e por medidas preventivas foi encaminhado para o hospital municipal em Água Clara-MS, onde foi atendido e liberado sem restrições. </t>
  </si>
  <si>
    <t>20307  / Anderson Santos Barbosa de Andrade</t>
  </si>
  <si>
    <t xml:space="preserve"> Trabalhador Florestal</t>
  </si>
  <si>
    <t>1. Comunicação aos gestores e área de segurança da MS Florestal e EPS JSF.</t>
  </si>
  <si>
    <t>Charles Costa</t>
  </si>
  <si>
    <t xml:space="preserve"> Rustificação I</t>
  </si>
  <si>
    <t>A colaboradora estava realizando a atividade de expedição de mudas na área de rustificação I e por um descuido acabou pisando em um buraco, causando um leve incômodo no seu pé direito.</t>
  </si>
  <si>
    <t>37016963/ Joyce Paula Duchine de Oliveira</t>
  </si>
  <si>
    <t xml:space="preserve">1.  A colaboradora foi encaminhada ao ambulatório, e em seguida a labormed para realização do exame de raio-x,  onde não foi constatada nenhuma lesão.  Sendo assim, a colaboradora foi liberada sem restrições. </t>
  </si>
  <si>
    <t xml:space="preserve"> Rodrigo Fonseca</t>
  </si>
  <si>
    <t>Colaborador foi dar apoio na entubetadora para permitir um melhor fluxo de tubetes e bateu a cabeça em uma quina da máquina (parte superior), ocasionando corte.</t>
  </si>
  <si>
    <t>37015219/Jair Antônio da Silva</t>
  </si>
  <si>
    <t>1. Colaborador foi encaminhado para o pronto-atendimento em Avaí, para avaliação médica.
2. No pronto-atendimento de Avaí realizado apenas curativo, encaminhado o colaborador para hospital de Pirajuí para efetuar os pontos, foram realizados 4 pontos na cabeça. Em seguida o colaborador foi direcionado para a Medicina linha 01, sendo avaliado e liberado para retorno às atividades.</t>
  </si>
  <si>
    <t>Fazenda São Pedro - Talhão 13 - MÓD 11</t>
  </si>
  <si>
    <t>Colaborador trabalhava com o equipamento Feller dentro do talhão com distância de segurança da rede, porém ao finalizar o talhão não observou que estava mais próximo da rede, quando derrubou uma árvore e atingiu com a copa na rede de energia! Não ocorreu nenhum princípio de incêndio e nem faíscamento, acreditando ter sido desligada no ato do rompimento do fio. Apenas danos materiais (Rompimento de fios).</t>
  </si>
  <si>
    <t>MÓDULO 11</t>
  </si>
  <si>
    <t>Edicleudo Pedroso de Araujo</t>
  </si>
  <si>
    <t>Operador ll</t>
  </si>
  <si>
    <t>1. Foi afastado equipamento, isolado area e acionado a concessionária de energia elétrica CPFL.</t>
  </si>
  <si>
    <t>Wesllen Dutra Malaquias</t>
  </si>
  <si>
    <t>Estrada interna da  Fazenda São João da Lapa - MÓD 12</t>
  </si>
  <si>
    <t>O motorista trafegava com o ônibus prefixo 5177 no interior da fazenda, quando em uma determinada curva havia um lamaçal (lama gerada devido a precipitação de chuva que ocorreu no mesmo dia),  onde o ônibus deslizou a 14km/h e bateu em uma árvore de eucalipto na bordadura do talhão, a 18km/h.
Nenhum dos ocupantes do ônibes se feriu. Houve danos materiais resultando em uma trinca no parachoque e parabrisa.</t>
  </si>
  <si>
    <t>Adriel De Souza Laranjeira</t>
  </si>
  <si>
    <t>1. Troca de veículo, e apoio ao motorista.</t>
  </si>
  <si>
    <t xml:space="preserve"> Adriel De Souza Laranjeira</t>
  </si>
  <si>
    <t xml:space="preserve"> Mesa 2</t>
  </si>
  <si>
    <t>Durante o descarregamento do veículo Trans Olsen no pátio de madeira linha 2, um pedaço de madeira soltou- se, vindo a cair  sobre a cabine, não houve vitimas somente danos materiais.</t>
  </si>
  <si>
    <t xml:space="preserve"> Linha II</t>
  </si>
  <si>
    <t xml:space="preserve"> 37004391 Mateus Henrique Gomes</t>
  </si>
  <si>
    <t>Operador de grua Florestal</t>
  </si>
  <si>
    <t>1. Motorista acionou a supervisora de Pátio e registrou a ocorrência, logo em seguida o mesmo acionou sua empresa.
2. Comunicado a segurança e coordenação de Pátio que de imediato solicitou imagens para verificar se houve erro operacional.</t>
  </si>
  <si>
    <t>Camila leite</t>
  </si>
  <si>
    <t>Avenida Prestes Maia - Sa-SP</t>
  </si>
  <si>
    <t>Mecânico de Helicóptero estava em direção a HBR (Oficina Homologada de Manutenção) para acompanhamento técnico, quando foi fechado pela motocicleta,  desviou e veio a colidir com o automóvel a frente. Acidente de trânsito sem vítimas somente danos materiais</t>
  </si>
  <si>
    <t>Aviação</t>
  </si>
  <si>
    <t>Giovani Simoni</t>
  </si>
  <si>
    <t>Mecanico de Helicóptero</t>
  </si>
  <si>
    <t>1. Contactei a movida para saber o procedimento, fomos orientados fazer o boletim de ocorrência e após isso levar o veículo para fazer o reparo e assim foi efetuado</t>
  </si>
  <si>
    <t>Pátio de Madeira L 2</t>
  </si>
  <si>
    <t>Colaborador no momento em que desamarrava a carga para o descarregamento, uma tora de madeira caiu e atingiu o mesmo na cabeça.</t>
  </si>
  <si>
    <t>0830834 - Cristiano Rodrigo da Silva</t>
  </si>
  <si>
    <t>1. Comunicado a brigada de emergência e bombeiros Bracell
2. Comunicado ao time de segurança</t>
  </si>
  <si>
    <t xml:space="preserve"> Francisco  Sousa</t>
  </si>
  <si>
    <t>Bataguassu/MS</t>
  </si>
  <si>
    <t>O colaborador relatou que conduzia o veículo pela  rodovia BR395, entre Bataguassu x Brasilândia próximo do km 73. Foi então que ele foi surpreendido por animal silvestre (uma ave seriema) que atravessou a rodovia e colidiu com o veículo, atingindo o farol esquerdo, causando avarias no mesmo. No momento do ocorrido estava com neblina. Não houve nenhuma lesão ao condutor do veículo e nem à terceiros.  Houve apenas danos materiais.</t>
  </si>
  <si>
    <t>37016715/ Jaques Tornisielo</t>
  </si>
  <si>
    <t>Técnico de Logística Florestal</t>
  </si>
  <si>
    <t>Jaques Tornisielo</t>
  </si>
  <si>
    <t xml:space="preserve">Segundo relato do colaborador, o veículo (Ônibus) estava atolado aguardando socorro na estrada acesso a Fazenda Quixada - Goiás. Foi quando um trator reboque que trafegava no mesmo sentido passou pelo veículo (ônibus), e acabou escorregando e consequentemente esbarrando o pneu contra a porta do ônibus, causando a quebra do vidro. Não houve nenhuma lesão e sim danos materiais. </t>
  </si>
  <si>
    <t>Esdre Macena da Silva</t>
  </si>
  <si>
    <t>1. Comunicado aos gestores e área de segurança do MS Florestal e EPS Piracicabana</t>
  </si>
  <si>
    <t xml:space="preserve">Hamilton </t>
  </si>
  <si>
    <t xml:space="preserve">O colaborador estava entre dois carrinhos de transporte de mudas e em certo momento veio a prensar a sua perna entre os carrinhos, causando um desconforto na sua perna direita. </t>
  </si>
  <si>
    <t>37012647/ Mykayo Gabriel Carlos Lins Almeida dos Santos</t>
  </si>
  <si>
    <t>Fazenda Novo Horizonte  - São Miguel Arcanjo -SP</t>
  </si>
  <si>
    <t>O motorista dirigia caminhão tritrem (Carregado), após sair do carregamento notou fumaça na lateral do equipamento, ao parar o caminhão identificou que tinha pego fogo no pneu da última composição (lado do passageiro) e estava iniciando princípio de incêndio na última composição. Motorista relata que houve travamento da roda.</t>
  </si>
  <si>
    <t>José Antônio Santos Silva</t>
  </si>
  <si>
    <t>1. Motorista acionou o monitoramento da Transpes;
2. Motorista acionou o Pipa que estava na fazenda que chegou logo em seguida controlando o princípio de incêndio.
3.Monitoramento acionou agestão SSMA e gerente da Transpes.
4. Comunicado gestão Bracell.</t>
  </si>
  <si>
    <t>Fazenda Santa Iza - Veríssimo - MG - MÓD 13</t>
  </si>
  <si>
    <t>Após realizado a manutenção no cabeçote do HV 10125, o colaborador foi acessar a cabine da máquina para iniciar suas atividades e ao fechar a porta prensou sua mão entre a porta e cabine.</t>
  </si>
  <si>
    <t>37015235 / Vilane Humberto dos Reis Noronha</t>
  </si>
  <si>
    <t>1. O colaborador foi encaminhado ao hospital onde passou por exame de RX e não foi contatado nenhuma lesão. Após analise o colaborador foi liberado para retornar suas atividades readaptado</t>
  </si>
  <si>
    <t xml:space="preserve"> Fazenda Dois Corações</t>
  </si>
  <si>
    <t xml:space="preserve">O colaborador relatou que ao se deslocar com o veículo (Fiat Uno) para ir de encontro com o caminhão prancha que havia apresentado falhas no motor, sentiu cheiro de queimado e fumaça saindo do capô do veículo. Ao parar o veículo, ele identificou o princípio de incêndio proveniente do motor. O colaborador  fez uso do extintor, porém não obteve êxito no combate ao incêndio. Sendo assim,  o veículo queimou por completo. Não houve nenhuma lesão ao motorista e sim danos materiais.  </t>
  </si>
  <si>
    <t>7497 /Walter Espedito Barbosa da Silva</t>
  </si>
  <si>
    <t>Mecânico Mantenedor</t>
  </si>
  <si>
    <t xml:space="preserve">1. Comunicação aos gestores e área de segurança da MS Florestal e EPS Emflora II.  </t>
  </si>
  <si>
    <t>Kely Coura</t>
  </si>
  <si>
    <t>Fazenda Barro Branco</t>
  </si>
  <si>
    <t xml:space="preserve"> O colaborador estava realizando a atividade de irrigação e em determinado momento pisou em um buraco de tatu e sentiu uma leve torção no seu joelho do lado direito. O colaborador foi encaminhado para o hospital em Santa Rita do Pardo-MS,  onde foi atendido, realizado exame de raio-x,  onde não foi constatada nenhuma lesão.  Após atendimento, ele foi liberado sem restrições. </t>
  </si>
  <si>
    <t xml:space="preserve"> Irrigação</t>
  </si>
  <si>
    <t>2291/ Jefersom Penalio Martins</t>
  </si>
  <si>
    <t>1. Comunicação aos gestores, saúde e área de segurança da MS Florestal.</t>
  </si>
  <si>
    <t>Lilian</t>
  </si>
  <si>
    <t xml:space="preserve">Caminhão ao chegar no carregamento próximo a grua, soltou o conjunto de roda da 1° composição (eixo 24h). </t>
  </si>
  <si>
    <t xml:space="preserve"> Roberto Reis Luzia</t>
  </si>
  <si>
    <t>1. Motorista acionou o monitoramento da Transpes;- Monitoramento acionou a gestão SSMA e gerente da Transpes.
2. Comunicado gestão Bracell.
3. Emcaminhado socorro mecânico ao local.</t>
  </si>
  <si>
    <t xml:space="preserve"> Danyllo Oliveira Barbosa</t>
  </si>
  <si>
    <t>Um caminhão baú ao fazer a ultrapassagem veio a colidir lateralmente contra a cabine do veículo do lado esquerdo da frota 44014,  vindo a quebrar o espelho retrovisor e o para lama (lado esquerdo).</t>
  </si>
  <si>
    <t>37006246 / Sergio Carvalho de Souza</t>
  </si>
  <si>
    <t>1. Lavrado ocorrência na polícia rodoviária estadual de Botucatu</t>
  </si>
  <si>
    <t>Sergio Carvalho de Souza</t>
  </si>
  <si>
    <t>Fazenda Palmeiras | São Miguel Arcanjo SP \ Módulo 02</t>
  </si>
  <si>
    <t>O colaborador estava realizando manutenção no conjunto de corte do cabeçote no HV 19059, ao utilizar a espátula para ajuste do componente, a ferramenta escapou e atingiu a região de seu lábio, causando um ferimento.</t>
  </si>
  <si>
    <t>Jairo Calixto de Souza/9000649</t>
  </si>
  <si>
    <t>1. Direcionado o colaborador até o Pronto Atendimento na cidade e Itapeva para avaliação Médica.</t>
  </si>
  <si>
    <t>Fabricio Alves de Souza</t>
  </si>
  <si>
    <t>O colaborador,  estava fora da máquina procurando seu material de corte sabre e corrente, quando pisou em um buraco onde veio a cair e torceu o tornozelo.</t>
  </si>
  <si>
    <t>Leonardo Castro Gomes Cardoso.</t>
  </si>
  <si>
    <t>Operador de Máquinas Harvester</t>
  </si>
  <si>
    <t>1. Levar a operadora para o hospital mais próximo.</t>
  </si>
  <si>
    <t>Edgar da Silva Gois</t>
  </si>
  <si>
    <t>A colaboradora ao subir na máquina para adentrar a cabine, escorregou e bateu com o joelho na esteira da máquina, onde veio a machucar.</t>
  </si>
  <si>
    <t>Isabelle Mariano Fernandes</t>
  </si>
  <si>
    <t>Operadora de Máquinas Harvester</t>
  </si>
  <si>
    <t>Colaborador estava no banheiro da linha 1, quando escorregou e acabou torcendo o joelho, o mesmo conseguiu levantar com apoio de outro colaborador.</t>
  </si>
  <si>
    <t>Manutenção Silvicultuta</t>
  </si>
  <si>
    <t>José Micaellyson Marques de Medeiros/ 37016952</t>
  </si>
  <si>
    <t>Auxiliar Mecânico</t>
  </si>
  <si>
    <t>1. Foi encaminhado para o Ambulatório onde foi constatado a luxação.
2. O mesmo foi encaminhado e levado para uma consulta com especialista.</t>
  </si>
  <si>
    <t>Leonardo Ribeiro</t>
  </si>
  <si>
    <t>Fazenda Turvinho II - Módulo 01</t>
  </si>
  <si>
    <t>Durante operação de colheita o operador observou fumaça e labaredas de fogo saindo próximo do Lexan lateral LD da HV 10046, desligou a máquina e acionou o sistema Dafo manualmente. Utilizou os extintores (interno e externo) para combater o princípio de incêndio. Os operadores que estavam operando no mesmo talhão, informaram a gestão e a manutenção Ponsse. *Danos ocasionados:* Chicotes elétricos.</t>
  </si>
  <si>
    <t>Bruno Malagi Campanholi / Mat. 37005291</t>
  </si>
  <si>
    <t>1. Combate ao principio de incêndio.
2. Máquina paralizada para a avaliação e consequentemente a manunteção corretiva.</t>
  </si>
  <si>
    <t xml:space="preserve">Márcio Pires </t>
  </si>
  <si>
    <t xml:space="preserve">Fazenda Promissão </t>
  </si>
  <si>
    <t>Trator  realizava a atividade de irrigação e ao descer beirando uma caixa seca,  o pneu do tanque de irrigação veio a escorregar, tombando o tanque de irrigação.</t>
  </si>
  <si>
    <t>Paulo Sérgio da Silva</t>
  </si>
  <si>
    <t xml:space="preserve">Tratorista </t>
  </si>
  <si>
    <t>1. Comunicado aos superiores imediato. Trator paralisado das atividades.</t>
  </si>
  <si>
    <t>Josielson</t>
  </si>
  <si>
    <t>Pátio Linha 1</t>
  </si>
  <si>
    <t xml:space="preserve">Operador da grua 31002 estava carregando transferência no alternativo 2, quando o caminhão Bracell frota 44153 veio ao seu encontro carregado, porém ele estava carregando outro caminhão e alega que não viu o 44153 chegando perto e não copiou ele no rádio. No momento a garra da máquina acabou acertando a parte de cima da cabine do caminhão, causando dano material.
Motorista do caminhão tinha carregado nesta mesma máquina e alega que retornou na máquina para que o operador tirasse uma madeira que ficou pra fora da carga, por isso foi pra frente da máquina.
</t>
  </si>
  <si>
    <t>Luis Antonio Avelino - 37000093</t>
  </si>
  <si>
    <t>Operador Grua Patio</t>
  </si>
  <si>
    <t>1. Acionado Supervisor do Pátio, imediatamente. Também estiverem presentes in loco minutos apos a ocorrência o supervisor e tecnico do motorista Marcelo de Sousa Cardoso</t>
  </si>
  <si>
    <t xml:space="preserve">Segundo relato do colaborador, ele estava executando a atividade de irrigação e em certo momento, veio a pisar em falso em um desnível no talhão, o que lhe causou um pequeno desconforto no pé direito. O colaborador foi encaminhado para o hospital municipal em Água Clara-MS, onde foi atendido, realizado exame de raio-x,  não sendo constatada nenhuma lesão. Dessa forma , ele foi liberado sem restrições. </t>
  </si>
  <si>
    <t>Geanderson Pereira Siqueira</t>
  </si>
  <si>
    <t>Encarregado de Operações Florestais</t>
  </si>
  <si>
    <t>1. Comunicação aos gestores, saúde e área de segurança da MS Florestal e EPS JSF.</t>
  </si>
  <si>
    <t>Faz. Douradinha</t>
  </si>
  <si>
    <t>O colaborador relatou que ao realizar manobra com a máquina (TP16) acoplada no implemento (25029), este veio a bater na parte frontal do caminhão munck, causando pequenas avarias na grade frontal.</t>
  </si>
  <si>
    <t xml:space="preserve"> Adubação/Conceição</t>
  </si>
  <si>
    <t>37013293/Murilo Antunes Belchor</t>
  </si>
  <si>
    <t>1. Comunicação aos gestores e área de Segurança da MS Florestal.</t>
  </si>
  <si>
    <t xml:space="preserve"> Adriel de Oliveira Pereira</t>
  </si>
  <si>
    <t xml:space="preserve">O colaborador relatou que seguia para Fazenda Queixada com o veículo (ônibus prefixo) e ao passar por um determinado trecho da estrada, o pneu traseiro veio a deslizar na lama, encostando a traseira contra uma árvore, causando assim a quebra de um vidro traseiro da janela. Não houve nenhuma lesão e sim danos materiais. </t>
  </si>
  <si>
    <t xml:space="preserve"> Fazenda Queixada</t>
  </si>
  <si>
    <t>Wallis de  oliveira de souza</t>
  </si>
  <si>
    <t xml:space="preserve">1. Comunicação aos gestores e área de segurança da MS Florestal e EPS Piracicabana. </t>
  </si>
  <si>
    <t xml:space="preserve"> Hamilton Altoe</t>
  </si>
  <si>
    <t xml:space="preserve">O colaborador relatou que após realizar a operação de arraste do equipamento e tentativa de retirar a cinta da máquina (Pá Carregadeira), a mesma estava com um nó cego que dificultou a sua retirada. Foi então que o operador improvisou uma barra chata de ferro e um parafuso para rebater o pino da máquina. Em determinado momento, ao bater a barra de ferro no parafuso, veio a espirrar e atingiu o dedo mínimo da mão direita dele, causando uma lesão. </t>
  </si>
  <si>
    <t>Estradas MV07</t>
  </si>
  <si>
    <t>37016857/ Anderson Rodrígues Maia</t>
  </si>
  <si>
    <t>1. O colaborador foi encaminhado ao pronto socorro da cidade de Serranópolis, onde foi atendido, realizado exame de raio-x e não foi constatada nenhuma fratura.
2. Comunicação aos gestores, saúde e área de segurança da MS Florestal</t>
  </si>
  <si>
    <t>Rogério Cabrini</t>
  </si>
  <si>
    <t>Próximo Usina, acesso Fazenda Duas Pontes</t>
  </si>
  <si>
    <t>Segundo motorista do caminhão de madeira Plácido, disse  que havia uma tora de madeira fora da carga da primeira composição do caminhão de madeira Bracell, este veio a colidir no seu retrovisor (quebrado o mesmo) e também na parte inferior do parabrisa ao lado do motorista. O motorista da Bracell também relatou que não viu essa madeira para o lado de fora, sendo que o carregamento com a CF 15022 foi do lado do motorista. O motorista Bracell parou o CM na saída do projeto e via rádio chamou o assistente para seguir com os procedimentos.</t>
  </si>
  <si>
    <t>BTF 05</t>
  </si>
  <si>
    <t>Sidnei Carmo Oliveira</t>
  </si>
  <si>
    <t>1. Paralisado a atividade no local.
2. Informado lideranças
3. Solicitado retirada das filmagens dos CMs</t>
  </si>
  <si>
    <t xml:space="preserve">Ary Lelis </t>
  </si>
  <si>
    <t>Fazenda Radiante do São Luiz - MÓD 14</t>
  </si>
  <si>
    <t>Enquanto o mecânico se deslocava pela estrada interna da fazenda, com a caminhonete Hilux, o mesmo foi tentar desviar do caminhão comboio que estava estacionado,  os pneus da caminhonete escorregaram na lama, causando o toque  da caminhonete no para-choque do caminhão comboio de placa. Ocorreu apenas danos materiais no veículo (Hilux).</t>
  </si>
  <si>
    <t>Marcelo Santana</t>
  </si>
  <si>
    <t>1. Comunicação da ocorrência com o líder imediato. Inicio da investigação da ocorrência pela Komatsu.</t>
  </si>
  <si>
    <t>Fazenda Flecha Azul. Talhão 75</t>
  </si>
  <si>
    <t>O tratorista efetuava a atividade de aplicação de calcário, quando o parafuso da barra de tração do cabeçalho da carreta quebrou, fazendo com que o implemento se deslocasse um pouco para frente e atingisse o vidro traseiro. Houve apenas danos materiais.</t>
  </si>
  <si>
    <t>Região centro</t>
  </si>
  <si>
    <t>453/ José AP. Ribeiro</t>
  </si>
  <si>
    <t>José AP.  Ribeiro de Campos</t>
  </si>
  <si>
    <t>Fazenda Santa Iza em Veríssimo - MG - MÓD 13</t>
  </si>
  <si>
    <t>Operador ao fazer o procedimento de medição de Toras, a trena veio a se soltar e fez um leve corte na ponta do seu dedo.</t>
  </si>
  <si>
    <t>37015130 /  Valdir Gonçalves dos Reis</t>
  </si>
  <si>
    <t>Operador Treine</t>
  </si>
  <si>
    <t>1. Colaborador encaminhando ao Pronto Atendimento de Veríssimo e após atendimento médico foi liberado para voltar as suas atividades.</t>
  </si>
  <si>
    <t>Fazenda Queixada - MÓD 16</t>
  </si>
  <si>
    <t xml:space="preserve">O colaborador relatou que ao finalizar o atendimento de manutenção na máquina, o supervisor de manutenção (empresa Komatsu) se deslocou em marcha ré com a caminhonete e sem perceber que havia um colaborador no carreador, acabou colidindo levemente com o operador.  O colaborador foi encaminhado para o hospital em Serranópolis- GO, onde foi atendido, medicado e realizou exames. Após isso, não foi constatada nenhuma lesão. Sendo assim,  ele foi liberado sem restrições. </t>
  </si>
  <si>
    <t xml:space="preserve"> Módulo 16</t>
  </si>
  <si>
    <t>37014183/ Cleudivan Mesquita Sousa</t>
  </si>
  <si>
    <t>Operador de Máquinas Florestais II</t>
  </si>
  <si>
    <t xml:space="preserve">1. Comunicação aos gestores, saúde e área de segurança da Bracell. </t>
  </si>
  <si>
    <t>Anderson Medrado</t>
  </si>
  <si>
    <t xml:space="preserve"> Fazenda Havai</t>
  </si>
  <si>
    <t xml:space="preserve">O colaborador (motorista) relatou que conduzia o caminhão prancha. Em certo momento, ele percebeu um princípio de incêndio na roda do lado direito da frota. Foi então que eles desembarcaram a máquina prancha e utilizaram os extintores de incêndio. Dessa forma, eles conseguiram conter o princípio de incêndio. </t>
  </si>
  <si>
    <t>Líder Transporte</t>
  </si>
  <si>
    <t>Claudinei Alvino da Silva</t>
  </si>
  <si>
    <t>Motorista Caminhão Prancha</t>
  </si>
  <si>
    <t xml:space="preserve">1. Comunicação aos gestores, área de segurança da MS Florestal e EPS Líder Transportes. </t>
  </si>
  <si>
    <t>Wagner Luiz</t>
  </si>
  <si>
    <t xml:space="preserve">O colaborador relatou que estava saindo da fazenda e em determinado momento, o veículo acabou escorregando devido a chuva e solo arenoso. Dessa forma, acabou resvalando na cerca, causando avarias. </t>
  </si>
  <si>
    <t>Equipe Multi Tarefa</t>
  </si>
  <si>
    <t>Sandro  Costa</t>
  </si>
  <si>
    <t xml:space="preserve">1. Comunicação imediata a gerência, segurança da MS Florestal e a gestão e segurança da EPS Emflors. </t>
  </si>
  <si>
    <t>Jonathan Henrique</t>
  </si>
  <si>
    <t>Faz. Betel - Água Clara/MS</t>
  </si>
  <si>
    <t xml:space="preserve">Segundo relato do colaborador, ele estava realizando o check list da máquina e ao realizar o desembarque foi surpreendido por uma abelha na altura da sua mão esquerda. O colaborador tomou dois comprimidos de prednisolona e por medidas preventivas foi encaminhado para o hospital municipal em Água Clara-MS, onde foi atendido e liberado sem restrições. </t>
  </si>
  <si>
    <t>37009173/ Lucas Aparecido da Silva Moraz</t>
  </si>
  <si>
    <t>Operador Máquinas e Equipamentos I</t>
  </si>
  <si>
    <t>1. Comunicação aos gestores,  saúde e área de segurança da MS Florestal e EPS JSF.</t>
  </si>
  <si>
    <t>Valdir de Jesus Gonçalves Júnior</t>
  </si>
  <si>
    <t xml:space="preserve"> Rodovia SP300</t>
  </si>
  <si>
    <t>Durante condução do caminhão, ao realizar a rotatória embaixo do viaduto SP300, percebeu  que havia algo errado no primeiro compartimento, então  parou o caminhão e foi conferir, ao fazer a verificação percebeu que faltava alguns parafusos da roda e a mesma estava prestes a soltar os últimos dois que estavam prendendo.</t>
  </si>
  <si>
    <t xml:space="preserve"> Sidnei Cesário</t>
  </si>
  <si>
    <t>Motorista Rodotrem</t>
  </si>
  <si>
    <t>1. Parado o veículo e solicitado apoio para empresa Olsen.
2. Feito o reparo na roda do veículo antes de seguir viagem.</t>
  </si>
  <si>
    <t>Raniele Raulino dos Santos</t>
  </si>
  <si>
    <t>Faz. Santa Luzia - Sta Rita do Pardo-MS</t>
  </si>
  <si>
    <t>O colaborador relatou que estava realizando a manutenção no pino da esteira e ao bater com a marreta para recolocar o pino este veio a quebrar a ponta, projetando um estilhaço na sua perna direita, causando um ferimento. Foi realizado o procedimento de primeiros socorros na frente de trabalho e em seguida, o colaborador foi encaminhado para o hospital municipal em Santa Rita do Pardo-MS,  onde foi atendido, medicado e liberado posteriormente sem restrições.</t>
  </si>
  <si>
    <t>Rio do Sul</t>
  </si>
  <si>
    <t>Supressão</t>
  </si>
  <si>
    <t>Danilo Fernandes Soares de Lima</t>
  </si>
  <si>
    <t xml:space="preserve">1. Comunicação aos gestores, saúde e área de segurança da MS Florestal e EPS RDS.
2. A comunicação não foi realizada de forma imediata. </t>
  </si>
  <si>
    <t>Wagner Dias</t>
  </si>
  <si>
    <t>O colaborador estava realizando a atividade de preenchimento de substrato na máquina e ao puxar a bandeja ele veio a prensar o terceiro dedo da mão direita, causando um pequeno ferimento. O colaborador foi encaminhado ao ambulatório médico local onde foi atendido,  realizada a assepsia/curativo e liberado posteriormente.</t>
  </si>
  <si>
    <t xml:space="preserve"> 37014248/José Jamerson da Silva Batista</t>
  </si>
  <si>
    <t xml:space="preserve">O condutor do veículo parou na borda  do talhão para avaliar a qualidade da subsolagem, as máquinas 24069 e 24000 estavam paradas a cerca de aproximadamente 10 metros do veículo leve, quando o operador realizou manobra em marcha ré com a máquina 24000 para retornar a operação, não visualizou o veículo em função do implemento estar suspenso, vindo a colidir no veículo, causando danos no para brisa e capo.
</t>
  </si>
  <si>
    <t>Preparo de solo - Savannah</t>
  </si>
  <si>
    <t>Guilherme Aparecido Barbosa-37011429/Jefferson lima campos-37014798</t>
  </si>
  <si>
    <t>Operador Maq. II
Técn. Op Flo I</t>
  </si>
  <si>
    <t>1. Informado supervisor
2. Avaliação dos danos.</t>
  </si>
  <si>
    <t>Guilherme Barbosa</t>
  </si>
  <si>
    <t xml:space="preserve">Filial Expresso </t>
  </si>
  <si>
    <t xml:space="preserve">Colaborador ao realizar o retorno da rodovia Juliano Lorenzetti com a frota CUA2B53, no momento em que ia entrar no portão da filial Expresso, não fez o movimento de abertura necessária para entrada e acabou colidindo com a 3⁰ composição no poste localizado na entrada da empresa, causando degradação de parte do poste.
</t>
  </si>
  <si>
    <t xml:space="preserve">Mauro Santana Lira </t>
  </si>
  <si>
    <t xml:space="preserve">1. Comunicado com a liderança imediata 
2.Comunicado ao time de segurança 
3. Sinalização da rodovia 
4. Solicitação de reparo junto a CPFL </t>
  </si>
  <si>
    <t>Francisco  Sousa</t>
  </si>
  <si>
    <t>Marechal Rondon.</t>
  </si>
  <si>
    <t>O motorista conduzia o caminhão frota  44107 na Marechal Rondon, quando escutou um barulho na carreta, parou para verificar e identificou que o pino da sapata estava caindo, ao tentar repor o pino, prensou o dedo minimo da mão direita.</t>
  </si>
  <si>
    <t>BTF 03</t>
  </si>
  <si>
    <t xml:space="preserve"> 37013463 - Cristiano José da Silva</t>
  </si>
  <si>
    <t>1. Avisado o supervisor, foi levado e encaminho para o Ambulatório Médico da Bracell.</t>
  </si>
  <si>
    <t>Marcos Aurélio Montesso</t>
  </si>
  <si>
    <t>Fazenda carretão I</t>
  </si>
  <si>
    <t>No deslocamento com o veículo pela Fazenda Carretão I, a empresa FAIDIGA trabalhava com corte  de árvores, quando um galho caiu no veículo da Bracell, que passava pelo local. Somente danos materiais.</t>
  </si>
  <si>
    <t>37014869 / Francisco Duarte</t>
  </si>
  <si>
    <t>1. Avaliação das pessoas presentes no veículo e após avaliação do veículo Bracell</t>
  </si>
  <si>
    <t xml:space="preserve"> Francisco Duarte</t>
  </si>
  <si>
    <t>Sim</t>
  </si>
  <si>
    <t>LPIII</t>
  </si>
  <si>
    <t>Colaboradora foi retirar bandeja na carretinha e tropeçou no braço de acoplamento da carretinha ao bug. Ela caiu e ao apoiar as mãos no chão, ocasionou arranhões no pulso da mão direita.</t>
  </si>
  <si>
    <t>Viveiro de mudas</t>
  </si>
  <si>
    <t>Ana Lucia Machado de Abreu</t>
  </si>
  <si>
    <t>1. Colaboradora levada na linha 1 para receber atendimento. A equipe foi parada e orientada sobre a forma correta de descarregamento.
2. Após avaliação da médica do trabalho, a colaboradora foi liberada para retorno às atividades.</t>
  </si>
  <si>
    <t>Nathane Imperatori</t>
  </si>
  <si>
    <t>Talhão 11 Fazenda  Palmeiras 0694 - MÓD 02</t>
  </si>
  <si>
    <t>Durante o deslocamento entre talhão 005 para o talhão 012 com o  HV Drota 11502, operador veio a colidir com uma casa abondonada a beira da estrada.</t>
  </si>
  <si>
    <t>Samuel Duarte Guimarães</t>
  </si>
  <si>
    <t>Operador de Máquinas.</t>
  </si>
  <si>
    <t>1. Comunicado Gestor e Sinalizado o local.</t>
  </si>
  <si>
    <t>Capão Bonito - MÓD 02</t>
  </si>
  <si>
    <t>Colaborador se deslocava com o veículo Logan na cidade de Capão Bonito, momento que foi fechado por um veículo terceiro, colidindo a lateral direita.</t>
  </si>
  <si>
    <t>37009320/ Laércio dos Santos Camargo</t>
  </si>
  <si>
    <t>1. Comunicado a Gestão imediata;
2. Comunicado a Segurança do Trabalho;
3. Solicitado abertura do boletim de ocorrência.</t>
  </si>
  <si>
    <t>Laércio dos Santos Camargo</t>
  </si>
  <si>
    <t>Rodovia CMD João Ribeiro de Barros - MÓD 09</t>
  </si>
  <si>
    <t>Colaborador conduzia o caminhão comboio para abastecer o módulo em Avaí, quando ao deslocar para o acostamento, um caminhão baú colidiu com a traseira do mesmo.
Obs: Danos materiais</t>
  </si>
  <si>
    <t>Joel de Oliveira Augusto / 37015378</t>
  </si>
  <si>
    <t>Motorista comboio</t>
  </si>
  <si>
    <t xml:space="preserve"> Weslen Teixeira</t>
  </si>
  <si>
    <t>Faz. Santo Antônio</t>
  </si>
  <si>
    <t>Durante atividade da aplicação de herbicida, logo no período da manhã o colaborador ao adentrar no início do talhão, veio a pisar sobre galhos com sujidade, em seguida subiu várias abelhas, onde 2 das mesmas veio a picar o colaborador. Colaborador é alérgico.</t>
  </si>
  <si>
    <t>Pesquisa</t>
  </si>
  <si>
    <t>Flávio dos Santos</t>
  </si>
  <si>
    <t>Auxiliar de pesquisa</t>
  </si>
  <si>
    <t>1. O colaborador saindo do talhão, foi orientado pelo encarregado a tomar o antialérgico e em seguida encaminhado ao hospital.</t>
  </si>
  <si>
    <t>Ao descer da máquina para ir almoçar foi picada por uma abelha, logo foi socorrida e ministrado o anti alérgico e levada ao pronto atendimento mais próximo.</t>
  </si>
  <si>
    <t>37015093  /  Enila Pereira da Cruz Lima</t>
  </si>
  <si>
    <t>Operador Trainne</t>
  </si>
  <si>
    <t>1.  Comunicado a Gestão.
2. Colaboradoradora encaminhanda ao pronto atendimento de Veríssimo e após atendimento médico foi liberada para voltar as suas atividades.</t>
  </si>
  <si>
    <t>Técnico de campo ao buscar os pertences da operadora no equipamento, foi atacado por abelhas, sendo picado por uma no seu rosto.</t>
  </si>
  <si>
    <t>37006086 / Francisco da Conceição Sousa</t>
  </si>
  <si>
    <t>Técnico Operacional</t>
  </si>
  <si>
    <t>1. Comunicado a Gestão.
2. Técnico de Campo encaminhando ao pronto atendimento de Veríssimo e após atendimento médico foi liberado para voltar as suas atividades.</t>
  </si>
  <si>
    <t xml:space="preserve">Fazenda São Pedro da Mata </t>
  </si>
  <si>
    <t xml:space="preserve">Segundo relato do colaborador (motorista), ele já estava de saída da fazenda com o veículo (ônibus 4365). Em certo momento, ele veio a  deslizar perdendo a estabilidade e colidindo em um galho de árvore próximo a estrada, causando a quebra do vidro lateral do lado direito. </t>
  </si>
  <si>
    <t xml:space="preserve">Piracicabana </t>
  </si>
  <si>
    <t>10048126/Carlos Emanuel Batista da Silva</t>
  </si>
  <si>
    <t xml:space="preserve">Comunicação aos gestores e área de segurança da MS Florestal e EPS Piracicabana.  </t>
  </si>
  <si>
    <t xml:space="preserve">Amilton Tomé </t>
  </si>
  <si>
    <t>Fazenda Três  Corações - Talhão 04</t>
  </si>
  <si>
    <t>O colaborador relatou que estava realizando a sua atividade de limpeza de área com a máquina (trator/link), e no decorrer percebeu uma fumaça saindo debaixo da máquina.  Foi então que rapidamente ele parou a máquina e desceu com o extintor para conter o princípio de incêndio, mas não obteve êxito. O colaborador (tratorista) solicitou apoio da MS Florestal para realização do aceiro próximo da máquina, distanciamento e isolamento da área.</t>
  </si>
  <si>
    <t>AMADEO</t>
  </si>
  <si>
    <t>Rodrigo Barbosa de Almeida</t>
  </si>
  <si>
    <t xml:space="preserve">Comunicação aos gestores e área de segurança da MS Florestal e EPS Amadeo.  </t>
  </si>
  <si>
    <t>Amadeo Neto</t>
  </si>
  <si>
    <t>MÉDIO</t>
  </si>
  <si>
    <t xml:space="preserve">O colaborador estava realizando suas atividades de rotina na primeira seleção, onde está sendo realizada na área do pleno sol. Em certo momento, ele prendeu o dedo polegar da mão direita entre a mesa e a bandeja de mudas. O colaborador foi encaminhado ao ambulatório médico local onde foi atendido, realizada assepsia, curativo e liberado sem restrições. </t>
  </si>
  <si>
    <t xml:space="preserve">37916683/ Nicolas Santos </t>
  </si>
  <si>
    <t>Auxiliar de Serviços Gerais Viveiro</t>
  </si>
  <si>
    <t xml:space="preserve">Comunicação aos gestores,  saúde e área de segurança da MS Florestal.  </t>
  </si>
  <si>
    <t xml:space="preserve">Loana Proença </t>
  </si>
  <si>
    <t xml:space="preserve">Rotatória Entrada de Bataguassu-MS </t>
  </si>
  <si>
    <t>O colaborador relatou que ao chegar na rotatória da MS-040, próximo da entrada para Bataguassu MS, ele constatou que o veículo no qual estava conduzindo apresentou mudança na estabilidade. Foi então que o mesmo procurou um local seguro para estacionar e verificar o motivo e ao parar o veículo a roda traseira esquerda do mesmo acabou se soltando (após parada do veículo).</t>
  </si>
  <si>
    <t xml:space="preserve">37014733 / Alexandre Rodrigues Dos Santos </t>
  </si>
  <si>
    <t xml:space="preserve">Técnico de Pesquisa Florestal </t>
  </si>
  <si>
    <t>O colaborador acionou o mecânico que possui um  estabelecimento na rotatória e este o auxiliou a instalar a roda novamente no local, realizou o aperto dos parafusos</t>
  </si>
  <si>
    <t xml:space="preserve">Jean Rodrigues de Oliveira </t>
  </si>
  <si>
    <t xml:space="preserve">Santa Cecilia </t>
  </si>
  <si>
    <t xml:space="preserve">O  colaborador relatou que  estava realizando a lavagem dos bicos do autopropelido e em determinado momento, acabou prensando o seu dedo polegar direito, causando um pequeno ferimento. Foi realizado o procedimento de primeiros socorros (limpeza,  assepsia e curativo), retornando depois às atividades laborais.  </t>
  </si>
  <si>
    <t xml:space="preserve">Alexandre da Silva </t>
  </si>
  <si>
    <t xml:space="preserve">Ajudante Florestal  </t>
  </si>
  <si>
    <t xml:space="preserve">Comunicação aos gestores, saúde e área de segurança da MS Florestal e EPS Ambient.  </t>
  </si>
  <si>
    <t xml:space="preserve">Gustavo Henrique  </t>
  </si>
  <si>
    <t>Estrada Municipal sem nome, Paulistânia - SP, Boa Vista do Alambari II</t>
  </si>
  <si>
    <t>Condutor do veículo pick-up strada estava em deslocamento sentido a fazenda lambari, ao realizar a curva em frente a fazenda aquarius (laranja), próximo a fazenda Boa Vista do Alambari II foi surpreendido por um veículo (modelo argo) no sentido contrário, onde os mesmos vieram a se tocar, devido a dificuldade da visibilidade da estrada para ambas as partes.</t>
  </si>
  <si>
    <t>Malha Viária Silvicultura e Silvicultura Noroeste</t>
  </si>
  <si>
    <t>702 - Carlos Eduardo do Carmo Soares - Geração Florestal Ltda                   37009086 Lucas Zanetti - Bracell - SP</t>
  </si>
  <si>
    <t>Tratorista - Geração Florestal Ltda                                 Técnico Operações Florestais I - Bracell - SP</t>
  </si>
  <si>
    <t>1. Comunicado os responsáveis da Geração e Bracell - SP, setores de  Segurança e Operacional Silvicultura.</t>
  </si>
  <si>
    <t>Reinaldo Donizete M. De Campos</t>
  </si>
  <si>
    <t>Minijardim</t>
  </si>
  <si>
    <t>Colaboradora torceu o pé esquerdo, ao pisar em um desnível (solo com brita).</t>
  </si>
  <si>
    <t>Estaqueamento</t>
  </si>
  <si>
    <t>37012616/Silzi Kiche</t>
  </si>
  <si>
    <t>1. A mesma foi encaminhada para a Santa Casa de Pirajuí. O médico avaliou o pé da colaboradora, não estava inchado e não achou necessário fazer raio-x. Tomou uma injeção para dor e retornou às atividades no viveiro.</t>
  </si>
  <si>
    <t>Fzd Ilha -  Júlio Mesquita SP</t>
  </si>
  <si>
    <t>Funcionário em atividade de combate a formiga manual veio a pisar em um buraco coberto pela vegetação rasteira, causando  torção no pé direito.</t>
  </si>
  <si>
    <t>Norte</t>
  </si>
  <si>
    <t>Rubens Augustino Balbino</t>
  </si>
  <si>
    <t>1. Conduzido colaborador ao pronto atendimento</t>
  </si>
  <si>
    <t>Segundo relato do colaborador, antes de iniciar as operações, realizou uma manobra com a caminhonete e veio a colidir com um eucalipto,  causando amassamento no paralama do lado esquerdo. Não houve lesão ao colaborador.</t>
  </si>
  <si>
    <t>Modulo Drone</t>
  </si>
  <si>
    <t>37009635/Bruno Martins Barbosa</t>
  </si>
  <si>
    <t>Piloto de Drone</t>
  </si>
  <si>
    <t>1. Comunicação aos gestores e área de segurança .</t>
  </si>
  <si>
    <t xml:space="preserve"> Bruno Martins</t>
  </si>
  <si>
    <t>Escritório Pesquisa</t>
  </si>
  <si>
    <t>Colaborador do Inventário estava prestando apoio para o time da Pesquisa Florestal. Quando o colaborador foi movimentar-se para cumprimentar um colega e escorregou. O mesmo caiu e bateu o joelho direito no chão.</t>
  </si>
  <si>
    <t>Jean Carlos Monzani</t>
  </si>
  <si>
    <t>Assistente de Auditoria Florestal</t>
  </si>
  <si>
    <t>1. Colaborador foi atendido pelo time da Pesquisa, mas disse que estava bem e não foi levado ao médico do trabalho. Após o colaborador informar a gestão (final do dia), ele foi levado no dia seguinte para passar com médico na Linha II.
2. Recebeu atendimento e foi liberado.</t>
  </si>
  <si>
    <t xml:space="preserve"> Atny Saito</t>
  </si>
  <si>
    <t>O CM BTF-MS 8 44146 foi realizar manobra no pátio e o mesmo veio a colidir com o CM BTF-SP 7 que estava parado, provocando danos materiais no cavalo mecânico.</t>
  </si>
  <si>
    <t>Uarly Santos de Abreu</t>
  </si>
  <si>
    <t>Motorista Madeira</t>
  </si>
  <si>
    <t>1. Divilgação evento/acionamento segurança patrimonial Pátio Linha 1</t>
  </si>
  <si>
    <t>Adilson Rodrigues basto</t>
  </si>
  <si>
    <t>Garça/SP</t>
  </si>
  <si>
    <t>Veículo de terceiro (fiat strada) colidiu com o carro S10 da Bracell que estava estacionado.</t>
  </si>
  <si>
    <t>Preparo de Solo G02</t>
  </si>
  <si>
    <t>37015513/Robson da Silva Souza</t>
  </si>
  <si>
    <t>Técnico De operações Florestais</t>
  </si>
  <si>
    <t>1. Realizar abertura do Boletin de ocorrência.</t>
  </si>
  <si>
    <t>Robson da Silva Souza</t>
  </si>
  <si>
    <t>Faz. Sto Antônio do Alambari, Gleba C, Talhão 10.</t>
  </si>
  <si>
    <t>Operador estava executando atividade barra aberta, quando a máquina deslizou, bateu a coluna do lado esquerdo no pé de eucalipto, forçando a chapa da proteção da estrutura da máquina, ocasionando a quebra do parabrisa dianteiro.</t>
  </si>
  <si>
    <t xml:space="preserve"> Noroeste</t>
  </si>
  <si>
    <t>111 Edison Dias dos Santos</t>
  </si>
  <si>
    <t>1. Comunicado os responsáveis da Bracell - SP, setores de  Segurança e Operacional Silvicultura.</t>
  </si>
  <si>
    <t>Célio José de Carvalho</t>
  </si>
  <si>
    <t>Pátio Bracell L1</t>
  </si>
  <si>
    <t>Ao realizar manobra com o caminhão tritrem 44115 BTF 03 para estacionar no Pátio da L1, veio o colidir a  segunda carreta lado direito contra estrutura da carreta que estava estacionada no pátio. Houve apenas danos materiais  (quebra do fueiro da carreta que estava estacionada). Motorista informou que  estava estacionando o veículo para aguardar a troca de turno.</t>
  </si>
  <si>
    <t xml:space="preserve"> BTF 03</t>
  </si>
  <si>
    <t>7007283 / Roberto Pereira de Souza</t>
  </si>
  <si>
    <t>1. Comunicação Gestor da Operação e Equipe de Apoio da Automotiva.
2. Feito a divulgação para Segurança do Trabalho.</t>
  </si>
  <si>
    <t>Matheus Henrique Da Silva</t>
  </si>
  <si>
    <t xml:space="preserve">O CM BTF-MS 8 44170 após passar pela Balança da L2, entrou em fila em curva. O CM da JSL após passar pela Balança L2 entrou em fila em curva.  Dessa forma, os CM's ficaram parados aguardando movimentação da mesma. Quando a fila se movimentou, o CM Bracell seguiu primeiro, JSL movimentou e entrou no ponto cego do CM próprio, vindo a ocorrer a colisão do malhal traseiro do caminhão Bracell com o retrovisor lado direito do CM da JSL                                                                                                                                 (Colisão lateral).                                                                                       </t>
  </si>
  <si>
    <t>BTF - MS 08</t>
  </si>
  <si>
    <t>37014927 / Wellington Amaral de Jesus</t>
  </si>
  <si>
    <t>1. Divulgação evento/acionamento segurança patrimonial pátio L2</t>
  </si>
  <si>
    <t>Fazenda Santa Iza talhão em 107. Veríssimo - MG            MÓD 13</t>
  </si>
  <si>
    <t>Operador ao descer do equipamento (estava fazendo a hora de janta), sentiu um incomodo na nuca, passou a mão no local e não encontrou nada, porém sentiu dor no local e percebeu que tinha sido picado por algo, informou o instrutor e ao técnico de campo, em seguida, foi medicado com um  anti-alérgico e levado ao pronto atendimento mais próximo.</t>
  </si>
  <si>
    <t>37015132  /  Wemerson Silvano dos Santos</t>
  </si>
  <si>
    <t>1. Comunicado a Gestão.
2. Colaborador foi encaminhando ao pronto atendimento de Veríssimo. Após atendimento médico foi liberado para voltar as suas atividades.</t>
  </si>
  <si>
    <t>Fazenda coco doce</t>
  </si>
  <si>
    <t>Durante a  atividade de Adubação mecanizada trator passou sobre  um galho de eucalipto que estava debaixo da vegetação, elevando o eucalipto e o mesmo colidiu na proteção, pegando no vidro causando a quebra do mesmo.</t>
  </si>
  <si>
    <t>Flaviano</t>
  </si>
  <si>
    <t>Dener</t>
  </si>
  <si>
    <t xml:space="preserve"> Fazenda Cabreuva - MÓD 01</t>
  </si>
  <si>
    <t>Operador ao descer da máquina para verificar o comprimento das toras, foi ferroado por abelhas (o mesmo não identificou as abelhas no momento da verificação).</t>
  </si>
  <si>
    <t xml:space="preserve"> 37005308/ Valnei Aparecido dos Santos</t>
  </si>
  <si>
    <t>Operador de Máquinas II</t>
  </si>
  <si>
    <t>1. Levado até o módulo (Área de vivência) tomou dois comprimidos de antialérgico e levado para a medicina Bracell.</t>
  </si>
  <si>
    <t>Marcio Pires</t>
  </si>
  <si>
    <t>O motorista conduzia o caminhão carregado de madeira tritrem e ao acessar o pátio da linha 1 (portaria 9), bateu contra o alambrado localizado do lado direito, vindo a derrubá-lo, assim como o portão.</t>
  </si>
  <si>
    <t>Felipe dos Santos Lima</t>
  </si>
  <si>
    <t>1. Acionamento segurança patrimonial Patio L1</t>
  </si>
  <si>
    <t>Fabiana Oliveira</t>
  </si>
  <si>
    <t>Faz. Boa Esperança III</t>
  </si>
  <si>
    <t>O colaborador estava se deslocando com o veículo leve, quando ao passar pelo talhão não observou que o  trator estava saindo do talhão, vindo a ser atingido no paralama do lado direito. Não houve lesão.</t>
  </si>
  <si>
    <t xml:space="preserve"> Itatinga</t>
  </si>
  <si>
    <t>Juliano Tadeu</t>
  </si>
  <si>
    <t>1. Veículo leve foi parado de imediato e enviado a manutenção.</t>
  </si>
  <si>
    <t>Colaborador prensou a mão esquerda no bandejão, durante a movimentação com o carrinho.</t>
  </si>
  <si>
    <t>2° seleção</t>
  </si>
  <si>
    <t>37016121/Ademir Moreira Santos</t>
  </si>
  <si>
    <t>1.Colaborador foi encaminhado de imediato para o hospital de Pirajuí.
2. Realizado o raio-x, e após avaliação médica não foi identificado fratura</t>
  </si>
  <si>
    <t>Izabela Carvalho/Beatriz</t>
  </si>
  <si>
    <t>Fazenda Canchim - MÓD 03</t>
  </si>
  <si>
    <t>Após finalizar a manutenção no motor da FW, foi verificar se havia deixado alguma ferramenta sobre o local e teve sua mão esquerda prensada pela cabine da máquina.</t>
  </si>
  <si>
    <t>Módulo 3</t>
  </si>
  <si>
    <t>Diana Aparecida Queiroz</t>
  </si>
  <si>
    <t>Mecânica.</t>
  </si>
  <si>
    <t>1. Encaminhado ao pronto atendimento Hospital São Lucas na cidade São Pedro, passou pelo médico de plantão, realizado exame se raio X e foi liberada.</t>
  </si>
  <si>
    <t>Marcos Damasceno</t>
  </si>
  <si>
    <t>Talhão 001</t>
  </si>
  <si>
    <t>O colaborador realizava a atividade de Roçada manual, quando foi picado por uma abelha.</t>
  </si>
  <si>
    <t>Fazenda Corvo Branco</t>
  </si>
  <si>
    <t>1014 - Julio da Silva Dias</t>
  </si>
  <si>
    <t>Trabalhor Florestal</t>
  </si>
  <si>
    <t>1. O colaborador foi encaminho para o UPA de Lençóis.</t>
  </si>
  <si>
    <t xml:space="preserve"> Jose Roberto Porcino de Melo Junior</t>
  </si>
  <si>
    <t xml:space="preserve">Agua Clara/ Patio de devolução de embalagens </t>
  </si>
  <si>
    <t>Segundo relato do colaborador, ele estava saindo do pátio de entrega de embalagens da Bracell e na passagem do portão de acesso, ao tentar evitar o bloqueio da via, visando minimizar o impedimento do fluxo de trânsito no local, ele abriu a curva para sair a direita para seguir sua rota. Foi então que nesse momento a carroceria do caminhão pegou no portão, causando a quebra de parte do muro e da coluna de sustentação do portão.</t>
  </si>
  <si>
    <t>Rogerio Aparecido da Silva</t>
  </si>
  <si>
    <t xml:space="preserve">Fazenda Furnas </t>
  </si>
  <si>
    <t>O colaborador relatou que estava em deslocamento no corredor do talhão 12 (sentido Nova Casa Verde) já no final do expediente. Foi então que um galho pegou no vidro e acabou trincando o mesmo.</t>
  </si>
  <si>
    <t>Edvan  Santos</t>
  </si>
  <si>
    <t xml:space="preserve">Faz. Aruanda </t>
  </si>
  <si>
    <t xml:space="preserve">Os colaboradores relataram que estavam trafegando e em determinado momento numa curva de acesso entre as fazendas Aruanda e Santa Cecilia, houve uma baixa visibilidade, causando uma colisão entre a caminhonete D40 e o Trator John Deere, tendo como consequências avarias no veículo.  </t>
  </si>
  <si>
    <t>Horacildo Alencar Maciel/ Fabio Teófilo da Silva / Wesley Cardoso de Campos</t>
  </si>
  <si>
    <t xml:space="preserve">Tratorista / Mecânico / Auxiliar de mecânica </t>
  </si>
  <si>
    <t>O colaborador estava realizando a atividade de pré emergente e ao abrir a porta da máquina (Trator Massey Ferguson C - 107),  o pistão da porta quebrou. Sendo assim, a porta bateu contra o pneu da máquina, causando a quebra do vidro.</t>
  </si>
  <si>
    <t xml:space="preserve">Luis de Souza Brito </t>
  </si>
  <si>
    <t>Fazenda Cana Brava - Água Clara/MS</t>
  </si>
  <si>
    <t>O colaborador realizava a operação de adubação + aplicação de herbicida mecanizada. Ao sair no carreador, realizou a manobra de retorno em cima de uma lombada e não reduziu a velocidade da máquina. Mediante a isso, houve a lateralização do implemento.</t>
  </si>
  <si>
    <t>Gabriel Braune da Silva</t>
  </si>
  <si>
    <t xml:space="preserve">Operador de Máquinas Equipamentos II </t>
  </si>
  <si>
    <t xml:space="preserve">O colaborador (motorista) estava  realizando o deslocamento em estrada não pavimentada e ao tentar realizar uma ultrapassagem perigosa, ele veio a bater na traseira da calcalhadeira de outra empresa, causando danos materiais tanto no ônibus quanto no implemento. </t>
  </si>
  <si>
    <t xml:space="preserve">Edvan Santos </t>
  </si>
  <si>
    <t>O colaborador ao assumir o caminhão vazio de placa SSR4L23, constatou que o retrovisor  do lado esquerdo estava com o  espelho quebrado.</t>
  </si>
  <si>
    <t>BTF 07</t>
  </si>
  <si>
    <t xml:space="preserve">José Fernando Freitas </t>
  </si>
  <si>
    <t>1. Comunicado a Liderança</t>
  </si>
  <si>
    <t>Varrição linha 02</t>
  </si>
  <si>
    <t>O colaborador deixou o veículo vazio de placa SWZ8D90 estacionado na lateral do alambrado na área de varrição, ao retornar no veículo, constatou o retrovisor quebrado.</t>
  </si>
  <si>
    <t>RICARDO ALESSANDRO DA SILVA</t>
  </si>
  <si>
    <t>O colaborador estava na oficina central tentando retirar gasolina de um tambor  para colocar num galão de 2 litros para abastecer a frota que parou por falta de combustível, quando ao sugar pela mangueira veio a ingerir pequena quantidade de gasolina.</t>
  </si>
  <si>
    <t xml:space="preserve">Oficina Automotiva </t>
  </si>
  <si>
    <t>Mario Tellis Neto</t>
  </si>
  <si>
    <t>1. Comunicação a Gestão imediata
2. Comunicação a segurança do trabalho
3. Colaborador foi encaminhado ao ambulatorio e passado pela medica, encaminhado ao posto de saúde.</t>
  </si>
  <si>
    <t>Ulysses Antonio da Silva Neto</t>
  </si>
  <si>
    <t>O motorista da caminhonete parou para atender o rádio de comunicação e, ao retornar em marcha ré, não percebeu o veículo de lubrificação logo atrás, resultando em uma colisão causando danos no para-choque.</t>
  </si>
  <si>
    <t>Bruno Servilhano</t>
  </si>
  <si>
    <t xml:space="preserve">Auxiliar de Lubrificação </t>
  </si>
  <si>
    <t>1. Informado a gestão e sinalizado o local                                         2. Veículo paralisado para a manutenção</t>
  </si>
  <si>
    <t>Everton Moreno</t>
  </si>
  <si>
    <t>Rua Anibal Haman, Pirajui</t>
  </si>
  <si>
    <t>O veículo Strada estava estacionado, quando veículo terceiro colidiu em sua traseira.</t>
  </si>
  <si>
    <t>Supervisor</t>
  </si>
  <si>
    <t>1. Colaborador acionou imediatamente a polícia, a locadora do veículo e gestores.                                                             2. Devido ao impacto a condutora do Veículo Prisma, sentiu dor no joelho e o esposo da mesma a levou para o hospital.                                                                                                   3. Colaborador Bracell registrou o B.O</t>
  </si>
  <si>
    <t>Fazenda Santa Iza Talhão 043</t>
  </si>
  <si>
    <t>Operador ao descer do equipamento e seguir para o veículo de apoio, foi surpreendido por enxame de Marimbo, vindo a ser picado. O colaborador foi encaminhado ao pronto atendimento de Veríssimo. Após atendimento médico, foi liberado para voltar as suas atividades.</t>
  </si>
  <si>
    <t>Cleidimar da Fonseca  Silva</t>
  </si>
  <si>
    <t>Victor Hugo Ferreira Silva</t>
  </si>
  <si>
    <t>Fazenda Cabreúva II</t>
  </si>
  <si>
    <t>Durante o deslocamento do HV10099 para mudar de talhão, operador  não conseguiu enxergar a carretinha da Komatsu que estava estacionada na borda do talhão, vindo a encostar com a esteira no engate, provando avarias.</t>
  </si>
  <si>
    <t>Igor Teles</t>
  </si>
  <si>
    <t xml:space="preserve">         </t>
  </si>
  <si>
    <t>1. Comunicado a gestão Bracell e Komatsu;                                       2. Providenciado sinalização do local da carretinha até a remoção para o módulo.</t>
  </si>
  <si>
    <t>Rodovia Municipal Tibiriça  SP</t>
  </si>
  <si>
    <t>O colaborador estava conduzindo o caminhão comboio, indo em direção ao Módulo de Colheita e para evitar uma colisão frontal com um carro menor, deslocou a direção para a direita onde havia um desnível e veio a tombar.</t>
  </si>
  <si>
    <t>Célula de combustível</t>
  </si>
  <si>
    <t>Natalino Da Silva</t>
  </si>
  <si>
    <t>Motorista de Comboio</t>
  </si>
  <si>
    <t>1. Comunicação a Gestão imediata
2. Comunicação a segurança do trabalho
3. Colaborador foi encaminhado ao hospital Beneficência Portuguesa Bauru SP
3. Colaborador irá passar pelo médico do trabalho na quinta dia 02/05/2024.</t>
  </si>
  <si>
    <t>Eduardo Vargas Carlos</t>
  </si>
  <si>
    <t xml:space="preserve">Trajeto Faz Turvinho V </t>
  </si>
  <si>
    <t>O CM BTF-MS 8 44164  transitava carregado, quando as rodas da primeira composição da carreta travaram e houve um princípio de incêndio que logo foi controlado com auxílio do extintor de incêndio.</t>
  </si>
  <si>
    <t>Logística Florestal - BTF 08</t>
  </si>
  <si>
    <t>José Roberto Ferreira Rocha</t>
  </si>
  <si>
    <t>1. Contido o princípio de incêndio com uso de 02 extintores.
2. Solicitado apoio da equipe de Manutenção.
3. Feito a divulgação do evento.</t>
  </si>
  <si>
    <t>Pátio de madeiras Linha 2</t>
  </si>
  <si>
    <t>A  colaboradora estava trabalhando na operação de transferência de madeira da linha 1 para a linha 2. Após descarregar na mesa 1, parou no ponto de descarte de toretes para retirar uma tora que ficou em cima do caminhão. No momento em que foi retirar a madeira, bateu com o braço no parachoque do caminhão, causando uma lesão no braço esquerdo. A colaboradora seguiu até o ambulatorio da linha 1, onde fez um curativo e foi liberada para continuar trabalhando.</t>
  </si>
  <si>
    <t>Linha ll</t>
  </si>
  <si>
    <t>37016120  Jéssica Maria Barbosa</t>
  </si>
  <si>
    <t xml:space="preserve"> Motorista Transporte de madeira </t>
  </si>
  <si>
    <t>1. Se deslocou até o ambulatorio médico da linha 1 onde foi atendida e liberada para continuar trabalhando.</t>
  </si>
  <si>
    <t>Uedslei Luiz da Cunha</t>
  </si>
  <si>
    <t>Bauru</t>
  </si>
  <si>
    <t>O motorista estava retornando o caminhão carregado da fazenda São João do Rio do Peixe (conduzia o veículo próximo a Bauru), pegou errado a primeira entrada imaginando ser sentido Lençóis Paulista. A estrada foi afunilando e sem possibilidade de retorno, no posto Shell pediu ao frentista para fazer o contorno, porém na manobra a última carreta passou por cima da mureta, vindo a quebrá-la. Informou que não conseguiu parar, pois fecharia o trânsito.</t>
  </si>
  <si>
    <t>Diego Rodrigues da Silva</t>
  </si>
  <si>
    <t>1.  Comunicado a Liderança</t>
  </si>
  <si>
    <t>Pátio de madeiras Linha 1</t>
  </si>
  <si>
    <t>O motorista no 2º dia da escala 4x2, ao iniciar seu turno, foi sair com a Frota 44159 e colidiu a 3ª composição na 3ª composição da frota 44013, que era conduzida por outro motorista (4º dia da escala 4x2), danificando a lanterna traseira do lado esquerdo e parte do Malhal traseiro no mesmo lado. Não houve lesão com nenhum dos colaboradores, somente danos materiais.</t>
  </si>
  <si>
    <t>BTF 06</t>
  </si>
  <si>
    <t>Wanderson Rafael Américo</t>
  </si>
  <si>
    <t xml:space="preserve"> Motorista Transporte de madeiras</t>
  </si>
  <si>
    <t>1. Comunicando a Supervisão</t>
  </si>
  <si>
    <t>Eliseu Aparecido Da Silva</t>
  </si>
  <si>
    <t>Rodovia Eng João Batista Cabral Km 369
Rodovia Bauru / Ipaussu</t>
  </si>
  <si>
    <t>Durante o deslocamento com o caminhão Comboio (placa JAP5H84), houve um princípio de incêndio no diferencial.</t>
  </si>
  <si>
    <t>Manutenção Colheita</t>
  </si>
  <si>
    <t>Flávio Duarte</t>
  </si>
  <si>
    <t>Motorista I Comboio</t>
  </si>
  <si>
    <t>1.Utilizando 1 extintor de incêndio para combater o fogo,
2. Isolado o veículo para análise das causas.
3. Comunicado Supervisor e área de segurança Ponsse e Bracell</t>
  </si>
  <si>
    <t>Gedeon Miranda</t>
  </si>
  <si>
    <t>Área de Vivência</t>
  </si>
  <si>
    <t>A colaboradora estava realizando a montagem da área de vivência, quando torceu o pé em um desnível do solo.</t>
  </si>
  <si>
    <t>1149 - Amanda de Cássia Fernandes</t>
  </si>
  <si>
    <t>1. Colaboradora recebeu os primeiros socorros e encaminhada para o pronto socorro de Lençóis Paulista</t>
  </si>
  <si>
    <t>Antônio Carlos Evangelista</t>
  </si>
  <si>
    <t xml:space="preserve"> Minijardim</t>
  </si>
  <si>
    <t>Colaboradora estava coletando em seu canalete, e ao deslocar lateralmente sentiu um mau jeito no joelho direito.</t>
  </si>
  <si>
    <t>37016470/Cristiane Cássia de Oliveira</t>
  </si>
  <si>
    <t>1. A colaboradora foi encaminhada para a Santa Casa de Pirajuí, fez raio-x e conforme avaliação do Dr. não houve lesão. O médico deu uma injeção para a dor e receitou remédios para ela tomar em casa.</t>
  </si>
  <si>
    <t>Fazenda Santa Mariana ll</t>
  </si>
  <si>
    <t>Durante  atividade na capina química mecanizada, ao fazer a passagem com  máquina sobre uma árvore caída,  a mesma veio a quebrar (ocasionando o chicoteio), bateu na proteção, ocasionando a quebra do vidro dianteiro. </t>
  </si>
  <si>
    <t>Eduardo Alexandre Prisco</t>
  </si>
  <si>
    <t>Oprador de Trator Agrícola</t>
  </si>
  <si>
    <t>1. Comunicado ao setor de segurança da EPS,  maquina e paralisada imediatamente.
Informado posteriormente a operação e segurança da Bracell.</t>
  </si>
  <si>
    <t>Alexandre da Silva </t>
  </si>
  <si>
    <t>Fazenda Nossa Senhora de Guadalupe</t>
  </si>
  <si>
    <t>Colaborador ao descer da cabine do equipamento (Frota 5024) veio a pisar em um buraco próximo do equipamento, vindo a torcer o pé esquerdo, causando um desconforto no tornozelo esquerdo.</t>
  </si>
  <si>
    <t>Preparo de Solo - P01</t>
  </si>
  <si>
    <t>Ronaldo Da Costa Fernandes/ 37012527</t>
  </si>
  <si>
    <t>1. Colaborador foi encaminhado para uma unidade de saúde mais próximo em Lins.</t>
  </si>
  <si>
    <t>Ronaldo Da Costa Fernandes</t>
  </si>
  <si>
    <t xml:space="preserve">Inocência-MS </t>
  </si>
  <si>
    <t xml:space="preserve">O colaborador relatou que ao transitar pela Fazenda Dois Irmãos, conduzindo o veículo Caminhão Oficina, acabou colidindo o para-choque do mesmo contra uma árvore de eucalipto, causando pequenas avarias no veículo.  </t>
  </si>
  <si>
    <t xml:space="preserve">Técnico em Operações Florestais I </t>
  </si>
  <si>
    <t xml:space="preserve">1 - Comunicação aos gestores e área de segurança da MS Florestal no dia 29/04/24. 
2 - Medidas administrativas serão tomadas mediante a atitude do colaborador.  </t>
  </si>
  <si>
    <t xml:space="preserve">Samuel Nogueira Pereira </t>
  </si>
  <si>
    <t>O colaborador relatou que estava realizando a atividade de pulverização em bicos (fim do talhão). Ao sair com o trator em ré, não observou a  sua volta e veio a colidir contra a porta do outro trator que havia acabado de realizar a manobra, causando a quebra do vidro da porta do trator do lado esquerdo.</t>
  </si>
  <si>
    <t xml:space="preserve">Aplicação de Herbicida Mecanizada </t>
  </si>
  <si>
    <t>Klebson Reis Leite</t>
  </si>
  <si>
    <t xml:space="preserve">Operador de trator </t>
  </si>
  <si>
    <t>Comunicação aos gestores e área de segurança MS Florestal e Inovesa.</t>
  </si>
  <si>
    <t>Joseana Veiga</t>
  </si>
  <si>
    <t>Estrada Municipal para Fazenda Betel</t>
  </si>
  <si>
    <t xml:space="preserve">Segundo relato da colaboradora, ela estava conduzindo o veículo leve a caminho da fazenda e ao passar por uma carreta que estava atolada, a caminhonete escorregou, bateu a lateral traseira e lanterna esquerda no para-choque dianteiro do caminhão, causando avarias na caçamba e lanterna da caminhonete.  </t>
  </si>
  <si>
    <t>Nathalia de Lima Costa.</t>
  </si>
  <si>
    <t xml:space="preserve">Comunicação aos gestores e área de segurança da MS Florestal. </t>
  </si>
  <si>
    <t xml:space="preserve">João Henrique do Nascimento de Carvalho </t>
  </si>
  <si>
    <t>Rua São Roque próximo ao número 226 , Itatinga/SP - MÓD 03</t>
  </si>
  <si>
    <t>Colaborador se deslocava pela rua, e ao passar pelo cruzamento foi atingido por um veículo terceiro que não respeitou a sinalização de parada obrigatória. O condutor do veiculo terceiro apresentava sinais de embriaguez, e recusou-se ao teste do bafometro.</t>
  </si>
  <si>
    <t>Módulo 03</t>
  </si>
  <si>
    <t xml:space="preserve"> Alisson Rezende/37010743</t>
  </si>
  <si>
    <t>Operador de grua</t>
  </si>
  <si>
    <t>1. Verificado as condições dos condutores do veículo;
2. Acionado a polícia militar;
3. Comunicado a gestão imediata e Segurança do trabalho</t>
  </si>
  <si>
    <t>Guilherme Massagli</t>
  </si>
  <si>
    <t>Lençóis Paulista</t>
  </si>
  <si>
    <t>Durante atividade de poda em canalete, colaboradora  foi surpreendida por uma picada de abelha na nuca. No momento estava com o chapéu e não percebeu a abelha andando por dentro do mesmo.</t>
  </si>
  <si>
    <t xml:space="preserve"> 37004589/Albertina Camargo Rezende da Silva</t>
  </si>
  <si>
    <t>Auxiliar de Pesquisa</t>
  </si>
  <si>
    <t>1. A colaboradora comunicou a assistente da área, onde a mesma perguntou se a funcionária estava bem, se era alérgica e a mesma foi encaminhada ao ambulatório, para avaliação.</t>
  </si>
  <si>
    <t>Éder Vinicio Silva</t>
  </si>
  <si>
    <t>Ponto de amarração na fazenda Turvinho</t>
  </si>
  <si>
    <t>O motorista do BTF2 no 1º dia da escala 4x2, estava na estrada da fazenda entrando no ponto de amarração de carga e ao sair de uma curva e seguir o trajeto, acabou colidindo a 3ª composição no cavalo do BTF6, que era conduzido por outro motorista vindo a danificar o compartimento de ferramentas do caminhão lado esquerdo, causando a quebra de parte do retrovisor e alguns riscados na porta, não houve danos físicos, somente materiais.</t>
  </si>
  <si>
    <t>BTF 02</t>
  </si>
  <si>
    <t>Ronaldo Paulino dos Santos</t>
  </si>
  <si>
    <t>Motorista Transporte de madeiras</t>
  </si>
  <si>
    <t>1. Comunicado a coordenação de transporte.</t>
  </si>
  <si>
    <t>Fazenda Santa Iza talhão em 019
Veríssimo - MG - MÓD 13</t>
  </si>
  <si>
    <t>Mecânico após efetuar a manutenção no Forwarder seguiu para sua caminhonete, em dado momento, sentiu um incomodo no pescoço, passou a mão no local não encontrou nada, posteriormente percebeu que tinha sido picado por algum inseto.</t>
  </si>
  <si>
    <t xml:space="preserve"> Emanuel Teixeira Miranda</t>
  </si>
  <si>
    <t xml:space="preserve">Faz. Santa Maria </t>
  </si>
  <si>
    <t xml:space="preserve">A colaboradora realizava o abastecimento de água no implemento pulverizador através de um caminhão pipa. Ao finalizar, ela se posicionou entre o caminhão pipa e a máquina (trator) para realizar o desengate do mangote e registro. Neste momento, a operadora engatou a marcha ré da máquina, não percebendo o posicionamento da colaboradora, vindo então a resvalar o pneu do trator com o toráx da colaboradora que estava entre o caminhão pipa e o trator. </t>
  </si>
  <si>
    <t xml:space="preserve">37655/ Meirilaine Leite das Neves </t>
  </si>
  <si>
    <t xml:space="preserve">1. O evento não foi comunicado pela liderança de campo;
2. A colaboradora relatou sentir fortes dores no local no período noturno;
3. Ela foi encaminhada ao hospital no dia seguinte, para avaliação médica,  onde foi atendida, realizado exame de raio-x e não foi constatada nenhuma lesão.  </t>
  </si>
  <si>
    <t xml:space="preserve">Antonio de Sousa </t>
  </si>
  <si>
    <t>Fazenda Peleja</t>
  </si>
  <si>
    <t xml:space="preserve">O colaborador informou que estava indo para área de vivência e ao passar pela área principal um dos operadores da empresa JSF estava realizando suas atividades. O colaborador saiu de dentro do talhão com o trator e acabou colidindo na lateral do caminhão munck, causando avarias na estrutura frontal do trator. </t>
  </si>
  <si>
    <t>17742 / Givaldo Cruz Dos Santos</t>
  </si>
  <si>
    <t xml:space="preserve">Comunicação aos gestores e área de segurança da MS Florestal e EPS Emflors I. </t>
  </si>
  <si>
    <t>Emerson Moura</t>
  </si>
  <si>
    <t xml:space="preserve">O colaborador estava realizando a atividade de adubação de cobertura mecanizada no interior do talhão. Ao se aproximar do carreador, ele relatou que reduziu a velocidade para realizar a manobra na base da caixa seca. Neste momento, a base começou a ceder, fazendo com que o trator lateralizasse, causando apenas danos materiais. </t>
  </si>
  <si>
    <t xml:space="preserve">Manutenção Florestal </t>
  </si>
  <si>
    <t>Edmilson Oliveira</t>
  </si>
  <si>
    <t xml:space="preserve">Comunicação aos gestores e área de segurança da MS Florestal e EPS Ambient I. </t>
  </si>
  <si>
    <t>Tiago Santos</t>
  </si>
  <si>
    <t>Fazenda ID6368 Santa Helena II -  Talhão 004.</t>
  </si>
  <si>
    <t>O colaborador relatou que estava em deslocamento com a máquina (20027/ 27501) para o talhão 004, numa distância de 50 metros de uma outra máquina que estava à sua frente. Porém, estava com dificuldade da visão, devido a poeira e o horário (estava anoitecendo), o operador veio a passar na lateral de uma mini curva com a calcalhadeira, causando assim o tombamento da mesma.</t>
  </si>
  <si>
    <t xml:space="preserve">Preparo de Solo </t>
  </si>
  <si>
    <t xml:space="preserve">   Matrícula 37015507
José Edson da Silva </t>
  </si>
  <si>
    <t xml:space="preserve">Operador Maquinas e Equipamentos </t>
  </si>
  <si>
    <t xml:space="preserve">Comunicação aos gestores e área de segurança da MS Florestal.  </t>
  </si>
  <si>
    <t xml:space="preserve">Cidade: Rio Claro 
Rodovia Washington Luiz
Km 374 </t>
  </si>
  <si>
    <t xml:space="preserve">Os colaboradores (motoristas) estavam vindo da Cidade de Sumaré SP, sentido a cidade de Três Lagoas-MS,  com os caminhões engatados com os implementos pranchas. Nisso o Motorista 01 conduzindo o caminhão (SLZ 2D82) na rodovia, fez uma frenagem de emergência pra não colidir com o veículo da frente. Em seguida, o motorista 02 conduzindo o caminhão (placa SLZ 2D90), também fez a frenagem de emergência pra não colidir na prancha do motorista 01. Nessa mesma sequência, o motorista 03 conduzindo o caminhão (placa SLZ 2D74), realizou também uma frenagem de emergência e devido o mesmo não está numa  distância segura entre um veículo e outro, ele acabou colidindo na traseira da prancha do motorista 02 empurrando o caminhão na traseira da prancha do motorista 01. </t>
  </si>
  <si>
    <t>Logística Florestal ( Insumos)</t>
  </si>
  <si>
    <t>Motoristas: 
            Marcos Andre Mariano,    
            Osmair Augusto Garcia 
           Cláudio Cool</t>
  </si>
  <si>
    <t xml:space="preserve">Gleison Rodrigues Martinez </t>
  </si>
  <si>
    <t xml:space="preserve">Santa Luzia </t>
  </si>
  <si>
    <t>O colaborador (Operador), relatou que ao realizar a limpeza para construção de uma mini curva, havia uma árvore obstruindo o local de construção e ao realizar a limpeza de um dos galhos, acabou batendo no vidro frontal da máquina, causando a trinca do mesmo.</t>
  </si>
  <si>
    <t>estradas</t>
  </si>
  <si>
    <t xml:space="preserve">37012161/Eduardo Andrade Monteiro Garcia </t>
  </si>
  <si>
    <t xml:space="preserve">Danilo Pinheiro Souza </t>
  </si>
  <si>
    <t>O colaborador relatou que estava realizando a atividade de multi tarefa com uma caixa d'água de 1000 litros em cima da caminhonete. Foi então que o condutor da caminhonete passou por um buraco e a água balançou, forçando a cinta, onde a mesma se soltou e com isso a caixa caiu em cima da tampa do veículo.</t>
  </si>
  <si>
    <t>Multi Tarefa</t>
  </si>
  <si>
    <t xml:space="preserve">Sandro Costa </t>
  </si>
  <si>
    <t xml:space="preserve">Encarregado Operacional </t>
  </si>
  <si>
    <t xml:space="preserve">Comunicação aos gestores e área de segurança da MS Florestal e EPS Emflors.  </t>
  </si>
  <si>
    <t xml:space="preserve">Jonathan Henrique </t>
  </si>
  <si>
    <t xml:space="preserve">Fazenda Recanto do lontra </t>
  </si>
  <si>
    <t xml:space="preserve">O colaborador (operador do munck) estava embarcando uma peça (haste) em cima da caminhonete. Ao fazer um movimento com a peça, a mesma veio a escorregar e pegar no vidro traseiro da caminhonete, causando a quebra do mesmo. </t>
  </si>
  <si>
    <t xml:space="preserve">Transporte de Peças </t>
  </si>
  <si>
    <t xml:space="preserve">37007351/ Vagner Lopes Fogaça Da Silva </t>
  </si>
  <si>
    <t xml:space="preserve">Técnico de Manutenção Automotiva </t>
  </si>
  <si>
    <t xml:space="preserve">Vagner Lopes Fogaça Da Silva </t>
  </si>
  <si>
    <t>Fazenda Recanto do Lontra</t>
  </si>
  <si>
    <t xml:space="preserve">O colaborador (motorista) relatou que seguia pelo carreador e em determinado momento ao avistar a frente de serviço da MS-02 ele perdeu o controle da direção, vindo a tombar o caminhão comboio por completo em uma caixa seca. </t>
  </si>
  <si>
    <t xml:space="preserve">Abastecimento de Máquinas </t>
  </si>
  <si>
    <t>37017266/ Elizeo Alves de Lima</t>
  </si>
  <si>
    <t xml:space="preserve">Admilson Coutinho </t>
  </si>
  <si>
    <t xml:space="preserve">Faz Dois Irmãos </t>
  </si>
  <si>
    <t>A colaboradora da máquina (Pá Carregadeira), estava  realizando a limpeza de material sedimentado em uma mini curva. Em determinado momento, ela foi realizar uma manobra em marcha ré para sair do carreador. Foi então que ela acabou encostando  (abarroando) no caminhão comboio que estava realizando o abastecimento das máquinas da frente MV-04.</t>
  </si>
  <si>
    <t xml:space="preserve">37012026 Patrícia Lourenço de Lima </t>
  </si>
  <si>
    <t>Operadora de Máquinas e Equipamentos II</t>
  </si>
  <si>
    <t xml:space="preserve">Eliton Casemiro Alves </t>
  </si>
  <si>
    <t>Fazenda Turvo</t>
  </si>
  <si>
    <t>Colaborador seguia carregado no trajeto, quando parou pra avaliar a carga após alguns metros depois da amarração, quando se deparou com um fueiro quebrado do conjunto  (a carga estava sendo segurada pelas cintas). De imediato, acionou o técnico do transporte. Não houve danos físicos.</t>
  </si>
  <si>
    <t>Jonas Daniel Fernandes</t>
  </si>
  <si>
    <t>1. Comunicado a coordenação de transporte e supervisão.
2. Por segurança, esperamos o amanhecer pra iniciar a operação de descarga.</t>
  </si>
  <si>
    <t>Talhão 049</t>
  </si>
  <si>
    <t>A colaboradora realizava a atividade de irrigação, quando tropeçou caiu e bateu o joelho.</t>
  </si>
  <si>
    <t>Fazenda Querência 4</t>
  </si>
  <si>
    <t>Letícia Cristina da Silva</t>
  </si>
  <si>
    <t>1. A colaboradora foi encaminhada para o UPA de Lençóis Paulista.</t>
  </si>
  <si>
    <t>Willians Torres</t>
  </si>
  <si>
    <t>Durante a atividade de barra protegida mecanizada, o trator passou por cima de uma árvore caída, onde um galho se levantou, acertando o vidro do lado esquerdo, vindo a quebrar.</t>
  </si>
  <si>
    <t>Israel da Silva Morais</t>
  </si>
  <si>
    <t>1. Foi parada a atividade imediatamente para fazer  a manutenção no trator.</t>
  </si>
  <si>
    <t>Willian Santos Ribeiro</t>
  </si>
  <si>
    <t>Entrada da balança linha 2</t>
  </si>
  <si>
    <t>Ao assumir o turno, saiu com CM da Linha 2, ao iniciar conversão á esquerda veio colidir com a carreta na parte traseira que estava parada na fila da balança,  onde causou pequenas avarias.</t>
  </si>
  <si>
    <t>Carlos Alberto de Jesus Roque</t>
  </si>
  <si>
    <t>1. Comunicado Supervisor</t>
  </si>
  <si>
    <t>Francisco Antonio Franco</t>
  </si>
  <si>
    <t>Fazenda Nossa Senhora de Fátima</t>
  </si>
  <si>
    <t>Mecânico da frente SV1 estava se deslocando com o caminhão oficina acompanhando as máquinas para embarcar, pois haviam finalizado a fazenda, quando ao descer para abrir a porteira não viu um buraco no chão, vindo a torcer o seu pé direito. Na hora não sentiu nada,  porém ao chegar em sua residência começou a sentir desconforto devido a essa torção.</t>
  </si>
  <si>
    <t>Preparo de Solo - SV1</t>
  </si>
  <si>
    <t>Diego Aparecido de Souza/ 37015000</t>
  </si>
  <si>
    <t>Mecânico ll</t>
  </si>
  <si>
    <t>1. Colaborador comunicou o supervisor e foi até a Unimed de Lençóis Paulista.</t>
  </si>
  <si>
    <t>Rafael Silva</t>
  </si>
  <si>
    <t>Fazenda Queixada - GO / Proximidades da usina</t>
  </si>
  <si>
    <t>Relatou o condutor que durante o trajeto cruzou com um caminhão transbordo/canavieiro da usina que veio em sentido contrário, mas não ouviu barulho de impacto, ao chegar em Aporé-GO realizou parada para refeição verificou que três fueiros estavam tortos. Não houve nenhuma lesão e sim danos materiais .</t>
  </si>
  <si>
    <t>Luciano do Prado Viudes</t>
  </si>
  <si>
    <t xml:space="preserve"> Motorista de carretas</t>
  </si>
  <si>
    <t>1 - O condutor comunicou o GR e o ponto de apoio.
2 -Outro condutor em início de jornada asusmiu o caminhão em Aporé e retornou para o carregamento para descarga da composição e reparo dos fueiros.
3 - O conjunto está no carregamento para descarga e aguarda manutenção para retornar com segurança na operção</t>
  </si>
  <si>
    <t>Fazenda Liberdade III - MÓD 04</t>
  </si>
  <si>
    <t>Colaborador estava acertando o posicionamento da máquina na pilha para iniciar o carregamento do caminhão. Ao realizar o giro para verificar se estava bem posicionada, percebeu que a máquina gangorrou. Ao realizar o deslocamento em ré para nivelar o terreno, não visualizou a curva de nível, causando o tombamento da CF. Colaborador relatou dores no pescoço. Foi encaminhada ao P.S, realizado exame de raio-X, medicada e liberada. A mesma passará pela medicina do trabalho.</t>
  </si>
  <si>
    <t>Módulo 04</t>
  </si>
  <si>
    <t>37013499/ Milandia Vicente Costa</t>
  </si>
  <si>
    <t>1. Comunicado a gestão imediata;
2. Comunicado a Segurança do Trabalho;
3. Encaminhado o colaborador para o P.S de Pirajuí.</t>
  </si>
  <si>
    <t xml:space="preserve"> Márcio Aparecido Cavalheiro</t>
  </si>
  <si>
    <t xml:space="preserve"> Skid linha 02</t>
  </si>
  <si>
    <t>O colaboradora tinha acabado de finalizar um abastecimento de Diesel no Skid da linha 02, e ao ir conferir o número na registradora, enrosco o pé na parte de trás da bomba de diesel e veio a cair.</t>
  </si>
  <si>
    <t xml:space="preserve"> Fernanda de Oliveira Souza/37008921</t>
  </si>
  <si>
    <t>1. Comunicação a Gestão imediata
2. Comunicação a segurança do trabalho
3. Colaboradora foi encaminhado ao CMU                                    4. Colaboradora foi liberada, mas irá passar na medicina Bracell dia 06/05/2024</t>
  </si>
  <si>
    <t>Savio Rodrigues</t>
  </si>
  <si>
    <t>O motorista estava carregando quando finalizou a pilha de madeira, ao deslocar para continuar o carregamento em outra pilha de madeira, atingiu uma árvore, causando a quebra dos 04 fueiros da 2º composição.</t>
  </si>
  <si>
    <t>37009802 / Roberto Carlos Ribeiro</t>
  </si>
  <si>
    <t>1. Avisado o Supervisor da área e logístico.</t>
  </si>
  <si>
    <t>Rodovia Marechal Rondon -Km 317 (Próximo a Ambev agudos)</t>
  </si>
  <si>
    <t>Durante deslocamento na rodovia veio a colidir na traseira de um caminhão. Iniciou sua jornada às 18:00h na base. O Motorista estava conduzindo o veículo da empresa vindo de um socorro em Bauru. Foi evidenciado que o carro estava na velocidade  94km/h na hora da ocorrência.</t>
  </si>
  <si>
    <t>Cargo Polo</t>
  </si>
  <si>
    <t>Carlos Alberto Ferreira dos Santos</t>
  </si>
  <si>
    <t>1. O colaborador foi direcionado para UPA de Agudos, foi avaliado e realizado exame e houve um fratura na costela , o mesmo passará por tomografia e ficará em observação.</t>
  </si>
  <si>
    <t>Pátio das carretas linha 01</t>
  </si>
  <si>
    <t>O colaborador foi estacionar no Pátio das carretas da linha 1 e ao fazer a manobra, teve sua visibilidade tampada pelo sol, colidindo com a 1⁰ carreta que estava estacionada.</t>
  </si>
  <si>
    <t>Jose Vicente Cardoso</t>
  </si>
  <si>
    <t>1. Comunicado a coordenação de transporte e supervisão.</t>
  </si>
  <si>
    <t xml:space="preserve"> Marcos Domingues </t>
  </si>
  <si>
    <t>Estacionamento 45 graus linha 2</t>
  </si>
  <si>
    <t>Durante a troca de turno o colaborador relata que seu caminhão desceu e colidiu com outro caminhão que estava atrás na fila de chegada na Fábrica. Houve apenas danos materiais (placa do caminhão que estava parado atrás danificou).</t>
  </si>
  <si>
    <t>Marcelo Gobbi Marciano</t>
  </si>
  <si>
    <t>1. Comunicando imediato à liderança.</t>
  </si>
  <si>
    <t>Fazenda Santo Antonio - Joao Pinheiro MG - MÓD 08</t>
  </si>
  <si>
    <t xml:space="preserve"> Ao realizar a troca de turno,  o colaborador estacionou o veículo aproximadamente a 40 metros da Motoniveladora. Sem perceber o veículo estacionado, o operador deu ré na máquina e veio a colidir com o mesmo, causando avarias no capô do veículo.</t>
  </si>
  <si>
    <t>Sergio Carlos de Mendonça</t>
  </si>
  <si>
    <t>Operador de Maquinas</t>
  </si>
  <si>
    <t>1. Comunicado ao setor de segurança, prestador de serviços e supervisão.</t>
  </si>
  <si>
    <t>Denilson Amaral</t>
  </si>
  <si>
    <t>Faz. Ganachi,  talhão 019</t>
  </si>
  <si>
    <t>O colaborador estava realizando atividade de adubação mecanizada,  quando ao chegar no final do talhão não viu a caixa d'água, devido a vegetação alta o trator tombou para o lado direito. Somente danos materias. O plantio foi realizado em cima da borda da caixa d'água. O operador foi encaminhado ao PS de Itatinga para avaliação e foi liberado para suas atividades normais.</t>
  </si>
  <si>
    <t xml:space="preserve">Vitor Ricardo Alves Pereira </t>
  </si>
  <si>
    <t>1. Trator foi destombado e encaminhado a Oficina Mecanica.</t>
  </si>
  <si>
    <t>Alessandro Barros</t>
  </si>
  <si>
    <t>O colaborador estava indo sentido Presidente Alves e Pirajuí, para fazenda Santo Antônio V, quando um veículo terceiro fechou o colaborador bracell, vindo a colidir com o guardireio e ocasionando avaria no veículo bracell.</t>
  </si>
  <si>
    <t xml:space="preserve"> 37006929/ Patrick Cristian Camargo</t>
  </si>
  <si>
    <t>Técnico de silvicultura</t>
  </si>
  <si>
    <t>1. Comunicação aos gestores e área de segurança  Florestal.</t>
  </si>
  <si>
    <t>Patrick Cristian Camargo</t>
  </si>
  <si>
    <t>Fazenda Buritis  / Cabrália Paulista SP - MÓD 05</t>
  </si>
  <si>
    <t>O colaborador ao deslocar no interior do talhão para fazer atendimento mecânico no FW 14007, sofreu um queda de mesmo nível, atingindo seu punho da mão direito no solo, causando um leve desconforto.</t>
  </si>
  <si>
    <t>Genival Lopes Cavalcante</t>
  </si>
  <si>
    <t>1. Dierecionado o colaborador até o Pronto Atendimento na cidade de Bauru para avaliação médica. Após avaliação, não foi identificada nenhuma lesão, foi medicado e liberado.                                                                               2. Será avaliado pelo Médico do Trabalho no dia 08/05/2024.</t>
  </si>
  <si>
    <t>Cristovão Coelho Lopes</t>
  </si>
  <si>
    <t xml:space="preserve">Fazenda Santa Elena </t>
  </si>
  <si>
    <t>Colaborador realizava atividade de aplicação de herbicida manual, quando veio a cair em um buraco coberto pela vegetação alta, causando  desconforto no joelho.</t>
  </si>
  <si>
    <t xml:space="preserve">Região Norte </t>
  </si>
  <si>
    <t>Gabriel Rodrigues de Araújo Dias, Mat.37898</t>
  </si>
  <si>
    <t xml:space="preserve">Ajudante Rural </t>
  </si>
  <si>
    <t xml:space="preserve">1. Após ocorrência o colaborador foi encaminhado para o pronto socorro de Pirajuí </t>
  </si>
  <si>
    <t xml:space="preserve">Diego Santos </t>
  </si>
  <si>
    <t>Fazenda São Pedro da Mata - Ribas do Rio Pardo - MS</t>
  </si>
  <si>
    <t>O colaborador relatou que realizou o estacionamento da máquina/implemento para realização do abastecimento com auxílio do caminhão pipa. Foi então que o operador abriu a porta da máquina e passou informações para o motorista e em seguida fechou a porta. Nesse momento, o vidro da máquina do lado esquedo veio a estourar espontâneamente.</t>
  </si>
  <si>
    <t>Alex Santos Campos</t>
  </si>
  <si>
    <t>1. Comunicado aos gestores e áras de segurança da MS Florestal e EPS ASJ</t>
  </si>
  <si>
    <t>Cleber Gois</t>
  </si>
  <si>
    <t xml:space="preserve">Talhão: 001 </t>
  </si>
  <si>
    <t xml:space="preserve">O colaborador estava realizando a atividade de desseca em Barra protegida, ao passar por uma área com resíduo de eucalipto, o galho subiu na roda da máquina e veio a acertar o vidro. </t>
  </si>
  <si>
    <t xml:space="preserve">Fazenda Santa Cruz IV </t>
  </si>
  <si>
    <t xml:space="preserve">1106/ Maurício de Sibia Tovar </t>
  </si>
  <si>
    <t xml:space="preserve">Operador de Trator Florestal </t>
  </si>
  <si>
    <t xml:space="preserve">1. O operador foi orientado a parar a máquina imediatamente e a manutenção foi acionada para realizar a substituição. </t>
  </si>
  <si>
    <t xml:space="preserve">Gilberto Jacinto de Souza </t>
  </si>
  <si>
    <t xml:space="preserve">Bauru-SP </t>
  </si>
  <si>
    <t xml:space="preserve">Estava trafegando pela AV. Duque de Caxias em Bauru, quando um motociclista atingiu o guidão da moto na porta traseira do passageiro do lado direito. </t>
  </si>
  <si>
    <t xml:space="preserve">Felipe Ulian </t>
  </si>
  <si>
    <t xml:space="preserve">Motorista veículo leve </t>
  </si>
  <si>
    <t xml:space="preserve">1. Colaborador acionou o socorro </t>
  </si>
  <si>
    <t xml:space="preserve">Wesley Maruchi </t>
  </si>
  <si>
    <t xml:space="preserve">Fazenda Nossa Senhora de Fátima V </t>
  </si>
  <si>
    <t xml:space="preserve">O carro parou no carreador ao lado do ônibus que faz o transporte dos colaboradores. O motorista do ônibus ao dar ré bateu no carro, vindo a quebrar o retrovisor e amassar a porta. </t>
  </si>
  <si>
    <t xml:space="preserve">Duartina </t>
  </si>
  <si>
    <t xml:space="preserve">Marcel Vanin Lellis e Almir Rogério Pereira da costa </t>
  </si>
  <si>
    <t xml:space="preserve"> Encarregado e motorista da VDA </t>
  </si>
  <si>
    <t xml:space="preserve">1. Comunicado aos superiores imediato. O carro foi paralisado. </t>
  </si>
  <si>
    <t xml:space="preserve">Marcel vanin lellis </t>
  </si>
  <si>
    <t xml:space="preserve">Fazenda Havaí </t>
  </si>
  <si>
    <t xml:space="preserve">O colaborador relatou que ao descer da máquina para acompanhar a afiação das facas, foi surpreendido por uma picada de um maribondo na região do rosto. </t>
  </si>
  <si>
    <t xml:space="preserve">Árvores Esparsas </t>
  </si>
  <si>
    <t xml:space="preserve">37013771/Luciano do Santos Soares </t>
  </si>
  <si>
    <t xml:space="preserve">Operador de Máquina Florestal </t>
  </si>
  <si>
    <t xml:space="preserve">Marco Aurélio </t>
  </si>
  <si>
    <t xml:space="preserve">Fazenda União </t>
  </si>
  <si>
    <t xml:space="preserve">O colaborador estava na atividade de capina química entre linha. Ao realizar um movimento involuntário com o braço, veio a bater contra a alavanca de comando do trator, fazendo o implemento pulverizador levantar, batendo contra a janela traseira da máquina, causando avarias na proteção e quebrando o vidro. </t>
  </si>
  <si>
    <t xml:space="preserve">17486 / Willian Silva Santos </t>
  </si>
  <si>
    <t xml:space="preserve">Op. De Trator de Pneus </t>
  </si>
  <si>
    <t xml:space="preserve">1. Comunicação aos gestores e área de segurança da MS Florestal e EPS Emflors I. 
2. Remoção da máquina do local para manutenção. </t>
  </si>
  <si>
    <t xml:space="preserve">Rodrigo Santos </t>
  </si>
  <si>
    <t>Rua Ásia, S/ Nº, Bairro Distrito Industrial II Luiz Trecenti, Lençóis Paulista SP</t>
  </si>
  <si>
    <t xml:space="preserve">Durante manobra de engate de carretaca no pátio PA Olsen, o motorista não se atentou a trava do gavião da Quinta roda e ao deslocar com o veículo, a carreta desengatou vindo a cair no chão. </t>
  </si>
  <si>
    <t xml:space="preserve">Wellington Camargo Ignacio </t>
  </si>
  <si>
    <t xml:space="preserve">Motorista Rodotrem </t>
  </si>
  <si>
    <t xml:space="preserve">1. Informado os gestores da operação, Olsen e Bracell. 
</t>
  </si>
  <si>
    <t xml:space="preserve">Fazenda Betel </t>
  </si>
  <si>
    <t xml:space="preserve">O colaborador estava realizando a higienização da cabine da máquina e ao fechar a janela traseira, essa veio a bater com força despropocional, causando a trinca do vidro. </t>
  </si>
  <si>
    <t xml:space="preserve">Francisco Edinaldo Carvalho Souza </t>
  </si>
  <si>
    <t xml:space="preserve">Operador Trator de Pneu </t>
  </si>
  <si>
    <t xml:space="preserve">1. Comunicação aos gestores e área de segurança da MS Florestal e EPS JSF. 
2. Máquina encaminhada para manutenção. </t>
  </si>
  <si>
    <t xml:space="preserve">José Alex Secundino dos Santos </t>
  </si>
  <si>
    <t xml:space="preserve">Faz. Ganesi, talhão 012 </t>
  </si>
  <si>
    <t xml:space="preserve">O Colaborar estava realizando a atividade de Capina Química Manual, quando caiu em um buraco de Tatu. O buraco estava encoberto pela vegetação. </t>
  </si>
  <si>
    <t xml:space="preserve"> Itatinga </t>
  </si>
  <si>
    <t xml:space="preserve">Manoel da Silva Feitosa </t>
  </si>
  <si>
    <t xml:space="preserve">1. Encaminhado de imediato ao PS de Itatinga-SP. </t>
  </si>
  <si>
    <t xml:space="preserve">Faz. Dimep II, talhão 001 </t>
  </si>
  <si>
    <t xml:space="preserve">O encarregado, ao realizar manobra de ré com o veículo leve Fiat Strada, acabou colidindo com o implemento (Bujet) em um ponto cego de visão. O implemento estava parado em um local seguro e afastado da operação. Havia placas de sinalização na área. </t>
  </si>
  <si>
    <t xml:space="preserve">Erick Jorge </t>
  </si>
  <si>
    <t xml:space="preserve">Encarregado Florestal </t>
  </si>
  <si>
    <t xml:space="preserve">1. Veículo encaminhado para manutenção. </t>
  </si>
  <si>
    <t xml:space="preserve">Faz. Itamaraty, talhão 005 </t>
  </si>
  <si>
    <t xml:space="preserve">Paulistânia </t>
  </si>
  <si>
    <t xml:space="preserve">Juliana Silva 37017293 </t>
  </si>
  <si>
    <t xml:space="preserve">Auxiliar de serviços gerais </t>
  </si>
  <si>
    <t xml:space="preserve">
1. Encaminhado de imediato ao PS de Paulistânia-SP. 
2. encaminhada medicina Bracell (10/05). </t>
  </si>
  <si>
    <t xml:space="preserve">Colaborador da preventiva de 60k carretas, veio a resvalar com a marreta de 3kg em sua mão esquerda na atividade de abaixar o eixo para troca da bucha trifuncional. </t>
  </si>
  <si>
    <t xml:space="preserve">Preventiva Carretas </t>
  </si>
  <si>
    <t xml:space="preserve">Denis Carlos de Lima - 37014747 </t>
  </si>
  <si>
    <t xml:space="preserve">Mecânico ll </t>
  </si>
  <si>
    <t xml:space="preserve">1. Colaborador comunicou o líder e supervisor imediato, foi encaminhado ao ambulatório e depois encaminhado ao CMU e no dia 10/05/2024 voltou na medicina Bracell 
2. Comunicação à segurança do trabalho </t>
  </si>
  <si>
    <t xml:space="preserve">Dyogenes Santos Lima de Jesus </t>
  </si>
  <si>
    <t xml:space="preserve">Alça de acesso Balança de recebimento de madeira - Portaria 01 </t>
  </si>
  <si>
    <t xml:space="preserve">Caminhão frota 44160 que estava na operação de transferência de madeira entre a L1 e L2, estava com uma madeira para fora da caixa de carga. Ao adentrar na alça de acesso da balança de recebimento, bateu com a madeira no portão, causando avarias no mesmo. Houve apenas danos materiais (Portão da entrada da balança amassado). </t>
  </si>
  <si>
    <t xml:space="preserve">Fernando Barbui </t>
  </si>
  <si>
    <t xml:space="preserve">Motorista Transporte de madeiras </t>
  </si>
  <si>
    <t xml:space="preserve">1. Comunicando imediato à liderança. </t>
  </si>
  <si>
    <t xml:space="preserve">Uedslei Cunha </t>
  </si>
  <si>
    <t xml:space="preserve"> Fazenda Água Limpa </t>
  </si>
  <si>
    <t xml:space="preserve">O colaborador estava realizando a atividade de roçada mecanizada e ao passar por cima de um pedaço de resíduo, o mesmo veio a atingir o vidro dianteiro do lado esquerdo da máquina. </t>
  </si>
  <si>
    <t xml:space="preserve">Roçada Mecanizada </t>
  </si>
  <si>
    <t xml:space="preserve">2292/ Alex Alves Rodrigues Martinez </t>
  </si>
  <si>
    <t xml:space="preserve">Operador de Máquinas </t>
  </si>
  <si>
    <t xml:space="preserve">1. Comunicação aos gestores e área de segurança da MS Florestal e EPS Larsil. 
2. Máquina paralisada para manutenção. </t>
  </si>
  <si>
    <t xml:space="preserve">Leonardo </t>
  </si>
  <si>
    <t xml:space="preserve">Rodovia Marechal Rondon, km 286 - Próximo ao pedágio </t>
  </si>
  <si>
    <t xml:space="preserve">Motorista estava conduzindo o CM RTE8A26 (Carregado), quando um Caminhão Baú, colidiu na traseira do tritrem. Houve apenas danos materiais. </t>
  </si>
  <si>
    <t xml:space="preserve">Vanderlei Costa Ribeiro </t>
  </si>
  <si>
    <t xml:space="preserve">Motorista tritrem </t>
  </si>
  <si>
    <t xml:space="preserve">1. Motorista acionou o monitoramento da Transpes; 
2. Monitoramento acionou a gestão SSMA e gerente da Transpes; 
3. Comunicado gestão Bracell. 
4. TST Transpes foi até o local fazer o acompanhamento; 
5. Polícia Rodoviária foi acionada e abriu o boletim de ocorrência; 
6. Foi realizada a troca do motorista para dar sequência no carregamento. </t>
  </si>
  <si>
    <t xml:space="preserve">Danyllo Oliveira Barbosa </t>
  </si>
  <si>
    <t xml:space="preserve">Fazenda Santa Maria II </t>
  </si>
  <si>
    <t xml:space="preserve">Colaborador ao descarregar uma roda guia em campo, danificou a tampa traseira da strada. Ao tentar fechar, sem a utilização da luva o mesmo sofreu um pequeno corte em sua mão esquerda. </t>
  </si>
  <si>
    <t xml:space="preserve">Almoxarifado </t>
  </si>
  <si>
    <t xml:space="preserve">37007422 Aislan Rafael Cavalari </t>
  </si>
  <si>
    <t xml:space="preserve">Almoxarife </t>
  </si>
  <si>
    <t xml:space="preserve">1. Comunicação ao gestor e a segurança do trabalho 
2. Colaborador encaminhado no dia 10/05/2024 ao ambulatório Bracell </t>
  </si>
  <si>
    <t xml:space="preserve">Gustavo Romeiro </t>
  </si>
  <si>
    <t xml:space="preserve">Trilho de movimentação </t>
  </si>
  <si>
    <t xml:space="preserve">Colaborador estava utilizando o carrinho de movimentação de bandejões, quando o braço do carrinho abriu, bateu no ferro do trilho e consequentemente atingiu o joelho direito colaborador. </t>
  </si>
  <si>
    <t xml:space="preserve">Jonatas Alves Andreosi [37012497] </t>
  </si>
  <si>
    <t xml:space="preserve">1. Colaborador foi encaminhado na Medicina Bracell, após avaliação Médica o mesmo foi liberado para retorno às atividades. </t>
  </si>
  <si>
    <t xml:space="preserve">Beatriz Aquino </t>
  </si>
  <si>
    <t>Fazenda Santa Madalena / Piratininga - SP - MÓD 01</t>
  </si>
  <si>
    <t xml:space="preserve">Operador ao caminhar da máquina até o cabeçote onde estava sendo realizado manutenção, sentiu uma ferroada no rosto próximo ao olho. </t>
  </si>
  <si>
    <t xml:space="preserve">Módulo 1 </t>
  </si>
  <si>
    <t xml:space="preserve">Everton Pires dallaqua </t>
  </si>
  <si>
    <t xml:space="preserve">Operador máquina florestal II </t>
  </si>
  <si>
    <t xml:space="preserve">1.  Colaborador encaminhado para o módulo tomou antialérgico. 
2. Encaminhado ambulatório Bracell, atendido e liberado para a atividade. </t>
  </si>
  <si>
    <t xml:space="preserve">O motorista estava parado no pátio de madeira e no momento em que ajudava outro motorista a retirar a ponta da madeira da composição, a mesma voltou e prensou seu antebraço no suporte do paralama, causando trauma superficial. O mesmo foi direcionado ao ambulatório e posteriormente para o hospital da Unimed. </t>
  </si>
  <si>
    <t>1. Comunicado a liderança e encaminhado ao ambulatório/ hospital</t>
  </si>
  <si>
    <t xml:space="preserve">Rodovia Marechal Rondon, km 439 + 200m, Lins-SP. </t>
  </si>
  <si>
    <t xml:space="preserve">O motorista conduzia o CM RDN4J44 (Carregado na fazenda Ômega em Getulina-SP) na Rodovia Marechal Rondon KM 439 +200 metros próximo ao posto de combustível (sentido Lins a Bauru) e relata que ouviu o estouro do pneu do cavalo mecânico (Pneu da primeira tração lado do motorista) e ao parar o equipamento começou o princípio de incêndio, tentou conter com o extintor do equipamento, porém sem sucesso. Um veículo com policiais militares passava no momento e acionou o corpo de bombeiros que chegou de imediato e interviu para evitar maiores danos. </t>
  </si>
  <si>
    <t xml:space="preserve">José Claudinir Alves Carneiro </t>
  </si>
  <si>
    <t xml:space="preserve">1. Motorista acionou o monitoramento da Transpes; 
2. Monitoramento acionou a gestão SSMA e gerente da Transpes; 
3. Comunicado gestão Bracell; 
4. Acionado o corpo de bombeiro até o local para conter princípio de incêndio; 
5. Supervisor de manutenção Transpes foi até o local fazer o acompanhamento; 
6. Polícia Rodoviária abriu o boletim de ocorrência; </t>
  </si>
  <si>
    <t xml:space="preserve">Pátio da linha 01 </t>
  </si>
  <si>
    <t xml:space="preserve">Estava saindo com o caminhão, quando colidiu a carreta na cabine lado direito de outro caminhão que estava parado, causando pequena avaria. </t>
  </si>
  <si>
    <t xml:space="preserve">Logística Florestal </t>
  </si>
  <si>
    <t xml:space="preserve">37012441 Valdenil da Silva </t>
  </si>
  <si>
    <t xml:space="preserve">Motorista Transporte Florestal </t>
  </si>
  <si>
    <t xml:space="preserve">1. Avisado o Supervisor da área e logístico. </t>
  </si>
  <si>
    <t xml:space="preserve">Marcos Aurélio Montesso </t>
  </si>
  <si>
    <t xml:space="preserve">Fazenda São Pedro da Mata - Ribas do Rio Pardo-MS </t>
  </si>
  <si>
    <t>O motorista do caminhão pipa (frota CP-02) relatou que devido a um problema mecânico na embreagem, o veículo veio a ter atritos com os rolamentos, gerando faíscas de fogo e posteriormente um princípio de incêndio que foi controlado com a utilização do extintor de incêndio.</t>
  </si>
  <si>
    <t xml:space="preserve">Plantio/Irrigação </t>
  </si>
  <si>
    <t xml:space="preserve">Edilson Cândido Bezerra </t>
  </si>
  <si>
    <t xml:space="preserve">1. Comunicação aos gestores e área de segurança da MS Florestal e EPS ASJ. </t>
  </si>
  <si>
    <t xml:space="preserve">Cleber Gois </t>
  </si>
  <si>
    <t xml:space="preserve">Fazenda Betel Gleba B </t>
  </si>
  <si>
    <t xml:space="preserve">O colaborador informou que o veículo (ônibus da empresa Piracicabana) que presta serviço para EPS Emflors atolou. Foi então que o motorista do ônibus solicitou o apoio do operador para desatolar o ônibus com apoio da máquina e eles (motorista e operador) utilizaram uma corrente para realizar essa ação. No momento da realização do desatolamento, o pino de segurança se soltou, indo diretamente no para-brisa do ônibus, causando a trinca do vidro. </t>
  </si>
  <si>
    <t xml:space="preserve">17606 / Rodrigo Santos </t>
  </si>
  <si>
    <t>1. Comunicação aos gestores e área de segurança da MS Florestal e EPS Emflors I</t>
  </si>
  <si>
    <t xml:space="preserve">Charles Costa dos Santos </t>
  </si>
  <si>
    <t xml:space="preserve">Viveiro - Água Clara </t>
  </si>
  <si>
    <t xml:space="preserve">O colaborador relatou que estava realizando atividade no descarregamento de caixas no viveiro. Ao subir no caminhão, ele acabou batendo o joelho direito na lateral da carroceria, causando um pequeno corte em sua perna. </t>
  </si>
  <si>
    <t>DN Florestal</t>
  </si>
  <si>
    <t xml:space="preserve">Laércio Santos Souza Filho </t>
  </si>
  <si>
    <t xml:space="preserve">Ajudante Florestal </t>
  </si>
  <si>
    <t xml:space="preserve">1. O colaborador foi atendido no local e realizado assepsia. Em seguida, ele foi encaminhado para ambulatório médico local, onde foi atendido e liberado sem restrições.  
2. Comunicação aos gestores e área de segurança da MS Florestal e EPS DN Florestal.  </t>
  </si>
  <si>
    <t xml:space="preserve">Eduardo Diego Oliveira </t>
  </si>
  <si>
    <t xml:space="preserve">Rotatória Viveiro sentido saída do distrito </t>
  </si>
  <si>
    <t xml:space="preserve">O motorista estava em trânsito na rotatória do Viveiro Bracell e veio a colidir na traseira de outro veículo  Bracell. </t>
  </si>
  <si>
    <t xml:space="preserve">Logística Transporte </t>
  </si>
  <si>
    <t xml:space="preserve">Elder Paulo dos Santos / 37007400 </t>
  </si>
  <si>
    <t xml:space="preserve">1. Informado a coordenação e a Segurança </t>
  </si>
  <si>
    <t xml:space="preserve">Elder Paulo dos Santos </t>
  </si>
  <si>
    <t>Fazenda Pinheiro III / Botucatu- SP - MÓD 15</t>
  </si>
  <si>
    <t xml:space="preserve">Operador ao fazer o check list do esquipamento no inicio do turno , pisou em um buraco que estava com galhada, vindo a sentir dor no tornozelo . </t>
  </si>
  <si>
    <t xml:space="preserve">Módulo 15 </t>
  </si>
  <si>
    <t xml:space="preserve">Lucas Almeida </t>
  </si>
  <si>
    <t xml:space="preserve">1. Colaborador encaminhado para a Unimed em Botucatu. 
2. Na data de 13/05, será levado a medicina Bracell. </t>
  </si>
  <si>
    <t xml:space="preserve">Ramon Camargo </t>
  </si>
  <si>
    <t xml:space="preserve">Itatinga </t>
  </si>
  <si>
    <t xml:space="preserve">Durante trajeto na divisa da fazenda 0475 ipe III, colaborador estava com atenção voltada para o outro lado do talhão e não visualizou a madeira que estava virada para estrada, onde ao passar com o veículo, ocasionou a quebra vidro do passageiro e avaria na lateral da porta lado esquerdo. </t>
  </si>
  <si>
    <t xml:space="preserve">Planejamento </t>
  </si>
  <si>
    <t xml:space="preserve">Paulo Henrique Micadei 37002940 </t>
  </si>
  <si>
    <t xml:space="preserve">Técnico de Planejamento e controle II </t>
  </si>
  <si>
    <t xml:space="preserve">1. Relatado o ocorrido a supervisão </t>
  </si>
  <si>
    <t xml:space="preserve">Paulo Henrique Micadei </t>
  </si>
  <si>
    <t xml:space="preserve">Fazenda Nossa Senhora Aparecida IV. </t>
  </si>
  <si>
    <t xml:space="preserve">Estava a caminho da Fazenda Nossa Senhora Aparecida IV pela estrada municipal da cidade de Vera Cruz com a pick-up estrada , chegando para adentrar a fazenda, houve colisão com uma Hilux da KOMATSU em uma curva fechada e de pouca visibilidade (devido a uma mata nativa). </t>
  </si>
  <si>
    <t xml:space="preserve">BRC-04 </t>
  </si>
  <si>
    <t xml:space="preserve">Rafael Ramos de Oliveira. </t>
  </si>
  <si>
    <t xml:space="preserve">Técnico Operações Florestais II </t>
  </si>
  <si>
    <t xml:space="preserve">1. Comunicado todos os responsáveis, verificação das condições dos condutores, acionamento do guincho e seguradora. </t>
  </si>
  <si>
    <t xml:space="preserve">Rafael Ramos de Oliveira </t>
  </si>
  <si>
    <t xml:space="preserve">Faz. Santa Maria talhão 004 </t>
  </si>
  <si>
    <t xml:space="preserve">A Colaborador estava realizando a atividade de desentubetamento no talhão 004, quando colocou a mão na caixa de mudas e foi picado por uma abelha na mão. </t>
  </si>
  <si>
    <t xml:space="preserve">Marcelo Rodrigues </t>
  </si>
  <si>
    <t xml:space="preserve">1. Encaminhado de imediato ao PS de Paulistânia-SP. </t>
  </si>
  <si>
    <t xml:space="preserve">Antonio Bruno Filho </t>
  </si>
  <si>
    <t xml:space="preserve">Rua em frente o refeitorio </t>
  </si>
  <si>
    <t xml:space="preserve">Colaboradora estava indo almoçar e torceu o pé esquerdo. </t>
  </si>
  <si>
    <t>LP II</t>
  </si>
  <si>
    <t xml:space="preserve">Valdineia Fernanda Barbosa - 37016472 </t>
  </si>
  <si>
    <t xml:space="preserve">1. Colaboradora foi encaminhada na Medicina Bracell (linha 2), posteriormente direcionada para o CMU para realizar raio-x. 
2. Em 14.05.24 retorna na medicina para avaliação e classificação da ocorrência. 
Obs.: Colaboradora argumentou que o ocorrido foi as 12:00, porém só comunicou a liderança as 16:45. </t>
  </si>
  <si>
    <t xml:space="preserve">Nathane </t>
  </si>
  <si>
    <t xml:space="preserve">Motorista ao sair com o ônibus do módulo sentido a cidade, ainda na estrada principal próximo à fazenda, ao passar por uma caçamba lado a lado, por à estrada ser estreita, antes de terminar de passar, a ponta do pino na lateral da caçamba veio a pegar na janela lateral do ônibus, vindo a quebrar. </t>
  </si>
  <si>
    <t xml:space="preserve">Módulo 13 </t>
  </si>
  <si>
    <t xml:space="preserve">Daniel José Pedro </t>
  </si>
  <si>
    <t xml:space="preserve">1. Comunicado a Gestão </t>
  </si>
  <si>
    <t xml:space="preserve">Francisco da Conceição Sousa </t>
  </si>
  <si>
    <t>Fazenda Água Fria, Talhão 012 - Getulina-SP - MÓD 06</t>
  </si>
  <si>
    <t xml:space="preserve">O colaborador ao descer do equipamento, veio a prender o dedo entre o ponto de apoio com o suporte da cortina da porta do harvester. </t>
  </si>
  <si>
    <t xml:space="preserve">Módulo 06 </t>
  </si>
  <si>
    <t xml:space="preserve">37015289 Leonardo de Azevedo </t>
  </si>
  <si>
    <t xml:space="preserve">Operador de máquina florestal </t>
  </si>
  <si>
    <t xml:space="preserve">1. Comunicado a Gestão. 
2. Colaborador foi encaminhando ao pronto socorro em Lins. </t>
  </si>
  <si>
    <t xml:space="preserve">Fabiano Lee Van </t>
  </si>
  <si>
    <t xml:space="preserve">Fazenda Santa América (ID: 0162) </t>
  </si>
  <si>
    <t xml:space="preserve">O trator Frota 465 estava realizando a atividade de limpeza de área dentro do talhão 026, quando o trator deslizou vindo a bater na árvore de eucalipto, causando a trinca do vidro do lado direito. </t>
  </si>
  <si>
    <t xml:space="preserve"> Duartina </t>
  </si>
  <si>
    <t xml:space="preserve">Danilo Basso Claro </t>
  </si>
  <si>
    <t xml:space="preserve"> Operador de Máquinas agrícolas </t>
  </si>
  <si>
    <t xml:space="preserve">1. Comunicado aos superior imediato. Referente a quebra do vidro e parando trato 465 </t>
  </si>
  <si>
    <t xml:space="preserve">Dener </t>
  </si>
  <si>
    <t xml:space="preserve">Fazenda Sossego I </t>
  </si>
  <si>
    <t xml:space="preserve">Ao realizar a limpeza de caixa d’agua, uma madeira no solo veio a subir na concha (chicoteando), atingindo o para brisa, causando a quebra do mesmo. </t>
  </si>
  <si>
    <t xml:space="preserve">Regional Norte </t>
  </si>
  <si>
    <t xml:space="preserve">Lineker dos Santos Magnago – Matricula - 1753 </t>
  </si>
  <si>
    <t xml:space="preserve">Operador de Maquinas Pesadas II </t>
  </si>
  <si>
    <t xml:space="preserve">1. Equipamento paralisado, comunicação imediata aos responsáveis. </t>
  </si>
  <si>
    <t xml:space="preserve">Helen Beatriz </t>
  </si>
  <si>
    <t xml:space="preserve">Fazenda Santo Antônio do Palmares </t>
  </si>
  <si>
    <t xml:space="preserve">Veículo Caminhonete S10 ao realizar manobra veio a colidir na porta lateral do lado esquerdo do veículo Mobi da empresa Suína. </t>
  </si>
  <si>
    <t xml:space="preserve">Preparo de solo - LP01 </t>
  </si>
  <si>
    <t xml:space="preserve">37000996 / Rogério Batista </t>
  </si>
  <si>
    <t xml:space="preserve">Técnico Operações Florestais </t>
  </si>
  <si>
    <t xml:space="preserve">1. Comunicado o gestor Bracell Richard Santos. 
2. Comunicado ao time de segurança </t>
  </si>
  <si>
    <t xml:space="preserve">Rogério Batista </t>
  </si>
  <si>
    <t xml:space="preserve">Pirajui </t>
  </si>
  <si>
    <t xml:space="preserve">O colaborador relatou que no trajeto ao ponto para esperar o transporte veio a pisar na tampa de fossa e a mesma veio a quebrar afundando seu pé no buraco e lhe causando uma lesão no pé esquerdo. </t>
  </si>
  <si>
    <t xml:space="preserve">BRC 05 </t>
  </si>
  <si>
    <t xml:space="preserve">37016916 Roger Gustavo Moreno Rosalino </t>
  </si>
  <si>
    <t xml:space="preserve">Mecanico </t>
  </si>
  <si>
    <t xml:space="preserve">1. Comunicação aos gestores e segurança do trabalho 
2. Colaborador foi encaminhado ao pronto atendimento da Cidade de Pirajui 
3. Colaborador passou no ambulatório dia 13 e 14/05/2024 para classificação </t>
  </si>
  <si>
    <t xml:space="preserve">Junio Fernando Oliveira Souza </t>
  </si>
  <si>
    <t xml:space="preserve">Oficina central </t>
  </si>
  <si>
    <t xml:space="preserve">O colaborador relatou que ao descer do caminhão onde realizava lubrificação, veio a escorregar e sofrer uma queda. No momento em que apoiou a mão no chão sentiu dor no dedo minimo esquerdo. </t>
  </si>
  <si>
    <t xml:space="preserve">Oficina Central </t>
  </si>
  <si>
    <t xml:space="preserve">37900733 Mateus Felipe S. Dos Santos </t>
  </si>
  <si>
    <t xml:space="preserve">Aprendiz </t>
  </si>
  <si>
    <t xml:space="preserve">1. Colaborador foi encaminhado ao Ambulatório da L2 onde recebu o primeiro atendimento e em seguida encaminhado pra Unimed pra tirar Raio -x 
2. Comunicação ao gestor e segurança do trabalho </t>
  </si>
  <si>
    <t xml:space="preserve"> Marcio Julio </t>
  </si>
  <si>
    <t xml:space="preserve">Talhão: 002 </t>
  </si>
  <si>
    <t xml:space="preserve">O colaborador realizava a atividade de Adubação e ao passar por uma área com resíduo de eucalipto, o galho subiu, pegando no vidro do trator que veio a trincar. </t>
  </si>
  <si>
    <t xml:space="preserve">Fazenda São Marcelo II </t>
  </si>
  <si>
    <t xml:space="preserve">336/ Antônio Carlos Campos </t>
  </si>
  <si>
    <t xml:space="preserve">1. máquina paralisada imediatamente para reparos </t>
  </si>
  <si>
    <t xml:space="preserve">Willian Santos Ribeiro </t>
  </si>
  <si>
    <t xml:space="preserve">Fazenda Pedra Preta </t>
  </si>
  <si>
    <t xml:space="preserve">Motorista conduzia o caminhão tri-trem na estrada de terra para a fazenda Pedra Preta, quando ao chegar no carregamento identificou que havia caído um fueiro da primeira composição. </t>
  </si>
  <si>
    <t xml:space="preserve">37011396 Luiz Marcos de Lima </t>
  </si>
  <si>
    <t xml:space="preserve">Mini jardim Clonal 1 </t>
  </si>
  <si>
    <t xml:space="preserve">A colaboradora estava realizando atividade de coleta de broto e em determinado momento, veio a cortar o dedo médio da mão direita. Foi realizada assepsia, curativo no local e liberada sem restrições. </t>
  </si>
  <si>
    <t xml:space="preserve">37016501/Danielly Valéria de Oliveira </t>
  </si>
  <si>
    <t xml:space="preserve">Auxiliar de Serviços Gerais Viveiro </t>
  </si>
  <si>
    <t xml:space="preserve">Lidiana Ralph </t>
  </si>
  <si>
    <t xml:space="preserve">Fazenda Conquista - Talhão 08 </t>
  </si>
  <si>
    <t xml:space="preserve">O colaborador relatou que estava realizando soldagem do braço do retrovisor do trator/link 06. Após uns 10 minutos do término da manutenção, ele escutou um estalo e quando foi até a máquina, constatou que o vidro havia trincado. </t>
  </si>
  <si>
    <t xml:space="preserve">Amadeo </t>
  </si>
  <si>
    <t xml:space="preserve">Limpeza de Área com Link </t>
  </si>
  <si>
    <t xml:space="preserve">Aparecido Souza dos Santos </t>
  </si>
  <si>
    <t xml:space="preserve">Mecânico </t>
  </si>
  <si>
    <t xml:space="preserve">1. Comunicação aos gestores e área de segurança da MS Florestal e EPS Amadeo. </t>
  </si>
  <si>
    <t xml:space="preserve">Amadeo Neto </t>
  </si>
  <si>
    <t xml:space="preserve">Fazenda Recanto do Lontra </t>
  </si>
  <si>
    <t xml:space="preserve">O colaborador (operador) relatou que durante o deslocamento com o trator (TTP-48) com rolo faca entre as fazendas (São Francisco x Recanto do Lontra), mesmo estando com boa visibilidade, o operador se distraiu e acabou atingindo um poste de rede de energia elétrica (doméstica) que se encontrava do lado esquerdo da máquina. </t>
  </si>
  <si>
    <t xml:space="preserve">Limpeza de área (rolo faca) </t>
  </si>
  <si>
    <t xml:space="preserve">Rian Augusto Garcia Ximenes </t>
  </si>
  <si>
    <t xml:space="preserve">1- Comunicação aos gestores Operacionais e área de segurança da MS Florestal e EPS Teca. 
2 - Isolamento da área e acionamento da empresa Energisa para manutenção da rede. </t>
  </si>
  <si>
    <t xml:space="preserve">Carolina Martins </t>
  </si>
  <si>
    <t>Fazenda Nossa Senhora Aparecida IV - MÓD 10</t>
  </si>
  <si>
    <t>Conforme afirmação do operador, durante operação no HV 10094, o apoio de braço que não estava devidamente fixado, após regulagem se movimentou involuntáriamente, ocasionando o acionamento do joystick e assim toque do cabeçote contra o Lexan.</t>
  </si>
  <si>
    <t xml:space="preserve">Módulo 10 </t>
  </si>
  <si>
    <t xml:space="preserve">37006854/ Fábio Silva Marques </t>
  </si>
  <si>
    <t xml:space="preserve">1.  Colaborador relatou antes do final do turno! Apenas danos materiais. 
2. Orientação aos operadores sobre devido aperto nas regulagens de banco da máquina. </t>
  </si>
  <si>
    <t xml:space="preserve">Éverton Gomes da Silva </t>
  </si>
  <si>
    <t xml:space="preserve">Faz. DIMEP 2, talhão 007 </t>
  </si>
  <si>
    <t xml:space="preserve">Durante a operação de aplicação química mecanizada com o implemento Budget, o braço hidráulico do implemento veio a se quebrar, dando um solavanco no trator, o qual bateu em um galho de árvore, vindo a quebrar o vidro. </t>
  </si>
  <si>
    <t xml:space="preserve">Paulo Sergio </t>
  </si>
  <si>
    <t xml:space="preserve">Tratorista. </t>
  </si>
  <si>
    <t xml:space="preserve">1. Trator parado para manutenção </t>
  </si>
  <si>
    <t xml:space="preserve">Alessandro Dias Domingues </t>
  </si>
  <si>
    <t>Fazenda Água Fria - MÓD 06</t>
  </si>
  <si>
    <t xml:space="preserve">O colaborador estava com o equipamento em manutenção, quando ao subir na máquina foi ferruado por uma abelha na região do rosto, causando inchaço. Colaborador foi medicado com antialérgico e direcionado para área médica. </t>
  </si>
  <si>
    <t xml:space="preserve">Valdiney dos Reis </t>
  </si>
  <si>
    <t xml:space="preserve">1. • Comunicado a Gestão </t>
  </si>
  <si>
    <t xml:space="preserve">Ariosmar Damaceno </t>
  </si>
  <si>
    <t xml:space="preserve">Picador de biomassa </t>
  </si>
  <si>
    <t xml:space="preserve">Houve um princípio de incêndio na máquina 658 que estava operando na mesa de Biomassa na Linha 1. Operador viu a fumaça e desceu da máquina com extintor, acionou o sistema de alarme de incêndio e de imediato se afastou da máquina. </t>
  </si>
  <si>
    <t xml:space="preserve">Antônio Aparecido de Brito - 37007964 </t>
  </si>
  <si>
    <t xml:space="preserve">Operador de Grua Florestal - Pátio de Madeira </t>
  </si>
  <si>
    <t xml:space="preserve">1. Foi comunicado os bombeiros pelo Preparo de Cavacos da linha 1, acionado Supervisão de Fábrica da Linha 1 e do Pátio de Madeiras. </t>
  </si>
  <si>
    <t xml:space="preserve">Matthews Vergílio Gomes de Medeiros </t>
  </si>
  <si>
    <t>Fazenda DIMEP 2 -  Talhão 009</t>
  </si>
  <si>
    <t>Durante a atividade de aplicação de calcário mecanizado, o trator passou por cima de um resíduo, o qual levantou e atingiu o vidro, vindo a quebrar.</t>
  </si>
  <si>
    <t>1. Trator parado para troca do vidro e instalação da proteção.
2. Instalação de proteção em todos os Tratores TL 100.</t>
  </si>
  <si>
    <t xml:space="preserve">Acesso a Fazenda Turvinho </t>
  </si>
  <si>
    <t>Durante o deslocamento com S10 estando entre 30 a 40 metros de distância do veÍculo Fiat strada que ia a sua frente,  quando o veículo Fiat strada veio a parar por causa de um veículo de terceiro que estava  vindo sentindo contrário em sua direção e o trecho da estrada rural estava apertado.O motorista da S10 veio a freiar, porém havia muita areia solta, não conseguiu parar o veículo, vindo a colidir na traseira da Fiat strada.</t>
  </si>
  <si>
    <t>Operação com drone</t>
  </si>
  <si>
    <t xml:space="preserve">37009854/Henrique Ortigosa Rodrigues Garcia </t>
  </si>
  <si>
    <t xml:space="preserve">Piloto de Drone </t>
  </si>
  <si>
    <t>1. Avaliação dos danos (ambos veículos da área de operações com drone).2. informado gestor e segurança do trabalho. 3. Dia 20/05/24 será realizado levantamento de velocidades dos veículos com frotas.</t>
  </si>
  <si>
    <t>Denilson J. Fernandes</t>
  </si>
  <si>
    <t>Fazenda Dois Meninos</t>
  </si>
  <si>
    <t>Ao colocar a luva de vaqueta, o colaborador sentiu uma picada na mão direita. Pressionou por cima da luva para matar o inseto, guardou a luva novamente e seguiu para o módulo pensando se tratar de uma picada de abelha. As 14hrs, ao retornar para sua casa, verificou que havia um escorpiãoo esmagado dentro da luva. Obs: A luva estava guardada dentro da mochila do colaborador.</t>
  </si>
  <si>
    <t>Lindemberg Hermogenes Santana</t>
  </si>
  <si>
    <t>1. Colaborador parou a atividade;
2. Comunicado a gestãoo imediata;
3. Comunicado a segurança do trabalho;
4. Comunicado a área de saúde.</t>
  </si>
  <si>
    <t>Cassio Thomas</t>
  </si>
  <si>
    <t>Fazenda Ideal</t>
  </si>
  <si>
    <t>A colaboradora durante atividade de roçada manual, sentiu uma picada de abelha no rosto.</t>
  </si>
  <si>
    <t>LB Florestal</t>
  </si>
  <si>
    <t>Região Centro</t>
  </si>
  <si>
    <t>Lucilene Cipriano Modesto</t>
  </si>
  <si>
    <t>Trabalhadora  Agricola</t>
  </si>
  <si>
    <t>1. Encaminhada para o hospital de Areiópolis  aonde passou pelo pronto atendimento e foi liberada sem restrição.</t>
  </si>
  <si>
    <t>Edson Ernesto Aleixo do Prado</t>
  </si>
  <si>
    <t>Pátio do posto de combustível Pirapatos - Luislândia MG</t>
  </si>
  <si>
    <t>Motorista ao realizar a manobra para sair  do pátio do posto de combustível, veio a colidir a terceira composição em uma frota da empresa Garbuio que estava parada ao lado. Houve apenas danos materiais.</t>
  </si>
  <si>
    <t>Paulo De Castro Miranda - 0830976</t>
  </si>
  <si>
    <t xml:space="preserve">Motorista Tritrem </t>
  </si>
  <si>
    <t>1. Informado a liderança Expresso de imediato.</t>
  </si>
  <si>
    <t>Fazenda Santa Iza - Veríssimo MG - MÓD 13</t>
  </si>
  <si>
    <t xml:space="preserve">Durante o deslocamento no interior do talhão 064 para atendimento ao chamado da HV 31, o colaborador relatou ter pisado de forma irregular, sentindo seu tornozelo direito ficar dolorido horas mais tarde. </t>
  </si>
  <si>
    <t>Sandro Lopez Santos</t>
  </si>
  <si>
    <t xml:space="preserve">Técnico em Manutenção </t>
  </si>
  <si>
    <t xml:space="preserve">1. Comunicado a Gestão. 2. Colaborador foi encaminhando ao pronto atendimento de Veríssimo.  </t>
  </si>
  <si>
    <t>José Augusto Couto</t>
  </si>
  <si>
    <t>Fazenda Santa Iza - Talhão 065 Veríssimo MG - MÓD 13</t>
  </si>
  <si>
    <t xml:space="preserve">Voltando do almoço para a operação, não pecebeu a presença de abelhas ao redor da máquina. Ao chegar mais próximo, veio ser atacado por duas abelhas, onde uma picou seu rosto e outra a mão direita. </t>
  </si>
  <si>
    <t>37014601 / Rogério dos Santos Barbosa</t>
  </si>
  <si>
    <t>1. Comunicado a Gestão. 2.Colaborador foi encaminhando ao pronto atendimento de Veríssimo e, após passar por atendimento médico foi liberado para suas atividades.</t>
  </si>
  <si>
    <t>Eduardo Ribeiro Da Cunha</t>
  </si>
  <si>
    <t>Fazenda Santa Iza talhão 065 - Veríssimo - MG</t>
  </si>
  <si>
    <t>Ao se deslocar para substituir a mangueira do cabeçote da HV 10132, ao terminar o serviço veio uma abelha e picou seu rosto.</t>
  </si>
  <si>
    <t xml:space="preserve"> Antônio Mailson Ferreira de Santana Ramos</t>
  </si>
  <si>
    <t xml:space="preserve">Técnico em manutenção </t>
  </si>
  <si>
    <t>1. Comunicado a Gestão. 2. Colaborador foi encaminhando ao pronto atendimento de Veríssimo e, após passar por atendimento médico foi liberado para suas atividades.</t>
  </si>
  <si>
    <t>Massapê</t>
  </si>
  <si>
    <t xml:space="preserve">Durante atividade de calcário, o operador de trator agrícola passou por cima de um tronco, que levantou e bateu no trator,  causando a quebra do vidro inferior dianteiro. </t>
  </si>
  <si>
    <t xml:space="preserve">Cícero Galdino de lima </t>
  </si>
  <si>
    <t xml:space="preserve">Operador de Trator Agrícola </t>
  </si>
  <si>
    <t xml:space="preserve">1. Comunicado ao setor de segurança da EPS. 2. máquina paralisada imediatamente. 3. Informado posteriormente a operação e segurança da Bracell. </t>
  </si>
  <si>
    <t>Dalgiza Mira</t>
  </si>
  <si>
    <t>O colaborador estava fazendo a montagem do pneu single no chão com a alavanca, ao pisar na borda para ajudar a encaixar a roda escorregou o pé direito e teve uma torção no joelho .</t>
  </si>
  <si>
    <t>Daniel Ricardo dos Santos /37015445</t>
  </si>
  <si>
    <t xml:space="preserve">1. Colaborador comunicou o líder e supervisor imediato 2. Colaborador foi encaminhado ao ambulatório Bracell e depois ao CMU.3. Comunicação q segurança do trabalho OBS: Colaborador irá retornar 20/05/2024 ao ortopedista para avaliação </t>
  </si>
  <si>
    <t xml:space="preserve">Reginaldo Batista dos Santos </t>
  </si>
  <si>
    <t>Rodovia Marechal Rondon, Araçatuba - SP</t>
  </si>
  <si>
    <t>Motorista iniciou a jornada com o caminhão em Santa fé do Sul às 12:30, seguia carregado pela Rod. Marechal Rondon (próximo a cidade de Araçatuba), contudo perdeu o controle do conjunto e veio a tombar a 2ª e 3ª carreta, jogando a madeira para o lado do acostamento. O caminhão ficou parado no acostamento da rodovia, não houve interdição da via. Houve apenas danos materiais. Causas estão sendo investigadas.</t>
  </si>
  <si>
    <t>Rodolfo Valentim Feliciano</t>
  </si>
  <si>
    <t>1. Motorista acionou o monitoramento da VDALog; 2. Monitoramento acionou a gestão SSMA e gerente da VDALog. 3. Comunicado gestão Bracell. 4. Encaminhado apoio ao local.</t>
  </si>
  <si>
    <t>Edmar Bursi</t>
  </si>
  <si>
    <t>Fazenda Sete Marias, Cidade de Vera Cruz - MÓD 10</t>
  </si>
  <si>
    <t xml:space="preserve">Ao manobrar a caminhonete em marcha ré, para dar passagem na estrada a outra caminhonete, não viu árvore que estava no ponto "cego" do retrovisor, encostando a  traseira do veículo em um eucalipto. </t>
  </si>
  <si>
    <t>Técnico de Operação Colheita</t>
  </si>
  <si>
    <t>1. Avaliação dos riscos para operação.</t>
  </si>
  <si>
    <t>Rotatória próximo a Lwart</t>
  </si>
  <si>
    <t>Motorista estava se deslocando sentido a fábrica, quando após fazer a rotatória da lwart um pneu veio a estourar e lascas do pneu acertaram um veículo leve que passava no momento. O condutor do carro não aguardou no local.</t>
  </si>
  <si>
    <t>Jose Augusto Correia</t>
  </si>
  <si>
    <t>Fazenda Betel Gleba B</t>
  </si>
  <si>
    <t>O colaborador estava realizando a atividade de irrigação e em determinado momento, o pneu do tanque do  implemento de irrigação passou por cima de um resíduo, vindo a arremessar o resíduo na parte superior da sua coxa esquerda, causando escoriações. Por medidas preventivas, o colaborador foi encaminhado ao hospital em Água Clara-MS,  onde foi atendido e liberado sem restrições.</t>
  </si>
  <si>
    <t>Anderson Santos Barbosa de Andrade</t>
  </si>
  <si>
    <t>1. Comunicação aos gestores,  saúde e área de segurança da MS Florestal e EPS Emflors I.</t>
  </si>
  <si>
    <t>Charles Costa dos Santos</t>
  </si>
  <si>
    <t>Acesso a Fazenda Santa Rita 3</t>
  </si>
  <si>
    <t>Durante o deslocamento com o caminhão comboio em estrada rural próximo à Gália, após uma curva, no sentido contrário, o comboio encontrou um caminhão de terceiro, vindo a colidir lateralmente com este.</t>
  </si>
  <si>
    <t xml:space="preserve">37004901/ Gabriel Fogo Vitor </t>
  </si>
  <si>
    <t>Auxiliar de comboio</t>
  </si>
  <si>
    <t>1. Avaliação dos danos.2. informado gestor e segurança do trabalho. 3. Caminhão foi guinchado para reparos.</t>
  </si>
  <si>
    <t>Paulo Henrique Santos</t>
  </si>
  <si>
    <t xml:space="preserve">Faz. Machado - Água Clara </t>
  </si>
  <si>
    <t xml:space="preserve">O colaborador relatou que ao iniciar a atividade de adubação mecanizada, a colaboradora ligou o trator e levantou o implemento para sair em direção ao talhão. Neste momento, a janela traseira da máquina abriu sozinha devido a trepidação do terreno, batendo contra o implemento, causando a quebra do vidro. </t>
  </si>
  <si>
    <t xml:space="preserve">Adubação Mecanizada </t>
  </si>
  <si>
    <t xml:space="preserve">38271 - Gabriela de Souza Vieira </t>
  </si>
  <si>
    <t xml:space="preserve">Operadora de Trator Agrícola I </t>
  </si>
  <si>
    <t xml:space="preserve">1. Comunicação aos gestores e área de segurança da MS Florestal e EPS Emflora I. 
2. Máquina paralisada para manutenção . </t>
  </si>
  <si>
    <t xml:space="preserve">A Colaboradora estava realizando a atividade de irrigação no talhão 004, quando tropeçou em um resíduo de madeira, vindo a pisar de mau jeito e torcer o tornozelo. </t>
  </si>
  <si>
    <t xml:space="preserve">Primarização </t>
  </si>
  <si>
    <t xml:space="preserve">Joice dos martires Martins </t>
  </si>
  <si>
    <t xml:space="preserve">1. Encaminhado de imediato ao PS de Piratininga-SP. 
2. encaminhada medicina Bracell. </t>
  </si>
  <si>
    <t xml:space="preserve">Antônio Bruno Filho </t>
  </si>
  <si>
    <t xml:space="preserve">Faz. Santa Maria talhão 002 </t>
  </si>
  <si>
    <t xml:space="preserve">O Colaborador estava realizando a atividade de irrigação no talhão 002, quando foi picado por abelha, assim que informou foi encaminhado ao atendimento médico. </t>
  </si>
  <si>
    <t xml:space="preserve">Marcus Vinicius Santos ratti </t>
  </si>
  <si>
    <t xml:space="preserve">Fazenda São João 5 </t>
  </si>
  <si>
    <t>Segundo operador, após sair no carreador desceu do trator e fechou a porta. Quando já estava a uma certa distância do trator, o vidro veio a quebrar devido ao choque de temperatura.</t>
  </si>
  <si>
    <t xml:space="preserve">Henrique Gonçalves Parmesane </t>
  </si>
  <si>
    <t xml:space="preserve">Tratorista Agrícola </t>
  </si>
  <si>
    <t xml:space="preserve">1. Paralisado Trator e informado a área de gestão. </t>
  </si>
  <si>
    <t xml:space="preserve">Alan Ferreira </t>
  </si>
  <si>
    <t xml:space="preserve">Rotatoria Rodovia Juliano Lorenzeti </t>
  </si>
  <si>
    <t xml:space="preserve">Ao efetuar a rotatória da Rod Juliano Lorenzeti na altura da Automotiva Bracell (seguia pelo lado esquerdo), quando ao lado direito em alta velocidade um veículo terceiro modelo GOl da empresa Koffre atingiu o retrovisor lado direito, ocasionando a quebra do espelho. </t>
  </si>
  <si>
    <t xml:space="preserve">37006562 Matheus Henrique da Silva </t>
  </si>
  <si>
    <t xml:space="preserve">Supervisor </t>
  </si>
  <si>
    <t xml:space="preserve">1. Comunicação e registro junto a ST </t>
  </si>
  <si>
    <t>Matheus</t>
  </si>
  <si>
    <t>maio</t>
  </si>
  <si>
    <t xml:space="preserve">Estrada municipal Cabrália Paulista - SP. </t>
  </si>
  <si>
    <t xml:space="preserve">Durante o abastecimento do caminhão pipa na tomada d'água, veio colidir com a mureta estrutural da ponte durante a realização de manobra, causando pequeno amassado no para choque e chuveiro de irrigação frontal. </t>
  </si>
  <si>
    <t xml:space="preserve">PLantio Primarizado. </t>
  </si>
  <si>
    <t xml:space="preserve">Adilson Francisco/ 37017487 </t>
  </si>
  <si>
    <t xml:space="preserve">1. Informado gestor da área e segurança do trabalho. </t>
  </si>
  <si>
    <t xml:space="preserve">Fazenda Ponte Alta </t>
  </si>
  <si>
    <t xml:space="preserve">Ao desembarcar o trator da prancha o mesmo veio a escorregar a roda dianteira esquerda pra fora do prancha. </t>
  </si>
  <si>
    <t xml:space="preserve">Limpa trilho </t>
  </si>
  <si>
    <t xml:space="preserve">37017091/ Esmael Sanches </t>
  </si>
  <si>
    <t xml:space="preserve">Operador de máquinas e equipamentos </t>
  </si>
  <si>
    <t xml:space="preserve">1. Comunicado o gestor Bracell Richard Santos. 
2. Comunicado ao time de segurança. 
3. Utilizado caminhão munck para posicionar (centralizar) a dianteira do equipamento. 
4. realizar DIGAS com equipe sobre atencao no embarque e desembarque dos equipamentos. 
5. solicitar apoio do instrutor de treinamento para reciclagem da equipe de limpa trilho (embarque e desembarque). </t>
  </si>
  <si>
    <t xml:space="preserve">Arlindo Lucas </t>
  </si>
  <si>
    <t xml:space="preserve">Rotatória de acesso à linha 2 </t>
  </si>
  <si>
    <t xml:space="preserve">O colaborador conduzia o caminhão carregado de madeira para acesso na portaria 01 da Linha II, teve um problema mecânico (estourou a turbina), houve presença de fumaça em excesso devido o óleo do motor em contato com partes quentes do escapamentos. De imediato o motorista solicitou apoio via rádio faixa 11, os bombeiros e SPSP foram acionados. Para previnir um possível foco de incêndio, devido ao excesso de fumaça, o motorista utilizou o extintor de incêndio . </t>
  </si>
  <si>
    <t xml:space="preserve">Marcio José Antunes De Lara </t>
  </si>
  <si>
    <t xml:space="preserve">Motorista Bitrem/Tritrem </t>
  </si>
  <si>
    <t xml:space="preserve">
1. Uso do extintor de forma preventiva pelo motorista . 
2. Acionado supervisão do Pátio. 
3. Acionado bombeiros e SPSP. 
4. Sinalização do local e controle de fluxo. </t>
  </si>
  <si>
    <t xml:space="preserve">Luiz Felipe de Almeida </t>
  </si>
  <si>
    <t xml:space="preserve">MS Florestal </t>
  </si>
  <si>
    <t xml:space="preserve">A colaboradora relatou que estava retornando do restaurante onde foi buscar uma marmita para almoçar e em determinado momento em seu trajeto ela acabou escorregando e nisso causou um pequeno corte em seu dedo do pé direito. A colaboradora foi atendida, realizou assepsia e foi liberada sem restrições. </t>
  </si>
  <si>
    <t>Facilities</t>
  </si>
  <si>
    <t xml:space="preserve">Lúcia Mara Martinez 37009214 </t>
  </si>
  <si>
    <t xml:space="preserve">Auxiliar de Serviços Gerais </t>
  </si>
  <si>
    <t xml:space="preserve">Karinne Pereira Baron </t>
  </si>
  <si>
    <t>O colaborador estava no DDS e ao se apoiar no chassis da carreta que estava no box 32 sentiu uma picada na mão e não conseguiu identificar qual foi o animal peçonhento.</t>
  </si>
  <si>
    <t xml:space="preserve">Box 32 </t>
  </si>
  <si>
    <t xml:space="preserve">Fábio Rogério Cardoso Mansão / 37013493 </t>
  </si>
  <si>
    <t xml:space="preserve">Borracheiro </t>
  </si>
  <si>
    <t xml:space="preserve">1. Colaborador comunicou o líder e supervisor imediato 
2. Colaborador foi encaminhado ao ambulatório 
3. Comunicação à segurança do trabalho 
4. Colaborador tomou soro </t>
  </si>
  <si>
    <t xml:space="preserve">Jefferson Nunes de Godoi </t>
  </si>
  <si>
    <t xml:space="preserve">Talhão 029 </t>
  </si>
  <si>
    <t xml:space="preserve">A colaboradora foi guardar a garrafa de água no dispenser, e a tampa veio cair na mão esquerda dela, pegando dois dedos da mão esquerda. </t>
  </si>
  <si>
    <t xml:space="preserve">Fazenda Ipiranga lll </t>
  </si>
  <si>
    <t xml:space="preserve">1062 - Estefani Caroline </t>
  </si>
  <si>
    <t xml:space="preserve">Trabalhor Florestal </t>
  </si>
  <si>
    <t xml:space="preserve">1. A  colaboradora foi encaminhada para Unidade de atendimento de Borebi </t>
  </si>
  <si>
    <t xml:space="preserve">Geiciane da Silva </t>
  </si>
  <si>
    <t xml:space="preserve">Promissão </t>
  </si>
  <si>
    <t xml:space="preserve">Ao realizar uma manobra próximo a caixa seca, a roda direita do implemento escorregou para dentro da caixa seca, vindo tombar o tanque de irrigação. </t>
  </si>
  <si>
    <t xml:space="preserve">Pedro Sérgio Domingos </t>
  </si>
  <si>
    <t xml:space="preserve">1. Foi comunicado imediatamente o supervisor da frente e o trator foi paralisado. </t>
  </si>
  <si>
    <t xml:space="preserve">Lençóis Paulista </t>
  </si>
  <si>
    <t xml:space="preserve">Colaboradora ao se deslocar de sua residência até o ponto de ônibus, sofreu uma queda durante o percurso, ocasionando torção no pé esquerdo. </t>
  </si>
  <si>
    <t xml:space="preserve">Plataforma </t>
  </si>
  <si>
    <t xml:space="preserve">37000751/ Maria Cláudia de Oliveira </t>
  </si>
  <si>
    <t xml:space="preserve">Auxiliar de Pesquisa </t>
  </si>
  <si>
    <t xml:space="preserve">1. Assim que a colaboradora chegou ao Viveiro de pesquisa comunicou a assistente da área,(Clarice Charme) onde a mesma perguntou se a funcionária estava bem, ela comunicou que estava sentindo muita dor e inchaço, rapidamente foi encaminhada para o ambulatório da Linha 01 para os cuidados médicos. </t>
  </si>
  <si>
    <t xml:space="preserve">Éder Vinicio Silva </t>
  </si>
  <si>
    <t xml:space="preserve">Fazenda Massapê </t>
  </si>
  <si>
    <t xml:space="preserve">Colaborador estava se deslocando dentro do talhão, e torceu o pé ao pisar em um buraco. </t>
  </si>
  <si>
    <t xml:space="preserve">Topografia </t>
  </si>
  <si>
    <t xml:space="preserve">Urubatan Amaral </t>
  </si>
  <si>
    <t xml:space="preserve">Auxiliar de topografia </t>
  </si>
  <si>
    <t xml:space="preserve">1. Encaminhamento ao hospital mais próximo. 
2. Em 23/05/24 colaborador será encaminhado na Medicina Linha 01. O mesmo foi avaliado e liberado para as atividades (Não houve fratura). </t>
  </si>
  <si>
    <t xml:space="preserve">Aline Vergani </t>
  </si>
  <si>
    <t>Fazenda Áurea - MÓD 14</t>
  </si>
  <si>
    <t xml:space="preserve">Colaborador estava movimentando a peça planetária para guardar dentro do almoxarifado do módulo, quando a peça escapou da sua mão e acabou caindo sobre seu pé esquerdo. </t>
  </si>
  <si>
    <t xml:space="preserve">Módulo 14 </t>
  </si>
  <si>
    <t xml:space="preserve">Felipe Ângelo Guerreiro </t>
  </si>
  <si>
    <t xml:space="preserve">Auxiliar de Almoxarife </t>
  </si>
  <si>
    <t xml:space="preserve">1. Encaminhamento do colaborador para atendimento médico na UPA de Garça - SP e avaliação do médico do trabalho </t>
  </si>
  <si>
    <t>Fazenda Santa Iza/ Veríssimo - MG - MÓD 13</t>
  </si>
  <si>
    <t xml:space="preserve">Operadora ao descer do carro de apoio na troca de turno, foi picada por um maribondo na região da panturrilha. </t>
  </si>
  <si>
    <t xml:space="preserve">Layla Wine de Souza Silva </t>
  </si>
  <si>
    <t xml:space="preserve">Operador máquina florestal Trainee </t>
  </si>
  <si>
    <t xml:space="preserve">1. Comunicado a Gestão. 
2. Colaboradora encaminhada para Pronto Socorro de Veríssimo- MG, passou pelo o médico e foi liberada. </t>
  </si>
  <si>
    <t xml:space="preserve">Diego Nascimento </t>
  </si>
  <si>
    <t xml:space="preserve">Faz. Santa Mariana talhão 004 </t>
  </si>
  <si>
    <t xml:space="preserve">A Colaboradora estava finalizando a operação no T004, quando iria iniciar o deslocamento para o T007, quando veio a levar 2 picadas de abelhas. </t>
  </si>
  <si>
    <t xml:space="preserve">Plantio Primarizado </t>
  </si>
  <si>
    <t xml:space="preserve">Esther Alves Silvestre. </t>
  </si>
  <si>
    <t xml:space="preserve"> Lucas Zanetti </t>
  </si>
  <si>
    <t xml:space="preserve">A Colaboradora estava realizando a atividade de irrigação no talhão 004, quando tropeçou em um resíduo de madeira, vindo a pisar de mau jeito, torcendo o tornozelo. </t>
  </si>
  <si>
    <t xml:space="preserve">Meri Neusa Barba </t>
  </si>
  <si>
    <t xml:space="preserve">1. Encaminhado de imediato ao PS de Paulistânia-SP. 
2. Passara hoje na medicina Bracell. </t>
  </si>
  <si>
    <t xml:space="preserve">Lucas Zanetti </t>
  </si>
  <si>
    <t xml:space="preserve">Talhão 006 </t>
  </si>
  <si>
    <t>A colaboradora realizava atividades de irrigação quando tropeçou no resíduo, vindo a bater o joelho direito no toco que estava no chão.</t>
  </si>
  <si>
    <t xml:space="preserve">Fazenda Turvo I </t>
  </si>
  <si>
    <t xml:space="preserve">1228 - Gleiciane de Souza Santos </t>
  </si>
  <si>
    <t xml:space="preserve">1. A colaboradora foi encaminhada para a UPA de Lençóis Paulista. </t>
  </si>
  <si>
    <t xml:space="preserve">Adriano dos Santos Blanco </t>
  </si>
  <si>
    <t xml:space="preserve">O  colaborador relatou que durante a atividade de adubação mecanizada, o pino de engate que sustentava o implemento veio a quebrar, projetando o implemento (adubadeira) contra a janela traseira do trator, causando assim avarias na proteção e quebra de vidro. </t>
  </si>
  <si>
    <t>EMFLORS</t>
  </si>
  <si>
    <t>20088 / Erick de Jesus Santos</t>
  </si>
  <si>
    <t>Op. De Trator de Pneus</t>
  </si>
  <si>
    <t>1 - Comunicação aos gestores e área de segurança da MS Florestal e EPS Emflors I.</t>
  </si>
  <si>
    <t>Lucas Menezes dos Santos</t>
  </si>
  <si>
    <t xml:space="preserve">Santa Cecilia  </t>
  </si>
  <si>
    <t xml:space="preserve">Segundo relato do colaborador (motorista), ele seguia no carreador com o caminhão pipa de irrigação. Nesse percurso e em determinado momento no carreador, estava vindo um veículo  caminhonete da MS Florestal no sentido contrário. Foi então que o motorista do caminhão Pipa relatou ter parado e iniciado a manobra em marcha ré para liberar a passagem para a caminhonete. O motorista relatou que mesmo realizando a operação com cuidado, observando os retrovisores, as rodas traseiras deslizaram na caixa seca, causando uma diferença de nível entre o solo. </t>
  </si>
  <si>
    <t xml:space="preserve">Leonor Meza Amarilla  </t>
  </si>
  <si>
    <t xml:space="preserve">Motorista  </t>
  </si>
  <si>
    <t xml:space="preserve">1 - Comunicação aos gestores e área de segurança da MS Florestal e EPS Ambient II.  
2 - Sinalização do local e retirada do caminhão pipa da caixa seca.  </t>
  </si>
  <si>
    <t xml:space="preserve">Erivaldo Rodrigo  </t>
  </si>
  <si>
    <t>Modulo 16</t>
  </si>
  <si>
    <t xml:space="preserve">O colaborador relatou que durante o deslocamento no interior do talhão 71 para atendimento ao chamado da máquina (FW 14080),  acabou pisando de forma irregular sobre duas madeiras de eucalipto, que rolou, forçando assim o seu tornozelo esquerdo que ficou um pouco dolorido horas depois do ocorrido.  
O colaborador tomou um anti-inflamatório e está se sentindo bem para executar suas atividades. Por medidas preventivas, o colaborador foi encaminhado para o hospital Nossa Senhora de Fátima em Serranopolis-GO, onde foi atendido, realizado exame de raio-x, mas não foi constatada nenhuma lesão. Sendo assim, o mesmo foi liberado sem restrições.  </t>
  </si>
  <si>
    <t>5451/ Neviton Matias de Oliveira</t>
  </si>
  <si>
    <t xml:space="preserve">Tecnico em Manutenção </t>
  </si>
  <si>
    <t xml:space="preserve">Comunicação aos gestores,  saúde e área de segurança da Bracell.  </t>
  </si>
  <si>
    <t>Antonio Marcos Kill</t>
  </si>
  <si>
    <t xml:space="preserve">Estrada de de acesso à fazenda Santa Luzia, altura da fazenda Modelo ll </t>
  </si>
  <si>
    <t xml:space="preserve">O colaborador seguia com o caminhão pipa sentido a fazenda Santa Luzia. Em determinado momento, devido ao ônibus (empresa de transporte moderno) que estava vindo no sentido contrário, ele deslocou o caminhão pipa o máximo que conseguiu para o lado direito e parou o veículo. Foi então que o motorista do ônibus decidiu passar e acabou colidindo na lateral do caminhão pipa, causando a quebra do vidro de duas janelas e pequenas avarias no tanque do caminhão pipa.  </t>
  </si>
  <si>
    <t>7017130/Antônio Erasmo Pereira Junior</t>
  </si>
  <si>
    <t>Operador de Manutenção Automotiva II</t>
  </si>
  <si>
    <t xml:space="preserve">Roberto Araújo da Silva Filho </t>
  </si>
  <si>
    <t xml:space="preserve">Entre Baurú e Agudos. </t>
  </si>
  <si>
    <t>Colaboradores estavam deslocando-se de Avaí para Lençóis em veículo Argo, quando foram atingidos por veículo desgovernado de terceiro, provocando acidente com capotamento.</t>
  </si>
  <si>
    <t xml:space="preserve"> Estaqueamento </t>
  </si>
  <si>
    <t xml:space="preserve">Bruno Pereira dos Santos- 37004744 
Agnaldo Benedito Romano- 37003940 </t>
  </si>
  <si>
    <t xml:space="preserve">Motorista / Supervisor </t>
  </si>
  <si>
    <t xml:space="preserve">1. Comunicação e acionamento da polícia militar, resgate e gestores. 
2. Atendimento aos envolvidos, e encaminhamento a Unimed Bauu com acompanhamentos dos gestores. 
3. Acionamento a locadora para recolhimento do carro. 
4. Comunicação as área de segurança do trabalho e patrimonial. </t>
  </si>
  <si>
    <t xml:space="preserve">Claudilene </t>
  </si>
  <si>
    <t xml:space="preserve">Casa de vegetação 8 </t>
  </si>
  <si>
    <t xml:space="preserve">Colaborador estava manuseando o cloro (colocando cloro no balde para fazer diluição), quando uma gota atingiu o olho do colaborador. </t>
  </si>
  <si>
    <t xml:space="preserve">Viveiro LP </t>
  </si>
  <si>
    <t xml:space="preserve">Diego Leonardo Joaquim Tiozzo/ 37016525 </t>
  </si>
  <si>
    <t xml:space="preserve">1. Encaminhado o colaborador para ambulatório na linha 1, recebeu atendimento com lavagem com soro fisiológico e colírio anestésico. Posteriormente o mesmo foi levado ao CMU. </t>
  </si>
  <si>
    <t xml:space="preserve">Isabella Alves da Rocha </t>
  </si>
  <si>
    <t xml:space="preserve">Talhão: 017 </t>
  </si>
  <si>
    <t xml:space="preserve">O colaborador estava realizando a atividade de Roçada Química Mecanizada, quando passou por cima de um resíduo de eucalipto com o pneu, onde o resíduo levantou, passou pela proteção e quebrou o vidro. </t>
  </si>
  <si>
    <t xml:space="preserve">Fazenda Forquilha I </t>
  </si>
  <si>
    <t xml:space="preserve">1338-Brendon Rodrigues / STP-237 </t>
  </si>
  <si>
    <t xml:space="preserve">1. A máquina foi parada e a manutenção foi acionada para realizar a substituição do vidro. </t>
  </si>
  <si>
    <t xml:space="preserve"> José Ricardo </t>
  </si>
  <si>
    <t>Fazenda Ganesi</t>
  </si>
  <si>
    <t>O colaborador estava realizando atividade de combate a formiga, quando pisou em um buraco e passou a sentir desconforto.</t>
  </si>
  <si>
    <t>Antônio Natalino</t>
  </si>
  <si>
    <t>1. Colaborador levado ao OS de Itatinga-SP</t>
  </si>
  <si>
    <t>Talhão 005</t>
  </si>
  <si>
    <t xml:space="preserve">O colaborador estava realizando atividade de aplicação de herbicida barra aberta, quando passou por cima de um resíduo de eucalipto com o pneu, onde o resíduo se levantou, passou pela proteção e quebrou o vidro. </t>
  </si>
  <si>
    <t>Fazenda Serraria</t>
  </si>
  <si>
    <t xml:space="preserve">970 - Maurício Ribeiro </t>
  </si>
  <si>
    <t xml:space="preserve">Operador de trator florestal </t>
  </si>
  <si>
    <t>João Paulo Souto</t>
  </si>
  <si>
    <t>Fazenda Ômega - MÓD 06</t>
  </si>
  <si>
    <t xml:space="preserve">Colaborador se deslocava em um declive com o caminhão Pipa, momento que o caminhão deslizou e colidiu na lateral de um veículo que aguardava sua passagem. O caminhão Pipa estava parado no ponto de módulo e o colaborador da empresa Inovesa solicitou a retirada do mesmo para acessar o monte de calcário que estava próximo. O colaborador da Inovesa encostou o veículo no lado direito do carreador para dar passagem ao caminhao pipa. Ao tentar passar pelo carreador o caminhão Pipa deslizou e colidiu na lateral do veículo. O terreno é argiloso e havia chovido no local. </t>
  </si>
  <si>
    <t xml:space="preserve">Edson Martins </t>
  </si>
  <si>
    <t xml:space="preserve">1. Comunicado a gestão; 
2. Comunicado a segurança do trabalho. </t>
  </si>
  <si>
    <t xml:space="preserve">Cassio Thomas </t>
  </si>
  <si>
    <t>Oficina de Manutenção Automotiva</t>
  </si>
  <si>
    <t>O colaborador relatou que estava conduzindo o veículo e ao realizar uma manobra de marcha ré para retirar o veículo que estava no estacionamento da SOS Mangueira,  o retrovisor esquerdo acabou colidindo com a lanterna traseira direita do veículo de terceiros (MS Brasil), que estava estacionado paralelo a avenida Capitão Olinto Mancini.</t>
  </si>
  <si>
    <t xml:space="preserve">Alison William Lima Antunes </t>
  </si>
  <si>
    <t>Comunicação aos gestores e área de segurança da MS Florestal.</t>
  </si>
  <si>
    <t>Roberto Lima de Almeida</t>
  </si>
  <si>
    <t xml:space="preserve">Box 33 </t>
  </si>
  <si>
    <t xml:space="preserve">O colaborador estava soldando suporte do vigia da terceira carreta e o gatilho da tocha da máquina de solda travou e o arame entrou por debaixo da máscara de solda, atingindo seu rosto do lado esquerdo, queimando superficialmente </t>
  </si>
  <si>
    <t xml:space="preserve">Gilvan José dos Reis / 37007708 </t>
  </si>
  <si>
    <t xml:space="preserve"> Soldador </t>
  </si>
  <si>
    <t xml:space="preserve">1. O funcionário foi encaminhado para o Ambulatório 
2. Comunicado a gestão e segurança do trabalho 
3. Colaborador liberado para o trabalho pelo ambulatório, mas dia 27/05/2024 irá passar pelo médico Bracell </t>
  </si>
  <si>
    <t xml:space="preserve">Fazenda Duas Pontes </t>
  </si>
  <si>
    <t xml:space="preserve">Motorista seguia sentido ao carregamento na Fazenda, quando estava chegando próximo da placa de pare ouviu no rádio outro Motorista dizendo que tinha um fueiro caído na estrada. Parou para verificar sua carreta e viu que era o fueiro da sua carreta que havia caído. </t>
  </si>
  <si>
    <t xml:space="preserve">BTF06 </t>
  </si>
  <si>
    <t xml:space="preserve">37013718 - Sidney Munhoz </t>
  </si>
  <si>
    <t xml:space="preserve">1. Acionado o Socorro de manutenção avisado à liderança imediata. </t>
  </si>
  <si>
    <t xml:space="preserve">Uedslei Luiz da Cunha </t>
  </si>
  <si>
    <t xml:space="preserve">Pátio Linha 2 </t>
  </si>
  <si>
    <t xml:space="preserve">Motorista do Caminhao 2667 estava na fila pra entrar na mesa 1 e 2 quando a motorista do caminhão 2668 quê também estava ao lado fez o movimento para adentrar à mesa, porém virou o mesmo um pouco antes do ideal, Esbarrando a traseira do 2668 (lado do malhau) no retrovisor do caminhão 2667. </t>
  </si>
  <si>
    <t xml:space="preserve">Marcelo Romano da Silva - Matricula 37007023 
Mirian Paula Savioli - Matricula 37013986 </t>
  </si>
  <si>
    <t xml:space="preserve">Motoristas Rechego Patio Madeira </t>
  </si>
  <si>
    <t xml:space="preserve">1. Acionado Supervisor Patio, imediatamente. Conversado com a motorista sobre o ocorrido. Apenas danos materiais. </t>
  </si>
  <si>
    <t xml:space="preserve">Matthews Vergilio Gomes de Medeiros </t>
  </si>
  <si>
    <t>Posto Lwart</t>
  </si>
  <si>
    <t xml:space="preserve">O motorista conduzia o CM 44214 e ao manobrar para entrar na primeira baia do posto Lwart, não abriu o suficiente e a carreta encostou no guarda corpo do posto, do lado direito, vindo a amassá-lo. </t>
  </si>
  <si>
    <t xml:space="preserve">BTF-SP 7 </t>
  </si>
  <si>
    <t>Sergio Adicio Ramos de Moraes</t>
  </si>
  <si>
    <t xml:space="preserve">Faz. Nossa Senhora Aparecida XV </t>
  </si>
  <si>
    <t xml:space="preserve">Operador estava abrindo um viradouro no talhão 08 para a atividade de Destoca, quando foi puxar o material para dentro da vala, como a máquina estava próxima da borda e como o solo estava escorregadio devido as chuvas, a máquina veio a deslizar para dentro da vala, causando a quebra do vidro lateral. </t>
  </si>
  <si>
    <t xml:space="preserve">BRC 04 </t>
  </si>
  <si>
    <t xml:space="preserve">Andre de Paula </t>
  </si>
  <si>
    <t xml:space="preserve">Operador de máquina II </t>
  </si>
  <si>
    <t xml:space="preserve">1. Comunicação imediata aos responsáveis. </t>
  </si>
  <si>
    <t xml:space="preserve">Clóvis Felix </t>
  </si>
  <si>
    <t>1 - Comunicação aos gestores e área de segurança da MS Florestal e EPS Emflors I.
2 - Paralisação da máquina e remoção para manutenção.</t>
  </si>
  <si>
    <t>Fazenda Hawai - Talhão 05</t>
  </si>
  <si>
    <t xml:space="preserve">O colaborador relatou que quando estava realizando a derrubada de árvores no período noturno, não percebeu a distância da árvore que estava derrubando em relação a rede de energia. No momento da queda da árvore, a mesma veio a se chocar com a rede elétrica, vindo assim a gerar um princípio de incêndio no local. Foi então que o operador saiu com a máquina a uma distância segura do local e conseguiu controlar o princípio de incêndio. </t>
  </si>
  <si>
    <t xml:space="preserve">Abertura de Frente - Supressão de Árvores Esparsas </t>
  </si>
  <si>
    <t xml:space="preserve">37016365/Calebe Maico de Souza </t>
  </si>
  <si>
    <t xml:space="preserve">Operador Maquinas e Equipamentos II </t>
  </si>
  <si>
    <t xml:space="preserve">1 - Comunicação aos gestores e área de segurança da MS Florestal. 
2 - Foi acionado o time da Brigada de incêndio para apoio no local.  </t>
  </si>
  <si>
    <t>Edson Santana</t>
  </si>
  <si>
    <t>Barracão 1ª seleção</t>
  </si>
  <si>
    <t xml:space="preserve">Colaboradora foi empurrar o bandejão e ao colocar a mão abaixo da bandeja de mudas, encostou na roda do carrinho, ocasionando um corte no dedo médio da mão direita. </t>
  </si>
  <si>
    <t>Viveiro LP2</t>
  </si>
  <si>
    <t>37017601/Daiane Cristina</t>
  </si>
  <si>
    <t>Fazenda Santa Maria 2</t>
  </si>
  <si>
    <t>A colaboradora ao descer do ônibus se desequilibrou e veio a torcer o pé.</t>
  </si>
  <si>
    <t>Adriano Batista da Silva</t>
  </si>
  <si>
    <t>Trablhadora Agrícola</t>
  </si>
  <si>
    <t>Ernesto Aleixo do Prado</t>
  </si>
  <si>
    <t>Fazenda boa vista III</t>
  </si>
  <si>
    <t xml:space="preserve">Trator operando na atividade do conjugado (Adubação e Herbicidas) ao sair da rua havia um desnível entre o carriador de acesso/plantio, no momento da saída o mesmo veio a lateralizar. </t>
  </si>
  <si>
    <t>Operação conjugado</t>
  </si>
  <si>
    <t xml:space="preserve">37014812/Vagner Pereira da Silva </t>
  </si>
  <si>
    <t>Operador de máquinas florestais</t>
  </si>
  <si>
    <t xml:space="preserve">1. Informado de imediato o supervisor da área, tanto do cojuado quanto da mecânica o eventual acidente. </t>
  </si>
  <si>
    <t>Adriano Primiano Franzin</t>
  </si>
  <si>
    <t xml:space="preserve">Fazenda Faxinal </t>
  </si>
  <si>
    <t>Operador estava realizando o desengate da adubadeira, quando ao soltar o pino do terceiro ponto, teve um leve prensamento na ponta do dedo indicador da mão esquerda.</t>
  </si>
  <si>
    <t>Ademir Rosa</t>
  </si>
  <si>
    <t>1. Colaborador enviado de imediato ao PS de Itatinga-SP</t>
  </si>
  <si>
    <t>Alessandro Domingos Dias</t>
  </si>
  <si>
    <t xml:space="preserve">Trajeto da fazenda Europa / Ribas do Rio Pardo - MS </t>
  </si>
  <si>
    <t xml:space="preserve">Durante trajeto com o caminhão carregado, o último eixo da terceira carreta soltou. </t>
  </si>
  <si>
    <t>Luiz Carlos Silva</t>
  </si>
  <si>
    <t>Motorista de carretas</t>
  </si>
  <si>
    <t xml:space="preserve">1 - Caminhão parado e sinalizado na estrada do trajeto 
2 - Responsáveis pelo carregamento se dirigirão até o local para descarga da terceira composição. 
3 - A oficina credenciada e autorizada em Três Lagoas e está se deslocando para o local. </t>
  </si>
  <si>
    <t xml:space="preserve">Thiago Augusto Gonçalves da Silva </t>
  </si>
  <si>
    <t xml:space="preserve">Rodovia MS 040 </t>
  </si>
  <si>
    <t>A colaboradora relatou que conduzia o veículo (FIAT Mobi) pela rodovia MS040 próximo ao KM 30, sentido a fazenda São Pedro da Mata. Em determinado momento, ela foi surpreendida por um animal (porco do mato) que saiu da pista lateral, vindo a colidir com o veículo, causando avarias.</t>
  </si>
  <si>
    <t xml:space="preserve">Base Florestal </t>
  </si>
  <si>
    <t xml:space="preserve">Karoline Candelaria Pulcherio Barbosa </t>
  </si>
  <si>
    <t xml:space="preserve">Técnica Operações Florestais I </t>
  </si>
  <si>
    <t xml:space="preserve">1- Comunicação aos gestores e área de segurança da MS Florestal. 
2- Acionamento da locadora para manutenção do veículo. </t>
  </si>
  <si>
    <t xml:space="preserve">Gustavo Mathias Lopes </t>
  </si>
  <si>
    <t xml:space="preserve">Durante trajeto (caminhão carregado), condutor ouviu estouro de pneu, parou o conjunto e constatou que o pneu interno 24 horas da primeira composição do lado direito estava em chamas. Após utilizar o extintor do cavalo sem sucesso, um caminhão pipa que passava pelo local prestou socorro e extinguiu o princípio de incêndio. Não houve madeira queimada e ninguém se feriu. </t>
  </si>
  <si>
    <t>Danilo dos Santos Aranha</t>
  </si>
  <si>
    <t xml:space="preserve">Motorista de carretas </t>
  </si>
  <si>
    <t xml:space="preserve">1 - O condutor utilizou o extintor do cavalo 
2 - Condutor do caminhão pipa extinguiu o princípio e resfriou o local para impedir retorno das chamas 
2 - Caminhão encontra-se parado na fazenda aguardando reparo, trânsito liberado. </t>
  </si>
  <si>
    <t xml:space="preserve">Ribas do Rio Pardo/MS </t>
  </si>
  <si>
    <t xml:space="preserve">O colaborador relatou que conduzia o caminhão pipa e em determinado momento ele deu passagem para um caminhão carregado de madeira. Foi então, que o caminhão acabou colidindo o para-choque contra um toco na margem da estrada, causando pequenas avarias. </t>
  </si>
  <si>
    <t>Estradas- Logística</t>
  </si>
  <si>
    <t xml:space="preserve"> 37016726/ Rodrigo Oliveira Lima </t>
  </si>
  <si>
    <t xml:space="preserve">Skid Oficina </t>
  </si>
  <si>
    <t xml:space="preserve">O mecânico (1) ao verificar visualmente uma avaria debaixo da carreta, entrou embaixo do equipamento, em seguida o motorista recebeu sinal do mecânico (2) para tocar o caminhão, sem perceber o mecânico (1) debaixo do equipamento. O motorista andou cerca de 5 metros com o caminhão e acabou prensando o mecânico (1) no parachoque da 3° carreta. </t>
  </si>
  <si>
    <t xml:space="preserve">Manutenção rápida - skid </t>
  </si>
  <si>
    <t xml:space="preserve">Marcos de oliveira marquês/ 37015444 </t>
  </si>
  <si>
    <t xml:space="preserve">1. O colaborador encaminhado para o Ambulatório com urgência, depois ao CMU para raio X com luxações, segue bem e consciente, apenas com dores leves. 
2. Comunicação à gestão e segurança do trabalho. </t>
  </si>
  <si>
    <t xml:space="preserve">Andrey Cesar Paccola </t>
  </si>
  <si>
    <t xml:space="preserve">Bracell Fabrica L II </t>
  </si>
  <si>
    <t xml:space="preserve">Colaborador ao soltar cinta de amarração da carga de madeira da 2º composição, uma tora de 2 mtrs caiu da carga e atingiu a região da sua cabeça. O mesmo relata que estava de capacete e a madeira atingiu o mesmo, provocando dor na cabeça. </t>
  </si>
  <si>
    <t xml:space="preserve">Rildo Tonholi </t>
  </si>
  <si>
    <t xml:space="preserve">Motorista carreteiro </t>
  </si>
  <si>
    <t xml:space="preserve">1. Encaminhado ao ambulatório Bracell. Comunicado aos gestores Pátio Bracell, Segurança do trabalho e Operação Bracell. 
2. Conduzido ao Upa para exames. 
3. Aguardando resultado do exame. </t>
  </si>
  <si>
    <t xml:space="preserve">Adalberto Franco - TST </t>
  </si>
  <si>
    <t>01/06/204</t>
  </si>
  <si>
    <t>Faz. Europa - Ribas do Rio Pardo, MS</t>
  </si>
  <si>
    <t xml:space="preserve">Durante deslocamento para o carregamento na fazenda Europa, houve queda do fueiro da 2ª composição. </t>
  </si>
  <si>
    <t xml:space="preserve">37009352 Fabio Cândido da Silva </t>
  </si>
  <si>
    <t xml:space="preserve">1. Bloqueio da Frota, na fazenda Europa, SOS acionado. </t>
  </si>
  <si>
    <t xml:space="preserve">Alexandry Borges Freitas </t>
  </si>
  <si>
    <t xml:space="preserve">Fazenda Aruanda </t>
  </si>
  <si>
    <t xml:space="preserve">O colaborador relatou que durante o deslocamento para fazer manutenção preventiva em uma máquina, ele foi surpreendido por um animal silvestre (Anta), que saiu de forma inesperada e atravessou na frente da caminhonete, vindo a colidir na parte frontal, causando avarias no para-choque. Não houve nenhuma lesão e sim danos materiais na caminhonete. </t>
  </si>
  <si>
    <t xml:space="preserve">Preventiva </t>
  </si>
  <si>
    <t xml:space="preserve">37010629/ Cristofer da Silva </t>
  </si>
  <si>
    <t xml:space="preserve">Mecânico de Manutenção </t>
  </si>
  <si>
    <t xml:space="preserve">José Rodolpho Turíbio de abreu </t>
  </si>
  <si>
    <t xml:space="preserve">Conduzia o caminhão carregado em estrada de terra, quando ao fazer uma curva houve o tombamento do caminhão. </t>
  </si>
  <si>
    <t xml:space="preserve">37016714 Pedro Humberto Henrique Rebouças </t>
  </si>
  <si>
    <t xml:space="preserve">Motorista transporte de madeiras </t>
  </si>
  <si>
    <t xml:space="preserve">1. Motorista foi levado pela equipe de técnico do carregamento ao hospital de Ribas do Rio Pardo onde passou pelo medico e foi liberado. </t>
  </si>
  <si>
    <t xml:space="preserve">Adilson Rodrigues Basto </t>
  </si>
  <si>
    <t xml:space="preserve">Fabrica linha 2 </t>
  </si>
  <si>
    <t xml:space="preserve">Motorista ao fazer a limpeza da carreta, foi retirar uma madeira de aproximadamente 2,50m que ficou em cima da carreta após a descarga, a madeira veio a bater em sua perna direta. </t>
  </si>
  <si>
    <t xml:space="preserve">37007623 José Jackson Mendes Brito </t>
  </si>
  <si>
    <t xml:space="preserve">Edison Francisco Leite </t>
  </si>
  <si>
    <t xml:space="preserve">Motorista conduzia o veículo leve pela estrada de terra atrás de um caminhão de transporte de madeira, quando o caminhão sinalizou a intenção de parar e no momento que foi efetuar a ultrapassagem do caminhão, o caminhão retornou para a estrada principal, e para evitar a colisão com o caminhão acabou colidindo em uma estaca de balizamento fixada na margem da estrada. </t>
  </si>
  <si>
    <t xml:space="preserve">37017534 Runi Dias </t>
  </si>
  <si>
    <t xml:space="preserve">1.  Foi comunicado à equipe dos técnicos e não houve lesões em nenhum dos ocupantes do veículo. </t>
  </si>
  <si>
    <t>Lmg 410, Km41 - MÓD 13</t>
  </si>
  <si>
    <t xml:space="preserve">Durante o deslocamento com veículo próximo a cidade Presidente Olegario, o colaborador dormiu brevemente durante a direção, perdendo o controle do veículo, causando somente danos materiais. </t>
  </si>
  <si>
    <t>Lucivaldo Goncalves Brito</t>
  </si>
  <si>
    <t>Almoxarife</t>
  </si>
  <si>
    <t xml:space="preserve">1. Comunicado a Gestão. </t>
  </si>
  <si>
    <t xml:space="preserve">José Couto </t>
  </si>
  <si>
    <t xml:space="preserve">O Motorista conduzia o caminhão e ao sair da grua carregado errou o caminho e precisou de apoio da pá carregadeira. Ao ser puxado, o motorista não realizou a manobra corretamente vindo a fazer uma curva fechada. A composição passou por cima do talhão, vindo a ficar em um ângulo próximo de tombamento. </t>
  </si>
  <si>
    <t>Marco Antonio dos Santos</t>
  </si>
  <si>
    <t>1. Técnico no local acionou o socorro e comunicado a liderança</t>
  </si>
  <si>
    <t>Fazenda Caribe</t>
  </si>
  <si>
    <t>O colaborador relatou que estava realizando a atividade de irrigação semi-mecanizada e ao realizar uma manobra para alinhar o trator com a linha de plantio, ele passou muito próximo de uma caixa seca que estava do seu lado esquerdo, onde o implemento acabou escorregando e veio a tombar (somente o implemento). Obs: No momento os colaboradores não estavam próximos do trator. Eles aguardavam o operador realizar a manobra.</t>
  </si>
  <si>
    <t>Irrigação Semi-mecanizada</t>
  </si>
  <si>
    <t>1295/ Jonathan da Silva Alves</t>
  </si>
  <si>
    <t>1. Comunicação aos gestores e área de segurança da MS Florestal e EPS Larsil ll.</t>
  </si>
  <si>
    <t>Rodrigo</t>
  </si>
  <si>
    <t>Fazenda Coqueiral</t>
  </si>
  <si>
    <t xml:space="preserve">Caminhão comboio passou por um veículo argo que estava parado a margem do talhão, após passar com o caminhão pelo veículo, foi necessário manobrar para abastecer o trator, quando ao manobrar de marcha ré, veio a colidir o parachoque traseiro com a tampa do porta malas do argo. </t>
  </si>
  <si>
    <t>Luíz Antônio Silva Fagundes/37007427</t>
  </si>
  <si>
    <t>1. Avaliação dos danos                                                                                     2. Informado gestor de segurança do trabalho</t>
  </si>
  <si>
    <t>Paulo Henrique dos Santos</t>
  </si>
  <si>
    <t>Avaí - Expedição</t>
  </si>
  <si>
    <t>Colaboradora prensou o dedo ao acondicionar os tubetes dentro da caixa de tubetes</t>
  </si>
  <si>
    <t>Kettelyn Bispo - 370117685</t>
  </si>
  <si>
    <t>1. A médica do trabalho estava no viveiro e fez o atendimento.</t>
  </si>
  <si>
    <t>Fazenda Santa Madalena II - Piratininga SP</t>
  </si>
  <si>
    <t xml:space="preserve">Após a troca de mangueira de pressão da articulação foi movimentar o cabeçote para teste e atingiu a porta do veículo (caminhonete) - manutenção Ponsse. </t>
  </si>
  <si>
    <t>Felipe Augusto Guilherme/ 37014876</t>
  </si>
  <si>
    <t>Operador de máquina florestal II</t>
  </si>
  <si>
    <t xml:space="preserve">1. Comunicado de gestão                                                                              2. Veículo paralisado para manutenção na porta. </t>
  </si>
  <si>
    <t>Fazenda Querencia 4</t>
  </si>
  <si>
    <t>A colaboradora estava realizando a atividade de irrigação manual, quando enroscou o irrigador do trator nos resíduos do talhão, onde o irrigador veio a acertar a mão da colaboradora.</t>
  </si>
  <si>
    <t>Talhão 043</t>
  </si>
  <si>
    <t>1372-Janaine de Jesus Carvalho de Marins</t>
  </si>
  <si>
    <t xml:space="preserve">Trabalhador Florestal </t>
  </si>
  <si>
    <t>1. A colaboradora foi socorrida e encaminhada ao hospital mais próximo em Cabralia Paulista</t>
  </si>
  <si>
    <t>Elizeu Viana</t>
  </si>
  <si>
    <t>Turvinho V</t>
  </si>
  <si>
    <t xml:space="preserve">O colaborador realizava atividade de plantio manual quando se desequilibrou, caindo do lado esquerdo e batendo o braço esquerdo no chão. </t>
  </si>
  <si>
    <t>Talhão 003</t>
  </si>
  <si>
    <t>1121 - Vitor Gabriel Rodrigues Leite</t>
  </si>
  <si>
    <t xml:space="preserve">1. O colaborador fo encaminhado a unidade de atendimento de Borebi. </t>
  </si>
  <si>
    <t xml:space="preserve">Agrupamento </t>
  </si>
  <si>
    <t>Colaboradora pegou a caixa de mudas e ao levantar, bateu no joelho direito, travando a caixa entre o joelho e o bandejão.</t>
  </si>
  <si>
    <t xml:space="preserve">37009852 - Maria do Socorro Carlos Nascimento </t>
  </si>
  <si>
    <t>1. Foi levada ao ambulatório da linha 02, posteriormente encaminhada para o CMU para fazer um raio X</t>
  </si>
  <si>
    <t>Jaqueline Pereira de Oliveira</t>
  </si>
  <si>
    <t xml:space="preserve">Fazenda faxinal, talhão 016 </t>
  </si>
  <si>
    <t xml:space="preserve">Ao dar partida no veículo, o motorista não reparou que a marcha estava engatada. Quando tirou o pé da embreagem, o carro deu um solavanco e acabou acertando o trator que estava estacionado no local. O trator estava estacionado sem estar em operação e não havia motorista no trator. </t>
  </si>
  <si>
    <t>Ivanilton</t>
  </si>
  <si>
    <t xml:space="preserve">1. Véiculo foi parado e enviado para manutenção </t>
  </si>
  <si>
    <t>Fazenda Santa Helena III</t>
  </si>
  <si>
    <t xml:space="preserve">Ao fazer a manobra de ré para entrar no talhão, o pneu dianteiro esquerdo levantou a proteção da máquina, encostando no vidro do para-brisa, ocasionando a sua quebra. </t>
  </si>
  <si>
    <t>Sergio Rodrigues</t>
  </si>
  <si>
    <t>Operador de trator agrícola</t>
  </si>
  <si>
    <t xml:space="preserve">1. Comunicado ao setor de segurança da EPS, máquina paralisada imediatamente. </t>
  </si>
  <si>
    <t>José Lucas</t>
  </si>
  <si>
    <t>Fazenda são Manoel - Região Pirajuí-SP - MÓD 14</t>
  </si>
  <si>
    <t xml:space="preserve">Segundo informações da motorista do ônibus, ao chegar até o módulo 14 da fazenda São Manoel, a mesma parou o ônibus em frente ao módulo para descarregar o marmibox (refeições), e ao sair com o ônibus a motorista não observou que a tampa ficou aberta e ao lado do ônibus estava um veículo (uno) estacionado, aconteceu um impacto entre a tampa do bagageiro e o vidro traseiro do uno. </t>
  </si>
  <si>
    <t>Módulo 14 - baldeio</t>
  </si>
  <si>
    <t>Izabel Camargo Ricardo</t>
  </si>
  <si>
    <t>Motorista do ônibus</t>
  </si>
  <si>
    <t>1. A motorista parou o ônibus de imediato e prestou todas as informações ao condutor do veículo atingido e ambas as partes entraram em acordo em fazer boletim de ocorrência</t>
  </si>
  <si>
    <t xml:space="preserve">Izabel Camargo Ricardo </t>
  </si>
  <si>
    <t xml:space="preserve">Posto Vila - Pirapora/MG </t>
  </si>
  <si>
    <t xml:space="preserve">Motorista ao realizar a manobra para sair do posto de combustível e acessar a rodovia BR-365, neste momento um veículo Corsa clássic em alta velocidade colidiu no paramoqueiro da 1⁰ composição da frota Expresso. Não houve feridos, apenas danos materiais. </t>
  </si>
  <si>
    <t xml:space="preserve">0830819- Alex Aparecido P. Ferrarez </t>
  </si>
  <si>
    <t xml:space="preserve">1. Comunicado com a liderança imediata 
2. Comunicado ao time de segurança 
3. Sinalização da rodovia 
4. Abertura do boletim de ocorrência </t>
  </si>
  <si>
    <t>TST Francisco Sousa</t>
  </si>
  <si>
    <t xml:space="preserve">Fazenda São Joaquim VII </t>
  </si>
  <si>
    <t xml:space="preserve">Ao realizar transporte de argila com caminhão Basculante caminhão saiu da estrada e tombou na lateral da mesma. 
</t>
  </si>
  <si>
    <t xml:space="preserve">BRC-03 </t>
  </si>
  <si>
    <t xml:space="preserve">37016659 - Emerson da Silva Carvalho </t>
  </si>
  <si>
    <t xml:space="preserve">1. O colaborador foi encaminhado ao hospital para atendimento médico e realização de exames na cidade do ocorrido, passará no ambulatório Bracell no dia seguinte após liberação. 
2. Foi acionado a segurança do trabalho para comunicação do evento, para acompanhamento das informações Full time e abertura de investigação para identificar a causa raiz do acidente. 
3. Foi feito um DDS com os dois turnos para orientação da equipe sobre o cuidado e atenção nas realizações das atividades. </t>
  </si>
  <si>
    <t xml:space="preserve">Luciano Delmar dos Santos Almeida </t>
  </si>
  <si>
    <t>Buritis</t>
  </si>
  <si>
    <t xml:space="preserve">O colaborador estava realizando atividade de combate manual a formigas, quando tropeçou e bateu a lavanca de bombeamento no joelho direito. </t>
  </si>
  <si>
    <t>Talhão 017</t>
  </si>
  <si>
    <t>912 - Luis Henrique Pereira da Silva</t>
  </si>
  <si>
    <t xml:space="preserve">1. O colaborador foi levado a UPA de Agudos </t>
  </si>
  <si>
    <t>Márcio Peres Rodrigues</t>
  </si>
  <si>
    <t>Paulistânia</t>
  </si>
  <si>
    <t>A colaboradora estava realizando atividade de irrigação  no talhão 007, quando acabou enroscando a mangueira do tanque, vindo a esticar e causar incomodo no seu braço</t>
  </si>
  <si>
    <t>Fazenda Coqueiral  - talhão 008</t>
  </si>
  <si>
    <t>37017293 - Juliana Estevo da Silva</t>
  </si>
  <si>
    <t xml:space="preserve">1. Encaminhada de emidiato ao PS de Paulistânia-SP                   2. Informada segurança do trabalho e supervisor </t>
  </si>
  <si>
    <t>Piratininga</t>
  </si>
  <si>
    <t xml:space="preserve">A colaboradora estava realizando atividade de irrigação  no talhão 008, quando escorregou durante deslocamento, vindo a relatar dores na região do pé. </t>
  </si>
  <si>
    <t xml:space="preserve">Fazenda Coqueiral </t>
  </si>
  <si>
    <t>37017311 - Adriana Jeronymo</t>
  </si>
  <si>
    <t xml:space="preserve">1. Encaminhada de emidiato ao PS de Piratininga-SP                   2. Informada segurança do trabalho e supervisor </t>
  </si>
  <si>
    <t>LP1</t>
  </si>
  <si>
    <t>Durante manobra do trator, colaborador pisou no freio e o mesmo não funcionou, então acionou o câmbio de marcha para mudar direção ré, nesse momento o equipamento travou e parou em área de declive.</t>
  </si>
  <si>
    <t>GRSA</t>
  </si>
  <si>
    <t xml:space="preserve">Roçada do viveiro </t>
  </si>
  <si>
    <t>José Alves</t>
  </si>
  <si>
    <t>1. Acionada linderanças;                                                                                            2. Operação interditada até apuração da ocorrência</t>
  </si>
  <si>
    <t>Plantio Primarizado</t>
  </si>
  <si>
    <t>O colaborador estava realizando atividade de plantio no talhão 008, quando foi atacado por 2 abelhas, o mesmo foi medicado e levado ao PS de Paulistânia-SP.</t>
  </si>
  <si>
    <t xml:space="preserve">37017301 - Leandro Cavalcanti </t>
  </si>
  <si>
    <t>O colaborador relatou que durante a realização da atividade de irrigação no talhão 09 com a frota C102, ele passou sobre uma curva de nível, onde houve o rompimento da boca de lobo devido o esforço no pino do engate. Após o rompimento, a boca de lobo caiu ao solo, paralisando a atividade.</t>
  </si>
  <si>
    <t xml:space="preserve">Irrigação </t>
  </si>
  <si>
    <t xml:space="preserve">Claudio dos Santos Oliveira </t>
  </si>
  <si>
    <t>1. Comunicação aos gestores e área de segurança da MS Florestal  e EPS Parcetec</t>
  </si>
  <si>
    <t>Gerly Santos Fernandes</t>
  </si>
  <si>
    <t>Av. Nova Porto XV de novembro, centro, bataguassu-MG</t>
  </si>
  <si>
    <t>O colaborador relatou que ao realizar uma manobra de ré para estacionar o ônibus próximo ao restaurante, ele veio a colidir contra um veículo leve, causando avarias em ambos os veículos.</t>
  </si>
  <si>
    <t xml:space="preserve">10048949 - Junior Aparecido da Silva </t>
  </si>
  <si>
    <t xml:space="preserve">1. Comunicação aos gestores e área de segurança da MS Florestal e EPS Piracicabana </t>
  </si>
  <si>
    <t>Rodovia BR 267 - KM55 - Bataguasse/MS</t>
  </si>
  <si>
    <t xml:space="preserve">Durante percurso com o ônibus, um veículo leve foi realizar uma ultrapassagem. Foi então que o condutor do veículo leve avistou uma carreta vindo no sentido contrário e neste momento tentou retornar a faixa de rolamento correta, não sendo possível ter tempo de frenagem, ele acabou colidindo contra a traseira do ônibus, causando avarias em ambos os veículos. </t>
  </si>
  <si>
    <t>1. Não houve nenhuma lesão e sim danos materiais                           2. Ônibus Piracicabana transitava em velocidade compatível com a via</t>
  </si>
  <si>
    <t>Alex</t>
  </si>
  <si>
    <t>Estoque LP2</t>
  </si>
  <si>
    <t xml:space="preserve">Colaborador estava realizando movimentação de bandejão, quando desequilibrou e caiu, colidindo a costa na barra de ferro (trilho). </t>
  </si>
  <si>
    <t>LP2</t>
  </si>
  <si>
    <t>Gustavo Beza Rodrigues - 37017397</t>
  </si>
  <si>
    <t xml:space="preserve">1. Acionado lideranças, colaborador foi levado ao ambulatório. Colaborador foi medicado e a médica recomendou atividades leves por 3 dias. </t>
  </si>
  <si>
    <t xml:space="preserve">Faz. Chimarrão </t>
  </si>
  <si>
    <t xml:space="preserve">O colaborador relatou que estava ajudando a montar a área de vivência e em determinado momento, acabou sendo picado por um escorpião no dedão da mão esquerda. O colaborador foi encaminhado para o hospital municipal Francisca Ortega em Nova Alvorada do Sul, onde foi atendido, medicado e liberado posteriormente sem restrições. Segundo relato do colaborador, ele estava utilizando a luva de segurança na realização da atividade. </t>
  </si>
  <si>
    <t xml:space="preserve">Luiz Fernando Rodrigues da Silva </t>
  </si>
  <si>
    <t xml:space="preserve">1. Comunicação aos gestores, saúde e área de segurança da MS Florestal e EPS Inovesa. </t>
  </si>
  <si>
    <t xml:space="preserve">Joseana A. Veiga </t>
  </si>
  <si>
    <t xml:space="preserve">Fazenda Betel - Água Clara </t>
  </si>
  <si>
    <t xml:space="preserve">O colaborador relatou que durante a realização da atividade de aplicação de herbicida mecanizada, ele se deparou com um tronco de árvore na linha que realiza a aplicação. Na tentativa de desviar do tronco, o operador realizou uma manobra com a porta da máquina aberta, o que causou uma batida contra e automaticamente a quebra do vidro da porta. Não houve nenhuma lesão e sim danos materiais. </t>
  </si>
  <si>
    <t xml:space="preserve">34027 - José Francisco da Silva </t>
  </si>
  <si>
    <t xml:space="preserve">Operador de Trator </t>
  </si>
  <si>
    <t xml:space="preserve">1. Comunicação aos gestores e área de segurança da MS Florestal e EPS Emflora I. </t>
  </si>
  <si>
    <t>RAFAEL PINHEIRO RODRIGUES</t>
  </si>
  <si>
    <t xml:space="preserve">Fazenda Canabrava </t>
  </si>
  <si>
    <t>O colaborador relatou que estava gradeando próximo a rede de energia, onde havia alguns postes. E em determinado momento, por um descuido, ele girou da máquina um pouco mais, onde a grade foi diretamente em um dos postes, causando a quebra do mesmo. Não houve nenhuma lesão e sim danos materiais</t>
  </si>
  <si>
    <t xml:space="preserve">Preparo Solo ( Grande) </t>
  </si>
  <si>
    <t xml:space="preserve">20055 / Pablo Santos Gomes </t>
  </si>
  <si>
    <t xml:space="preserve">1. Paralisação da atividade e comunicação aos gestores e área de segurança da MS Florestal e EPS Emflors I. </t>
  </si>
  <si>
    <t xml:space="preserve">Luis Carlos dos Santos </t>
  </si>
  <si>
    <t>Água Clara</t>
  </si>
  <si>
    <t>O colaborador relatou que estava realizando a atividade no descarregamento de caixas no viveiro. Ao pegar a caixa, a mesma voltou e acabou batendo no rosto, vindo a fazer um corte acima da sobrancelha. O colaborador foi atendido e encaminhado para o hospital municipal Nossa Senhora Aparecida em Água Clara-MS, onde foi atendido, realizada a assepsia e liberado posteriormente.</t>
  </si>
  <si>
    <t>DM</t>
  </si>
  <si>
    <t>Descarregamento de caixas</t>
  </si>
  <si>
    <t>Marcelo dos Santos Marques</t>
  </si>
  <si>
    <t>1. Comunicação aos gestores e área de segurança MS Florestal e EPS DN Florestal.</t>
  </si>
  <si>
    <t>Eduardo Diego</t>
  </si>
  <si>
    <t xml:space="preserve">O colaborador relatou que ao passar por uma rua com vários carros estaciondos em ambos os lados, ele acabou colidindo na lateral de um dos veículos leves que estava estacionado, causando avarias no veículo e no ônibus. </t>
  </si>
  <si>
    <t xml:space="preserve">Estradas </t>
  </si>
  <si>
    <t>10048991/Helton Martins Rodrigues</t>
  </si>
  <si>
    <t>1. Comunicação aos gestores e área de segurança MS Florestal e EPS Piracicabana.</t>
  </si>
  <si>
    <t xml:space="preserve">O colaborador relatou que abriu a porta da saída de emergência para realizar uma higienização na máquina. Ao fechar a janela traseira, a porta veio a bater com força desproporcional, causando a trinca do vidro. </t>
  </si>
  <si>
    <t xml:space="preserve">JSF Empreendimentos </t>
  </si>
  <si>
    <t xml:space="preserve">Capina Química Mecanizada </t>
  </si>
  <si>
    <t xml:space="preserve">Elvis Costa </t>
  </si>
  <si>
    <t xml:space="preserve">Operador de trator de pneu </t>
  </si>
  <si>
    <t xml:space="preserve">1. Comunicação aos gestores e área de segurança MS Florestal e EPS JSF. </t>
  </si>
  <si>
    <t xml:space="preserve">Fila da Linha II </t>
  </si>
  <si>
    <t xml:space="preserve">Motorista no primeiro dia de escala estava com o caminhão e no momento da descarga na linha 2, quando foi realizar a manobra de ré veio a colidir com o veiculo frota Bracell. Não havendo danos materiais graves. </t>
  </si>
  <si>
    <t xml:space="preserve"> José Carlos Gomes </t>
  </si>
  <si>
    <t xml:space="preserve">1. Informado os gestores da operação, Olsen e Bracell. </t>
  </si>
  <si>
    <t xml:space="preserve">Raniele Raulino dos Santos </t>
  </si>
  <si>
    <t xml:space="preserve">Viveiro P&amp;D </t>
  </si>
  <si>
    <t>Ao manobrar veículo L200 Triton próximo ao barracão do picador, colaborador não observou veículo Strada que estava estacionado ao lado do barracão, ocasionando a colisão traseira lado esquerdo do veículo L200 no retrovisor direito do veículo Strada.</t>
  </si>
  <si>
    <t xml:space="preserve">Melhoramento Genético e Manejo </t>
  </si>
  <si>
    <t xml:space="preserve">37017058 Bruno Baptistela Guigem (Bracell) e 
Valdenilson Neves da Silva (Terra Fértil) </t>
  </si>
  <si>
    <t xml:space="preserve">Auxiliar de Pesquisa e Líder de campo </t>
  </si>
  <si>
    <t xml:space="preserve">1. Foi comunicado os Técnicos Murilo César Cordeiro e César Augusto Cardoso responsáveis pelas duas equipe envolvidas, e o Técnico Murilo realizou comunicado via WhatsApp com a TST Karine Moraes. </t>
  </si>
  <si>
    <t xml:space="preserve">Murilo César Cordeiro </t>
  </si>
  <si>
    <t xml:space="preserve">Colaborador estava realizando movimentação de bandejão, em dado momento o bandejão saiu do trilho e bateu na mão direita do mesmo. </t>
  </si>
  <si>
    <t xml:space="preserve">Rustificação LP2 </t>
  </si>
  <si>
    <t xml:space="preserve">
Luiz Felipe Severiano / 3701014</t>
  </si>
  <si>
    <t xml:space="preserve">1. Acionado lideranças. 
2. Colaborador foi levado ao ambulatório linha 01, após atendimento o mesmo foi liberado para retorno às atividades. </t>
  </si>
  <si>
    <t xml:space="preserve">Ana Flávia Leoncio </t>
  </si>
  <si>
    <t xml:space="preserve">Colaborador estava fechando caixa fluvial com tampa de concreto, e ao pisar na tampa fixa para posicionar a outra para vedar a caixa, essa veio a ceder com o colaborador, vindo ter uma queda de 1,50m. </t>
  </si>
  <si>
    <t xml:space="preserve">Calçada próximo CV-LP2 </t>
  </si>
  <si>
    <t>Carlos Henrique de Oliveira Alves / 37015450</t>
  </si>
  <si>
    <t xml:space="preserve">1. Acionado lideranças e TST. 
2. Acionado a medicina para encaminhar o colaborador ao CMU. </t>
  </si>
  <si>
    <t xml:space="preserve">Ewerton Sanches </t>
  </si>
  <si>
    <t xml:space="preserve">Trajeto Fazenda Rio Claro </t>
  </si>
  <si>
    <t xml:space="preserve">Colaborador após realizar o carregamento do caminhão e amarração de carga, identificou que o último fueiro da 3ª composição havia caído. O mesmo alegou que por se tratar de uma carreta com 4 fueiros, nao conseguiu identificar anteriormente. </t>
  </si>
  <si>
    <t xml:space="preserve">BTF - 03 </t>
  </si>
  <si>
    <t xml:space="preserve">37007397 Rodrigo Aparecido Pereira de Godoi </t>
  </si>
  <si>
    <t xml:space="preserve">1.  Avisado o Supervisor da área, Matheus. </t>
  </si>
  <si>
    <t xml:space="preserve">Trajeto Da Fazenda Dois Meninos </t>
  </si>
  <si>
    <t xml:space="preserve">Motorista seguia com o caminhão carregado na estrada de terra, quando houve a quebra na base do último fueiro da 2ª composição. </t>
  </si>
  <si>
    <t xml:space="preserve">BTF - 06 </t>
  </si>
  <si>
    <t xml:space="preserve"> Fernando Barbuí </t>
  </si>
  <si>
    <t xml:space="preserve">Eliseu Aparecido Da Silva </t>
  </si>
  <si>
    <t xml:space="preserve">Durante amarração da carga, uma tora caiu e resvalou na perna esquerda do motorista. </t>
  </si>
  <si>
    <t xml:space="preserve">BTF - 07 </t>
  </si>
  <si>
    <t>Carlos Renato Cavalheiro</t>
  </si>
  <si>
    <t>1. Técnico apoiou no direcionamento para o ambulatório e posterior hospital. 
2. Comunicado a liderança.</t>
  </si>
  <si>
    <t xml:space="preserve">Fazenda Canchin </t>
  </si>
  <si>
    <t xml:space="preserve">Motorista estava com o caminhão vazio na entrada da Fazenda e ao manobrar em marcha ré para ceder espaço a um outro caminhão, colidiu com a caminhonete da Plácidos que estava parada atrás do seu caminhão em um ponto cego. </t>
  </si>
  <si>
    <t xml:space="preserve"> 37015752 / Maicon Fayan </t>
  </si>
  <si>
    <t xml:space="preserve">1. Avisado o Supervisor da operação. </t>
  </si>
  <si>
    <t xml:space="preserve">Durante deslocamento para o carregamento na fazenda, houve queda do fueiro da 2ª composição. </t>
  </si>
  <si>
    <t xml:space="preserve">BTF - 08 </t>
  </si>
  <si>
    <t xml:space="preserve">37017681, Kihorky Mariano dos Santos </t>
  </si>
  <si>
    <t xml:space="preserve">Motorista Transporte Madeira </t>
  </si>
  <si>
    <t xml:space="preserve">Fazenda Santos Antônio V </t>
  </si>
  <si>
    <t xml:space="preserve">Ao entrar na linha de operação a qual era dentro de uma caixa de contenção de água, operador percebeu que iria atolar o trator e decidiu realizar uma manobra para mudar de rua. Ao realizar tal ação passando ao lado da caixa de contenção de água, uma das rodas traseiras escorregou causando o tombamento da máquina dentro da caixa de contenção de água. </t>
  </si>
  <si>
    <t xml:space="preserve">Lucas Farias Balbinos -31228 </t>
  </si>
  <si>
    <t xml:space="preserve">1. Atividade paralisada e posteriormente o colaborador foi encaminhado para atendimento médico para avaliação. </t>
  </si>
  <si>
    <t xml:space="preserve">Fazenda São Sebastião III </t>
  </si>
  <si>
    <t xml:space="preserve">Ao deslocar para outro talhão passando ao lado de uma caixa de contenção  o tanque de irrigação,escorregou vindo a tombar lateralmente. </t>
  </si>
  <si>
    <t>GN Empreendimentos</t>
  </si>
  <si>
    <t xml:space="preserve">Ricardo Aparecido de Melo </t>
  </si>
  <si>
    <t xml:space="preserve">1. Comunicado ao superior imediato. Trator paralisado na atividade. </t>
  </si>
  <si>
    <t xml:space="preserve">Jackson Santos </t>
  </si>
  <si>
    <t xml:space="preserve">O colaborador relatou que durante a atividade de aplicação de calcário, uma pedra acabou sendo projetada no para brisa frontal da máquina, causando a quebra do vidro dianteiro. </t>
  </si>
  <si>
    <t xml:space="preserve">Aplicação de Calcário </t>
  </si>
  <si>
    <t xml:space="preserve">Julio Cesar </t>
  </si>
  <si>
    <t xml:space="preserve">Operador Máquinas e Equipamentos II </t>
  </si>
  <si>
    <t xml:space="preserve">Paulo Victor de Sá </t>
  </si>
  <si>
    <t xml:space="preserve">Rod Marechal Rondon, entrada do posto Garbrás em frente à Ambev </t>
  </si>
  <si>
    <t xml:space="preserve">Condutor estava conduzindo tritrem vazio sentido MS, ao se aproximar do posto Garbras (em frente à Ambev) no município de Agudos, um automóvel saiu do posto pela contramão, colidindo na lateral direita da carreta e lançado para a valeta do acostamento. Haviam dois ocupantes no veículo (Ford Eco Esport) motorista e passageiros sofreram lesões leves e foram levados pelo resgate ao pronto socorro. </t>
  </si>
  <si>
    <t>Aparecido Jose Oliveira</t>
  </si>
  <si>
    <t xml:space="preserve">1 - O condutor comunicou o ocorrido ao analista, ao TST e gerenciamento de risco 
2 - Socorro acionado Corpo de Bombeiros </t>
  </si>
  <si>
    <t xml:space="preserve">São Francisco II -  do Rio Pardo-MS </t>
  </si>
  <si>
    <t xml:space="preserve">Os colaboradores relataram que após o combate na fazenda, foi realizar a hidratação. Foi então que um dos colegas lhe passou uma garrafa térmica pelos colaboradores da empresa SWG, prestadores de serviço da Suzano. Após o contato do líquido na boca, ele percebeu um sabor estranho e nesse momento o colaborador da SWG gritou: "Meu Deus! você deu a garrafa errada, essa é veneno de formiga (Tuit Florestal)!" Os três colaboradores da equipe de combate foram encaminhados ao hospital em Ribas do Rio Pardo MS, onde passaram por avaliação médica e foram liberados sem restrições. </t>
  </si>
  <si>
    <t>Prevenção de Incêndio</t>
  </si>
  <si>
    <t xml:space="preserve">Prevenção e Combate a Incêndio </t>
  </si>
  <si>
    <t>Valter Melo (Supervisor), Dyllan Souza (Líder), Walter Soares (Líder)</t>
  </si>
  <si>
    <t xml:space="preserve">Supervisor de Segurança Patrimonial/ Líder de Segurança Patrimonial </t>
  </si>
  <si>
    <t xml:space="preserve">Valter Melo Carneiro JR </t>
  </si>
  <si>
    <t>Estradão Borebi / acesso Fazenda Turvinho</t>
  </si>
  <si>
    <t>Motorista seguia sentido Fazenda, quando logo após iniciar o trajeto na estrada de terra houve o desengate da carreta.</t>
  </si>
  <si>
    <t>Carlos André Pereira da Silva</t>
  </si>
  <si>
    <t>1. Avisado o Supervisor da área e logístico. 
2. Solicitado socorro mecânico.</t>
  </si>
  <si>
    <t>Fazenda Turvinho I</t>
  </si>
  <si>
    <t xml:space="preserve">O Motorista ao realizar uma curva colidiu no toldo da área de vivência. </t>
  </si>
  <si>
    <t>BTF - 02</t>
  </si>
  <si>
    <t>Gerson Cordeiro</t>
  </si>
  <si>
    <t>Motorista de Transporte Florestal</t>
  </si>
  <si>
    <t>1. Informado aos supervisores de transporte e carregamento.</t>
  </si>
  <si>
    <t>Anderson Antônio</t>
  </si>
  <si>
    <t>SKID automotiva </t>
  </si>
  <si>
    <t>Motorista ao manobrar o caminhao, veio a colidir com a carreta no retrovisor de outro caminhão que estava parado.</t>
  </si>
  <si>
    <t>Daniel Pinheiro</t>
  </si>
  <si>
    <t>1. Acionado supervisor e manutenção</t>
  </si>
  <si>
    <t>Oficina Automotiva </t>
  </si>
  <si>
    <t xml:space="preserve">Motorista ao passar ao lado do lavador na Oficina Automotiva,  colidiu com o 1° pneu  lado esquerdo da prancha no parachoque de uma segunda carreta que estava parada.
</t>
  </si>
  <si>
    <t>Alexsandro Rodrigues da Silva / 37016355</t>
  </si>
  <si>
    <t>1.  Foi enviado mensagem para o líder comunicando o ocorrido.</t>
  </si>
  <si>
    <t xml:space="preserve">Colaboradora estava em atividade de controle de formiga, quando foi ferroada por 5 abelhas. </t>
  </si>
  <si>
    <t>Camila de Oliveira</t>
  </si>
  <si>
    <t>1.Colaboradora tomou os dois comprimidos antialérgico;              2.Avisaram o supervisor e o técnico da área;
3. Encaminhada a colaboradora para o pronto socorro.</t>
  </si>
  <si>
    <t xml:space="preserve">Marcelo Soares </t>
  </si>
  <si>
    <t>Fazenda Boa Vista 1</t>
  </si>
  <si>
    <t>Durante a operação de aplicação mecanizada, ao chegar no final do talhão, o operador não se atentou ao risco de tombamento ao ver a caixa de contenção de chuva, o que resultou na manobra que ocasionou o tombamento do trator.</t>
  </si>
  <si>
    <t>Lucas Rafael de Oliveira Vieira</t>
  </si>
  <si>
    <t xml:space="preserve">1. Encaminhada para hospital de Areiópolis onde passou pelo pronto atendimento e foi liberada sem restrição. </t>
  </si>
  <si>
    <t>Santa Izabel - Piratininga</t>
  </si>
  <si>
    <t>Durante monitoramento ambiental, colaborador levou 1 ferroada de abelha na mão direita.</t>
  </si>
  <si>
    <t>Meio Ambiente</t>
  </si>
  <si>
    <t>37009574 - Davi Martins</t>
  </si>
  <si>
    <t>Analista</t>
  </si>
  <si>
    <t>1. Tomar os comprimidos antialérgicos e passar no médico do trabalho.</t>
  </si>
  <si>
    <t>Davi Martins</t>
  </si>
  <si>
    <t xml:space="preserve">Fabrica, portaria 09 </t>
  </si>
  <si>
    <t xml:space="preserve">Motorista ao sair pela portaria 09 colidiu com a cancela. </t>
  </si>
  <si>
    <t>BTF-MS 08</t>
  </si>
  <si>
    <t xml:space="preserve">Luiz Gustavo Boato, matrícula 37014758 </t>
  </si>
  <si>
    <t xml:space="preserve">1. Foi comunicado a Patrimonial que registrou a ocorrência. </t>
  </si>
  <si>
    <t>Talhão 07</t>
  </si>
  <si>
    <t xml:space="preserve">Durante atividade de irrigação na saída do talhão, havia um desnível. Ao passar com o trator, o tanque de irrigação passou por cima do toco, onde ocorreu o tambamento somente do tanque. Não havia colaboradores perto na hora do tombamento. </t>
  </si>
  <si>
    <t>Fazenda Tuvinho V</t>
  </si>
  <si>
    <t xml:space="preserve">1318 - Lucas Gabriel Alvarenga Fiel </t>
  </si>
  <si>
    <t xml:space="preserve">1. Verificação se nenhum colaborador foi atingido e todos estavam bem e fazer a remoção do tanque </t>
  </si>
  <si>
    <t>O colaborador relatou que ao ir buscar o bandejão para realizar a primeira seleção, ele não se atentou ao desnível do chão e acabou pisando em falso, causando um leve desconforto em seu joelho direito. O colaborador foi encaminhado para atendimento especializado, onde foram realizados exames médicos e não foi constatada nenhuma fratura. </t>
  </si>
  <si>
    <t xml:space="preserve">Viveiro de Mudas </t>
  </si>
  <si>
    <t xml:space="preserve">37016713/Adriano Rodrigues de Souza </t>
  </si>
  <si>
    <t xml:space="preserve">1. Comunicação aos gestores,  saúde e área de segurança da MS Florestal.  </t>
  </si>
  <si>
    <t xml:space="preserve">Loana Cristina de Proença </t>
  </si>
  <si>
    <t>Douradinha TL.70</t>
  </si>
  <si>
    <t xml:space="preserve">Segundo relato do colaborador, ele estava realizando a atividade de irrigação próximo de finalizar a beca. Em determinado momento, ele acabou pisando em um buraco de tatu que estava camuflado com vegetação, causando um desconforto em sua perna esquerda. O colaborador foi encaminhado ao hospital em Santa Rita do Pardo-MS,  onde passou por avaliação médica e foi liberado sem restrições.  </t>
  </si>
  <si>
    <t>JEMA</t>
  </si>
  <si>
    <t xml:space="preserve">3631/ Cleiton </t>
  </si>
  <si>
    <t>Trabalhador Flotestal</t>
  </si>
  <si>
    <t>1. Comunicação imediata aos gestores,  saúde e área de segurança da MS Florestal e a gestão e segurança da EPS JEMA.</t>
  </si>
  <si>
    <t>Alexander dos S. Lins</t>
  </si>
  <si>
    <t>Fazenda Santa Maria/Três Lagoas -MS</t>
  </si>
  <si>
    <t xml:space="preserve">O colaborador relatou que teve a proatividade de prestar apoio ao motorista do caminhão PIPA na captação d'água. Porém, esse apoio não foi solicitado por nenhuma liderança e/ou colaborador da frente de trabalho e sim uma decisão única do colaborador. Foi então que o mesmo pegou a chave da caminhonete que estava estacionada na frente de trabalho (área de vivência) e se deslocou até o local, onde estava o caminhão PIPA. Realizou o apoio na captação d'água e no deslocamento de volta para a área de vivência ele passou por uma bifurcação e não observou que uma outra caminhonete da mesma empresa (Emflora) aproximava-se do local, vindo então a colidir frontalmente os dois veículos. Não houve nenhuma lesão aos ocupantes dos veículos e sim danos materiais em ambos.  </t>
  </si>
  <si>
    <t xml:space="preserve">36635-Arielson Francisco Santos Amancio / Arnóbio Bispo dos Santos </t>
  </si>
  <si>
    <t xml:space="preserve"> Operador de Trator Agrícola/Mecânico Mantenedor </t>
  </si>
  <si>
    <t xml:space="preserve">1. Comunicação aos gestores e área de segurança da MS Florestal e EPS Emflora AC. </t>
  </si>
  <si>
    <t>Fazenda Juca de Castro - Talhão 005</t>
  </si>
  <si>
    <t xml:space="preserve">O colaborador relatou que a máquina (ESC 49) estava parada em manutenção durante o dia sem condições de deslocamento. Durante a operação do turno da noite, o operador realizou a supressão de uma  árvore próximo a máquina parada (ESC 49). Foi então que um resíduo (cavaco) foi projetado e acabou atingindo o vidro da porta da máquina, causando a quebra do mesmo.  </t>
  </si>
  <si>
    <t>Rio Do Sul</t>
  </si>
  <si>
    <t xml:space="preserve">Supressão de Árvores Esparsas </t>
  </si>
  <si>
    <t xml:space="preserve">Joelson Jesus dos Santos </t>
  </si>
  <si>
    <t xml:space="preserve">Operador Máquinas </t>
  </si>
  <si>
    <t xml:space="preserve">1. Comunicação aos gestores e área de segurança da MS Florestal e EPS Rio do Sul.  </t>
  </si>
  <si>
    <t>Wagner Dias Mendes</t>
  </si>
  <si>
    <t>Fazenda: São João ll</t>
  </si>
  <si>
    <t xml:space="preserve">O colaborador relatou que estava realizando a atividade de manutenção no cabeçote da máquina (ES03), utilizando uma marreta para fazer o encaixe da ponta do eixo no rolo do cabeçote. Foi então que a marreta resvalou na mão do colaborador, causando um pequeno ferimento.  O colaborador estava utilizando todos os EPI'S necessários para a atividade. </t>
  </si>
  <si>
    <t xml:space="preserve"> 37015129 Bruno Rodrigues Gomes</t>
  </si>
  <si>
    <t xml:space="preserve">Mecânico Manutenção de Máquinas </t>
  </si>
  <si>
    <t xml:space="preserve">1. Comunicação aos gestores e área de segurança da MS Florestal.  </t>
  </si>
  <si>
    <t>Wellison Silva</t>
  </si>
  <si>
    <t>Mesa 2 / L2 - Patio de Madeiras</t>
  </si>
  <si>
    <t>Operador de grua ao descarregar a primeira composição do caminhão da transportadora Garbuio, um pedaço de madeira escorregou da garra, vindo sobre a cabine do veículo. Somente danos materiais (trincou teto solar).</t>
  </si>
  <si>
    <t>L2</t>
  </si>
  <si>
    <t xml:space="preserve">Marcelo de Souza (37006330) / Motorista: Henrique Ferreira Ambrosio. </t>
  </si>
  <si>
    <t xml:space="preserve">1. Registro com fotos do caminhão;
2. Colhido relato do motorista e operador;
3. Solicitado imagens da operação </t>
  </si>
  <si>
    <t>Rod Marechal Rondon, KM 387 - Valparaíso / SP</t>
  </si>
  <si>
    <t xml:space="preserve">O colaborador conduzia o veículo  Tritrem vazio sentido MS e ao parar no acostamento para verificações gerais, notou um princípio de incêndio logo abaixo  da gabine (ninguém se feriu). </t>
  </si>
  <si>
    <t>Cesar Augusto Beltramin</t>
  </si>
  <si>
    <t>motorista de carreta</t>
  </si>
  <si>
    <t xml:space="preserve">1 - O colaborador fez o combate inicial do princípio de incêndio 
2 - O condutor comunicou o ocorrido a gestão e SSMA
3 - O condutor acionou VIA Rondon </t>
  </si>
  <si>
    <t xml:space="preserve">Carina Rodrigues Candido </t>
  </si>
  <si>
    <t>Guarujá I</t>
  </si>
  <si>
    <t xml:space="preserve">A colaboradora estava realizando acompanhamento do plantio dentro do talhão, onde a área possui muitos terraços e está com vegetações dessecadas.  Após descer um dos terraços, ela se desequilibrou, vindo a torcer o pé esquerdo. A colaboradora foi encaminhada para o Hospital em Campo Grande-MS, onde foi atendida e liberada posteriormente sem restrições.  </t>
  </si>
  <si>
    <t xml:space="preserve">37009073/Gabriele Queiroz </t>
  </si>
  <si>
    <t xml:space="preserve">Técnica de Operações Florestais </t>
  </si>
  <si>
    <t>1. Comunicação imediata aos gestores e área de segurança da MS Florestal.</t>
  </si>
  <si>
    <t>João Pequeno</t>
  </si>
  <si>
    <t>Rua Arnaldo Rodrigues Menezes - Bauru SP</t>
  </si>
  <si>
    <t xml:space="preserve">O motorista estava conduzindo o micro ônibus sentido rodovia com destino ao módulo 12, entrada para o Jaraguá, quando um outro condutor não respeitou a placa de PARE e colidiu com a lateral esquerda do micro ônibus Viação Piracicabana. </t>
  </si>
  <si>
    <t>Henrique Voltolin</t>
  </si>
  <si>
    <t>1. Encaminhado outro ônibus</t>
  </si>
  <si>
    <t>Jobson Xavier</t>
  </si>
  <si>
    <t>SOF</t>
  </si>
  <si>
    <t>Durante a atividade de desseca mecanizada o operador ao realizar uma manobra próximo a um eucalipto quebrado para se desviar da galha, veio a colidir com a mesma na lateral oposta do trator, ocasionando a quebra do vidro lateral traseiro.</t>
  </si>
  <si>
    <t xml:space="preserve">JFI Duartina </t>
  </si>
  <si>
    <t xml:space="preserve">Dejair David Miranda </t>
  </si>
  <si>
    <t xml:space="preserve">Alessandro Bezerra </t>
  </si>
  <si>
    <t>Fazenda Santa Inácio</t>
  </si>
  <si>
    <t xml:space="preserve">Colaboradores estavam fazendo parcelas de IFQ 6, quando foram atacados por abalhas no talhão. </t>
  </si>
  <si>
    <t>Ronaldo Cesar dos Santos e Lucas Olivas Bacas</t>
  </si>
  <si>
    <t xml:space="preserve">1. Colaboradores tomaram remédio e buscaram atendimento médico no hospital em Duartina. </t>
  </si>
  <si>
    <t xml:space="preserve">Atny Saito </t>
  </si>
  <si>
    <t>Fazenda Santa Tereza do Limoeira talhão 004</t>
  </si>
  <si>
    <t xml:space="preserve">A colaboradora estava realizando atividade de irrigação no talhão e acabou sendo picada por uma abelha. </t>
  </si>
  <si>
    <t>1. Encaminhado de imediato ao PS de Paulistânia - SP</t>
  </si>
  <si>
    <t>Santa Rita ii - Talhão 012</t>
  </si>
  <si>
    <t>Durante a atividade de roçada manual, o colaborador não se atentou ao buraco pequeno que estava a sua frente, onde ele veio a cair e sentir um desconforto nas costas.</t>
  </si>
  <si>
    <t xml:space="preserve">Roçada manual </t>
  </si>
  <si>
    <t>Carlos Eduardo de Souza Silva - 1130</t>
  </si>
  <si>
    <t>1. O colaborador foi encaminhado para o UPA de Agudos e depois de ser atendido foi liberado sem restrições.</t>
  </si>
  <si>
    <t>José Roberto Porcino</t>
  </si>
  <si>
    <t>Fazenda Santa Tereza do Limoeira - Talhão 001</t>
  </si>
  <si>
    <t xml:space="preserve">A colaboradora estava realizando a atividade de irrigação no talhão 001, quando a mangueira de irrigação esbarrou em uma brota seca, onde havia uma enxame de abelha, vindo a ser picada por abelhas. </t>
  </si>
  <si>
    <t xml:space="preserve">Juliana Silva </t>
  </si>
  <si>
    <t xml:space="preserve">Lençóis paulista </t>
  </si>
  <si>
    <t>Colaborador estava realizando retirada de caixa do caminhão, quando uma aranha que estava na caixa picou o braço esquerdo.</t>
  </si>
  <si>
    <t>37010139 - Alexsander de Souza Berci</t>
  </si>
  <si>
    <t>1. Acionado a liderança e o colaborador foi levado ao ambulatório da linha 1.</t>
  </si>
  <si>
    <t xml:space="preserve">Flavio Mendes </t>
  </si>
  <si>
    <t>Fazenda Liberdade</t>
  </si>
  <si>
    <t xml:space="preserve">O colaborador desceu do caminhão Pipa e foi sinalizar o motorista sobre o abastecimento do tanque do plantio, quando tropeçou na própria botina e veio a cair no solo torcendo a mão. </t>
  </si>
  <si>
    <t>Adilson Teixeira</t>
  </si>
  <si>
    <t>Trabalhador agrícola</t>
  </si>
  <si>
    <t>1. Levado a Santa casa da misericódia de Pirajuí-SP.</t>
  </si>
  <si>
    <t>BR 153, Km 182 - Lins - MÓD 06</t>
  </si>
  <si>
    <t>Enquanto atravessava a rodovia com o veículo, o condutor relatou que não percebeu a presença do caminhão descendo a via, resultando uma colisão lateral entre os dois veículos.</t>
  </si>
  <si>
    <t>Módulo 06 CF</t>
  </si>
  <si>
    <t>1349 Marcelo Henrique Leite</t>
  </si>
  <si>
    <t xml:space="preserve">Motorista I comboio </t>
  </si>
  <si>
    <t xml:space="preserve">1. Comunicado a Gestão e segurança do Trabalho </t>
  </si>
  <si>
    <t xml:space="preserve">Gedeon Miranda </t>
  </si>
  <si>
    <t xml:space="preserve">Linha 1 Em Frente a Balança </t>
  </si>
  <si>
    <t>Motorista ao sair da linha 1, fez uma curva para direita perdendo a visão e colidindo a lateral direita do cavalo na última composição de outro caminhão que estava parado.</t>
  </si>
  <si>
    <t xml:space="preserve">João Batista dos Santos </t>
  </si>
  <si>
    <t>1. Acionado o Supervisorde Pátio Luiz Bispo e a patrimonial.</t>
  </si>
  <si>
    <t>Luiz Carlos Bernine</t>
  </si>
  <si>
    <t xml:space="preserve">Fazenda Liberdade </t>
  </si>
  <si>
    <t xml:space="preserve">Segundo informações levantadas no local do incidente, operador  na parte da manhã foi abrir a porta do Trator para começar o expediente e a mesma veio a quebrar, causando a quebra do vidro. </t>
  </si>
  <si>
    <t xml:space="preserve">Luiz Carlos de Souza </t>
  </si>
  <si>
    <t>1. Passei a situação ao TST Bracell e faremos a reposição da porta a mais rápido possível.</t>
  </si>
  <si>
    <t xml:space="preserve">Luciano Henrique Passaroni </t>
  </si>
  <si>
    <t>Levantamento de Caixas de Mudas ( Rustificação II)</t>
  </si>
  <si>
    <t xml:space="preserve">A colaboradora estava realizando a atividade de devolução de mudas nas bandejas na área de rustificação II e na oportunidade ela foi movimentar a caixa de muda que estava em cima da mesa e acabou sentindo um incômodo na região dorsal das costas. A colaboradora foi encaminhada para o ambulatório médico local, onde foi atendida, medicada, foi aplicado gelo no local, sendo liberada sem restrições.  </t>
  </si>
  <si>
    <t>37011275/Sandis Ciriaco dos Santos</t>
  </si>
  <si>
    <t>Rodrigo AP Fonseca</t>
  </si>
  <si>
    <t>Fazenda Santa Terezinha Talão 003</t>
  </si>
  <si>
    <t>Durante deslocamento com o veículo dentro da fazenda, a técnica de operações florestais passou por uma erosão na estrada, batendo o parachoque dianteiro no chão, acionando o Air Bag.</t>
  </si>
  <si>
    <t xml:space="preserve">37017672 - Amanda Castanho Albuquerque </t>
  </si>
  <si>
    <t xml:space="preserve">Técnico de Operações Florestais </t>
  </si>
  <si>
    <t xml:space="preserve">1. Verificação de necessidade médicas
2. Acionamento do TST
3. Supervisar foi ao local verificar  o incidente 
4. Acionamento do guincho </t>
  </si>
  <si>
    <t xml:space="preserve">Pedro Bridi </t>
  </si>
  <si>
    <t>Fazenda Furnas Gleba A</t>
  </si>
  <si>
    <t xml:space="preserve">Conforme informado, operador com  Trator  Prefixo Tp23 estava em operação e ao sair  de dentro do talhão veio a  colidir com a proteção lateral do Trator PrefixoTp24 que estava em deslocamento no carreador para manutenção. </t>
  </si>
  <si>
    <t xml:space="preserve">Manutenção  Florestal </t>
  </si>
  <si>
    <t>. Francisco Sinesio Ferreira Junior
Matricula: 37616926
. Cleiton Vicente Ferreira
Matricula: 37016948</t>
  </si>
  <si>
    <t>Fazenda Nossa Senhora Aparecida XV.</t>
  </si>
  <si>
    <t>Operação em viradouro com árvores em pé, ao tentar derrubar o eucalipto a mesma veio a cair em cima da máquina, tendo avarias no equipamento.</t>
  </si>
  <si>
    <t>BRC-04</t>
  </si>
  <si>
    <t>Renato Nunes.</t>
  </si>
  <si>
    <t xml:space="preserve">1. Comunicado todos os responsáveis. </t>
  </si>
  <si>
    <t>Rafael Ramos.</t>
  </si>
  <si>
    <t>Rua José Brandi - próximo ao N° 349 - Antigo P.A Transpes</t>
  </si>
  <si>
    <t>O motorista que conduzia o tritrem (carregado), durante a manobra para estacionar o mesmo, colidiu com o CM que estava estacionado (resultando em danos no CM), ambos equipamentos da TRANSPES. O motorista estava em seu primeiro dia de escala, sem excesso de jornada.</t>
  </si>
  <si>
    <t>Carlos Roberto de Paula</t>
  </si>
  <si>
    <t xml:space="preserve">1. Motorista acionou o monitoramento da Transpes;
2. Monitoramento acionou a gestão SSMA e gerente da Transpes;
3. Comunicado gestão Bracell.  </t>
  </si>
  <si>
    <t>Fazenda Instância Isabel/ Gurantã-SP - MÓD 06</t>
  </si>
  <si>
    <t xml:space="preserve">O operador derrubou uma árvore sobre a cerca da fazenda vizinha, chamando outro colaborador, que estava auxiliando o supervisor na liderança de seu turno, para ajudá-lo com o ocorrido. No momento em que registrava uma foto onde a árvore abatida pelo harvester caiu sobre a cerca,  uma árvore seca caiu, vindo a atingi-lo lateralmente no capacete de proteção. </t>
  </si>
  <si>
    <t>Módulo 06</t>
  </si>
  <si>
    <t>Gleydson Vidal de Souza,  Mat. 37006925</t>
  </si>
  <si>
    <t>1. Comunicado a Gestão.
2. Encaminhamos o operador para o hospital, onde passou por exames de raio X, tomografia e ressonância, não contatando problemas;
3. No dia 17/06 passou por avaliação da medica do trabalho Bracell, onde a Dra. Juliana caracterizou SAA, pois não foi constatada lesão.</t>
  </si>
  <si>
    <t>Fazenda São Judas Tadeu do Inhema  ID 0232</t>
  </si>
  <si>
    <t>Operador realizando a atividade mecanizada com barra protegida, não viu o resíduo e ao passar sobre o resíduo, este foi lançado sobre a dianteira do trator passando sobre as barras de proteção, atingindo o vidro dianteiro que veio a quebrar.</t>
  </si>
  <si>
    <t>Noroeste</t>
  </si>
  <si>
    <t>2885 Valmir Cavalcante de Sousa</t>
  </si>
  <si>
    <t>Operador de Maquinas ll</t>
  </si>
  <si>
    <t>1. Foi feito o comunicado aos responsáveis da empresa e responsáveis pela área da Bracell, equipamento paralisado para manutenção</t>
  </si>
  <si>
    <t>Felipe Dias Barcelos</t>
  </si>
  <si>
    <t xml:space="preserve">Cidade Itatinga </t>
  </si>
  <si>
    <t xml:space="preserve">Motociclista ao ultrapassar o carro dentro da cidade de Itatinga, bateu a moto no mesmo. </t>
  </si>
  <si>
    <t>37006400 - Rafael Domingues</t>
  </si>
  <si>
    <t>Supervisor de Colheita</t>
  </si>
  <si>
    <t xml:space="preserve">1. Isolado a área.
2. Acionado Equipe de Emergência (SAMU) que chegou logo após no local e encaminhou o mesmo até o Pronto Socorro;
3. Feito os exames e liberado para casa;
4. Comunicado Gestão, áreas da Saúde e Segurança Bracell;
- Aberto BO nº BO202406170407911.  </t>
  </si>
  <si>
    <t>Rafael Domingues de Almeida</t>
  </si>
  <si>
    <t>Talhão 006</t>
  </si>
  <si>
    <t>Durante a operação de irrigação, a colaboradora pisou em falso, vindo a sentir um desconforto no tornozelo.</t>
  </si>
  <si>
    <t>Turvinho 5</t>
  </si>
  <si>
    <t xml:space="preserve">1383 - Tuany de Oliveira </t>
  </si>
  <si>
    <t>1.  A colaboradora foi encaminhada para o hospital de Areiópolis, onde recebeu atendimento e foi liberada sem restrições.</t>
  </si>
  <si>
    <t xml:space="preserve">Willians Torres da Silva </t>
  </si>
  <si>
    <t>Faz. São José XII, talhão 01.</t>
  </si>
  <si>
    <t>O operador estava realizando a atividade de Capina Química em uma floresta alta, quando não observou uma declividade. Desta maneira, o trator veio a se inclinar e bater o vidro no galho do eucalipto, vindo a quebrar o vidro do lado esquerdo.</t>
  </si>
  <si>
    <t>Talhão 01</t>
  </si>
  <si>
    <t>Ivan Silvestre</t>
  </si>
  <si>
    <t>1. Maquina foi parado de imediato e enviado para manutenção. 
2. O Operador não sofreu nenhuma lesão..</t>
  </si>
  <si>
    <t>São Sebastião lll</t>
  </si>
  <si>
    <t>Colaborador realizava atividade de irrigação, quando tropeçou em um resíduo de madeira e veio a sentir um desconforto no seu pé direito.</t>
  </si>
  <si>
    <t>Iedson Fernando Bandeira</t>
  </si>
  <si>
    <t>1. Encaminhado ao Pronto Socorro de Gaurantã e encaminhado para Marilia para realizar raio x, constatado nenhuma fratura e liberado.</t>
  </si>
  <si>
    <t>Fazenda Santa Luzia</t>
  </si>
  <si>
    <t xml:space="preserve">Colaborador estava descarregando materiais no  caminhão munck, quando subiu na carroceira do mesmo para realocar uma peça e veio a sofrer escorregão no assoalho da carroceria e vindo a se apoiar sobre braço direito e a sentir um desconforto. </t>
  </si>
  <si>
    <t xml:space="preserve">37011141/ Elson Junior da Silva </t>
  </si>
  <si>
    <t xml:space="preserve">1. Colaborador encaminhado ao Hospital em Santa Rita do Pardo e liberado após o atendimento sem restrições. </t>
  </si>
  <si>
    <t xml:space="preserve">Sebastião Ramos Dutra de Oliveira </t>
  </si>
  <si>
    <t>Talhão 63, Fazenda Santa Iza - MÓD 13</t>
  </si>
  <si>
    <t xml:space="preserve">Ao aguardar a descarga do FW14040 para intervenção mecânica com a caminhonete, o colaborador recebeu permissão do operador do FW14052 para passagem segura, neste momento a máquina havia se deslocado e parado um pouco para o interior do talhão gerando condição de segurança, porém no momento de aproximação com o veículo uma tora de madeira foi projetada e atingiu a parte lateral esquerda do veículo, causando danos materiais. </t>
  </si>
  <si>
    <t>5294 /Osmar Dordelio de Moura</t>
  </si>
  <si>
    <t>Tecnico de Manutenção PL</t>
  </si>
  <si>
    <t xml:space="preserve">Fazenda: Hawai </t>
  </si>
  <si>
    <t xml:space="preserve">Colaborador ao realizar atividade de combate a formiga, veio a pisar em em buraco de Tatu que estava encoberto pela vegetação, vindo a ocasionar um desconforto no tornozelo. </t>
  </si>
  <si>
    <t xml:space="preserve">Força do Campo </t>
  </si>
  <si>
    <t xml:space="preserve">Combate a Formiga Manual </t>
  </si>
  <si>
    <t xml:space="preserve"> José Carlos Salvador Xavier </t>
  </si>
  <si>
    <t xml:space="preserve">1 - Atendimento ao colaborador, comunicação a operação e segurança da MS Florestal. 
2 - Após o evento o colaborador foi acompanhado pelo Supervisor da atividade ao atendimento médico. </t>
  </si>
  <si>
    <t xml:space="preserve">Peterson Lucena </t>
  </si>
  <si>
    <t>Faz. Nossa Senhora Aparecida VI  - Santa Rita do Pardo /MS</t>
  </si>
  <si>
    <t>Ao ser solicitado pelo motorista do caminhão pipa, o operador abriu a tampa superior do implemento do tanque de irrigação para verificar a densidade da calda, em função do vento, a tampa causou um efeito "guilhotina", projetando a  contra a cabeça do colaborador, ocasionando uma escoriação.</t>
  </si>
  <si>
    <t>7017737 / Rian Matheus Spina Mariano</t>
  </si>
  <si>
    <t xml:space="preserve">Operador de Máquinas e Equipamentos </t>
  </si>
  <si>
    <t>1. Realizando atendimento e primeiros socorros no campo;
2. Colaborador encaminhado ao hospital municipal de Bataguassu/MS.</t>
  </si>
  <si>
    <t>Alex Correa de Oliveira</t>
  </si>
  <si>
    <t>Fazenda Palmeiras - MÓD 02</t>
  </si>
  <si>
    <t>Colaborador se deslocava com o veículo no interior da fazenda e ao realizar uma curva visualizou o veículo ponsse vindo de encontro. Realizou a manobra de frenagem, porém o veículo Bracell deslizou, vindo a colidir no veículo Ponsse.</t>
  </si>
  <si>
    <t>37006440/ Kelly Fabiani da Silva Machado</t>
  </si>
  <si>
    <t xml:space="preserve">Operador de Grua  </t>
  </si>
  <si>
    <t xml:space="preserve">Jhon Felipe Senoski </t>
  </si>
  <si>
    <t>Divisão Florestal - Pirajuí</t>
  </si>
  <si>
    <t>Caminhão ao sair para esquerda do pátio da divisão, realizou uma manobra onde o parachoque traseiro, acabou batendo no pilar do portão, causando danos ao pilar.</t>
  </si>
  <si>
    <t>37003064/Claudemir Carvalho da Silva</t>
  </si>
  <si>
    <t xml:space="preserve">1. Caminhão foi paralisado no estacionamento. </t>
  </si>
  <si>
    <t>Alexandre Oliveira</t>
  </si>
  <si>
    <t>Fazenda Ômega ID: 0244</t>
  </si>
  <si>
    <t xml:space="preserve">Operador realizando atividade mecanizada de aplicação de herbicida (barrão), quando no trajeto da atividade um pedaço de resíduo pegou na roda e levantou, pegando na grade de proteção, ocasionando a quebra do vidro dianteiro do lado direito do trator na parte de baixo. </t>
  </si>
  <si>
    <t>Evaldo Souza de Lima</t>
  </si>
  <si>
    <t xml:space="preserve">Operador de máquinas </t>
  </si>
  <si>
    <t xml:space="preserve">1.Foi feito comunicado aos responsáveis da empresa e responsáveis pela área Bracell, equipamento paralisado para manutenção. </t>
  </si>
  <si>
    <t>Fazenda Santa Teresa do Limoeiro - Talhão 004</t>
  </si>
  <si>
    <t>O colaborador estava realizando a atividade de plantio, quando ao plantar com a matraca veio sentir um tranco no pulso, vindo observar que havia resíduo de madeira dentro da cova.</t>
  </si>
  <si>
    <t xml:space="preserve">Pablo Leonardo dos Santos Pinheiro </t>
  </si>
  <si>
    <t>1. Encaminhado para ambulatório Bracell.</t>
  </si>
  <si>
    <t xml:space="preserve">Fazenda Pinheiro </t>
  </si>
  <si>
    <t xml:space="preserve">Após o descarregamento de madeira na posição de 90º, o operador movimentou a máquina para voltar ao talhão mas a roda dianteira ficou presa em uma cepa. Ao manobrar a máquina para livrar o rodado, ele não observou o poste da rede de telefonia, causando uma colisão e a inclinação do mesmo. </t>
  </si>
  <si>
    <t xml:space="preserve">1485/Juliano dos Santos Adriano </t>
  </si>
  <si>
    <t>Operador de máquinas (FW)</t>
  </si>
  <si>
    <t>1. Comunicado gestão Ponsse e Bracell.</t>
  </si>
  <si>
    <t>Marcos da Macena</t>
  </si>
  <si>
    <t xml:space="preserve">O colaborador estava realizando a atividade de irrigação e no final da linha de plantio veio a relatar que estava com dores nas costas por conta de um passo em falso. </t>
  </si>
  <si>
    <t xml:space="preserve">37017297/Everton Luiz Teixeira </t>
  </si>
  <si>
    <t xml:space="preserve">1. Encaminhado de imediato ao OS de Paulistânia;
2. Será encminhado para medicina Bracell </t>
  </si>
  <si>
    <t xml:space="preserve">O colaborador estava realizando a atividade de irrigação, quando ao realizar o caminhamento, afundou em um buraco próximo da linha de plantio, vindo a sentir desconforto em sua perna direira. </t>
  </si>
  <si>
    <t xml:space="preserve">37017329/Diogo Aparecido Padilha </t>
  </si>
  <si>
    <t xml:space="preserve">Viveiro Avaí </t>
  </si>
  <si>
    <t>Colaborador ao descarregar a carreta com substrato, torceu o pé direito ao pisar em falso no palete.</t>
  </si>
  <si>
    <t xml:space="preserve">37016466/ David Samuel Tosadori </t>
  </si>
  <si>
    <t xml:space="preserve">1. Acionada a liderança e encaminhado para o pronto atendimento de Avaí. </t>
  </si>
  <si>
    <t>Fazenda Manga Larga - ID 0371 - Talhão 05</t>
  </si>
  <si>
    <t>Ao se deslocar pelo talhão durante a atividade de combate à formiga, colaborador veio a sentir um desconforto no tornozelo.</t>
  </si>
  <si>
    <t>Silvicultura - Noroeste</t>
  </si>
  <si>
    <t>2751 - Samuel Natanael Geremias Rodrigues</t>
  </si>
  <si>
    <t>Ajudante florestal</t>
  </si>
  <si>
    <t>1. Informado o setor de saúde e segurança do trabalho;
2. Levado ao pronto socorro da Santa Casa de Lins</t>
  </si>
  <si>
    <t>Vitor Souza</t>
  </si>
  <si>
    <t xml:space="preserve">Fazenda Nossa Senhora de Lourdes </t>
  </si>
  <si>
    <t>Ao descer de uma área declivosa o eixo do implemento enroscou em um toco alavancando o implemento, causando tombamento.</t>
  </si>
  <si>
    <t xml:space="preserve">Paulo Sergio da Silva </t>
  </si>
  <si>
    <t>Josielson Barbosa</t>
  </si>
  <si>
    <t>Fazenda São João 4, ID 0186 - Talhão 02</t>
  </si>
  <si>
    <t>Durante aplicação de adubo, o vidro da porta direita do trator quebrou devido ao choque térmico.</t>
  </si>
  <si>
    <t xml:space="preserve">2871 - Carlos Antônio da Silva </t>
  </si>
  <si>
    <t xml:space="preserve">1. Informado supervisor e área segurança, máquina parada </t>
  </si>
  <si>
    <t>Gregory Willian Javarotti</t>
  </si>
  <si>
    <t xml:space="preserve">2 colaboradores estava realizando a atividade de irrigação e foram atacados por abelhas. </t>
  </si>
  <si>
    <t xml:space="preserve">37017728 - Leonardo Rodrigues de Andrade; 37017332 - Leandro Smith </t>
  </si>
  <si>
    <t>Operador de máquina 01</t>
  </si>
  <si>
    <t xml:space="preserve">1. Encaminhado de imediato ao OS de Paulistânia;
 </t>
  </si>
  <si>
    <t>junho</t>
  </si>
  <si>
    <t>Fazenda São João - MÓD 01</t>
  </si>
  <si>
    <t xml:space="preserve">Durante a movimentação do munck, houve um contato da garra de içamento no rosto (face) do colaborador vindo causar um ferimento corto contuso no nariz. </t>
  </si>
  <si>
    <t xml:space="preserve">996/  Márcio Soares </t>
  </si>
  <si>
    <t xml:space="preserve">Motorista I (Peric.). </t>
  </si>
  <si>
    <t xml:space="preserve">1. Comunicado a Gestão Ponsse e Bracell. 
2. Encaminhamento Upa unidade de Agudos. </t>
  </si>
  <si>
    <t xml:space="preserve">Everton Carlos Moreno </t>
  </si>
  <si>
    <t>Rustificação 1</t>
  </si>
  <si>
    <t xml:space="preserve">O colaborador estava realizando atividade de movimentação de caixas com mudas para o corredor de acesso, quando a caixa veio a cair sobre o dedo polegar direito, causando um leve incômodo no dedo. </t>
  </si>
  <si>
    <t xml:space="preserve">37016488 - Josenildo da Silva </t>
  </si>
  <si>
    <t xml:space="preserve">Auxiliar de viveiro </t>
  </si>
  <si>
    <t>1. O colaborador informou ao técnico da área que encaminhou o mesmo ao ambulatório.</t>
  </si>
  <si>
    <t>Rodrigo Aparecido Fonseca</t>
  </si>
  <si>
    <t>Viveiro de espera</t>
  </si>
  <si>
    <t>Ao dar ré no veículo, a colaboradora não se atentou ao veículo que estava atrás, vindo a encostar no mesmo.</t>
  </si>
  <si>
    <t>Pereira</t>
  </si>
  <si>
    <t xml:space="preserve">1048 - Juliana Terezinha Diniz </t>
  </si>
  <si>
    <t xml:space="preserve">Técnico de segurança </t>
  </si>
  <si>
    <t xml:space="preserve">1. Avaliação dos veículos envolvidos </t>
  </si>
  <si>
    <t xml:space="preserve">Antônio Carlos </t>
  </si>
  <si>
    <t xml:space="preserve">Fazenda Mimoso </t>
  </si>
  <si>
    <t xml:space="preserve">Operador relata que durante a aplicação de calcário e devido vegetação alta encobrindo um formigueiro, não visualizou o mesmo e ao passar sob, veio a ceder ocasionandoo tombamento do implemento calcalhadeira. </t>
  </si>
  <si>
    <t>Marconato</t>
  </si>
  <si>
    <t xml:space="preserve">Vilsomar Fialho </t>
  </si>
  <si>
    <t>1. Danos materias (vávula de comando da calcalhadeira e escada)</t>
  </si>
  <si>
    <t xml:space="preserve">Marcos Marconato </t>
  </si>
  <si>
    <t>MS - 040/KM 59</t>
  </si>
  <si>
    <t xml:space="preserve">Segundo relato do motorista, o mesmo seguia com o ônibus pela rodovia MS 040 sentido Campo Grande X Santa Rita do Pardo, quando no KM 59, colidiu frontalmento com um animal (anta) que estava cruzando a pista. </t>
  </si>
  <si>
    <t>Marinaldo Ferreira Rodrigues</t>
  </si>
  <si>
    <t xml:space="preserve">Motorista de ônibus </t>
  </si>
  <si>
    <t>1. Ánalise dos fatos</t>
  </si>
  <si>
    <t>Fazenda Santa Elisa</t>
  </si>
  <si>
    <t>Durante atividade de irrigação, colaborador sentiu desconforto em seu ombro esquerdo, após ter recebido um puxão do dosador que ficou preso em um resíduo.</t>
  </si>
  <si>
    <t>Adrian Rafael Batista Nunes - 38231</t>
  </si>
  <si>
    <t>1. Após ocorrência o colaborador foi encaminhado para atendimento médico</t>
  </si>
  <si>
    <t>Durante atividade de irrigação, colaborador tropeçou em uma vegetação "cipó" vindo a cair, causando um desconforto em seu pé esquerdo.</t>
  </si>
  <si>
    <t>Levi Luciano - 36775</t>
  </si>
  <si>
    <t xml:space="preserve">1. Após ocorrÊncia o colaborador foi encaminhado para atendimento médico </t>
  </si>
  <si>
    <t>Condutor do veículo caminhonete S10 se deslocava da fazenda, quando em dado momento ocorreu a colisão lateralmente com um animal (tamanduá Bandeira).</t>
  </si>
  <si>
    <t xml:space="preserve">Preparo de solo </t>
  </si>
  <si>
    <t>37016841 - Carlos César Joaquim</t>
  </si>
  <si>
    <t>1. Comunicação ao gestor imediato</t>
  </si>
  <si>
    <t xml:space="preserve">Ricardo Dutra </t>
  </si>
  <si>
    <t xml:space="preserve">Rodovia marechal rondon próximo ao pedagio de pirajui </t>
  </si>
  <si>
    <t xml:space="preserve">O motorista conduzia o tritrem e ao passar o pedágio percebeu que o primeiro fueiro da terceira composição estava quebrado. </t>
  </si>
  <si>
    <t xml:space="preserve">Jackson Felipe Alves salvino </t>
  </si>
  <si>
    <t xml:space="preserve">1. Motorista acionou o monitoramento da VDA; 
2. Monitoramento acionou a o cco e gerente da VDA LOG; 
3. Comunicado gestão Bracell. </t>
  </si>
  <si>
    <t>Everton Diogo A. Henrique</t>
  </si>
  <si>
    <t>Ok</t>
  </si>
  <si>
    <t xml:space="preserve">Fazenda Buritis </t>
  </si>
  <si>
    <t xml:space="preserve">O motorista estava amarrando a carga e ao jogar a cinta, ela não atravessou para o outro lado e enroscou na madeira em cima da carga. Nesse momento ao puxar a cinta para tentar desenroscar, a cinta escapou fazendo com que o colaborador perdesse o equilíbrio do corpo vindo a cair em cima do braço. </t>
  </si>
  <si>
    <t xml:space="preserve">Gerson Cordeiro Vitor </t>
  </si>
  <si>
    <t xml:space="preserve">Motorista de Transporte de Cargas. </t>
  </si>
  <si>
    <t xml:space="preserve">1. Acionado: Técnico BTF-2 
2. Colaborador passou pelo ambulatório. </t>
  </si>
  <si>
    <t>Nilton Carlos Marciano BTF-02</t>
  </si>
  <si>
    <t>Posto Peixinho - Agudos - MÓD 04</t>
  </si>
  <si>
    <t xml:space="preserve">Colaborador realizava manobra em marcha ré para sair do estacionamento do posto, momento que colidiu em um veículo que estava em seu ponto cego. </t>
  </si>
  <si>
    <t xml:space="preserve">Módulo 04 </t>
  </si>
  <si>
    <t xml:space="preserve">37013499/ Sávio Augusto </t>
  </si>
  <si>
    <t xml:space="preserve">Assistente Operador de Grua </t>
  </si>
  <si>
    <t xml:space="preserve">1. Comunicado a segurança do trabalho; 
2. Solicitado abertura do Boletim de Ocorrência. </t>
  </si>
  <si>
    <t xml:space="preserve">Márcio Aparecido Cavalheiro </t>
  </si>
  <si>
    <t xml:space="preserve">Borebi SP </t>
  </si>
  <si>
    <t xml:space="preserve">O Colaborador ao se deslocar para o trabalho na condução de sua moto, ainda na cidade de Borebi SP, bateu em um cachorro que atravessou na rua de forma rápida e imprevista, vindo a cair no chão, faturando a sua mão. </t>
  </si>
  <si>
    <t xml:space="preserve">BTF-02 </t>
  </si>
  <si>
    <t xml:space="preserve">37007349 / Edenilson Aparecido dos Santos. </t>
  </si>
  <si>
    <t xml:space="preserve">Motorista de Tri Trem. </t>
  </si>
  <si>
    <t xml:space="preserve">1. Foi atendido no local por uma ambulância da cidade de Borebi SP e encaminhado para unidade de pronto atendimento em Agudos SP, onde foi atendido pela equipe médica. </t>
  </si>
  <si>
    <t xml:space="preserve">Alex Sandro Stalone dos Santos. </t>
  </si>
  <si>
    <t>Fazenda Santa Rita de Cassia, ID 0528 - Talhão 015</t>
  </si>
  <si>
    <t xml:space="preserve">Durante a atividade de combate a formiga, colaboradora foi picada na mão esquerda (por cima da luva), por um animal peçonhento. </t>
  </si>
  <si>
    <t>2897 - Márcia Caetano da Silva</t>
  </si>
  <si>
    <t>1. Informado supervisor e área segurança, levada ao pronto atendimento.</t>
  </si>
  <si>
    <t>Alan Martins Viana</t>
  </si>
  <si>
    <t xml:space="preserve">Fazenda São Benedito </t>
  </si>
  <si>
    <t xml:space="preserve">A colaboradora ao apertar a catraca para tensionar cinta, houve o prensamento do quarto dedo da mão direita. </t>
  </si>
  <si>
    <t>BTF - 7</t>
  </si>
  <si>
    <t>Gelogiane Pereira da Silva</t>
  </si>
  <si>
    <t>1. Comunicado a supervisão e funcionária direcionada para apoio médico.</t>
  </si>
  <si>
    <t>Fazenda Barra Gleba A - Talhão 02 </t>
  </si>
  <si>
    <t>O operador estava realizando a atividade de aceiros com a pá carregadeira e ao entrar na saída d'água  com a caçamba abaixada para realizar a limpeza, empurrou um galho que estava próximo ao chão para não pegar na máquina, porém não notou um outro galho na altura do vidro que estava enroscado, dessa forma, ao movimentar a máquina para frente e movimentar a caçamba este se soltou e projetou contra o vidro, vindo a quebrar.</t>
  </si>
  <si>
    <t>BSR -02</t>
  </si>
  <si>
    <t>Alex Pires Brisola </t>
  </si>
  <si>
    <t>1. Foi informado a gestão assim que houve conhecimento do evento; 2. O equipamentos ficou no local até a chegada do responsável (supervisor); 3. Informada a segurança do trabalho </t>
  </si>
  <si>
    <t xml:space="preserve">Dener Augusto de Araujo Santos </t>
  </si>
  <si>
    <t xml:space="preserve">Fazenda Santa Rita de Cássia, ID 0528 – Talhão 09 </t>
  </si>
  <si>
    <t xml:space="preserve">Durante o trabalho de combate a formiga, colaboradora pisou em um buraco que estava tampado com folhas. </t>
  </si>
  <si>
    <t xml:space="preserve">2829- Rosilda Alves dos Santos </t>
  </si>
  <si>
    <t xml:space="preserve">1. Informado supervisor e área segurança e encaminhada para o pronto atendimento em Getulina. </t>
  </si>
  <si>
    <t xml:space="preserve">Alan Marins Viana </t>
  </si>
  <si>
    <t xml:space="preserve">Fazenda Ômega, ID 0244 – Talhão 016 </t>
  </si>
  <si>
    <t>Durante o trabalho de combate formiga, colaborador pisou em um buraco e torceu o pé.</t>
  </si>
  <si>
    <t xml:space="preserve">3008 - Wesley Thiago Souza Silva </t>
  </si>
  <si>
    <t xml:space="preserve">1. Informado supervisor e área segurança e encaminhado para o pronto atendimento </t>
  </si>
  <si>
    <t xml:space="preserve">Taynara San Martin Cardoso da Silva </t>
  </si>
  <si>
    <t>0258 - Santa Tereza do Limoeiro - Talhão 003</t>
  </si>
  <si>
    <t xml:space="preserve">O Colaborador estava realizando a atividade de plantio, quando relatou que sentiu dores no braço direito. </t>
  </si>
  <si>
    <t xml:space="preserve">37017306 / Ronaldo Lima dos Santos </t>
  </si>
  <si>
    <t xml:space="preserve">1. Encaminhado de imediato ao PS de Paulistânia. 
2. Encaminhado medicina Bracell </t>
  </si>
  <si>
    <t>0256 - São Francisco Pacheco - Talhão 001</t>
  </si>
  <si>
    <t xml:space="preserve">O Colaborador estava realizando a atividade de Irrigação e sentiu um desconforto no braço direito. </t>
  </si>
  <si>
    <t xml:space="preserve">37017316 / Roberta Ribeiro da Silva </t>
  </si>
  <si>
    <t xml:space="preserve">1. Encaminhado ao PS de Piratininga-SP. 
2. Encaminhada medicina Bracell. </t>
  </si>
  <si>
    <t>Fazenda Velha- Gleba A Itatinga- SP - MÓD 01</t>
  </si>
  <si>
    <t xml:space="preserve">Operador desceu da máquina para trocar a corrente e sentiu uma picada no seu ante braço. </t>
  </si>
  <si>
    <t xml:space="preserve">Módulo 01 </t>
  </si>
  <si>
    <t xml:space="preserve">Reginaldo Cardoso da Silva 37008887 </t>
  </si>
  <si>
    <t xml:space="preserve">1. Comunicado Gestão 
2.Colaborador tomou anti alérgico, e encaminhado para Santa Casa de Itatinga. 
3. Passou pelo médico de plantão e foi liberado. </t>
  </si>
  <si>
    <t xml:space="preserve">Alex dos Santos </t>
  </si>
  <si>
    <t>Fazenda Nossa Senhora XV, município de Ribeirão do Pinhal, Paraná.</t>
  </si>
  <si>
    <t>O operador de harvester ao realizar a colheita de árvores de eucalipto em terreno declivoso, tombou a máquina lateralmente.</t>
  </si>
  <si>
    <t xml:space="preserve">Fabio Silva Marques </t>
  </si>
  <si>
    <t>Operador Harvester</t>
  </si>
  <si>
    <t>1. Não houve lesão constatada no hospital em Ribeirão do Pinhal.</t>
  </si>
  <si>
    <t>Everton Gomes da Silva</t>
  </si>
  <si>
    <t>Fazenda Boa Esperança II</t>
  </si>
  <si>
    <t>Operador estava executando atividade de barra aberta, quando o pneu do lado dianteiro direito pegou no pé de eucalipto, dando o efeito contrário no volante da máquina, acertando o dedo anelar da mão esquerda.</t>
  </si>
  <si>
    <t xml:space="preserve">671 - Marco Antônio Bueno </t>
  </si>
  <si>
    <t>1. Comunicado os responsavéis da Bracell SP, setores de segurança e operacional silvicultura</t>
  </si>
  <si>
    <t>Reinalda Pereira dos Reis</t>
  </si>
  <si>
    <t>Rustificação II</t>
  </si>
  <si>
    <t>Colaboradora após o horário de almoço, no retorno da atividade não percebeu a guia que faz a borda da área de mudas, vindo a pisar em falso, ocasionando um incomodo no pé direito.</t>
  </si>
  <si>
    <t xml:space="preserve">Viveiro </t>
  </si>
  <si>
    <t xml:space="preserve">37011858 - Jociane da Silva Penha </t>
  </si>
  <si>
    <t xml:space="preserve">1. Foi informado a gestão imediata e levada ao atendimento ambulatórial. </t>
  </si>
  <si>
    <t>Fazenda Bom Retiro I</t>
  </si>
  <si>
    <t xml:space="preserve">O colaborador realizava a atividade de combate as formigas, quando tropeçou, caiu e torceu o joelho. </t>
  </si>
  <si>
    <t>Talhão 007</t>
  </si>
  <si>
    <t xml:space="preserve">1444 - Domingos Melo Bitencourt </t>
  </si>
  <si>
    <t>1. Colaborador foi levado a UPA de Lençois Paulista e liberado sem restrições.</t>
  </si>
  <si>
    <t>Fazenda Santa Silvia - ID</t>
  </si>
  <si>
    <t>Durante atividade de roçada manual, a colaboradora foi picada por abelhas.</t>
  </si>
  <si>
    <t xml:space="preserve">Noroeste </t>
  </si>
  <si>
    <t>3006 - Paola de Oliveira</t>
  </si>
  <si>
    <t>1. Informado supervisor e area de segruança do trabalho; 
2. Colaboradora levada ao pronto atendimento de Julio Mesquita, foi atendida e liberada e voltará as atividades.</t>
  </si>
  <si>
    <t xml:space="preserve">Itapetininga SP </t>
  </si>
  <si>
    <t xml:space="preserve">Motorista conduzia o caminhão carregado, quando entrou dentro da cidade de Itapetininga e acabou rompendo um fio de telefone e derrubando um poste. </t>
  </si>
  <si>
    <t xml:space="preserve">Alex Brandão Lopes / Matrícula 37014961 </t>
  </si>
  <si>
    <t>1. Comunicado a Supervisão. Acompanhamento pelo técnico no local. 
2. Acionado a polícia e a CPFL</t>
  </si>
  <si>
    <t xml:space="preserve">Eliseu Silva Técnico BTF6 </t>
  </si>
  <si>
    <t>Rua José Lins do Rego - Nº 580, Lins- SP</t>
  </si>
  <si>
    <t>Ao parar o ônibus ao lado de um veículo para que funcionário desembarcasse, motorista abriu a porta do ônibus, atingindo o veículo, causando pequenos danos no mesmo.</t>
  </si>
  <si>
    <t>1. Informado supervisor, área de segurança e gestor da empresa Riso.</t>
  </si>
  <si>
    <t>Wellynton Martins Ferreira</t>
  </si>
  <si>
    <t xml:space="preserve"> Fazenda São Joaquim VII - Talhão 29</t>
  </si>
  <si>
    <t xml:space="preserve">Operador ao sair da máquina, foi picado por uma abelha no braço esquerdo. </t>
  </si>
  <si>
    <t>37008874 - Julio César Fernandes</t>
  </si>
  <si>
    <t xml:space="preserve">Operador de máquina </t>
  </si>
  <si>
    <t>1. Levado até a área de vivência (módulo), tomou dois anti alérgico. 
2. Levado para o hospital em Riversul, passou pelo médico de plantão e foi liberado.</t>
  </si>
  <si>
    <t xml:space="preserve">Mecânico estava realizando a manutenção na máquina HV, utilizando a marreta e a talhadeira e no momento de fixar uma peça a marreta escapou batendo sobre sua mão esquerda. </t>
  </si>
  <si>
    <t xml:space="preserve">Thiago Henrique Felisardo </t>
  </si>
  <si>
    <t>Técnico de manutenção</t>
  </si>
  <si>
    <t>1. Colaborador em atendimento;</t>
  </si>
  <si>
    <t>Fazenda Pereira</t>
  </si>
  <si>
    <t>Durante atividade de irrigação, o trator passou com o tanque de irrigação por cima de um toco, onde ocorreu o tombamento do tanque de irrigação.</t>
  </si>
  <si>
    <t>Talhão 010</t>
  </si>
  <si>
    <t xml:space="preserve">Cíntia de Assis Pereira da Silva </t>
  </si>
  <si>
    <t>1. Certificar que estavam todos bens e fazer a remoção do tanque.</t>
  </si>
  <si>
    <t>Evandro Gomes</t>
  </si>
  <si>
    <t>Fazenda Nossa Senhora Aparecida VI - Santa Rita do Rio Pardo - MÓD 01</t>
  </si>
  <si>
    <t xml:space="preserve">Colaborador conduzia o veículo e simultanemente realizava conferência das linhas de aplicação, qundo veio a se distrair, acertando a cerca ao lado esquerdo com o veículo modelo S10, causando avarias. </t>
  </si>
  <si>
    <t>Módulo 01 - Aplicação de Hebicida</t>
  </si>
  <si>
    <t>37017644 - Fernando Rodrigues de Oliveira</t>
  </si>
  <si>
    <t>1.  Comunicação imdiata a gestão.</t>
  </si>
  <si>
    <t>Fernando Rodrigues de Oliveira</t>
  </si>
  <si>
    <t xml:space="preserve">0021 - Fazenda Mendes e União </t>
  </si>
  <si>
    <t>De acordo com o relato do operador, ao iniciar a linha de preparo de solo ao lado de uma caixa de contenção com os equipamentos do trator: 5019 e implemento: 5041, o pneu do lado direito do subsolador passou sobre uma cepa de eucalipto (já rebaixada pelo Savannah), porém o desnível do local fez com que o equipamento tombasse, causando pequenos danos no equipamento. Após a comunicação do evento para o supervisor, o equipamento foi destombado, realizando as manutenções nas avarias e voltou para a operação logo em seguida.</t>
  </si>
  <si>
    <t>Preparo de Solo - P02</t>
  </si>
  <si>
    <t>3701714/Jean Carlos Antunes</t>
  </si>
  <si>
    <t xml:space="preserve">1. Comunicado aos gestores da área; 
2. Realizando avaliação dos danos e sinalização do local. </t>
  </si>
  <si>
    <t xml:space="preserve">Matheus Felipe da Silva </t>
  </si>
  <si>
    <t>Fazenda Represa, talhão 13</t>
  </si>
  <si>
    <t xml:space="preserve">Durante a atividade de irrigação, o tratorista foi dar ré, onde o tanque fez um L, ocorrendo um tombamento. </t>
  </si>
  <si>
    <t xml:space="preserve">Joscelino Roque </t>
  </si>
  <si>
    <t xml:space="preserve">1. Atividade paralisada imediatamente. </t>
  </si>
  <si>
    <t xml:space="preserve">Trajeto fazenda JFI/Palmeiras </t>
  </si>
  <si>
    <t xml:space="preserve">Durante o trajeto em estrada de terra, o motorista seguia com o caminhão carregado atrás um veículo terceiros e devido a grande dispersão de poeira, o motorista se aproximou da margem da estrada e acabou entrando na valeta de escoamento de água (aberta por erosões).  </t>
  </si>
  <si>
    <t xml:space="preserve">Claudio dos Santos Ribeiro </t>
  </si>
  <si>
    <t xml:space="preserve">1. Informado a Supervisão e solicitado apoio de uma PC do carregamento no local. </t>
  </si>
  <si>
    <t>Fazenda Monte Libano - Região Paulistania - SP</t>
  </si>
  <si>
    <t>O motorista do micro ônibus se deparou com um caminhão Ponsse parado na estrada interna da fazenda, ao decidir passar lateralmente, o veículo tirou parte do micro da estrada passando sobre o talhão, o que ocasionou um balanço no micro e assim um toque lateral entre os veículos e a quebra da janela do ônibus.</t>
  </si>
  <si>
    <t>Wilson Carlos Domingos</t>
  </si>
  <si>
    <t>1.Informado a empresa.</t>
  </si>
  <si>
    <t xml:space="preserve">Robson Lima </t>
  </si>
  <si>
    <t xml:space="preserve">Mecânico estava se deslocando com o veículo para atendimento na máquina HV 10100, porém não localizou a máquina entre os talhões, então retornou pela mesma via e quando se aproximava de uma curva o pneu dianteiro acabou derrapando no terreno "lamassento" e foi em direção a uma árvore. A lama foi gerada devido a lavagem de máquinas e caminhões do local. </t>
  </si>
  <si>
    <t>Gerbson Márcio Neves da Silva</t>
  </si>
  <si>
    <t>1. Colaborador foi levado para avaliação médica e liberado para retorno as atividades.</t>
  </si>
  <si>
    <t xml:space="preserve">Ao executar a atividade de enterrar tocos, colaborador encostou em algo que veio a amassar a máquina (Escavadeira Hidráulica). Colaborador só percebeu o amassado ao descer da máquina na hora do almoço. </t>
  </si>
  <si>
    <t xml:space="preserve"> 37014686 - Vilmo Cardoso Pereira </t>
  </si>
  <si>
    <t xml:space="preserve">Operador de máquinas e equipamentos II </t>
  </si>
  <si>
    <t xml:space="preserve">1. Foi comunicado a segurança do trabalho e equipe de manutenção. 
2. DDS e orientação da equipe sobre cuidados com o equipamento. 
3. Colaborador advertido formalmente. </t>
  </si>
  <si>
    <t>Fazenda Casa da Rocha</t>
  </si>
  <si>
    <t>Operador saiu do talhão com o harvester, para que a equipe de manutenção atuasse na eliminação de um vazamento de óleo hidráulico. Ao se deslocar pela estrada a máquina escorregou na borda de um barranco, com aproximadamente 2 a 3 metros de altura.</t>
  </si>
  <si>
    <t xml:space="preserve">37018181 - Dione Ferreira da Silva </t>
  </si>
  <si>
    <t>Operador de Harvester</t>
  </si>
  <si>
    <t>1. O operador solicitou apoio e deixou a máquina.</t>
  </si>
  <si>
    <t xml:space="preserve">Motorista estava na estrada de terra sentido a fazenda, quando em um trecho de ponto de encontro no trajeto, encostou o caminhão ao lado esquerdo e colidiu com o fueiro em uma árvore, ocasionando a queda do mesmo. </t>
  </si>
  <si>
    <t>BTF 6</t>
  </si>
  <si>
    <t>37014722 - Wanderson Rafael Americo</t>
  </si>
  <si>
    <t>1. Comunicado a supervisão;
2. Avaliação da possibilidade de carregamento com 1 fueiro a menos.</t>
  </si>
  <si>
    <t>O colaborador ao final do expediente durante a inspeção final de turno, deixou a porta do trator aberta, quando em um determinado momento com a intensidade do vento a porta veio a se fechar bruscamente, ocasionando a quebra total do vidro, gerando apenas danos materiais.</t>
  </si>
  <si>
    <t xml:space="preserve">Região Centro Oeste </t>
  </si>
  <si>
    <t xml:space="preserve">36711 - Juliano Francisco Martins </t>
  </si>
  <si>
    <t xml:space="preserve">Operador de trator agrícola </t>
  </si>
  <si>
    <t xml:space="preserve">1. O colaborador informou seu líder imediato que isolou a máquina;
2. Comunicado ao setor de segurança de MS Florestal </t>
  </si>
  <si>
    <t xml:space="preserve">Durante deslocamento com o veículo dentro de carreadores, em um determinado momento ao passar por uma depressão houve o deslocamento do kit brigada que se encontrava na carroceria do veículo, que veio a se resvalar com o vidro traseiro da mesma, ocasionando a quebra parcial do vidro com danos ao patrimônio. </t>
  </si>
  <si>
    <t xml:space="preserve">Pedro Felipe Costa Alves da Silva </t>
  </si>
  <si>
    <t>1. Comunicação aos gestores operacionais e a área da segurança do trabalho da MS Florestal</t>
  </si>
  <si>
    <t>Clodoaldo de Oliveira Doicher</t>
  </si>
  <si>
    <t>Fazenda Barra Gleba - talhão 09</t>
  </si>
  <si>
    <t xml:space="preserve">Ao realizar o engate da adubadeira no trator, o operador esqueceu a porta de saída de emergência aberta e acionou o hidráulico, ocasionando a colisão do implemento no vidro. </t>
  </si>
  <si>
    <t>Jeferson Almeida Aguiar</t>
  </si>
  <si>
    <t>1. Atividade para de imediato para troca do vidro</t>
  </si>
  <si>
    <t>Rodovia Raposo Tavares - Km 300 - Trajeto Fazenda Santa Tereza VII</t>
  </si>
  <si>
    <t>O motorista seguia com o caminhão vazio, quando acatou ordens de parada vindo da policia rodoviária que solicitou para ele posicionar o caminhão de forma á bloquear parte da rodovia, pois estavam em acompanhamento de uma caminhonete furtada. Durante a operação policial, a caminhonete veio a colidir na traseira da última composição, causando apenas danos materiais. Não houve vítimas.</t>
  </si>
  <si>
    <t xml:space="preserve">Transporte </t>
  </si>
  <si>
    <t xml:space="preserve">37006499 - Valdeilson Reis Fonseca </t>
  </si>
  <si>
    <t>1. Comunicado a central de monitoramento, supervisor e responsavel pela segurança.</t>
  </si>
  <si>
    <t xml:space="preserve">Fabrício Rodrigues Pontes </t>
  </si>
  <si>
    <t>Fazenda Ômega, talhão 024</t>
  </si>
  <si>
    <t>Colaborador estava caminhando no talhão, quando escorregou e caiu apoiando a mão direita no chão sentindo uma leve dor.</t>
  </si>
  <si>
    <t>2921 - Rogério Luis da Silva</t>
  </si>
  <si>
    <t>1. Informado supervisor Eder e técnico de segurança Nilton.</t>
  </si>
  <si>
    <t>Fazenda Nossa Senhora Aparecida -  Inocência MS - Talhão 13</t>
  </si>
  <si>
    <t>Colaborador estava realizando atividade de plantio, quando foi ferroado por uma abelha.</t>
  </si>
  <si>
    <t>Jonas Nascimento da Silva</t>
  </si>
  <si>
    <t>Ajudante</t>
  </si>
  <si>
    <t>1. Colaborador foi conduzido a área de vivência, ministrado 02 comprimidos prednisona via oral e levado ao pronto socorro de Inocência-MS;
2. Comunicado aos gestores e área de segurança da MS Florestal</t>
  </si>
  <si>
    <t xml:space="preserve">Alexandre Ferreira dos Santos </t>
  </si>
  <si>
    <t xml:space="preserve">Rodovia Marechal Rondom KM 332+500m </t>
  </si>
  <si>
    <t>O motorista conduzia o tritrem carregado, relata que dormiu no volante ocasionando o tombamento sentido Bauru/Agudos. Foi solicitado as imagens ao CREARE, onde evidenciou a sonolência nas imagens da câmera frontal.</t>
  </si>
  <si>
    <t>Transporte de Madeira</t>
  </si>
  <si>
    <t xml:space="preserve">Salatiel Albino da Silva </t>
  </si>
  <si>
    <t>1. Motorista acionou o monitoramento Tranpés; 
2. Monitoramento acionou a gestão SSMA e gerente da Transpés;
3.Comunicado a gestão Bracell;
4. Acionado a policia militar roviaria que abriu o boletim de ocorrência; 
5. TST encaminhou o motorista para o pronto atendimento da UNIMED.</t>
  </si>
  <si>
    <t>Fazenda São João II</t>
  </si>
  <si>
    <t>Durante a operação de aplicação mecanizada, ao chegar no final do talhão, houve uma pequena colisão entre o trator e o caminhão pipa, resultando apenas em danos materiais, onde quebrou o farol do caminhão-pipa.</t>
  </si>
  <si>
    <t>Talhão 012</t>
  </si>
  <si>
    <t xml:space="preserve">1389 - Jackson Deo de Paula </t>
  </si>
  <si>
    <t>Operador de trator florestal</t>
  </si>
  <si>
    <t>1. Realização de fotos do local foi comunicado os responsáveis da operação;
2. No dia seguinte, foi realizada uma investigação para averiguar os fatos com os responsáveis pelo incidente juntamente com os responsáveis pela operação.</t>
  </si>
  <si>
    <t xml:space="preserve">Bruno Costa dos Santos </t>
  </si>
  <si>
    <t>Fazenda São Francisco do Pacheco - Talhão 002.</t>
  </si>
  <si>
    <t>O colaborador estava realizando atividade de irrigação, quando pisou em um buraco, relatando o desconforto no pé esquerdo.</t>
  </si>
  <si>
    <t xml:space="preserve">Leandro de Brito da Silva </t>
  </si>
  <si>
    <t xml:space="preserve">Auxiliar técnicos em operações florestais </t>
  </si>
  <si>
    <t xml:space="preserve">1. Encaminhado de imediato ao OS de Duartina;
2. Será encminhado para medicina Bracell. </t>
  </si>
  <si>
    <t>Refeitório</t>
  </si>
  <si>
    <t xml:space="preserve">A colaboradora relata que ao sair do refeitório não se atentou ao degrau, vindo a pisar em falso, relatando pequeno incomodo no pé esquerdo. </t>
  </si>
  <si>
    <t>2º seleção</t>
  </si>
  <si>
    <t>37015385 - Geissi Kelly Rodrigues Cazuza</t>
  </si>
  <si>
    <t>1. Atendimento ambulatorial em seguida encaminhada para realizar exame de raio X.</t>
  </si>
  <si>
    <t>Cristiano dos Santos Silva</t>
  </si>
  <si>
    <t>Colaborador ao se deslocar para o ônibus, bateu o joelho esquerdo no trilho de movimento de bandejão.</t>
  </si>
  <si>
    <t>37014715 - Luiz Felipe Gianini</t>
  </si>
  <si>
    <t>1. Acionada a liderança e encaminhado para o ambulatório da fabríca.</t>
  </si>
  <si>
    <t>Fazenda Pitangueiras - talhão 011</t>
  </si>
  <si>
    <t>Durante a atividade de aplicação de herbicida, ao passar por um resíduo de madeira, este subiu pelo pneu e acertou o vidro, vindo a quebrá-lo.</t>
  </si>
  <si>
    <t>1.Atividade para de imediato para troca do virdro.</t>
  </si>
  <si>
    <t xml:space="preserve">Lecio dos Santos Xavier </t>
  </si>
  <si>
    <t>Agua Clara - MS - BR 262 (KM128)</t>
  </si>
  <si>
    <t>Colaborador relata que durante deslocamento, havia uma carreta à frente e a mesma teve um descolamento de banda de rodagem, ao mesmo tempo tinha um veículo ultrapassando pela esquerda e outro na parte traseira da condução, desta forma, o motorista relata que ficou sem possibilidade de desviar do obstáculo "banda de rodagem descolada" que veio a atingir o veículo, causando danos no para-choque.</t>
  </si>
  <si>
    <t>37008005 - Jefferson Barros dos Santos</t>
  </si>
  <si>
    <t>Supervisor de viveiro</t>
  </si>
  <si>
    <t>1. Comunicação imediata aos gestores e equipe de segurança do trabalho.</t>
  </si>
  <si>
    <t xml:space="preserve">Jefferson Barros dos Santos </t>
  </si>
  <si>
    <t>Fazenda Santa Silvia - ID 0238 - talhão 022</t>
  </si>
  <si>
    <t>Durante o trabalho, colaboradora foi picada por abelhas.</t>
  </si>
  <si>
    <t xml:space="preserve">3014 - Maraci Olímpio </t>
  </si>
  <si>
    <t>1. Informado supervisor e área de segurança 
2. Colaboradora encaminhada ao pronto atendimento na cidade de Júlio Mesquita</t>
  </si>
  <si>
    <t>Santa Matha III</t>
  </si>
  <si>
    <t>Ao passar em um eucalipto seco com o pneu, o eucalipto veio a quebrar a ponta, caindo na proteção da máquina, atingindo o vidro lateral pequeno esquerdo, causando a quebra.</t>
  </si>
  <si>
    <t>26134 - Carlos Roberto Gonçalves de Moraes</t>
  </si>
  <si>
    <t>1. Comunicado ao setor de segurança da EPS, 
2. Máquina paralisada imediatamente;
3. Informado a operação e segurança Bracell.</t>
  </si>
  <si>
    <t xml:space="preserve">Vinícius Camargo </t>
  </si>
  <si>
    <t xml:space="preserve">Linha 2 </t>
  </si>
  <si>
    <t xml:space="preserve">Motorista ao deslocar o caminhão na fila para descarga passou sobre uma madeira que veio a atingir o parabrisa dianteiro do caminhão. </t>
  </si>
  <si>
    <t xml:space="preserve">BTF - 05 </t>
  </si>
  <si>
    <t xml:space="preserve">Reginaldo Tenório </t>
  </si>
  <si>
    <t xml:space="preserve">Motorista Transporte de Cargas </t>
  </si>
  <si>
    <t xml:space="preserve">1. Comunicado Supervisor do Pátio </t>
  </si>
  <si>
    <t xml:space="preserve">Camila Leite </t>
  </si>
  <si>
    <t>Querência IV</t>
  </si>
  <si>
    <t xml:space="preserve">O colaborador estava realizando atividade de capina manual, quando tropeçou e caiu. </t>
  </si>
  <si>
    <t xml:space="preserve">1138 - José Rafael da Silva </t>
  </si>
  <si>
    <t xml:space="preserve">1. O colaborador foi encaminhado ao UPS de Agudos;
2. Foi liberado sem restrições. </t>
  </si>
  <si>
    <t xml:space="preserve">José Roberto Porcino </t>
  </si>
  <si>
    <t>Fazenda Santa Silva - ID 0238 - Talhão 057</t>
  </si>
  <si>
    <t xml:space="preserve">Durante o trabalho o colaborador foi picado por 1 abelha. </t>
  </si>
  <si>
    <t xml:space="preserve">3004 - Lucas André Rodrigues </t>
  </si>
  <si>
    <t>1. Informado supervisor e área de segurança.</t>
  </si>
  <si>
    <t xml:space="preserve">Fazenda Berrante </t>
  </si>
  <si>
    <t xml:space="preserve">O operador iniciou a atividade de grade e foi realizar uma manobra com a máquina, quando nesse momento o pé do mesmo escapou da embreagem vindo a movimentar o trator, que bateu contra um poste de energia elétrica. </t>
  </si>
  <si>
    <t xml:space="preserve">Mecanizada </t>
  </si>
  <si>
    <t>1822 - Edson Vicente</t>
  </si>
  <si>
    <t xml:space="preserve">1. O líder avisou o supervisor e o técnico de segurança que de imediato acionou a empresa de energia e a brigada de incêndio para dar apoio no local. </t>
  </si>
  <si>
    <t>Paulo Júnior Rodrigues</t>
  </si>
  <si>
    <t>Fazenda Santa Isabel I</t>
  </si>
  <si>
    <t>O colaborador estava realizando a atividade de aplicação de herbicida mecanizada, quando um galho ultrapassou a proteção do trator e quebrou o vidro. O colaborador não sofreu nenhum ferimento, porém o galho encostou em sua perna.</t>
  </si>
  <si>
    <t xml:space="preserve">712 - Alan Victor Zambone </t>
  </si>
  <si>
    <t>1. A máquina foi parada e está aguardando manutenção.</t>
  </si>
  <si>
    <t>Jonathas Henrique Lopes dos Santos</t>
  </si>
  <si>
    <t>Fazenda Santa Silvia - ID 0238 - Talhão 311</t>
  </si>
  <si>
    <t>Ao se deslocar pelo talhão durante atividade de roçada, colaborador pisou em um buraco, vindo a sentir dores no tornozelo.</t>
  </si>
  <si>
    <t>2972 - Derick Cauã Ferreira Severino</t>
  </si>
  <si>
    <t>1. Informado supervisor e área de segurança;
2. Colabordor levado ao hospital Santa Casa de Lins;
3. Agendado avaliação do médico do trabalho.</t>
  </si>
  <si>
    <t>Fazenda lagoa do campo</t>
  </si>
  <si>
    <t>Operador ao desembarcar o trator com implemento, em um movimento involuntário, ocasionou o deslocamento do mesmo para lateral do prancha, gerando um quase tombamento.</t>
  </si>
  <si>
    <t xml:space="preserve">Pré Emergente </t>
  </si>
  <si>
    <t xml:space="preserve">José Jesus dos Santos </t>
  </si>
  <si>
    <t>1. Comunicado a gerência imediata e ao setor da área de segurança MS Florestal e Emflors.</t>
  </si>
  <si>
    <t>Turvinho I - Talhão 54</t>
  </si>
  <si>
    <t xml:space="preserve">Colaborador realizava atividade de coveamento para implantação de teste, quando recebeu uma ferroada de abelha no rosto. </t>
  </si>
  <si>
    <t>Alex Alves da Silva</t>
  </si>
  <si>
    <t>1. O colaborador avisou os líderes da equipe que havia recebido uma ferroada de abelha e foi retirao do talhão; 
2. Tomou antialérgico  e foi encminhado ao hospital mais próximo (Borebi), onde foi medicado e liberado para voltar a trabalhar.</t>
  </si>
  <si>
    <t>Lucas Filipe Madeira</t>
  </si>
  <si>
    <t xml:space="preserve"> Fabrica L2 </t>
  </si>
  <si>
    <t xml:space="preserve">Ao parar no pátio externo de limpeza de carretas, o motorista identificou que havia uma vazamento de óleo no cárter do motor. </t>
  </si>
  <si>
    <t xml:space="preserve">Wellington Amaral de Jesus - 37914927 </t>
  </si>
  <si>
    <t xml:space="preserve">1. Parou no pátio de varrição e comunicou monitoramento e automotiva. </t>
  </si>
  <si>
    <t>Colaboradora estava empurrando bandeja, quando sentiu um desconforto no pé esquerdo (torção).</t>
  </si>
  <si>
    <t>Expedição</t>
  </si>
  <si>
    <t>37015472 - Aparecida Elizelia de Oliveira Ribeiro</t>
  </si>
  <si>
    <t>1. Colaboradora encaminhada para o hospital.</t>
  </si>
  <si>
    <t>Anderson Duarte</t>
  </si>
  <si>
    <t>Fazenda Velha - Gleba A Itatinga - SP</t>
  </si>
  <si>
    <t xml:space="preserve">Segundo o operador, ao deslocar para fora do talhão, não percebeu devido ao mato que ali tinha uma caixa seca e veio a escorregar na mesma, batendo o cóccix no solo, sentindo desconforto. </t>
  </si>
  <si>
    <t>37010010 - Junior Cesar de Oliveira Santos</t>
  </si>
  <si>
    <t>1.Comunicado gestão 
2. Encaminhado colaborador para o pronto atendimento.</t>
  </si>
  <si>
    <t xml:space="preserve">Leone Machado </t>
  </si>
  <si>
    <t>Colaborador se deslocava com o veículo sentido a fazenda Buritis e no momento que realizava manobra de ultrapassagem, colidiu com animal (bovino). OBS: Colaborator relata que estava realizando manobra de ultrapassagem e que um caminhão colidiu com o animal na faixa de rolamento da direita, projetando o mesmo contra o veículo Bracell na faixa da esquerda. Haviam 03 colaboradores no veículo. Todos utilizavam cinto de segurança e não sofreram lesões.</t>
  </si>
  <si>
    <t>José dos Santos Silva/Elielson Angelo de Oliveira/Célio</t>
  </si>
  <si>
    <t>Assistente operador de gruua</t>
  </si>
  <si>
    <t>1. Comunicado a gestão imediata;
2. Comnicado a segurança do trabalho;
3. Colaboradores encaminhados ao P.S de Lençóis Paulista.</t>
  </si>
  <si>
    <t>Fazenda Queixada - Aporé-GO</t>
  </si>
  <si>
    <t xml:space="preserve">O colaborador estava aguardando seu colega finalizar a amarração da carga para realizarem a troca de turno, no momento da amarração um pedaço de madeira foi projetado e atingiu o colaborador, causando corte contuso na cabeça. </t>
  </si>
  <si>
    <t>EPS</t>
  </si>
  <si>
    <t>Dênio Alexandre Souza de Menezes</t>
  </si>
  <si>
    <t>1. Colaborador foi socorrido pela equipe de campo e levado ao hospital em Aporé-GO
2. Comunicado a gestão e a equipe de SSMA</t>
  </si>
  <si>
    <t>Linha 2 - Quadra 4</t>
  </si>
  <si>
    <t>O motorista estava com a frota de rechego 2668 parado (motor desligado), em seu horário de refeição, quando escutou um barulho forte e percebeu que o caminhão frota 2669 estava em movimento atrelado ao seu caminhão, ocorrendo um grande estrago na cabine devido ao movimento lateral, ocasionado pela segunda e terceira composição da frota 2669. A motorista estava parada ao lado de outro motorista mais a frente e saiu com o caminhão sentido as mesas, porem virou antecipadamente a composição e não viu ou não percebeu que estava batendo na cabine de outro caminhão.</t>
  </si>
  <si>
    <t>Pátio de madeira linha 02</t>
  </si>
  <si>
    <t xml:space="preserve">Marcelo Romano da Silva - Matricula 37007023 
Rose Eliana Batista Paixão - Matricula 37013986 </t>
  </si>
  <si>
    <t>1. Acionado o supervisor do Pátio que de imediato aionou os bombeiros e a ambulância;
2. Comunicado a segurança do trabalho.</t>
  </si>
  <si>
    <t xml:space="preserve">Fazenda Mendes União </t>
  </si>
  <si>
    <t xml:space="preserve">Durante deslocamento com o ônibus ao chegar no PARE, o motorista da empresa LB Florestal não respeitou a sinalização, o que resultou em uma colisão com um veículo leve que transitava pelo local. </t>
  </si>
  <si>
    <t xml:space="preserve">Região Centro </t>
  </si>
  <si>
    <t xml:space="preserve">Adilson Jose da Silva Ramos </t>
  </si>
  <si>
    <t>1. Acionado primeiros socorros</t>
  </si>
  <si>
    <t>Caminhão comboio frota 45126 estava retornando para base de Pirajuí quando um veículo com farol apagado colidiu no parachoque traseiro do caminhão, o condutor do veículo evadiu-se do local com sinais de embriaguez.</t>
  </si>
  <si>
    <t>Manutenção Mec. Automotiva</t>
  </si>
  <si>
    <t>37003119 - Gilmar de Jesus Garcia</t>
  </si>
  <si>
    <t>Motorista de comboio</t>
  </si>
  <si>
    <t>1. Avaliação dos danos, apenas materiais;
2. Informado gestor e segurança do trabalho.</t>
  </si>
  <si>
    <t xml:space="preserve">Colaborador ao realizar atividade de condução do trator com  carreta de mudas, passou por cima de um formigueiro e a roda da carreta de mudas afundou, vindo a tombar a mesma. </t>
  </si>
  <si>
    <t xml:space="preserve">Allan Ferreira da Rocha </t>
  </si>
  <si>
    <t>1. Equipe foi reunida de imediato e realizado um DDS com os técnicos da MS Florestal.</t>
  </si>
  <si>
    <t>Fazenda Nossa Senhora 6</t>
  </si>
  <si>
    <t xml:space="preserve">O motorista estava em deslocamento para fazenda e ao chegar perto de uma ponte atravessou uma anta na frente do caminhão e ele realizou uma manobra para não bater nela, vindo a atingir a beirada da ponte com a roda que ficou encavalada sobre a mesma. </t>
  </si>
  <si>
    <t>Manual</t>
  </si>
  <si>
    <t>2052 - Maicon Martins Leal</t>
  </si>
  <si>
    <t>1. O motorista avisou o supervisou de imediato.</t>
  </si>
  <si>
    <t>Fazenda Sete Marias</t>
  </si>
  <si>
    <t>Mecânico soldador foi informado de uma solda que precisava realizar na caixa de carga máquina FW 19075, para evitar riscos de princípio de incêndio, o mecânico realizou a limpeza dos galhos e folhas secas que estavam no compartimento e no momento que foi descer da máquina para pegar os seus equipamentos para realizar a solda, acabou pisando em falso em uma árvore, causando uma torção em seu pé direito.</t>
  </si>
  <si>
    <t>Arthur Ferraz da Rocha</t>
  </si>
  <si>
    <t xml:space="preserve">Técnico de manutenção soldador </t>
  </si>
  <si>
    <t>1. Comunicação da ocorrência com supervisor da área;
2. Colaborador foi levado para avaliação com médico ortopedista no hospital da Unimed em Bauru.</t>
  </si>
  <si>
    <t xml:space="preserve">Monica Silva </t>
  </si>
  <si>
    <t>Colaborador estava empurrando bandejão e pisou em desnível levando a torção na perna direita.</t>
  </si>
  <si>
    <t>Segunda seleção</t>
  </si>
  <si>
    <t xml:space="preserve">37016100 - Higor Fernando de Lima </t>
  </si>
  <si>
    <t xml:space="preserve">1. Colaborador encaminhado para hospital, para fazer raio X. O médico avaliou e não identificou nenhuma lesão. </t>
  </si>
  <si>
    <t>Izabela Carvalho dos Santos</t>
  </si>
  <si>
    <t>Avenida Presidente Dutra - Paranaiba - MS</t>
  </si>
  <si>
    <t>Motorista conduzia o caminhão vazio pelo  perímetro urbano de Cassilandia-MS, quando houve uma colisão com um veículo de terceiro.</t>
  </si>
  <si>
    <t xml:space="preserve">37018008 - Luiz Carlos Dias </t>
  </si>
  <si>
    <t>motoristra</t>
  </si>
  <si>
    <t>1. Não houve vítimas, somente danos materiais no veículo envolvido.</t>
  </si>
  <si>
    <t>Ronaldo Lopes</t>
  </si>
  <si>
    <t>Rodovia SP127 - Trajeto retorno fazenda JFI/ Palmeiras</t>
  </si>
  <si>
    <t>Motorista conduzia o caminhão carregado pela rodovia, quando colidiu no retrovisor de um outro caminhão terceiro que estava parado em cima da faixa de rolamento, devido a outro acidente no local.</t>
  </si>
  <si>
    <t>BTF- 07</t>
  </si>
  <si>
    <t>37016388 - José Macedo de Araújo</t>
  </si>
  <si>
    <t>motorista</t>
  </si>
  <si>
    <t>1. Informado a Supervisão.</t>
  </si>
  <si>
    <t xml:space="preserve">Fazenda Caribe Gleba B </t>
  </si>
  <si>
    <t xml:space="preserve">Colaborador relata que durante a realização de atividade de aceiro com grade, em um determinado momento ao realizar uma manobra, a grade veio a se chocar com o poste de energia, ocasonando a queda do mesmo. </t>
  </si>
  <si>
    <t xml:space="preserve">amadeo </t>
  </si>
  <si>
    <t>Abertura de frente mecanizada</t>
  </si>
  <si>
    <t>José Nilton Alfredo</t>
  </si>
  <si>
    <t>1. Isolamento de área;
2. Comunicação ao técnico de área e ao setor de segurança MS Florestal</t>
  </si>
  <si>
    <t>Fazenda São Sebastião IV</t>
  </si>
  <si>
    <t>O colaborador estava realizando atividade de irrigação, quando a mangueira do trator de irrigação enroscou em um galho e veio a acertar sua perna esquerda na altura do joelho.</t>
  </si>
  <si>
    <t>8978 - Michael Douglas Venâncio da Silva Pereira Leite</t>
  </si>
  <si>
    <t>1. Comunicado ao encarregado Arlan que prontamente prestou os primeiros socorros;
2. Foi avisado o supervisor e levado ao protno socorro mais próximo.</t>
  </si>
  <si>
    <t>O colaborador realizava a atividade de coveamento manual, quando tropeçou e veio a bater o peito e a costela no chão.</t>
  </si>
  <si>
    <t>Fazenda Buritis</t>
  </si>
  <si>
    <t>1042 - João Carlos Nunes de Souza</t>
  </si>
  <si>
    <t>1. O colaborador foi encaminhado para o UPA de Agudos.</t>
  </si>
  <si>
    <t>Jose Roberto Porcino</t>
  </si>
  <si>
    <t>Fazenda São Sebastião II - Região Paulistânia-SP</t>
  </si>
  <si>
    <t xml:space="preserve">O colaborador estava realizando manobra com o ônibus em marcha ré para sair da área de vivência, quando houve uma pequena colisão com uma saveiro que estava estacionada, vindo a causar avaria na lanterna esquerda do ônibus. </t>
  </si>
  <si>
    <t>Sergio Henrique Diniz</t>
  </si>
  <si>
    <t>1. Informado o responsável da área; 
2. Não houve lesão, somente avaria na lanterna esquerda do ônibus.</t>
  </si>
  <si>
    <t xml:space="preserve">Sergio Henrique Diniz </t>
  </si>
  <si>
    <t>O colaborador estava realizando manobra com o ônibus em marcha ré, quando veio a colidir com o corrimão da escada do caminhão de oficina volante da empresa Zocar Rio, causando pequena avaria no ônibus.</t>
  </si>
  <si>
    <t>Sebastião Aparecido de Andrade</t>
  </si>
  <si>
    <t>Fazenda Quilombo I</t>
  </si>
  <si>
    <t>Ao se deslocar pelo talhão, colaboradora pisou em um buraco coberto pela vegetação seca, causando um desconforto em seu membro inferior direito (joelho).</t>
  </si>
  <si>
    <t>Região norte</t>
  </si>
  <si>
    <t xml:space="preserve">Talia Aparecida Novais </t>
  </si>
  <si>
    <t>Ajudante rural</t>
  </si>
  <si>
    <t>1. Após ocorrência a colaboradora foi encaminhada para atendimento médico.</t>
  </si>
  <si>
    <t>Fazenda mimoso</t>
  </si>
  <si>
    <t>Ao finalizar a atividade e em deslocamento pelo carreador, o operador foi pegar um desvio por dentro do talhão para evitar passar por um caminhão que estava parado na estrada e acabou tombando a carreta de mudas.</t>
  </si>
  <si>
    <t>Diego Junior Alves de Andrade</t>
  </si>
  <si>
    <t>1. Comunicação imediata ao técnico da MS Florestal.</t>
  </si>
  <si>
    <t xml:space="preserve">Colaborador estava empurrando o bandejão, quando prensou a mão direita entre os dois bandejões. </t>
  </si>
  <si>
    <t>Casa de sombra</t>
  </si>
  <si>
    <t>37000926 - Israel Santos</t>
  </si>
  <si>
    <t>1. Colaborador encaminhado para ambulatório na linha 01;
2. Medicina direcionu ao CMU para tirar raio X.</t>
  </si>
  <si>
    <t>Fazenda Pinheiro</t>
  </si>
  <si>
    <t xml:space="preserve">Motorista ao chegar na fazenda, identificou que o fueiro completo da 3º composição havia caído. </t>
  </si>
  <si>
    <t>37009182 - Anderson Amauri Aparecido de Oliveira</t>
  </si>
  <si>
    <t>1. Avisado o supervisor da área.</t>
  </si>
  <si>
    <t>Fazenda Santa Helena</t>
  </si>
  <si>
    <t>Ao realizar manobra de marcha ré com o caminhão oficina, este acabou atingindo o para choque dianteiro do veículo que estava parado logo atrás, ocasionando avarias.</t>
  </si>
  <si>
    <t xml:space="preserve">37011934 - Júlio Cezar Neves Dias </t>
  </si>
  <si>
    <t>1. Paralisação da atividade;
2. Comunicação ao supervisor da área.</t>
  </si>
  <si>
    <t>Julio Cezar Neves Dias</t>
  </si>
  <si>
    <t>Fazenda Santa Rosa</t>
  </si>
  <si>
    <t>O ônibus deslocava pela estrada principal da fazenda, quando o vidro frontal lado direito foi atingido por uma ave.</t>
  </si>
  <si>
    <t>567 - Gilson Felipe das Neves</t>
  </si>
  <si>
    <t xml:space="preserve">1. Foi paralisado o ônibus;
2. Comunicado a supervisão. </t>
  </si>
  <si>
    <t>Aurélio Amador Bento</t>
  </si>
  <si>
    <t>0267 - Fazenda Buritis</t>
  </si>
  <si>
    <t>De acordo com o relato do operador, ao iniciar a linha de preparo de solo em uma área com declividade no fundo do talhão com os equipamentos trator: 5024 e implemento 22054, o pneu lado direito do subsolador passou sobre uma cepa de eucalipto com mais de 50cm de altura (na parte superior do barranco), porém o desnível do local fez com que o equipamento tombasse o implemento, causando pequenos danos no equipamento.</t>
  </si>
  <si>
    <t>Preparo de solo - LP2</t>
  </si>
  <si>
    <t>37017953 - Patrick Tieris de Oliveira</t>
  </si>
  <si>
    <t>1. Comunicado aos gestores da área;
2. Realizado avaliação dos danos e sinalização do local.</t>
  </si>
  <si>
    <t>BR 262</t>
  </si>
  <si>
    <t>O funcionário estava parado na alça de acesso no trevo da BR 262 aguardando a parada completa do fluxo que estava em meia pista por motivos de obra, ao observar a paralisação e receber sinal dos veículos, iniciou a travessia da BR, no mesmo momento uma motocicleta realizou uma ultrapassagem em faixa continua nos veículos que estavam parados, vindo a colidir na lateral esquerda do veículo Fiat Pulse conduzido pelo colaborador. O colaborador parou o veículo para dar apoio a vítima, acionou o corpo de bombeiros para realizar socorro ao motociclista e acionou a polícia rodoviária federal para informar ocorrência no local.</t>
  </si>
  <si>
    <t>37009955 - Paulo César</t>
  </si>
  <si>
    <t>Ténico de silvicultura</t>
  </si>
  <si>
    <t>1. Comunicação imediata aos gestores e área de segurança do trabalho.</t>
  </si>
  <si>
    <t>Paulo Cesar Assis de Sousa</t>
  </si>
  <si>
    <t xml:space="preserve">Pátio Fábrica Linha 2 </t>
  </si>
  <si>
    <t xml:space="preserve">Colaborador ao finalizar a descarga na mesa 2, se deslocou para retirada dos pedaços de madeira que ficou nas carretas. Ao dar a volta no implemento, veio a torcer o pé em um pedaço de madeira que estava no chão. </t>
  </si>
  <si>
    <t>BTF - 04</t>
  </si>
  <si>
    <t xml:space="preserve">Ronaldo Francisco de Lima </t>
  </si>
  <si>
    <t xml:space="preserve">1. Colaborador encaminhado ao ambulatório e na sequência ao pronto atendimento em Lençóis Paulista. </t>
  </si>
  <si>
    <t xml:space="preserve">Danieli Tenório </t>
  </si>
  <si>
    <t>Fazenda turvinho 01</t>
  </si>
  <si>
    <t xml:space="preserve">Ao finalizar a captação de água, o caminhão pipa da empresa LB Florestal foi dar marcha ré, quando acertou o camiinhão pipa que passava ao lado, vindo a atingir o para-choque traseiro. </t>
  </si>
  <si>
    <t xml:space="preserve">Região centro </t>
  </si>
  <si>
    <t xml:space="preserve">José Edvildo Barros Rocha </t>
  </si>
  <si>
    <t>1. Comunicado supervisor LB Florestal e área de segurança do trabalho Bracell.</t>
  </si>
  <si>
    <t>Colaborador ao descer da máquina para troca de turno, pisou em falso, vindo a ocasionar uma leve torção no tornozelo.</t>
  </si>
  <si>
    <t>Transporte Florestal - BTF4</t>
  </si>
  <si>
    <t xml:space="preserve">Raimundo Silva Duarte </t>
  </si>
  <si>
    <t>Operador de colheita</t>
  </si>
  <si>
    <t>1. Colaborador encaminhado ao atendimento médico.</t>
  </si>
  <si>
    <t>Igor Darwin Ponciano Da Silva</t>
  </si>
  <si>
    <t>Fazenda Turvinho V</t>
  </si>
  <si>
    <t xml:space="preserve">o motorista da Sollum ao tentar ultrapassar o caminhão prancha que estava entrando na rodovia, acabou batendo o veículo leve no lado esquerdo do prancha. </t>
  </si>
  <si>
    <t>Estrada</t>
  </si>
  <si>
    <t xml:space="preserve">1255 - Eduardo Francisco da Silva </t>
  </si>
  <si>
    <t xml:space="preserve">1. Comunicado aos responsáveis </t>
  </si>
  <si>
    <t xml:space="preserve">Rogério Bnedito da Siva </t>
  </si>
  <si>
    <t>Fazenda: Cachoeirão - Talhão 24</t>
  </si>
  <si>
    <t xml:space="preserve">Durante a atividade de avaliação de formiga, o colaborador sentiu uma ferroada na região da mão, o mesmo notou que foi uma picada de abelha. 
Nota: O colaborador estava usando luva durante a atividade. </t>
  </si>
  <si>
    <t>Perfomance e monitoramento Florestal</t>
  </si>
  <si>
    <t xml:space="preserve">Bruno Hugo Carvalho Barros/Matrícula: 37013295 </t>
  </si>
  <si>
    <t xml:space="preserve">Assistente de Qualidade Florestal </t>
  </si>
  <si>
    <t xml:space="preserve">1. O colaborador tomou o medicamento conforme o procedimento e se deslocou para o município de Bataguassu para passar pelo pronto socorro. </t>
  </si>
  <si>
    <t xml:space="preserve">Gabriel Augusto de Lima Morais </t>
  </si>
  <si>
    <t xml:space="preserve">Fazenda: Mimoso </t>
  </si>
  <si>
    <t xml:space="preserve">Durante a atividade, o braço do implemento de irrigação quebrou a solda, vindo a escapar, pegando no braço do colaborador de raspão. </t>
  </si>
  <si>
    <t xml:space="preserve">Diego Sales Da Souza </t>
  </si>
  <si>
    <t xml:space="preserve">1. Comunicação imediata ao técnico da MS Florestal. </t>
  </si>
  <si>
    <t xml:space="preserve">Wilson Carlos </t>
  </si>
  <si>
    <t xml:space="preserve">Saída 338 - Randon </t>
  </si>
  <si>
    <t xml:space="preserve">Motorista no primeiro dia de escala conduzia normalmente por sua faixa de rolamento e durante o translado com o Caminhão no km 340 e 341 próximo a saída 338 da Rodovia SP 300 foi surpreendido por veículo, que ao tentar acessar a rodovia não reduziu, entrando direto, vindo a colidir com último eixo da segunda composição. Não houve lesão, somente danos matérias ao para-barro do pneu traseiro do veículo. </t>
  </si>
  <si>
    <t xml:space="preserve">Paulo Celso dos Santos </t>
  </si>
  <si>
    <t xml:space="preserve">Lençóis Paulista SP </t>
  </si>
  <si>
    <t xml:space="preserve">Colaborador estava conduzindo o veículo Fiat Argo, da Base Automotiva para a cidade de Lençóis Paulista, na rotatória localizada na entrada para o Distrito Industrial, veio a colidir com o veículo GM, causando danos materiais em ambos os veículos. </t>
  </si>
  <si>
    <t xml:space="preserve">Estoque de Peças </t>
  </si>
  <si>
    <t xml:space="preserve">90001060 | Gustavo Felipe da Silva Luiz </t>
  </si>
  <si>
    <t xml:space="preserve">Controlador Estoque Materiais </t>
  </si>
  <si>
    <t xml:space="preserve">1. Evidenciado que não houve lesão aos condutores e ocupantes. 
2. Após breve análise, devido as avarias não comprometerem a segurança, os veículos foram liberados. 
3. Devido não haver vítima e seguindo recomendação da Polícia Militar, ambos condutores devem registrar o Boletim de Ocorrência. 
4. Comunicação aos gestores e segurança do trabalho </t>
  </si>
  <si>
    <t xml:space="preserve">Gustavo Felipe da Silva Luiz </t>
  </si>
  <si>
    <t xml:space="preserve">Após o motorista soltar as cintas, veio a cair um pequeno pedaço de madeira em seu capacete. </t>
  </si>
  <si>
    <t>BTF - 01</t>
  </si>
  <si>
    <t>Joao Spadotto</t>
  </si>
  <si>
    <t xml:space="preserve">1. Informado a coordenação e a Segurança levado ao ambulatório médico para avaliação. </t>
  </si>
  <si>
    <t xml:space="preserve">Felipe Proenca De Camargo </t>
  </si>
  <si>
    <t xml:space="preserve">Rodovia Capão Bonito - Buri </t>
  </si>
  <si>
    <t xml:space="preserve">O colaborador estava se deslocando para fazenda Olinda com o veículo Argo, quando um veículo Parati também estava se deslocando no mesmo sentido, e em determinado momento, veio a quebrar (soltar) a roda dianteira direita, ocasionando a parada brusca na rodovia, o veículo Argo da Bracell que estava logo atrás não parou em tempo e veio a colidir na traseira da Parati, ocasionando no Argo a quebra do farol e do para choque. </t>
  </si>
  <si>
    <t xml:space="preserve">BSR </t>
  </si>
  <si>
    <t xml:space="preserve">1- Foi informado a gestão assim que ocorreu o evento. 
2- Os danos não impediram o carro de se deslocar. </t>
  </si>
  <si>
    <t xml:space="preserve">Araraquara - SP </t>
  </si>
  <si>
    <t xml:space="preserve">Motorista conduzia a frota SSW2C75 carregada na SP-255 em Américo Brasiliense/ Araraquara, quando um caminhão comboio seguia na mão contrária e não respeitou o PARE/SIGA da rodovia e invadiu a mão oposta e colidiu com a frota Expresso. </t>
  </si>
  <si>
    <t xml:space="preserve">0830837- José Teotonio de Mendonça </t>
  </si>
  <si>
    <t>Fazenda Promissão</t>
  </si>
  <si>
    <t>Colaborador estava guardando sua ferramenta manual (foice), quando sua mão veio a escorregar sobre a lâmina da ferramenta, causando um corte em sua mão. No momento da ocorrência o colaborador estava usando EPI.</t>
  </si>
  <si>
    <t>Região Norte</t>
  </si>
  <si>
    <t>38235 - Luiz Claudio Tomiatti</t>
  </si>
  <si>
    <t>1. Após ocorrência o colaborador foi encaminado para atendimento médico.</t>
  </si>
  <si>
    <t>Nossa Senhora Aparecida XV</t>
  </si>
  <si>
    <t>O motorista de ônibus da empresa Piracicabana saiu do módulo (área de vivência), para recolher os operadores que estavam nas máquinas nos talhões 007,008 e 009, foi orientado para ficar  aguardando no ponto de ônibus, chegando no local o motorista decidiu fazer a manobra do ônibus em outro local, durante a manobra em local escorregadio, acabou deslizando batendo contra o barranco, quebrando o para choque traseiro.</t>
  </si>
  <si>
    <t xml:space="preserve">Elias Martins </t>
  </si>
  <si>
    <t>1. Colaborador orientado;
2. Registrado os danos;
3. Comunicado ao supervisor do módulo.</t>
  </si>
  <si>
    <t>Erivellynton Almeida</t>
  </si>
  <si>
    <t xml:space="preserve">O colaborador (mecânico) estava auxiliando motorista do caminhão munck no descarregamento de peças e durante a etapa de descarregamento o mecânico verificou que a cinta estava fixa na peça (barra de orientação), após a verificação o mesmo se posicionou na escada de acesso da carroceria e neste momento houve a movimentação da lança pelo motorista munck, onde a peça içada acabou prensando o dedo médio da mão esquerda entre a escada e a peça (barra de orientação), ocasionando ferimento. </t>
  </si>
  <si>
    <t>37014376 - Luiz Carlos de Oliveira Junior</t>
  </si>
  <si>
    <t xml:space="preserve">1. Comunicação aos gestores da área;
2. Deslocamento do colaborador para hospital de Santa Rita do Pardo. </t>
  </si>
  <si>
    <t>Jefferson Pereira dos Santos</t>
  </si>
  <si>
    <t xml:space="preserve">Rodovia Marechal Rondon - Trajeto ida fazenda JFI </t>
  </si>
  <si>
    <t xml:space="preserve">Motorista trafegava pela rodovia, quando próximo ao pedágio de Areiopolis, um caminhão terceiro ao realizar uma ultrapassagem veio a colidir no retrovisor do caminhão Bracell. </t>
  </si>
  <si>
    <t xml:space="preserve">Fabiano Parizoto - 37014674 </t>
  </si>
  <si>
    <t xml:space="preserve">1. Informado a Supervisão. </t>
  </si>
  <si>
    <t xml:space="preserve">Trajeto fazenda Buritis </t>
  </si>
  <si>
    <t xml:space="preserve">Ao ser rebocado pela máquina para desobstruir o trajeto, a parte lateral do cavalo e conjunto veio a colidir em uma árvore e barranco, ocasionando a quebra do espelho retrovisor da lateral direita, a lanterna da 2ª carreta e o para-choque. </t>
  </si>
  <si>
    <t xml:space="preserve">Marco Antônio, 37015432 </t>
  </si>
  <si>
    <t xml:space="preserve">Entrada da Fazenda Querencia II </t>
  </si>
  <si>
    <t xml:space="preserve">Durante deslocamento pela estrada de terra, a última composição rompeu um cabo telefonia, ocasionando a quebrando do poste. </t>
  </si>
  <si>
    <t>Logistica Florestal</t>
  </si>
  <si>
    <t xml:space="preserve">37007213- Cleber Alves Sila </t>
  </si>
  <si>
    <t xml:space="preserve">1. Comunicado o Técnico e Técnico de segurança Fabiano Moreira. Isolamento da área </t>
  </si>
  <si>
    <t>O trabalhador florestal estava realizando serviço de irrigação, quando um trator acabou passando próximo a um foco de abelhas, gerando o ataque das mesmas.</t>
  </si>
  <si>
    <t>Pirajuí - SP</t>
  </si>
  <si>
    <t>Felipe Ambrósio Gonçalves</t>
  </si>
  <si>
    <t>1. Comunicado ao superior imediato, onde o mesmo realizou os primeiros socorros e encaminhou o trabalhador ao pronto socorro mais próximo.</t>
  </si>
  <si>
    <t>Colaboradora estava se deslocando pelo estanqueamento, quando tropeçou no cooler que estava no chão, vindo a cair e bater o cotovelo e o quadril do lado direito.</t>
  </si>
  <si>
    <t>Estanqueamento</t>
  </si>
  <si>
    <t>37017212 - Paloma da Silva Neves</t>
  </si>
  <si>
    <t>1. Colaboradora encaminhada para o ambulatório da linha 01, realizado avaliação pelo médico e portariomente feito impeza e curativo no cotovelo, em seguida a mesma foi liberda para trabalho.</t>
  </si>
  <si>
    <t xml:space="preserve">Fazenda Guandu </t>
  </si>
  <si>
    <t>Ao se deparar com um broto de eucalipto que estava caído entrelinhas, a roda dianteira direita passou sobre o mesmo, ocasionando o efeito "chicote" atingindo assim o vidro lateral direito causando a sua quebra.</t>
  </si>
  <si>
    <t>Marcio de Almeida Machado</t>
  </si>
  <si>
    <t>1. Comunicado ao setor de segurança da EPS;
2. Máquina paralisada imediatamente.</t>
  </si>
  <si>
    <t>Vinicius Camargo</t>
  </si>
  <si>
    <t>1ª seleção</t>
  </si>
  <si>
    <t xml:space="preserve">O colaborador relata que estava movimentando os bendejões de mudas que ficam sobre os trilhos e que em determinado momento o trilhos travaram (devido o travamento), dessa forma, o bandejão com mudas veio a bater contra a sua mão direita, causando uma leve escoriação. </t>
  </si>
  <si>
    <t>37017049 - Guilherme Sérgio Santos dos Reis</t>
  </si>
  <si>
    <t>1. Foi informado a gestão de imediato.</t>
  </si>
  <si>
    <t>Dienison Pereira</t>
  </si>
  <si>
    <t>Colaboradora estava empurrando o bandejão, quando sentiu dor na região inferior do ombro direito.</t>
  </si>
  <si>
    <t>Primeira seleção</t>
  </si>
  <si>
    <t>37009500 - Juliana Leite Caetano</t>
  </si>
  <si>
    <t>1. Colaboradora encaminhada para ambulatório na linha 1;
2. Avaliada pelo médico dotrabalho e posteriormente medicada.</t>
  </si>
  <si>
    <t>Fazenda Estiva IV - MÓD 12</t>
  </si>
  <si>
    <t xml:space="preserve">O técnico de manutenção ao retirar o calço espaçador da faca inferior direita do cabeçote 370 no HV 10081, veio a sofrer um corte no dedo indicador direito. </t>
  </si>
  <si>
    <t xml:space="preserve">Módulo 12 </t>
  </si>
  <si>
    <t xml:space="preserve">Herink da Silva Aguiar </t>
  </si>
  <si>
    <t xml:space="preserve">Técnico de Manutenção </t>
  </si>
  <si>
    <t xml:space="preserve">1. Comunicação da ocorrência com supervisor da área. 
2. Colaborador foi levado para avaliação médica. </t>
  </si>
  <si>
    <t>Estrada municipal de São Miguel Arcanjo - MÓD 02</t>
  </si>
  <si>
    <t xml:space="preserve">Colaborador realizava a atividade de umectaçāo, momento que encontrou com outro caminhão, e na tentativa de dar passagem não observou a canaleta de escoamento de água pluvial. O caminhão caiu na canaleta e foi necessário o arraste com a máquina de apoio. Não houve danos materiais. </t>
  </si>
  <si>
    <t xml:space="preserve">Módulo 02 </t>
  </si>
  <si>
    <t xml:space="preserve">Leandro A Castelo </t>
  </si>
  <si>
    <t xml:space="preserve">1. Comunicado a gestão imediata. </t>
  </si>
  <si>
    <t xml:space="preserve">Ricardo Monzani </t>
  </si>
  <si>
    <t>Linha 1 - Pátio ao lado da balança</t>
  </si>
  <si>
    <t xml:space="preserve">A colaboradora, ao tentar liberar os pés da carreta, puxou a alça da quinta roda e sentiu uma dor aguda nas costas e ombro esquerdo. </t>
  </si>
  <si>
    <t xml:space="preserve">37015118 Maristela Cristina. </t>
  </si>
  <si>
    <t xml:space="preserve">Motorista de Transporte Florestal. </t>
  </si>
  <si>
    <t xml:space="preserve">1. Informado ao supervisor e para segurança do trabalho, indo de imediato ao ambulatório, onde foi medicada e liberada . </t>
  </si>
  <si>
    <t xml:space="preserve">Arthur Magnino Santana </t>
  </si>
  <si>
    <t xml:space="preserve">Durante execução de uma curva, um pedaço de madeira caiu da concha, atingindo o reservatório do sistema de combate a incêndio (Dafo), danificando os parafusos de fixação do mesmo. </t>
  </si>
  <si>
    <t>BSR 03</t>
  </si>
  <si>
    <t xml:space="preserve">André de Oliveira Honório/ 37017381 </t>
  </si>
  <si>
    <t xml:space="preserve">1. Comunicado a gestão imediata; 
2. Comunicado a segurança do trabalho. </t>
  </si>
  <si>
    <t xml:space="preserve">Leandro Moretti </t>
  </si>
  <si>
    <t xml:space="preserve">MS-112 KM159 </t>
  </si>
  <si>
    <t xml:space="preserve">Motorista da Real car estava transportando três colaboradores JSL que iriam fazer a troca de turno, quando o veículo da prestadora de serviço veio a colidir com um animal (anta) durante o trajeto, gerando danos materiais no veículo. </t>
  </si>
  <si>
    <t xml:space="preserve">Guilherme Ladeia </t>
  </si>
  <si>
    <t xml:space="preserve">Líder do carregamento </t>
  </si>
  <si>
    <t xml:space="preserve">1 - A ocorrência foi atendida pela concessionária responsável pela via. 
2 - Comunicado a Gestão e equipe de SSMA. </t>
  </si>
  <si>
    <t>Wendyllon Ferreira de Carvalho</t>
  </si>
  <si>
    <t>Bela Vista VII</t>
  </si>
  <si>
    <t>O operador estava finalizando uma pequena área do talhão, quando passou com implemento por cima de um toco, vindo a tombar o implemento.</t>
  </si>
  <si>
    <t>Carlos Alexandre Silva - 9053</t>
  </si>
  <si>
    <t>1. O encarregado João Lucas estava próximo e foi até o local no talhão e fez análise se o operador estava bem e se houve algum dano material ao equipamento.</t>
  </si>
  <si>
    <t>Durante operação de subsolagem com Savannah (24000), operador visualizou sinal de fumaça subindo pela cabine e logo em sequência o principio de incêndio (labaredas), causando queima de máquina.</t>
  </si>
  <si>
    <t>Savannah</t>
  </si>
  <si>
    <t>gilberto Aparecido Quinato - 37016380</t>
  </si>
  <si>
    <t>1. Avaliação dos danos;
2. Comunicação aos responsáveis; 
3. Recolhimento do equipamento.</t>
  </si>
  <si>
    <t>Fazenda Usina Paredão</t>
  </si>
  <si>
    <t>Operador passou com a máquina por cima de uma árvore caída que quebrou, o que causou o chicoteio da mesma, batendo na proteção e na parte da lateral da máquina, causando a quebra do vidro da porta.</t>
  </si>
  <si>
    <t xml:space="preserve">Regional Noroeste </t>
  </si>
  <si>
    <t>Aparecido Felix</t>
  </si>
  <si>
    <t>Operdor de trator agrícola</t>
  </si>
  <si>
    <t xml:space="preserve">1. Comunicação ao setor de segurança da EPS, máquina paralisada imediatamente. </t>
  </si>
  <si>
    <t>Fazenda Cabreuva II - Talhão 05</t>
  </si>
  <si>
    <t>Durante operação de combate a formigas com o termonebulizador, houve um príncipio de incêndio nos resíduos próximos (causado pela temperatura elevada do equipamento) e foi controlado imediatamente pelos colaboradores com bomba costal de água.</t>
  </si>
  <si>
    <t>Vemflors</t>
  </si>
  <si>
    <t>Centro</t>
  </si>
  <si>
    <t>118 - Rodrigo Cardoso de Souza</t>
  </si>
  <si>
    <t>Trabalhador Rural</t>
  </si>
  <si>
    <t>1. Controle do princípio de incêndio.</t>
  </si>
  <si>
    <t>Henrique Augusto</t>
  </si>
  <si>
    <t>Fazenda Nova América II - Talhão 57</t>
  </si>
  <si>
    <t>Ao delocar com a HV 10080 em uma leve declividade lateral para colher uma árvore na borbadura, deslocou-se por proximadamente três metros e deparou-se com uma erosão, causando tombamento.</t>
  </si>
  <si>
    <t>37015206 - José Augusto Carvalho</t>
  </si>
  <si>
    <t xml:space="preserve">1. Operador foi retirado da máquina e socorrido pelo resgate da concessionária, rodovias do Tiete. Foi levado ao prontosocorro da unesp de Botucatu, passou pelo médico de plantão (RX, tomografia), permanecendo em observação até o presente momento. </t>
  </si>
  <si>
    <t xml:space="preserve">LP 1 </t>
  </si>
  <si>
    <t>Colaborador ao sair do banheiro passou por trás do mesmo e ao desviar de uma poça de água, bateu a cabeça na quina da janela.</t>
  </si>
  <si>
    <t>Banheiro - plataforma 09</t>
  </si>
  <si>
    <t>37010139 - Alexander Souza Berci</t>
  </si>
  <si>
    <t>1. Colaborador encaminhado para ambulatório linha 1;
2. Levado até o CMU para tirar raio X;
3. Colaborador levou 2 potnos na cabeça e foi liberado para trabalhos mais leves na sombra. Não houve trauma no raio X</t>
  </si>
  <si>
    <t>A colaboradora estava realizando atividade de combate a formiga manual, quando tropeçou em resíduos, vindo a cair e torcer o tornozelo direito.</t>
  </si>
  <si>
    <t>Fazenda Ipê II</t>
  </si>
  <si>
    <t>1405 - Jeniffer Gabrielle dos Santos</t>
  </si>
  <si>
    <t>1. Foi encaminhado a UPA de Agudos para atendimento médico.</t>
  </si>
  <si>
    <t xml:space="preserve">Marcio Peres </t>
  </si>
  <si>
    <t>Fazenda São Marcos</t>
  </si>
  <si>
    <t>Colaboradores estavam realizando atividade de topografia, quando foram atacados por abelhas, possívelmente devido uma máquina que estava cerca de uns 50m dos funcionários, trabalhando na retirada de cercas no local e que bateu no tronco em que o enxame estava. Ao perceberem as abelhas, correram e entraram no veículo de apoio da equipe, um funcionário foi ferroado no nariz e o outro no braço esquerdo, não houve reação alérgica nos funcionários.</t>
  </si>
  <si>
    <t>Planejamento - topografia</t>
  </si>
  <si>
    <t>37009795 - Adilan Rodrigues da Silva</t>
  </si>
  <si>
    <t>Técnico Plannejamento e Controle II</t>
  </si>
  <si>
    <t>1. Comunicação imediata aos gestores MS Florestal.</t>
  </si>
  <si>
    <t>Fazenda Ipiranga/ Borebi- SP - MÓD 07</t>
  </si>
  <si>
    <t xml:space="preserve">Operador ao descer da máquina foi picado por uma Abelha na mão. </t>
  </si>
  <si>
    <t xml:space="preserve">Módulo 07 </t>
  </si>
  <si>
    <t xml:space="preserve">Antônio de Souza Barbosa Junior </t>
  </si>
  <si>
    <t xml:space="preserve">1. Colaborador encaminhado ao P.S, medicado e liberado. </t>
  </si>
  <si>
    <t xml:space="preserve">Ivan Ferreira </t>
  </si>
  <si>
    <t xml:space="preserve">Rua Horst schuckar n° 51 - Distrito Industrial, Lençóis Paulista </t>
  </si>
  <si>
    <t xml:space="preserve">Motorista ao manobrar o caminhão proximo a JCF no distrito industrial, veio a colidir com um veículo terceiro que estava parado. </t>
  </si>
  <si>
    <t xml:space="preserve">Ademir Cordeiro De Lima - 37008976 </t>
  </si>
  <si>
    <t xml:space="preserve">Rodovia Juliano Lorenzetti </t>
  </si>
  <si>
    <t xml:space="preserve">O motorista transitava pela rodovia sentido Lwart, quando um ônibus da empresa Plamont tentou a ultrapassagem e colidiu com o retrovisor lado direito no retrovisor lado esquerdo do caminhão, ocasionando a quebra do mesmo. </t>
  </si>
  <si>
    <t>BTF- 03</t>
  </si>
  <si>
    <t xml:space="preserve"> 37008850 - Gabriel Oliveira dos Santos </t>
  </si>
  <si>
    <t xml:space="preserve">1. Comunicado o Supervisor e Técnico. </t>
  </si>
  <si>
    <t>O colaborador estava fazendo limpeza da caixa de adubo do implemento, quando a tampa veio a fechar, vindo a bater em seu ombro, causando desconforto.</t>
  </si>
  <si>
    <t>37017851 - Bruno Gomes Prestes</t>
  </si>
  <si>
    <t>Operador de máquina e equipamento I</t>
  </si>
  <si>
    <t>1. Foi encaminhado ao ambulatório da Bracell.</t>
  </si>
  <si>
    <t>Richard Anderson Vicente</t>
  </si>
  <si>
    <t>Fazenda Serra Negra</t>
  </si>
  <si>
    <t xml:space="preserve">Motorista da empresa Casa Grande que conduzia o caminhão caçamba encalhou em um camalhão na atividade de troca de solo (próximo a rede de energia), após a máquina puxar o caminhão que estava atolado, o motorista reiniciou sua atividade descarregando a terra que se encontrava na caçamba, neste momento o funcionário  realizou o descarregamento com o veículo em movimento estando a caçamba erguida, na intenção de fazer um retorno, a caçamba escostou no cabo de energia, vindo a romper o cabo energizado. Houve um princípio de incêndio pela vegetação seca após o cabo cair no chão, as máquinas que estavam no local, realizaram um aceiro de forma rápida e o fogo foi controlado. Não houve danos materiais e nem pessoais. </t>
  </si>
  <si>
    <t>Casa Grande</t>
  </si>
  <si>
    <t xml:space="preserve">João Maria </t>
  </si>
  <si>
    <t>1. Comunicado ao gestor e ao gerente;
2. Acionada a concessionária para fazer o reparo do cabo;
3. Retirado equipe do local.</t>
  </si>
  <si>
    <t xml:space="preserve">Frenno Moreno </t>
  </si>
  <si>
    <t>Fazenda ômega - ID 0244</t>
  </si>
  <si>
    <t>Ao realizar uma manobra de ré para voltar com o pessoal pro trabalho após o almoço, o motorista do ônibus não avistou o trator que estava atrás (ponto cego), ocorrendo assim uma pequena colisão.</t>
  </si>
  <si>
    <t>Carlos Roberto Dias</t>
  </si>
  <si>
    <t>1. Foi levado as informações ao supervisor e área de segurança.</t>
  </si>
  <si>
    <t>Henrique Vedoato</t>
  </si>
  <si>
    <t>Fazenda Sr. Antônio da Palmeira, talhão 018.</t>
  </si>
  <si>
    <t xml:space="preserve">O encarregado estava operando o trator na atividade de pré emergente. Ao chegar ao final do talhão, onde havia um declive, houve o tombamento do trator. </t>
  </si>
  <si>
    <t>Eric George Gabriel</t>
  </si>
  <si>
    <t>1. Informado a área de segurança</t>
  </si>
  <si>
    <t>Fazenda Choerinha 2</t>
  </si>
  <si>
    <t xml:space="preserve">Caminhão estava parado, quando trator ao ultrapassar o conjunto sentido oposto, veio a subir no barranco inclinando para o lado do conjunto, onde ocorreu o abalroamento. </t>
  </si>
  <si>
    <t>Orlando Aparecido de Lima</t>
  </si>
  <si>
    <t xml:space="preserve">1. 
Informado os gestores da operação, VDA e Bracell. </t>
  </si>
  <si>
    <t xml:space="preserve">Everton Diogo de Arruda Henrique </t>
  </si>
  <si>
    <t xml:space="preserve">Motorista relata que estava no trajeto com o caminhão carregado, quando em uma subida o caminhão perdeu força e não conseguiu subir. Ao manobrar o caminhão para liberar o trajeto, a segunda composição ficou com duas rodas na valeta de escoamento de água, causando o desnivelamento do caminhão. </t>
  </si>
  <si>
    <t xml:space="preserve">BTF- 6 </t>
  </si>
  <si>
    <t xml:space="preserve">BRuno Hugo Carvalho Barros/Matrícula: 37013295 </t>
  </si>
  <si>
    <t xml:space="preserve"> Motorista Transporte de Cargas </t>
  </si>
  <si>
    <t xml:space="preserve">1. Comunicado a Supervisão para avaliação da possibilidade de arraste ou necessidades de descarregar o caminhão. </t>
  </si>
  <si>
    <t xml:space="preserve">Fazenda Santa Iza, Veríssimo MG </t>
  </si>
  <si>
    <t xml:space="preserve">O motorista conduzia o tritrem no seu segundo dia de escala. O colaborador relatou que ao trafegar na estrada da fazenda teve que dar espaço para outro veículo, dessa forma, passou sobre um declive que veio a tombar a última composição, tombando o restante da carreta. </t>
  </si>
  <si>
    <t xml:space="preserve">0830997 - Lucas Henrique dos Reis Martins </t>
  </si>
  <si>
    <t xml:space="preserve">1. Motorista foi encaminhado para o pronto atendimento mais próximo; 
2. Foi comunicado de imediato com a TST Bracell e liderança; 
3. ⁠Local foi sinalizado. 
4. Foi solicitado as imagens ao CREARE porém onde o carreta veio a tombar não tem sinal. </t>
  </si>
  <si>
    <t xml:space="preserve">Mábia Estéfula da Silva </t>
  </si>
  <si>
    <t xml:space="preserve">Trajeto Fazenda Turvinho </t>
  </si>
  <si>
    <t xml:space="preserve">Motorista conduzia o caminhão carregado e ao chegar próximo da fazenda Ideal percebeu que um dos fueiros havia se deslocado. </t>
  </si>
  <si>
    <t>BTF 04</t>
  </si>
  <si>
    <t xml:space="preserve">Luciano César Pedroso </t>
  </si>
  <si>
    <t xml:space="preserve">1. Colaborador parou o caminhao de imediato e foi averiguar, percebeu que o fueiro se deslocou no pé do barrote, por se tratar se uma estrutura interna e fixa, informou não ser perceptível. </t>
  </si>
  <si>
    <t>Fazenda Magnólia - MÓD 03</t>
  </si>
  <si>
    <t xml:space="preserve">Durante atividade de carregamento, o motorista do caminhão (Trans Olsen) solicitou ao operador da CF-15015 para que retirasse uma madeira que estava com a ponta fora da caixa de carga. Durante a manobra o operador atingiu a proteção de catraca, danificando a mesma. </t>
  </si>
  <si>
    <t xml:space="preserve">Módulo 03 </t>
  </si>
  <si>
    <t xml:space="preserve">37015497 - Eliseu Marcolino </t>
  </si>
  <si>
    <t xml:space="preserve">Assistente Operador de grua </t>
  </si>
  <si>
    <t xml:space="preserve">Laercio Camargo </t>
  </si>
  <si>
    <t>Faz. Santa Paula da Capela - Bataguassu /MS - MÓD 01</t>
  </si>
  <si>
    <t xml:space="preserve">Colaboradora realizava atividade de combate a formiga manual com bombada, quando em determinado momento pisou em um buraco, causando dores em seu pé direito. </t>
  </si>
  <si>
    <t xml:space="preserve">Módulo 01 - Combate a formiga manual </t>
  </si>
  <si>
    <t xml:space="preserve">7018312 / Adriana Campos </t>
  </si>
  <si>
    <t xml:space="preserve">Auxiliar de Serviços Gerais - Campo </t>
  </si>
  <si>
    <t xml:space="preserve">1. Colaboradora conduzida a Santa Casa de Bataguassu/MS para avaliação médica </t>
  </si>
  <si>
    <t xml:space="preserve">Emerson Moura Teixeira </t>
  </si>
  <si>
    <t>Rodovia Marechal Rondon, km301 - MÓD 12</t>
  </si>
  <si>
    <t xml:space="preserve">Colaborador se deslocava com o veiculo sentido Lençóis Paulista, momento que um caminhão colidiu em sua lateral esquerda. </t>
  </si>
  <si>
    <t xml:space="preserve">Antônio Gabriel Braga Ribeiro </t>
  </si>
  <si>
    <t xml:space="preserve">Supervisor de colheita </t>
  </si>
  <si>
    <t xml:space="preserve">1. Comunicado a gestão imediata; 
2. Comunicado a segurança do trabalho; 
3. Solicitado abertura do Boletim de Ocorrência. </t>
  </si>
  <si>
    <t xml:space="preserve"> Fazenda Santa Iza, Veríssimo MG </t>
  </si>
  <si>
    <t xml:space="preserve">Colaborador relata que ao realizar a parada na placa de PARE para realizar o carregamento, ao descer da frota visualizou que estava faltando o rodeiro do primeiro eixo da terceira carreta do lado direito, a mesma estava vazia e com o eixo suspenso. O Rodeiro foi encontrado aproximadamente 8km do local de parada no meio do canavial. 
Não houve lesão do colaborador e nem a terceiros. </t>
  </si>
  <si>
    <t xml:space="preserve">080974 - Caio Mardones Barbosa Silva </t>
  </si>
  <si>
    <t xml:space="preserve">1. Foi comunicado de imediato com a TST Bracell e liderança; 
2. ⁠Colaborador não realizou a carregamento da mesma e voltou para o ponto de parada em Veríssimo para manutenção. </t>
  </si>
  <si>
    <t>Colaboradora tropeçou na base da mesa de mudas e caiu, batendo o rosto lado direito sobre a roda do trilho.</t>
  </si>
  <si>
    <t>37018533 - Gislene Cristina Leonel Lopes Soares de Carvalho</t>
  </si>
  <si>
    <t>1. Encaminhada ao pronto atendimento de Pirajuí para realizar raio X</t>
  </si>
  <si>
    <t xml:space="preserve">Durante disposição de bandeja com mudas sobre a mesa, uma bandeja caiu sobre o braço e perna direita da colaboradora, devido à estrutura não estar fixa. </t>
  </si>
  <si>
    <t>37015529 - Jane Milla Donato</t>
  </si>
  <si>
    <t xml:space="preserve">1. Encaminhada ao pronto atendimento de Pirajuí;
2. Medicina solicitou realização de raio x no CMU;
3. Colaboradora retornou à medicina para médica avaliar raio X, não observando nenhuma fratura, a colaboradora foi liberada. </t>
  </si>
  <si>
    <t>Fazenda Congonhas II</t>
  </si>
  <si>
    <t xml:space="preserve">Operador estava executando atividade de irrigação semimecanizada, onde o pneu lado esquerdo do tanque passou por cima do toco, ocasionando tombamento. </t>
  </si>
  <si>
    <t>150 - Anizio Menabo</t>
  </si>
  <si>
    <t xml:space="preserve">1 Comunicado aos responsáveis da Bracell-SP, setores de segurança e operacional silvicultura. </t>
  </si>
  <si>
    <t>Carlos Alexander Theodoro</t>
  </si>
  <si>
    <t>Rodovia Marechal Rondon, KM 301 - MÓD 12</t>
  </si>
  <si>
    <t xml:space="preserve">Colaborador se deslocava com o veículo sentido Lençóis Paulista, momento que um caminhão colidiu em sua lateral esquerda. </t>
  </si>
  <si>
    <t>Supervisor de colheita</t>
  </si>
  <si>
    <t>1 Comunicado a gestão imediata;
2. Comunicado a segurança do trabalho;
3. Solicitado abertura do boletim de ococorrência.</t>
  </si>
  <si>
    <t>Fazenda Lua Clata - Nova Casa Verde</t>
  </si>
  <si>
    <t xml:space="preserve">Colaborador relatou que se deslocava com um veículo levando um operador para início de suas atividades em sua máquina, ao deixar o operador o motorista saiu do local, quando estava a uns 120 metros (segundo reportou, porém será investigado) da máquina, no primeiro giro da máquina em que realizava a supressão de árvores, um cavaco foi projetado e atingiu o vidro do veículo leve em que estava, vindo a trincar o mesmo. </t>
  </si>
  <si>
    <t>JV Serviços</t>
  </si>
  <si>
    <t>Supressão vegetal</t>
  </si>
  <si>
    <t xml:space="preserve">Thairone de Jesus Cardoso </t>
  </si>
  <si>
    <t>1. Realizado um DDS com todos sobre a importância da distância segura;
2. Comunicação ao técnido de área e ao setor de Segurança MS Florestal.</t>
  </si>
  <si>
    <t>Erivaldo Rocha</t>
  </si>
  <si>
    <t>Fazenda Miyada, ID 0226 - Talhão 006</t>
  </si>
  <si>
    <t>Durante o trabalho, colaborador caiu e bateu o joelho em um toco de eucalipto no chão.</t>
  </si>
  <si>
    <t>INOVESA</t>
  </si>
  <si>
    <t xml:space="preserve">1. Informado supervisor e área segurança. </t>
  </si>
  <si>
    <t xml:space="preserve">Colaborador estava desenvolvendo atividades de rotina, quando ao manipular a máquina preenchedora de substrato, puxou uma bandeja que estava na máquina, a luva enganchou em um parafuso, cortando o dedo mínimo da mão direita do colaborador. </t>
  </si>
  <si>
    <t>37012838 - Bruno César Bacin</t>
  </si>
  <si>
    <t>Auxiliar de viveiro</t>
  </si>
  <si>
    <t>1. Foi informado a gestão imediata , realizado os primeiros socorros e e levado ao atendimento com a técnica de enfermagem.</t>
  </si>
  <si>
    <t xml:space="preserve">LIDIANA Nayara Ralph </t>
  </si>
  <si>
    <t xml:space="preserve">Adubação </t>
  </si>
  <si>
    <t xml:space="preserve">O colaborador relata que após realizar a higienização da luva que foi utilizada para aplicação do cloro ativo na CV04, o mesmo sentiu uma coceira no olho esquerdo, não se atentou que estava com a luva e veio a coçar, sentindo uma irritação nos olhos horas depois. </t>
  </si>
  <si>
    <t xml:space="preserve">37016046 - Wellington Alves da Silva </t>
  </si>
  <si>
    <t xml:space="preserve">1. Colaborador encaminhado para o ambulatório;
2. Colaborador não fez comunicado de imediato. </t>
  </si>
  <si>
    <t>Dieinison Pereira</t>
  </si>
  <si>
    <t>Primeira faixa de pedestres a direita, próximo a portaria</t>
  </si>
  <si>
    <t>Colaboradora estava seguindo para o escritório do RH e ao iniciar a travessia pela faixa de pedestre, tropeçou em um desnível que havia no local, batendo o joelho direito no chão.</t>
  </si>
  <si>
    <t>Recursos Humanos</t>
  </si>
  <si>
    <t>Linha 01</t>
  </si>
  <si>
    <t xml:space="preserve">37018377 - Giovanna Torres Toniolo Matsubara </t>
  </si>
  <si>
    <t xml:space="preserve">Especialista de RH </t>
  </si>
  <si>
    <t xml:space="preserve">1. Colaboradora se direcionou ao ambulatório na linha 
2. Foi avaliada pelo médico do trabalho e posteriomente encaminhada ao CMU.
3. Colaboradora foi para sua residência e no dia seguinte retornou para a medicina para classificação da ocorrência. </t>
  </si>
  <si>
    <t>Medicina linha 01</t>
  </si>
  <si>
    <t>Colaborador estava realizando monitoramento de pragas florestais e após passar por baixo de uma árvore retornando ao veículo, não percebeu a presença de abelhas e foi atacado 3 vezes (mão, pescoço e queixo).</t>
  </si>
  <si>
    <t>37018103 - João Pedro Fabiano de Souza Santos</t>
  </si>
  <si>
    <t>1. Foi certificado que o colaborador estava bem, o mesmo tomou 2 comprimidos de predinisolona presente no kit médico e foi encaminhado para o pronto tendimento mais próximo em Avaí-SP</t>
  </si>
  <si>
    <t>Gustavo Rossi da Silva</t>
  </si>
  <si>
    <t>Rodovia de Garça - KM415 - Sentido Bauru</t>
  </si>
  <si>
    <t>O colaborador conduzia o veículo Fiat Strada e declara que cochilou ao volante, colidindo a lateral de um caminhão.</t>
  </si>
  <si>
    <t>Preparo de solo G2</t>
  </si>
  <si>
    <t>37015567 - Cleyton Moreira Colares</t>
  </si>
  <si>
    <t>auxiliar de operações florestais</t>
  </si>
  <si>
    <t>1. Foi encaminhado ao atendimento primeiros socorros Rodovias CART, sem danos físicos ao colaborador.
2. Acionado ao gestor de segurança do trabalho</t>
  </si>
  <si>
    <t>João Victor da Silva</t>
  </si>
  <si>
    <t xml:space="preserve">Mesa 4 - Fabrica 2 </t>
  </si>
  <si>
    <t xml:space="preserve">Operador do autocarregavel tinha descarregado na Linha 4, quando ao começar a sair da mesa, uma madeira proveniente da sujeira no chão em frente a mesa acabou sendo projetada pelo Pneu dianteiro esquerdo contra a porta do lado do motorista (cabine), vindo a quebrar totalmente o vidro do equipamento. </t>
  </si>
  <si>
    <t>Fort Agius</t>
  </si>
  <si>
    <t xml:space="preserve"> Everton </t>
  </si>
  <si>
    <t xml:space="preserve">Operador de Maquina Autocarregavel </t>
  </si>
  <si>
    <t xml:space="preserve">1. Operador comunicou ao patio e ao Supervisor e se dirigiu ate proximo da balança para verificação . </t>
  </si>
  <si>
    <t xml:space="preserve">No trajeto de água clara para Inocência, funcionário conduzia a caminhonete S10 e em determinado momento, o condutor perdeu controle do veículo (momentaneamente por ter cochilado no volante), saindo da pista, ao sair da pista a caminhonete esbarrou lateralmente em uma cerca, causando avarias no veículo (retrovisor lado esquerdo, e danos na lataria da carroceria). </t>
  </si>
  <si>
    <t xml:space="preserve">José Aparecido Rumanski Piassa </t>
  </si>
  <si>
    <t xml:space="preserve">Técnico florestal </t>
  </si>
  <si>
    <t xml:space="preserve">1. Foi comunicado ao supervisor imediato sobre o ocorrido para ser tratado as causas. </t>
  </si>
  <si>
    <t xml:space="preserve">Fazenda Queixada </t>
  </si>
  <si>
    <t xml:space="preserve">Motorista seguia com caminhão vazio, quando se deparou com um desnível no terreno, onde perdeu o controle do caminhão, abalroando com algumas pontas de madeira da pilha que se encontrava na lateral da estrada. Sem danos físicos, houve danos materiais na cabine do caminhão. </t>
  </si>
  <si>
    <t xml:space="preserve">Hemerson Gomes Lira </t>
  </si>
  <si>
    <t xml:space="preserve">Motorista de tritrem </t>
  </si>
  <si>
    <t xml:space="preserve">1. Comunicado a Gestão e equipe de SSMA e Bracell </t>
  </si>
  <si>
    <t xml:space="preserve">Fazenda Ômega - ID 0226 - </t>
  </si>
  <si>
    <t xml:space="preserve">Ao realizar a sua atividade de irrigação, colaboradora veio a tropeçar e cair, no mesmo momento a mesma se levantou e continou a atividade normalmente e ao sair no final da rua alegou começar a doer as costas e o joelho. </t>
  </si>
  <si>
    <t xml:space="preserve">2919 - Natália Batista Marcelino dos Santos </t>
  </si>
  <si>
    <t>1. Informado setor de sáude e segurança;
2. Amesma foi conduzida até a Santa Casa de Getulina</t>
  </si>
  <si>
    <t xml:space="preserve">Carlos Henrique </t>
  </si>
  <si>
    <t>LP 01 - Plataforma 11</t>
  </si>
  <si>
    <t xml:space="preserve">Colaborador estava realizando movimentação de bandejas de mudas, onde prensou o dedo médio da mão direita entre as bandejas. </t>
  </si>
  <si>
    <t>37018569 - Guilherme Henrique Vieira da Silva</t>
  </si>
  <si>
    <t xml:space="preserve">1. Encaminhado colaborador para medicina (linha 01);
2. Solicitado a realiza~]ao de raio-x;
3. Retorno ao médico do trabalho para avaliação do raio-x, o mesmo identificou que houve fratura na falange distal do 3º dedo da mão direita do colaborador. </t>
  </si>
  <si>
    <t xml:space="preserve">Agnaldo Romano </t>
  </si>
  <si>
    <t>Avaí-SP</t>
  </si>
  <si>
    <t xml:space="preserve">O colaborador estava no apoio para puxar a mangueira. Durante apoio o mesmo não visualizou o buraco e caiu, lesionando o seu ombro. </t>
  </si>
  <si>
    <t xml:space="preserve">Área norte </t>
  </si>
  <si>
    <t xml:space="preserve">370088880 - Levi Borges da Cunha </t>
  </si>
  <si>
    <t>1.Encaminhado ao atendimento médico</t>
  </si>
  <si>
    <t xml:space="preserve">Caio Henrique </t>
  </si>
  <si>
    <t xml:space="preserve">Ao realizar atividade de roçada mecanizada, trator passou por tronco do eucalipto que se quebrou e veio a se chocar com o vidro traseiro, vindo a quebrar. </t>
  </si>
  <si>
    <t>2885 - Valmir Cavalcante de Sousa</t>
  </si>
  <si>
    <t xml:space="preserve">Vistomovel: Rua José Bonifácio 615, Vila Marimbondo - LP </t>
  </si>
  <si>
    <t>Motorista ao entrar com o caminhão na vistomóvel, veio a esbarrar no para choque de um veículo terceiro.</t>
  </si>
  <si>
    <t>37011100 - Rodrigo Silvino Alves</t>
  </si>
  <si>
    <t>1. Informado a coordenação e a segurança do trabalho</t>
  </si>
  <si>
    <t xml:space="preserve">Elder Paulo </t>
  </si>
  <si>
    <t>Fazenda Ômega, ID 0244  - Talhão 004</t>
  </si>
  <si>
    <t xml:space="preserve">Durante atividade de irrigação (bordadura), não notou que a saída estava com degrau alto devido a vegetação alta e seca e avançou com o equipamento, causando tombamento do implemento. </t>
  </si>
  <si>
    <t xml:space="preserve">3095 - Marcelo Fernandes Couto </t>
  </si>
  <si>
    <t>Operador de máquinas pesadas</t>
  </si>
  <si>
    <t>Carlos Henrique Rodrigues</t>
  </si>
  <si>
    <t xml:space="preserve">LP 2 - Rustificação </t>
  </si>
  <si>
    <t>Colaboradora estava transitando com caixa vazia e no momento passou colaborador empurrando carrinho plataforma e acabou prensando o joelho direito da mesma.</t>
  </si>
  <si>
    <t xml:space="preserve">Edinéia Souza Leme </t>
  </si>
  <si>
    <t xml:space="preserve">1. Colaboradora foi levada ao ambulatório e encaminhada ao UPA;
2. Realizado raio-x e posteriomente retornou a medicina para avaliação do médico do trabalho. </t>
  </si>
  <si>
    <t xml:space="preserve">Fazenda Maria Julia </t>
  </si>
  <si>
    <t xml:space="preserve">Colaborador estava procurando experimento, quando baixou as folhas, foi surpreendido por abelhas e teve duas ferroadas na mão esquerda. </t>
  </si>
  <si>
    <t xml:space="preserve">Eli Meira de Camargo </t>
  </si>
  <si>
    <t>1. Colaborador tomou os 2 comprimidos antialérgicos e comunicou a liderança.</t>
  </si>
  <si>
    <t>Ricardo</t>
  </si>
  <si>
    <t xml:space="preserve">Durante atividade de capina química, colaboradora foi surpreendida por uma cobra, ao se afastar do local, acabou pisando em um buraco, ocasionando uma dor no joelho. </t>
  </si>
  <si>
    <t xml:space="preserve">Camila de Oliveira </t>
  </si>
  <si>
    <t xml:space="preserve">1. Informado ao supervisor e técnico 
2. Colaboradora foi levada ao pronto atendimento para avaliação. </t>
  </si>
  <si>
    <t>Marcelo Soares Bazoni</t>
  </si>
  <si>
    <t xml:space="preserve">MS - 306 - Cassilândia </t>
  </si>
  <si>
    <t xml:space="preserve">Ao trafegar pela MS 306, apoximadamente pelo km 28, sentido Chapadão do Sul - Cassilândia, o veículo Tracker, colidiu com uma capivara. No sentido contrário, uma carreta atingiu o animal, projetando a capivara na pista de rolamento onde o veículo Tracker trafegava. Não houve tempo hábil para desvio sentido ao acostamento. </t>
  </si>
  <si>
    <t>Apoio ao transporte de madeira - Estrada/Logística</t>
  </si>
  <si>
    <t>Milton Gomes</t>
  </si>
  <si>
    <t xml:space="preserve">1. Comunicção imediata ao gestor e pronto atendimento aos colaboradores;
2. Acionamento da concessionária da rodovia para remoção do veículo. </t>
  </si>
  <si>
    <t>ID 0110 - Faz. Paineiras, talhão 001</t>
  </si>
  <si>
    <t xml:space="preserve">A colaboradora estava realizando a atividade de irrigação na saída da linha de plantio, relatou que estava com dor no punho direito e que durante a irrigação o chuveirinho enroscou em um resíduo, fazendo com que o gatilho se soltasse da sua mão esquerda e viesse a bater no punho da mão direita, causando ferimento no punho. </t>
  </si>
  <si>
    <t xml:space="preserve">Francineia Soares da Silva Paiva </t>
  </si>
  <si>
    <t xml:space="preserve">Auxiliar de Serviços Gerais Campo </t>
  </si>
  <si>
    <t xml:space="preserve">1. Encaminhada de imediato ao OS de Espirito Santo do Trvo;
2. Encaminhada medicina Bracell. </t>
  </si>
  <si>
    <t>Fazenda Ômega, ID 0244, Talhão 024</t>
  </si>
  <si>
    <t xml:space="preserve">Durante sua jornada de trabalhou o colaborador acusou uma torção em um dos pés. </t>
  </si>
  <si>
    <t xml:space="preserve">André Luiz Ribeiros dos Santos </t>
  </si>
  <si>
    <t xml:space="preserve">1. Colaborador foi levdo ao pronto socorro de Getulina;
2. Foi informado ao supervisor e área de segurança. </t>
  </si>
  <si>
    <t>Fazenda Santa Silvia - Cód 0238 - Talhão 011</t>
  </si>
  <si>
    <t xml:space="preserve">Durante a atividade de barra protegida mecanizada, trator passou por um tronco de eucalipto que levantou quebrando o vidro da frente, adentrando parte do tronco na cabine. </t>
  </si>
  <si>
    <t xml:space="preserve">Leonardo Oliveira Quirino </t>
  </si>
  <si>
    <t xml:space="preserve">1. Paralisado a máquina e lavado informações ao supervisor e área de segurança. </t>
  </si>
  <si>
    <t>Juniano Prado Martines</t>
  </si>
  <si>
    <t>Estrada de Acesso para Fazenda Queixada</t>
  </si>
  <si>
    <t xml:space="preserve">Ao conduzir o caminhão carregado na estrada de cesso à Fazenda Queixada, retornando para Aporé-GO o mesmo atolou o cojunto em u banco de areia na canaleta lateral direita na estrada. Declarou ele que ao se lembrar que poderia ter perdido sua carteira, abaixou-se para olhar se ela estava caída no chão, nesse instante perdeu o controle do veículo fazendo-o atolar. Após avaliação da situação pela liderança, concluíram e decidiram que o caminhão seja descarregado para ser removido com segurança do local. </t>
  </si>
  <si>
    <t xml:space="preserve">Luiz Carlos de Paula </t>
  </si>
  <si>
    <t>Motorista de Carretas</t>
  </si>
  <si>
    <t xml:space="preserve">1. O condutor comunicou o ocorrido por rádio;
2. O caminhão permanece no local aguardando a chegada da grua para descarga e posteriormente arraste. </t>
  </si>
  <si>
    <t>Fazenda Boa Vista 2</t>
  </si>
  <si>
    <t xml:space="preserve">Ao realizar atividade de capina química manual, o colaborador tropeçou e caiu, sentindo desconforto. </t>
  </si>
  <si>
    <t xml:space="preserve">Edilson Aparecido de Jesus </t>
  </si>
  <si>
    <t>1. Encaminhado pronto socorro de Areiópilis; 
2. Comunicado a Segurança do trabalho Bracell.</t>
  </si>
  <si>
    <t>MS 316</t>
  </si>
  <si>
    <t xml:space="preserve">Colaborador da Expresso Planalto relata que ao trafegar pela Rodovia, transportando colaboradores até a entrada da Fazenda Santa Fé, posteriomente seguiu para a cidade de Três Lagoas para realizar inspeção no veículo e devido a pouca visibilidade da via, colidiu com um boi, ocasionando danos ao patrimônio. </t>
  </si>
  <si>
    <t xml:space="preserve">Florestal </t>
  </si>
  <si>
    <t>Carlos José de Souza Ferreira</t>
  </si>
  <si>
    <t>1. Não houve vítimas
2. Danos ao patrimônio</t>
  </si>
  <si>
    <t>ID 0110 - Faz. Paineiras, talhão 005</t>
  </si>
  <si>
    <t xml:space="preserve">O colaborador estava realizando a operação de irrigação, quando houve o enrosco de um galho na mangueira de irrigação e acabou batendo de leve em suas costas, causando pequeno desconforto. </t>
  </si>
  <si>
    <t>37017332 - Leandro Smith</t>
  </si>
  <si>
    <t xml:space="preserve">1. Encaminhado ao ambulatório madicina Bracell </t>
  </si>
  <si>
    <t>Getulina</t>
  </si>
  <si>
    <t xml:space="preserve">Colaboradora vinha dirigindo o veículo leve em estrada de terra, quando em uma curva o veículo derrapou no areião e não conseguiu frear, vindo a colidir a parte dianteira próximo a roda do lado esquerdo de uma árvore. </t>
  </si>
  <si>
    <t xml:space="preserve">37009409 - Maria Clara Bezerra Lima </t>
  </si>
  <si>
    <t xml:space="preserve">Técnica Bracell </t>
  </si>
  <si>
    <t xml:space="preserve">1. Ligou para outro técnico que estava próximo e para o TST Alexandre. 
2. Local sinalizado. </t>
  </si>
  <si>
    <t xml:space="preserve">Maria Clara Bezerra Lima </t>
  </si>
  <si>
    <t>sim</t>
  </si>
  <si>
    <t xml:space="preserve">Colaborador ao tentar recolocar a sapata da carreta no local correto, a base da sapata bateu no seu dedo, causando um corte superficial. </t>
  </si>
  <si>
    <t xml:space="preserve">BTF 7 </t>
  </si>
  <si>
    <t xml:space="preserve">Rafael Jaime Rodrigues Santana 37015109 </t>
  </si>
  <si>
    <t xml:space="preserve">1. Comunicado a Supervisão. 
2. Colaborador levado ao PA. </t>
  </si>
  <si>
    <t>Fazenda Mamedina | Borebi SP - MÓD 7</t>
  </si>
  <si>
    <t xml:space="preserve">O colaborador ao iniciar uma verificação no compartimento do motor do HV 10071, a tampa do motor abaixou e a marçaneta resvalou em seu rosto, causando escoriações na região da testa e lábio. </t>
  </si>
  <si>
    <t xml:space="preserve">Módulo 7 </t>
  </si>
  <si>
    <t xml:space="preserve">Cleiton Gonçalves Pinto </t>
  </si>
  <si>
    <t xml:space="preserve">1. Colaborador encaminhado ao P.A de Bauru para avaliação; realizou exames, onde não foram identificadas lesões, e em seguida foi liberado. </t>
  </si>
  <si>
    <t xml:space="preserve">João Paulo Nogueira </t>
  </si>
  <si>
    <t xml:space="preserve">Acesso carregamento Magnólia IV </t>
  </si>
  <si>
    <t xml:space="preserve">Motorista no primeiro dia de escala conduzindo o Caminhão frota 12 Olsen em estrada de terra, ao passar por caminhão vazio veio a colidir o fueiro do último compartimento com um poste que caiu sobre a carreta do caminhão frota 13 Olsen. Não houve lesão somente danos matériais ao para-barro do pneu traseiro do veículo transeunte. </t>
  </si>
  <si>
    <t xml:space="preserve">Renan Lucas Limeira </t>
  </si>
  <si>
    <t xml:space="preserve">Fazenda Santa Maria Lucia </t>
  </si>
  <si>
    <t xml:space="preserve">O motorista durante a limpeza da carga, ao quebrar um galho se desequilibrou e bateu com as costas na base do fueiro. </t>
  </si>
  <si>
    <t xml:space="preserve">37013422 Sidney Antônio Cardoso </t>
  </si>
  <si>
    <t xml:space="preserve">Ponto de Apoio Itapetininga </t>
  </si>
  <si>
    <t xml:space="preserve">Motorista trafegava com o caminhão, quando em determinado momento, identificou um princípio de incêndio no eixo 12h (lado direito da primeira composição). </t>
  </si>
  <si>
    <t xml:space="preserve">Washington Paes de Guimarães 37013882 </t>
  </si>
  <si>
    <t xml:space="preserve">1. Informado a Supervisão . </t>
  </si>
  <si>
    <t xml:space="preserve">Luiz Carlos Bernine </t>
  </si>
  <si>
    <t xml:space="preserve">Fazenda Santa Maria Lúcia </t>
  </si>
  <si>
    <t xml:space="preserve">Quando o operador colocou o primeiro fecho de madeira na primeira carreta, veio a cair o conjunto completo do fueiro. </t>
  </si>
  <si>
    <t xml:space="preserve">José Antônio Moeca Junior 37018499 </t>
  </si>
  <si>
    <t>Fazenda velha Gleba A - Itatinga - SP</t>
  </si>
  <si>
    <t xml:space="preserve">O operador desceu para trocar o sabre, sentiu uma picada de abelha em seu rosto, próximo ao olho esquerdo. </t>
  </si>
  <si>
    <t>Deivid Tavela - 37005292</t>
  </si>
  <si>
    <t>Operador de máquinas florestais II</t>
  </si>
  <si>
    <t>1. Comunicado gestão;
2. Colaborador tomou anti-alérgico e encaminhado para Santa Casa de Itatinga</t>
  </si>
  <si>
    <t>Leoni Castorino Machado</t>
  </si>
  <si>
    <t>Fazenda Conceição</t>
  </si>
  <si>
    <t xml:space="preserve">Durante vistoria, ao desviar de um banco de areia, um pedaço de pau que estava no meio do capim deu efeito rebote e bateu na porta traseira do lado direito do veículo fiat argo, amassando a porta do veículo. </t>
  </si>
  <si>
    <t>37017550 - Emerson Luiz de Deus</t>
  </si>
  <si>
    <t>1. Comunicado ao coordenador responsável.</t>
  </si>
  <si>
    <t>Emerson Luiz de Deus</t>
  </si>
  <si>
    <t xml:space="preserve">São João Belmont </t>
  </si>
  <si>
    <t>O colaborador realizava o trabalho com a calcalhadeira, quando passando por um desnível, veio a tombar para o lado esquerdo.</t>
  </si>
  <si>
    <t>9053 - Carlos Alexandre</t>
  </si>
  <si>
    <t xml:space="preserve">1. O spervisor Jackson prestou apoio na ocorrência e informou ao técnico em segurança do trabalho, que constatou não haver gravidade no incidente. </t>
  </si>
  <si>
    <t>Talhão 47</t>
  </si>
  <si>
    <t>Colaborador ao adentrar no veículo, percebeu que tinha abelha, na tentativa de espantar, bateu com a mão no para-brisa que acabou trincando. Não houve nenhuma lesão com o colaborador.</t>
  </si>
  <si>
    <t>Fazenda Camapuã</t>
  </si>
  <si>
    <t>37018109 - Eduardo Mariano de Oliveira</t>
  </si>
  <si>
    <t>1. Evasão do local onde estava as abelhas;
2. Acionado a liderança;
3. Solicitado a troca do para-brisa.</t>
  </si>
  <si>
    <t>Eduardo Mariano de Oliveira</t>
  </si>
  <si>
    <t>Fazenda Sao domingos / Avai - MÓD 09</t>
  </si>
  <si>
    <t xml:space="preserve">Operador desceu do equipamento, sentiu uma picada de abelha em seu rosto, próximo ao olho esquerdo. </t>
  </si>
  <si>
    <t xml:space="preserve">Módulo 09 </t>
  </si>
  <si>
    <t xml:space="preserve">Paulo Vitor Carvalho </t>
  </si>
  <si>
    <t xml:space="preserve">1. Comunicado Gestão 
2. Colaborador tomou anti alérgico, e encaminhado para Atendimento medico em Garça 
3. Após atendimento o mesmo foi liberado a retornar ao trabalho </t>
  </si>
  <si>
    <t xml:space="preserve">Tcharles de Oliveira Queiros. </t>
  </si>
  <si>
    <t>Durante a realização da inspeção de segurança do tst da empresa, deixou a porta do trator aberta, quando uma rajada de vento levou a porta para traz, quebrando o limitador, batendo contra a estrutura, causando a quebra do vidro da porta.</t>
  </si>
  <si>
    <t xml:space="preserve">Luciano Passaroni </t>
  </si>
  <si>
    <t>Técnico de segurança do trabalho</t>
  </si>
  <si>
    <t>1. Paralisando a máquina para a remoção dos resíduos</t>
  </si>
  <si>
    <t>Luciano Henrique Passoni</t>
  </si>
  <si>
    <t>Fazenda Alvorada VII, Talhão 86 - Gleba A</t>
  </si>
  <si>
    <t>O tratorista efetuava atividade de barra aberta, quando o pneu dianteiro do trator frota 551 passou por um resíduo de madeira que projetou em direção ao vidro frontal no canto direito, causando quebra (estilhaço). O vidro possui película.</t>
  </si>
  <si>
    <t xml:space="preserve">010314883 - Rafael Rodrigues Custódio </t>
  </si>
  <si>
    <t>Fazenda Mamedina - MÓD 07</t>
  </si>
  <si>
    <t xml:space="preserve">Colaborador realizava manobra em marcha ré com a caminhonete Hillux, momento que colidiu com o veículo Fiat Argo, que estava estacionado. </t>
  </si>
  <si>
    <t xml:space="preserve">90001516 | Cleiton Gonçalves Pinto </t>
  </si>
  <si>
    <t xml:space="preserve">1. Evidenciado que não houve lesão ao colaborador. 
2. O veículo Argo se encontrava estacionado e sem ocupantes. 
2. Após breve análise, devido as avarias não comprometerem a segurança, os veículos foram liberados. </t>
  </si>
  <si>
    <t xml:space="preserve">Fazenda Santa Madalena II - MÓD 04 </t>
  </si>
  <si>
    <t>Colaborador estacionou o veículo a uma distância segura para realizar a operação de carregamento. 
Quando um motorista informou via rádio que havia caído uma árvore sobre o veículo. 
Obs: O veículo estava estacionado e sem ocupantes; 
Houve apenas pequenos danos materiais (Amassado na coluna do teto e próximo a antena de rádio).</t>
  </si>
  <si>
    <t xml:space="preserve">Ricardo Pisani da Silva/ 37013308 </t>
  </si>
  <si>
    <t xml:space="preserve">assistente Operador de Grua </t>
  </si>
  <si>
    <t xml:space="preserve">1. Comunicado a gestão imediata;
2. Comunicado a segurança do trabalho. </t>
  </si>
  <si>
    <t xml:space="preserve">Vanderlei José Honório. </t>
  </si>
  <si>
    <t xml:space="preserve">
Fazenda Santa Madalena </t>
  </si>
  <si>
    <t>Caminhão seguia carregado no trajeto da fazenda, quando próximo de uma curva havia um carro da Ponsse parado e o motorista ao abrir o ângulo para fazer a curva, veio a quebrar o retrovisor do lado direito do carro.</t>
  </si>
  <si>
    <t xml:space="preserve">
Logística Florestal </t>
  </si>
  <si>
    <t xml:space="preserve">Lucas Eduardo Morelato </t>
  </si>
  <si>
    <t xml:space="preserve">1. Comunicado Supervisor </t>
  </si>
  <si>
    <t xml:space="preserve">Francisco Antonio Franco </t>
  </si>
  <si>
    <t xml:space="preserve">Alça das mesas 3 e 4. </t>
  </si>
  <si>
    <t xml:space="preserve">Frota 2669 foi entrar na alça das mesas para descarregar, parou o caminhão e logo em seguida não percebeu a proximidade do caminhão garbuio e acabou colidindo na traseira. </t>
  </si>
  <si>
    <t xml:space="preserve">Josefa Aline 
Jabis Simei da Silva (Garbuio) </t>
  </si>
  <si>
    <t xml:space="preserve">1. Acionado supervisão de pátio. 
2. ⁠Solicitação da câmera do creare. 
3. Comunicado a segurança do trabalho </t>
  </si>
  <si>
    <t xml:space="preserve">
Camila Leite Santos </t>
  </si>
  <si>
    <t xml:space="preserve">Fazenda Santa Fé </t>
  </si>
  <si>
    <t xml:space="preserve">Colaboradora ao executar atividade de combate formiga manual, pisou em um buraco, vindo a sentir um desconforto em seu tornozelo esquerdo. A mesma avisou o encarregado, e logo foi encaminhada para unidade hospitalar para atendimento. </t>
  </si>
  <si>
    <t>Combate de Formiga</t>
  </si>
  <si>
    <t xml:space="preserve">Rhaissa Gabrieli Franca da silva </t>
  </si>
  <si>
    <t>1. Encaminhada para atendimento hospitalar, realização de Raio X e atendimento pelo médico do trabalho e liberado para atividades laborais 
2. Realizado atendimento e liberado sem restrições</t>
  </si>
  <si>
    <t xml:space="preserve">Juliani Silva </t>
  </si>
  <si>
    <t xml:space="preserve">Crescimento 1 </t>
  </si>
  <si>
    <t xml:space="preserve">O colaborador ao realizar atividade de apoio na segunda seleção, tendo intenção de pegar a mesa rolante, está deslizou da mão, causando prensamento do dedo esquerdo, causando uma leve escoriação. </t>
  </si>
  <si>
    <t xml:space="preserve">2° Seleção </t>
  </si>
  <si>
    <t xml:space="preserve">Erick Santos de Souza, 37017175 </t>
  </si>
  <si>
    <t xml:space="preserve">1. O colaborador foi encaminhado para atendimento ambulatorial. </t>
  </si>
  <si>
    <t xml:space="preserve">Rodrigo Ap Fonsec </t>
  </si>
  <si>
    <t xml:space="preserve">Borebi </t>
  </si>
  <si>
    <t xml:space="preserve">
Motorista ao realizar uma manobra no talhão para retornar, acabou colidindo com a cerca. </t>
  </si>
  <si>
    <t xml:space="preserve"> Claudinir Alencar Garcia / 37015770 </t>
  </si>
  <si>
    <t xml:space="preserve">1. Comunicação imediata com o supervisor </t>
  </si>
  <si>
    <t xml:space="preserve">Frota 44181 alega que ao sair da mesa 3, caminhão enroscou em uma tora e não ia pra frente, o mesmo precisou dar ré pra sair e então veio a colidir a traseira com a cabine da frota 44089 que estava entrando na mesa 3 para descarregar. (Ambas as frotas estavam apoiando no rechego).
</t>
  </si>
  <si>
    <t xml:space="preserve">Reginaldo Araujo - 44089 
Marco Santos - 44181 </t>
  </si>
  <si>
    <t xml:space="preserve">1- Acionado supervisão de pátio. 
2- ⁠Solicitação da câmera do creare. 
3- Comunicado a segurança do trabalho </t>
  </si>
  <si>
    <t xml:space="preserve">Camila Leite Santos </t>
  </si>
  <si>
    <t xml:space="preserve">O colaborador realizava o trabalho com a calcalhadeira, quando passando por cima de  resíduos no talhão, um pedaço de madeira subiu pela frente da máquina, atravessando a proteção, causando a quebra do vidro e adentrando a cabine. </t>
  </si>
  <si>
    <t>1. O supervisor Jackson prestou apoio na ocorrência e informou ao técnico em segurança do trabalho.</t>
  </si>
  <si>
    <t>ID 0110 - Fazenda Paineiras - Talhão 004.</t>
  </si>
  <si>
    <t xml:space="preserve">A colaboradora estava realizando a atividade de irrigação, quando enroscou sua perna em um resíduo de madeira, vindo a cair, batendo o joelho esquerdo no chão. </t>
  </si>
  <si>
    <t>Jeéssica Aparecida Constantino Barbosa - 37018680</t>
  </si>
  <si>
    <t xml:space="preserve">1. Encaminhada de imediato ao OS de Espirito Santo do Trvo;
2. Em 01/08/2024 passará ambulatório médico Bracell. </t>
  </si>
  <si>
    <t xml:space="preserve">Viveiro - Avaí </t>
  </si>
  <si>
    <t xml:space="preserve">Durante movimento de bandejão, colaborador sentiu dor nas costas. </t>
  </si>
  <si>
    <t xml:space="preserve">1º seleção </t>
  </si>
  <si>
    <t xml:space="preserve">37016475 - Raylson Lucas de Souza Ramos </t>
  </si>
  <si>
    <t>1. Encaminhado ao pronto atendimento de Pirajuí 
2. Encaminhado ao médico do trabalho para avaliação (linha 1)</t>
  </si>
  <si>
    <t>Rosana Ferreira de Souza</t>
  </si>
  <si>
    <t>Brotras - SP</t>
  </si>
  <si>
    <t>Ao retornar do jantar no restaurante para ônibus (afim de voltar para o hotel), o operador tomou a iniciativa de abrir a porta, para isso o colaborador inseriu a mão no interior da cabine pelo lado de fora (janela motorista) e soltou a alavanca do freio estacionário (confundindo com a alavanca da abertura da porta) isso fez com que o veículo se movimentasse para frente por aproximadamente 1 metro, vindo atingir um poste e com a colisão, houve a quebra do retrovisor e uma trinca no para-brisa.</t>
  </si>
  <si>
    <t xml:space="preserve">37017146 - Luciano Aparecido Marques da Silva </t>
  </si>
  <si>
    <t xml:space="preserve">Operador de máquinas I </t>
  </si>
  <si>
    <t>1. Comunicado aos gestores da área 
2. Realizando avaliação dos danos e sinalização do local.</t>
  </si>
  <si>
    <t xml:space="preserve">Santa Flora - Gleba B </t>
  </si>
  <si>
    <t xml:space="preserve">A colaboradora estava realizando uma atividade de combate a formiga, quando tropeçou em resíduos no talhão, vindo a cair e torcer o joelho direito. </t>
  </si>
  <si>
    <t xml:space="preserve">1274 - Cleide Rosângela de Jesus Silva </t>
  </si>
  <si>
    <t xml:space="preserve">1. Certificar que a colaboradora estava bem e a mesma foi encaminhada a UPA de Agudos para atendimento médico. </t>
  </si>
  <si>
    <t xml:space="preserve">Márcio Rodrigues Peres Bueno </t>
  </si>
  <si>
    <t>Fazenda Turvinho 1</t>
  </si>
  <si>
    <t xml:space="preserve">Durante atividade de plantio, a colaboradora tropeçou em um buraco, caiu em cima da mão e sentiu um desconforto. </t>
  </si>
  <si>
    <t xml:space="preserve">Eliara Caroline da Silva </t>
  </si>
  <si>
    <t xml:space="preserve">Trabalhador Rural </t>
  </si>
  <si>
    <t>1. Colaboradora foi encaminhaa ao pronto socorro de Areiópolis. 
2. Comunicado supervisor LB Florestal e área de segurança do trabalho Bracell.</t>
  </si>
  <si>
    <t>Fazenda Ômega, ID 0244</t>
  </si>
  <si>
    <t xml:space="preserve">Colaboradora estava subindo o degrau do ônibus, quando o motorista veio a fechar a porta, onde a parte estrutural veio a pegar no joelho da colaboradora. </t>
  </si>
  <si>
    <t xml:space="preserve">Paola de Oliveira </t>
  </si>
  <si>
    <t xml:space="preserve">1. O colaborador foi levado ao pronto atendimento de Getulina;
2. Foi informado ao supervisor e área de segurança. </t>
  </si>
  <si>
    <t xml:space="preserve">Carlos Henrique Rodrigues </t>
  </si>
  <si>
    <t>Faz. São José do Bela Vista - MÓD 06</t>
  </si>
  <si>
    <t xml:space="preserve">Colaborador desceu da máquina para realizar a troca do material de corte, momento que foi picado por uma abelha nas costas. </t>
  </si>
  <si>
    <t xml:space="preserve">Módulo 6 </t>
  </si>
  <si>
    <t xml:space="preserve">37010887, Daniel Vinicius Vianna. </t>
  </si>
  <si>
    <t xml:space="preserve">1. Colaborador medicado imediatamente com antialérgico. 
2. Colaborador encaminhado para P.S de Lins, avaliado e liberado para as atividades. </t>
  </si>
  <si>
    <t xml:space="preserve">O colaborador relata que ao remover o suporte do paralama da carreta frota 2179, o mesmo escorregou da sua luva e caiu de quina no seu pé direito. </t>
  </si>
  <si>
    <t xml:space="preserve">Automotiva Linha 1 </t>
  </si>
  <si>
    <t xml:space="preserve">37007298 / Renato Lázaro Cecchini Cajuela </t>
  </si>
  <si>
    <t xml:space="preserve"> Mecânico </t>
  </si>
  <si>
    <t xml:space="preserve">1. Comunicado liderança e direcionado para ambulatório linha 2. 
2. Comuniação à segurança do trabalho. 
3. Colaborador encaminhado ao CMU para exames. </t>
  </si>
  <si>
    <t xml:space="preserve">Renato Taceo </t>
  </si>
  <si>
    <t>Fazenda Santa Rosa - Bataguassu/MS - MÓD 01</t>
  </si>
  <si>
    <t xml:space="preserve">Colaboradora realizava atividade de combate formiga manual, quando veio a tropeçar em um resíduo, ocasionando a sua queda ao solo. </t>
  </si>
  <si>
    <t xml:space="preserve">Módulo 01 - Combate Formiga Manual </t>
  </si>
  <si>
    <t xml:space="preserve">Nilza Lobo 
Matrícula: 37018400 </t>
  </si>
  <si>
    <t xml:space="preserve">Aux. serviços gerais de campo </t>
  </si>
  <si>
    <t xml:space="preserve">1. Colaboradora conduzida a Santa Casa de Bataguassu para avaliação médica. </t>
  </si>
  <si>
    <t xml:space="preserve">Claudio Alce </t>
  </si>
  <si>
    <t xml:space="preserve">Fazenda Santa Izabel </t>
  </si>
  <si>
    <t>O colaborador (Mecânico) estava numa atividade de recuperação do guarda-corpo do caminhão munck, utilizando solda elétrica e lixadeira elétrica, quando o colaborador estava usando a lixadeira elétrica uma fagulha da lixadeira caiu na grama seca e iniciou um princípio de incêndio embaixo do caminhão. 
*Nota 1:* Antes de iniciar a manutenção foi feito um rescaldo com água, molhando o local onde iria ser executado o serviço, devido o local ter muito material combustível (grama seca). 
*Nota 2:* O princípio de incêndio, foi controlado tendo avarias em uma mangueira de ar do sistema de freio do caminhão.</t>
  </si>
  <si>
    <t xml:space="preserve">Manutenção Automotiva </t>
  </si>
  <si>
    <t xml:space="preserve">37017561/ Rodrigo Maruchi </t>
  </si>
  <si>
    <t xml:space="preserve">Mecânico II </t>
  </si>
  <si>
    <t xml:space="preserve">1. Controlaram o princípio de incêndio e foi avisado o Técnico de manutenção. </t>
  </si>
  <si>
    <t xml:space="preserve">José Roberto Dias </t>
  </si>
  <si>
    <t xml:space="preserve">Fazenda Velha- Gleba A </t>
  </si>
  <si>
    <t xml:space="preserve">Motorista ao descarregar viagem de Rachão em terreno plano, percebeu ao bascular que o caminhão puxou para o lado esquerdo, vindo a tombar. Obs: O segundo LS também teve dificuldade em descarregar a carga devido a tampa estar travada, com isso foi parado a operação do mesmo imediatamente. </t>
  </si>
  <si>
    <t xml:space="preserve">WRA Transportes </t>
  </si>
  <si>
    <t xml:space="preserve">Fabio Cristiano. </t>
  </si>
  <si>
    <t xml:space="preserve">Motorista . </t>
  </si>
  <si>
    <t xml:space="preserve">1. Comunicado de imediato o Supervisor Kayo Sanchez BRC-04 e ao Gestor Wesley da empresa WRA. </t>
  </si>
  <si>
    <t xml:space="preserve">Bruno Henrique Farias </t>
  </si>
  <si>
    <t xml:space="preserve">Paranaiba-MS </t>
  </si>
  <si>
    <t xml:space="preserve">Motorista ao estacionar no pátio de troca de turnos, colidiu com a ultima composição em outra carreta que estava parada, ocasionando danos materiais. </t>
  </si>
  <si>
    <t xml:space="preserve">BTF-MS 8 </t>
  </si>
  <si>
    <t xml:space="preserve">Alair José Carvalho 37017540 </t>
  </si>
  <si>
    <t xml:space="preserve">Ronaldo Lopes </t>
  </si>
  <si>
    <t>Fazenda Palmital - Paulistania/SP - MÓD 07</t>
  </si>
  <si>
    <t xml:space="preserve">O colaborador ao descer da máquina para realizar marcação da pilha, levou uma ferroada de abelha no pescoço. </t>
  </si>
  <si>
    <t xml:space="preserve">37017120 - Wesley Rinaldi </t>
  </si>
  <si>
    <t xml:space="preserve">Operador de máquinas florestais </t>
  </si>
  <si>
    <t xml:space="preserve">1. Direcionado o colaborador ao P.S de Bauru </t>
  </si>
  <si>
    <t xml:space="preserve">Ivan Silva </t>
  </si>
  <si>
    <t>ID 0110 - Fazenda Paineiras, talhão 005</t>
  </si>
  <si>
    <t xml:space="preserve">A colaboradora estava realizando irrigação e ao iniciar a atividade houve o enrosco em um galho, para não pegar o galho em outra colaboradora, ela segurou a mangueira de irrigação e o galho acabou atingindo seu abdômen. </t>
  </si>
  <si>
    <t>37018650 - Débora Oliveira</t>
  </si>
  <si>
    <t xml:space="preserve">1. Encaminhada medicina Bracell </t>
  </si>
  <si>
    <t xml:space="preserve">A colaboradora estava realizando irrigação, quando durante a atividade houve o enrosco da mangueira, que acabou puxando-a para frente e a derrubando, vindo a bater a mão direita e o joelho esquedo no chão. </t>
  </si>
  <si>
    <t xml:space="preserve">37018644 - Patrícia Ribeiro </t>
  </si>
  <si>
    <t xml:space="preserve">Colaborador estava andando na expedição com uma caixa vazia em frente ao corpo, acabou se chocando na barra do cano de irrigação e bateu a costela lado direito. </t>
  </si>
  <si>
    <t>Expedição - Rustificação 4</t>
  </si>
  <si>
    <t>37016483 - Eduardo dos Santos Romancini</t>
  </si>
  <si>
    <t>1.Encaminhado ao pronto atendimento em Avaí; 
2. Encaminhado ao médico do trabalho para avaliação.</t>
  </si>
  <si>
    <t>Anderson Duarte Barboza</t>
  </si>
  <si>
    <t xml:space="preserve">Colaboradora em atividade, pisou em falso entre degrau e brita, ocasionando torção do pé esquerdo. </t>
  </si>
  <si>
    <t xml:space="preserve">Barracão de segunda seleção </t>
  </si>
  <si>
    <t>37018494 - Larissa da Silva Oliveira</t>
  </si>
  <si>
    <t xml:space="preserve">1. Encaminhado ao pronto atendimento de Pirajuí (realizou raio X, não detectou lesão);
2. Encaminhado  para medicina (linha 01), para avaliação do médico do trabalho. </t>
  </si>
  <si>
    <t xml:space="preserve">Gustavo André da Silva </t>
  </si>
  <si>
    <t xml:space="preserve">Durante manejo de bandejão, o mesmo caiu sobre as mãos do colaborador. </t>
  </si>
  <si>
    <t xml:space="preserve">Próximo CV </t>
  </si>
  <si>
    <t xml:space="preserve">37016525 - Diego Leonardo Joaquim Tiozzo </t>
  </si>
  <si>
    <t xml:space="preserve">1. Encaminhado para medicina linha 01, posteriormente direcionado ao CMU para realizar o raio X. </t>
  </si>
  <si>
    <t>Isabella</t>
  </si>
  <si>
    <t>Lagoa do Campo/Talhão 006</t>
  </si>
  <si>
    <t xml:space="preserve">Operador realizando atividade de preparo de solo em área de reforma (local em que estava o Savanna limpando talhão), quando uma madeira de eucalipto seco se projetou na frente da máuqina entrando pela proteção frontal e capô do trator, causando danos materiais, não houve lesão ao operador. </t>
  </si>
  <si>
    <t>37012987 - Vitor Manuel Estevão Dutra</t>
  </si>
  <si>
    <t xml:space="preserve">1. Orientação a equipe do ocorrido, reforçou os perigos da operação em área de reforma, informou a gestão da mecânica e o supervisor operacional. </t>
  </si>
  <si>
    <t xml:space="preserve">José Roberto de Brito </t>
  </si>
  <si>
    <t xml:space="preserve">Motorista ao iniciar o deslocamento com sua moto em direção a Fábrica, caiu na esquina da sua casa. Informou que bateu com seu peitoral no guidão da moto e a mão no chão. Foi encaminhado para P.A para avaliação médica e raio X, mas não foi constatado fratura, apenas escoriações. </t>
  </si>
  <si>
    <t xml:space="preserve">Antônio Carlos de Oliveira - 37015134 </t>
  </si>
  <si>
    <t xml:space="preserve">1.  Informado a Supervisão e ao ambulatório Bracell. </t>
  </si>
  <si>
    <t xml:space="preserve">Fabiana Oliveira </t>
  </si>
  <si>
    <t xml:space="preserve">Colaboradora relata que ao colocar uma caixa de mudas sobre a outra, veio a ter uma batida contra a caixa atingindo seu joelho direito, colaboradora queixou-se de desconforto no local e foi encaminhada à unidade hospitalar para atendimento. </t>
  </si>
  <si>
    <t>Herminia Narciso Sena</t>
  </si>
  <si>
    <t xml:space="preserve">1. Realizado atendimento e liberado sem restrições. </t>
  </si>
  <si>
    <t xml:space="preserve">Ana Marcia </t>
  </si>
  <si>
    <t xml:space="preserve">Água Clara - Cidade </t>
  </si>
  <si>
    <t xml:space="preserve">Colaborador parou o veículo na intenção de entrar na via próximo ao acostamento, em determinado momento, outro carro na tentativa de ganhar tempo, acabou resvalando na caminhonete da EPS, ocasionando apenas danos materiais. </t>
  </si>
  <si>
    <t xml:space="preserve">Vagno oliveira </t>
  </si>
  <si>
    <t xml:space="preserve">Supervisor operacional </t>
  </si>
  <si>
    <t xml:space="preserve">1. Comunicado a Gerência imediata e ao setor area de segurança da Ms florestal e Emflors. 
2. O condutor do carro envolvido assumiu os custos a serem reparados </t>
  </si>
  <si>
    <t xml:space="preserve">Fazenda pasto da Londra - Guarantã </t>
  </si>
  <si>
    <t xml:space="preserve">O colaborador sofreu ferroada de um marimbondo na região do pescoço, vindo causar uma reação alérgica no local. </t>
  </si>
  <si>
    <t xml:space="preserve">9000930 | Wanderley António Oliveira da Silva </t>
  </si>
  <si>
    <t xml:space="preserve">Mecânico III </t>
  </si>
  <si>
    <t xml:space="preserve">1. Comunicado os responsáveis Ponsse e Bracell 
2. Entregue um anti-alérgico. 
3. Encaminhado o colaborador ao pronto atendimento preventivamente. </t>
  </si>
  <si>
    <t>Anderson Lopes Teixeira e Israel Jose Alves Feitosa</t>
  </si>
  <si>
    <t xml:space="preserve">O colaborador estava transportando um cilindro manualmente, quando o cilindro caiu e atingiu o seu pé esquerdo, causando um desconforto. </t>
  </si>
  <si>
    <t xml:space="preserve">Módulo 3 </t>
  </si>
  <si>
    <t xml:space="preserve">Alexandre Cardoso Vasconcelos </t>
  </si>
  <si>
    <t xml:space="preserve">Motorista I </t>
  </si>
  <si>
    <t xml:space="preserve">1. Realizado os primeiros socorros no local; 
2. Encaminhado o colaborador ao pronto atendimento para avaliação médica. </t>
  </si>
  <si>
    <t xml:space="preserve">Marcos Da Macena Ferreira </t>
  </si>
  <si>
    <t xml:space="preserve">Fazenda Monte Azul - Echapora/SP </t>
  </si>
  <si>
    <t xml:space="preserve">Colaborador realizava manobra em marcha ré com a motoniveladora, momento que colidiu com o veiculo Strada. Veículo estava estacionado e sem ocupantes. Houve pequenos danos materiais no capô do veículo. </t>
  </si>
  <si>
    <t xml:space="preserve">Felipe Guandalin </t>
  </si>
  <si>
    <t xml:space="preserve">Operador de máquinas II </t>
  </si>
  <si>
    <t xml:space="preserve">Genesio Palheta </t>
  </si>
  <si>
    <t xml:space="preserve">Rodovia Anhanguera, MG </t>
  </si>
  <si>
    <t xml:space="preserve">Motorista conduzia o o caminhão Bracell vazio pela Rodovia, quando ao realizar uma ultrapassagem em um caminhão terceiro veio a colidir com a ultima composição no retrovisor direito do mesmo, ocasionando danos materiais </t>
  </si>
  <si>
    <t xml:space="preserve">José Carlos Camilo - Matrícula 37008813 </t>
  </si>
  <si>
    <t xml:space="preserve">1. Avisado supervisor </t>
  </si>
  <si>
    <t xml:space="preserve">Marcos Domingues - Técnico Transporte </t>
  </si>
  <si>
    <t xml:space="preserve">Fazenda Cabreúva </t>
  </si>
  <si>
    <t xml:space="preserve">A colaboradora estava realizando atividade de irrigação manual, quando pisou em um buraco e torceu o tornozelo do pé direito. </t>
  </si>
  <si>
    <t>Talhão 063</t>
  </si>
  <si>
    <t>1501 - Glaucia Mariana de Souza</t>
  </si>
  <si>
    <t xml:space="preserve">1. Foi realizado os primeiro socorros.
2. Colaboradora foi encaminhada a upa de Agudos para atendimento médico. </t>
  </si>
  <si>
    <t>Lourival Ricardo Centner</t>
  </si>
  <si>
    <t xml:space="preserve">Fazenda Salto do Lontra - Brotas - SP </t>
  </si>
  <si>
    <t xml:space="preserve">O colaborador estava realizando atividade de irrigação, quando relatou que sofreu ferroada de marimbondo no braço, rosto e nas costas. </t>
  </si>
  <si>
    <t>Migrar</t>
  </si>
  <si>
    <t xml:space="preserve">Região Sul </t>
  </si>
  <si>
    <t xml:space="preserve">158 - Miqueias de Jesus Leandro </t>
  </si>
  <si>
    <t xml:space="preserve">Auxiliar de Campo </t>
  </si>
  <si>
    <t xml:space="preserve">1.Prestado os primeiros socorros; 
2. Encaminhado o colaborador ao pronto atendimento de Itirapina; </t>
  </si>
  <si>
    <t xml:space="preserve">José Gilvan </t>
  </si>
  <si>
    <t xml:space="preserve">O veículo Bracell estava parado em frente à casa do colaborador, quando um motoqueiro colidiu no lado esquerdo,  causando avarias na porta e danificando o retrovisor. </t>
  </si>
  <si>
    <t xml:space="preserve">37011546 - João Vitor </t>
  </si>
  <si>
    <t xml:space="preserve">Técnico de operações florestais </t>
  </si>
  <si>
    <t>1. Comunicado o gestor Bracell Richard Santos;
2. Comunicado a segurança do trabalho.</t>
  </si>
  <si>
    <t xml:space="preserve">João Victor </t>
  </si>
  <si>
    <t>Fazenda Santa Cecília (ID 0492)</t>
  </si>
  <si>
    <t xml:space="preserve">Durante a atividade de adubação conjugada, o operador relatou que mesmo com quebra-sol abaixado, o sol ofuscol seus olhos, fazendo com que ele perdesse a visão, subisse em um declive e tombasse o trator. </t>
  </si>
  <si>
    <t>Adubação Conjugada - Módulo Pirajuí</t>
  </si>
  <si>
    <t xml:space="preserve">37016364 - William de Araújo Silva </t>
  </si>
  <si>
    <t>1. Comunicado a gestão (supervisão e coordenação)</t>
  </si>
  <si>
    <t>Adriano Premiano</t>
  </si>
  <si>
    <t>Viveiro LP</t>
  </si>
  <si>
    <t xml:space="preserve">Colaboradora ao descer da escada, pisou de mau jeito e sentiu torção no pé esquerdo. </t>
  </si>
  <si>
    <t>Viveiro LP 01</t>
  </si>
  <si>
    <t xml:space="preserve">Laira Berci </t>
  </si>
  <si>
    <t xml:space="preserve">Auxiliar de irrigação </t>
  </si>
  <si>
    <t xml:space="preserve">1. Encaminhada para o ambulatório linha 01 e direcionada ao CMU PARA RAIO x;
2. Retornou ao médico do trabalho da linha 1 para avaliação do médico e não foi constatado fratura. </t>
  </si>
  <si>
    <t>Fazenda Manga Larga - ID 0371 - Talhão 025</t>
  </si>
  <si>
    <t xml:space="preserve">Ao realizar atividade de barra aberta mecanizada, trator veio a se deslocar entre o vão de um eucalipto para o outro, um dos eucaliptos ficou entre o pneu do trator e o implemento, ao fazer a manobra para retirar o trator, o eucalipto teve efeito rebote e bateu na grade de proteção que fica anexada ao vidro traseiro, vindo a quebrar. </t>
  </si>
  <si>
    <t>Herbicida</t>
  </si>
  <si>
    <t xml:space="preserve">Carlos Cesar </t>
  </si>
  <si>
    <t xml:space="preserve">1. Foi levdo informações ao supervisor e área de segurança do trabalho; </t>
  </si>
  <si>
    <t xml:space="preserve">Márcio Horélio </t>
  </si>
  <si>
    <t xml:space="preserve">Fazenda Santa Eliza </t>
  </si>
  <si>
    <t>Ao passar com o pneu dianteiro esquerdo sobre um resíduo, ocasionou o efeito chicote atingindo o vidro lateral esquerdo da porta, ocasionando a sua quebra.</t>
  </si>
  <si>
    <t xml:space="preserve">Paulo Guilherme Ribeiro de Jesus </t>
  </si>
  <si>
    <t xml:space="preserve">1. Comunicdo ao setor de segurança da EPS, máquina paralisada imediatamente e solicitado troca do vidro. </t>
  </si>
  <si>
    <t xml:space="preserve">Colaboradora estava entrando no carro no banco traseiro, junto com outras duas pessoas, onde bateram a porta dianteira traseira, neste momento o veículo se movimentou, porém uma colaboradora estava entrando no carro e veio a cair e bateu com o joelho no chão. </t>
  </si>
  <si>
    <t xml:space="preserve">2829 - Rosilda Alves dos Santos </t>
  </si>
  <si>
    <t>1. Colborador foi levado ao pronto atendimento de Getulina imediatamente e foi informado ao supervisor operacional e área de segurança.</t>
  </si>
  <si>
    <t>Carlos Henrique Borges</t>
  </si>
  <si>
    <t>ID 0275 - Fazenda Prata - talhão 007</t>
  </si>
  <si>
    <t>A colaboradora estava realizando atividade de irrigação, quando tropeçou em um resíduo de madeira, vindo a torcer o pé esquerdo.</t>
  </si>
  <si>
    <t>37018675 - Luciana de Lima Marques</t>
  </si>
  <si>
    <t xml:space="preserve">1. Encaminhada de imediato a UPA de Agudos;
2. Em seguida passará no ambulatório médico da Bracell. </t>
  </si>
  <si>
    <t>Fazenda Planalto - MÓD 12</t>
  </si>
  <si>
    <t xml:space="preserve">O mecânico chegou para verificar um possível vazamento no cabeçote HV 19019 da máquina e identificou que o problema poderia estar no cilindro da faca inferior. Após limpar o componente para facilitar a análise, ele solicitou ao operador que ligasse o equipamento. No entanto, o operador não percebeu que o mecânico estava com a mão na área do cilindro. Quando o operador acionou o equipamento, o movimento de abrir e fechar do cilindro, acabou pressionando a mão do mecânico. </t>
  </si>
  <si>
    <t xml:space="preserve">Raldiney Oliveira da Conceição (4860 Matrícula) </t>
  </si>
  <si>
    <t xml:space="preserve">Natan Lima </t>
  </si>
  <si>
    <t xml:space="preserve">MS – 426 Aporé ( Lago municipal de Aporé) </t>
  </si>
  <si>
    <t xml:space="preserve">Motorista relata que durante o transporte de madeiras pela via próxima ao desvio (chegando na cidade de Aporé), identificou através do retrovisor, que o fueiro estava se abrindo. O motorista parou o caminhão e observou o pedaço do barrote quebrado, já caído no chão. 
Obs: apenas danos materiais, quebrou o 1º fueiro da 3ª composição, a carga ficou presa pela cinta. </t>
  </si>
  <si>
    <t>Ricardo Costa Ramos - 30110553</t>
  </si>
  <si>
    <t xml:space="preserve">1.  Sinalizou o local. 
2. Comunicou o CCO JSL. 
3. Comunicado a Gestão e equipe de SSMA. 
4. Acionado apoio SOS. </t>
  </si>
  <si>
    <t>Fazenda pasto do lontra - Guarantã - MÓD 06</t>
  </si>
  <si>
    <t xml:space="preserve">O colaborador ao realizar manutenção na turbina do HV-10054 veio a esbarrar no amortecedor da tampa do motor, ocasionando a queda do mesmo sobre suas costas, causando um dor no local da batida. </t>
  </si>
  <si>
    <t xml:space="preserve">90001195 | Thiago José da Silva Dias </t>
  </si>
  <si>
    <t xml:space="preserve">1. Colaborador foi socorrido de imediato e levado ao hospital de Lins pelo supervisor Bracell ( Ariosmar). 
2. comunicado aos responsáveis e segurança do trabalho Bracell e Ponsse. 
3. realizado análise preliminar sobre a causa e passado a segurança, que está se deslocou para o local. </t>
  </si>
  <si>
    <t xml:space="preserve">Israel Feitosa </t>
  </si>
  <si>
    <t xml:space="preserve">Primeira seleção </t>
  </si>
  <si>
    <t xml:space="preserve">O colaborador realizava movimentação de bandeijão com mudas da casa de sombra para a primeira seleção, no momento da movimentação a bandeja travou, vindo atingir o 1° dedo da mão esquerda, causando um ferimento superficial. </t>
  </si>
  <si>
    <t xml:space="preserve">1° Seleção </t>
  </si>
  <si>
    <t xml:space="preserve">Deval Oliveira de Santana - 37017047 </t>
  </si>
  <si>
    <t xml:space="preserve">Loana </t>
  </si>
  <si>
    <t>Lençóis Paulista–SP</t>
  </si>
  <si>
    <t>Foi acionado socorro e informou a gestão de uma ocorrência com *princípios de incêndio.* na segunda composição eixo 24h do lado direito do CM. Houve rompimento da mangueira de ar que alimenta o sistema pneumático (rompimento ocorreu na 1° Composição) travando a roda. 
Relato do motorista. 
"Após receber sinal de luz de um condutor que estava atrás eu encostei o veículo no acostamento Desci para ver o que estava acontecendo porque pelos retrovisores não dava para ver vi que estava fumaceando na mesma hora que eu estava lá próximo ao eixo o pneu vazou o ar devido à temperatura descolou e incendiou ao mesmo tempo, e isso depois que eu ter parado e estar lá próximo fui até a cabine Retirei o extintor eu utilizei o mesmo para combater o foco de Fogo".</t>
  </si>
  <si>
    <t>Wellington Aparecido Dias - matrícula 37018095</t>
  </si>
  <si>
    <t>Fazenda Mamedina | Borebi SP - MÓD 5</t>
  </si>
  <si>
    <t xml:space="preserve">O colaborador ao alinhar a biela para fixar o pino no olhal de uma garra de FW, a mesma veio a escorregar e atingir seu dedo polegar da mão esquerda, causando um desconforto. </t>
  </si>
  <si>
    <t xml:space="preserve">Módulo 5 </t>
  </si>
  <si>
    <t xml:space="preserve">90001366 | Genival Lopes Cavalcante </t>
  </si>
  <si>
    <t xml:space="preserve">1. Direcionado o colaborador até o Pronto Atendimento na cidade de Lençóis Paulista para avaliação Médica e exames radiológicos. Após exames, foi identificada uma fratura em seu dedo polegar, foi medicado e liberado. 
2. Será avaliado pelo Médico do Trabalho no dia 08/08/2024. </t>
  </si>
  <si>
    <t xml:space="preserve">Marcio Paulino </t>
  </si>
  <si>
    <t>Fazenda São Franciso II - MÓD 7</t>
  </si>
  <si>
    <t xml:space="preserve">Durante o carregamento do caminhão, houve a quebra do fueiro. </t>
  </si>
  <si>
    <t xml:space="preserve">7011474 | Roberto Antonio da Silva Junior </t>
  </si>
  <si>
    <t xml:space="preserve">Operador de Grua </t>
  </si>
  <si>
    <t xml:space="preserve">1. Feito a Falha Operacional e Levado o fueiro quebrado junto com o caminhão. </t>
  </si>
  <si>
    <t xml:space="preserve">Cassio Thomas da Silveira </t>
  </si>
  <si>
    <t>Faz Alvorada</t>
  </si>
  <si>
    <t xml:space="preserve">Mecânico do time de preventiva ao adentrar o container de guarda de materiais, teve o pé esquerdo atingido por um cavalete (preguiça) que estava armazenado no local. Funcionário foi encaminhado ao UPA onde foi atendido, medicado e liberado. Foi realizado posteriormente a comunicação com a liderança MSFC assim como time de segurança e saúde do trabalho. </t>
  </si>
  <si>
    <t>Marcos Antônio Ferreira de Souza</t>
  </si>
  <si>
    <t xml:space="preserve">1. Realizado comunicação com todo time de líderes para divulgação com o time de campo sobre a avaliação nos locais de armazenamento de materiais, reforço com utilização de EPIs e atenção nas atividades. </t>
  </si>
  <si>
    <t xml:space="preserve">Vagner Fogaça </t>
  </si>
  <si>
    <t>Fazenda Mamedina - Borebi/SP - MÓD 7</t>
  </si>
  <si>
    <t xml:space="preserve">Colaboradora se deslocava com o micro onibus no interior da fazenda, momento que acionou a abertura da porta para desembarque dos operadores no talhão, e a mesma apresentou problemas mecânicos, abrindo com força excessiva e atingindo a segunda porta (Acesso para cadeirantes). </t>
  </si>
  <si>
    <t xml:space="preserve">Jossimara Medeiros de Oliveira </t>
  </si>
  <si>
    <t xml:space="preserve">A colaboradora estava realizando atividade de irrigação manual, quando tropeçou e caindo, sentindo um desconforto nas costas. </t>
  </si>
  <si>
    <t>Talhão 058</t>
  </si>
  <si>
    <t xml:space="preserve">1087 - Caroline Souza Rodrigues da Silva </t>
  </si>
  <si>
    <t xml:space="preserve">1. Recebeu os primeiros socorros no local. </t>
  </si>
  <si>
    <t xml:space="preserve">Pátio Madeira </t>
  </si>
  <si>
    <t xml:space="preserve">Motorista do ônibus da Piracicabana que realiza o transporte dos operadores para o horário de refeição, conduzia o ônibus pela rua principal do pátio, quando passou sobre uma tora de madeira e a mesma foi projetada para o vidro do ônibus, causando a quebra dessa. Não havia pessoas nos assentos correspondentes a janela. </t>
  </si>
  <si>
    <t xml:space="preserve">Emerson Aparecido Paulino </t>
  </si>
  <si>
    <t xml:space="preserve">Motorista Piracicabana </t>
  </si>
  <si>
    <t xml:space="preserve">1. Acionado técnico de pátio. 
2. Solicitação da limpeza das áreas mais críticas. 
3. Informar os gestores da piracicabana </t>
  </si>
  <si>
    <t xml:space="preserve">Giovanni Aroca </t>
  </si>
  <si>
    <t xml:space="preserve">Motorista ao abaixar o eixo da 3ª carreta, confundiu os botões e puxou o botão de emergência (vermelho) vindo a travar o eixo 24hrs, não percebendo, saiu do carregamento e seguiu até o ponto de apoio, localizado em São Miguel Arcanjo-SP, quando parou, visualizou o princípio de incêndio no mesmo eixo, utilizou o extinto do veículo de frota 44197 para conter o princípio de incêndio. </t>
  </si>
  <si>
    <t>BTF -7</t>
  </si>
  <si>
    <t xml:space="preserve">Adão Donizete Torres , matrícula 37015301, escala A 4x2, 2º dia da escala. </t>
  </si>
  <si>
    <t xml:space="preserve">1. Informado a Supervisão </t>
  </si>
  <si>
    <t>Eliseu Aparecido</t>
  </si>
  <si>
    <t xml:space="preserve">Rotatória de acesso a automotiva Bracell </t>
  </si>
  <si>
    <t xml:space="preserve">Motorista estava se deslocando até a automotiva Bracell com o caminhão vazio, quando um motociclista veio a bater na lateral direita do cavalo mecânico (próximo ao tanque de combustível). </t>
  </si>
  <si>
    <t xml:space="preserve">Ivan Henrique Brito </t>
  </si>
  <si>
    <t xml:space="preserve">1. Comunicado o Supervisor responsável pela operação, prestado socorro a vítima. </t>
  </si>
  <si>
    <t>Fazenda São João VI - MÓD 04</t>
  </si>
  <si>
    <t xml:space="preserve">Colaborador estacionou o veículo no talhão e foi realizar medição de pilhas de madeira. Ao retornar, se deparou com o veículo danificado. Obs: Danos Materiais na lanterna direita do veículo.  </t>
  </si>
  <si>
    <t xml:space="preserve"> Ezequiel Mercadante/ 37016626 </t>
  </si>
  <si>
    <t xml:space="preserve"> Técnico de operações florestais </t>
  </si>
  <si>
    <t xml:space="preserve">Vanderlei José Honório </t>
  </si>
  <si>
    <t xml:space="preserve">Colaborador se deslocava pela Rodovia Juliano Lorenzetti com veículo leve, quando próximo da LWART, um veículo terceiro colidiu na parte traseira de seu carro, fazendo com que o colaborador viesse a colidir em um segundo veículo que seguia em sua fente. </t>
  </si>
  <si>
    <t xml:space="preserve">Tecnico transporte </t>
  </si>
  <si>
    <t xml:space="preserve">
1. Comunicado Supervisor 
2. Realizado boletim de ocorrência online 
3. Acionado a locadora </t>
  </si>
  <si>
    <t>Tres Lagoas - MS</t>
  </si>
  <si>
    <t xml:space="preserve">Ao iniciar a viagem em Três Lagoas foi realizar uma manobra para acessar a AV Ranulpho Marques Leal e no momento que estava realizando a manobra, um veículo de pequeno porte pálio, veio a colidir lateralmente na primeira composição da Frota 44164, o veículo estava sendo conduzindo por um motorista que não tem CNH e acabou se evadindo do local. 
Houve danos no paramotoqueiro da primeira composição. O veículo palio houve apenas danos materiais no parachoque traseiro e danificou a lanterna LD conforme relato do motorista. </t>
  </si>
  <si>
    <t>BTF - 08 MS</t>
  </si>
  <si>
    <t xml:space="preserve">Felipe Gameleira da Silva, matrícula 37017794 Escala 4x2, letra C, 2° dia de escala. 
</t>
  </si>
  <si>
    <t xml:space="preserve"> Motorista Transporte Madeira </t>
  </si>
  <si>
    <t xml:space="preserve">Rodovia Euclides da Cunha km 569 </t>
  </si>
  <si>
    <t xml:space="preserve">O motorista assumiu o caminhão em Cassilândia MS, seguindo viagem sentido fábrica Bracell. Quando trafegava pela rodovia após um parada para conferência de carga, um pedaço de madeira veio a se soltar da caixa de carga vindo a bater no para-lama dianteiro do lado direito de uma caminhonete Hilux que estava atrás do caminhão, não houve vítimas, somente danos materiais. </t>
  </si>
  <si>
    <t xml:space="preserve"> Antônio Celso Boldorini </t>
  </si>
  <si>
    <t xml:space="preserve">1.O motorista parou o caminhão conversou com o motorista da caminhonete. 
2. Em seguida comunicou a equipe de segurança Cargo Polo. </t>
  </si>
  <si>
    <t xml:space="preserve">Gustavo Alencar </t>
  </si>
  <si>
    <t>Ônibus Piracicabana seguia em direção à cidade de Garça por estrada cascalhada, motorista saiu de lado pegando uma parte argilada da estrada, por está molhada ele derrapou e encostou a traseira em uma árvore. Não houve danos a pessoas, apenas materiais.</t>
  </si>
  <si>
    <t xml:space="preserve">José Antônio Pereira </t>
  </si>
  <si>
    <t xml:space="preserve">
1. Comunicado Gestão e segurança do trabalho 
2. Comunicado a Piracicabana 
3. Providenciado outro transporte pra seguir com os colaboradores </t>
  </si>
  <si>
    <t>Tcharles de Oliveira Queiros</t>
  </si>
  <si>
    <t xml:space="preserve">Lençóis Paulista AV. Jacomo Augusto Paccone </t>
  </si>
  <si>
    <t xml:space="preserve">O Motorista conduzia o veículo na avenida, quando ao realizar uma conversão a esquerda, um veículo terceiro colidiu em sua lateral. </t>
  </si>
  <si>
    <t xml:space="preserve"> Troca de turnos - Transporte de Madeira </t>
  </si>
  <si>
    <t xml:space="preserve">Ricardo Aparecido da Silva </t>
  </si>
  <si>
    <t xml:space="preserve">1. Ao coordenador Everson </t>
  </si>
  <si>
    <t xml:space="preserve">Rodovia 262 no KM 765 </t>
  </si>
  <si>
    <t xml:space="preserve">O motorista conduzia o tritrem (carregado), próximo a cidade de Uberaba, onde trafegava na mão correta, quando de repente um veículo terceiro modelo Fiat Uno invadiu a contra mão e veio a colidir na roda dianteira da frota, onde depois veio a colidir no paramotoqueiro da primeira composição e também nos pneus 12 horas que veio a estourar, devido ao ocorrido o veículo Fiat uno soltou a roda e rodou na pista e parou fora da pista. A ambulância da via chegou rapidamente no local, as vítimas foram atendidas no local e liberadas sem lesões. </t>
  </si>
  <si>
    <t xml:space="preserve">830781 - Railton Caldeira Lessa </t>
  </si>
  <si>
    <t xml:space="preserve">1. Local foi sinalização; 
2. Foi comunicado de imediato com a TST Bracell; 
3. Colaborador recebeu atendimento médico no local e foi liberado sem lesão. </t>
  </si>
  <si>
    <t xml:space="preserve">Mábia Estéfula da Silva  </t>
  </si>
  <si>
    <t xml:space="preserve">,.l~]umhç
</t>
  </si>
  <si>
    <t>Depósito</t>
  </si>
  <si>
    <t xml:space="preserve">Colaborador ao retornar do workshop foi devolver as cadeiras do recanto da corujá, ao manobrar a pick-up atingiu um poste de sinalização. </t>
  </si>
  <si>
    <t xml:space="preserve">Recanto da Corujá </t>
  </si>
  <si>
    <t>37017213 - Adriano Claudinei de Oliveira</t>
  </si>
  <si>
    <t xml:space="preserve">Técnico de qualidade florestal </t>
  </si>
  <si>
    <t xml:space="preserve">1. Informado ao supervisor e segurança do trabalho. </t>
  </si>
  <si>
    <t xml:space="preserve">Adriano Claudinei </t>
  </si>
  <si>
    <t>}</t>
  </si>
  <si>
    <t>Viveiro LP 2</t>
  </si>
  <si>
    <t xml:space="preserve">Colaborador estava empurrando bandejão, escorregou e caiu batendo as costas no bandejão que estava atrás. </t>
  </si>
  <si>
    <t xml:space="preserve">Crescimento </t>
  </si>
  <si>
    <t>37008748 - Joel Gonçalves Moura</t>
  </si>
  <si>
    <t>1. Encaminhado ao ambulatório;
2. Encaminhado para ambulatório linha 1</t>
  </si>
  <si>
    <t>{</t>
  </si>
  <si>
    <t>ID 0275 - Fazenda Prata, talhão 008.</t>
  </si>
  <si>
    <t xml:space="preserve">Na atividade de irrigação, a barra do tanque bateu em uma árvore, com o impacto, a mangueira atingiu a mão do colaborador que se queixou de dor. </t>
  </si>
  <si>
    <t xml:space="preserve">1. Encaminhado ao UPA de Agudos
2. Em 10/08, colaborador será atendido no ambulatório da Bracell. </t>
  </si>
  <si>
    <t>Antônio Bruno Filho</t>
  </si>
  <si>
    <t>Fazenda turvinho 1</t>
  </si>
  <si>
    <t xml:space="preserve">Ao manobrar o Savannah no final do talhão, um resíduo que estava preso na máquina acertou a escada do caminhão que estava estacionado. </t>
  </si>
  <si>
    <t>Savannah 1</t>
  </si>
  <si>
    <t xml:space="preserve">37003148 - Heliezer Feliciano da Silva </t>
  </si>
  <si>
    <t xml:space="preserve">1. Comunicação aos gestores e área de Bracell </t>
  </si>
  <si>
    <t xml:space="preserve">Ricardo Luiz Moreti </t>
  </si>
  <si>
    <t>Fazenda Santa Antônia, ID 0364</t>
  </si>
  <si>
    <t>Ao deslizar a roda do implemento e passar por cima de uma desbrota o implemento barrão, veio a tombar.</t>
  </si>
  <si>
    <t>3211 - Paulo Ricardo dos Santos</t>
  </si>
  <si>
    <t>1. Avisado ao supervisor.</t>
  </si>
  <si>
    <t>Welington Fernandes</t>
  </si>
  <si>
    <t xml:space="preserve">Fazenda Retiro Santo Antônio </t>
  </si>
  <si>
    <t xml:space="preserve">O colaborador oriundo de outro módulo, estava emprestado ao módulo BRC-05 (operava uma Retroescavadeira), quando trafegava por um carreador, sentiu que um dos pneus da máquina havia caido em um buraco na via. O colaborador relatou que estava sem cinto de segurança e que bateu a barriga no volante da máquina. </t>
  </si>
  <si>
    <t xml:space="preserve">Edervandson Brito ferreira/ 37017036 </t>
  </si>
  <si>
    <t xml:space="preserve">Operador II </t>
  </si>
  <si>
    <t xml:space="preserve">1. Comunicado a gestão imediata. 
2. Colaborador conduzido ao ambulatório linha 2 para avaliação médica; 
3. Iniciar investigação conforme o programa RADAR. </t>
  </si>
  <si>
    <t xml:space="preserve">Renan Azambuja </t>
  </si>
  <si>
    <t xml:space="preserve">Balança Areiopolis - sentido Fábrica </t>
  </si>
  <si>
    <t xml:space="preserve">Motorista seguia com o caminhão carregado, quando identificou que havia fumaça saindo do pneu da última carreta. Após tal situacão, parou a composição para iniciar o combate utilizando o extintor. </t>
  </si>
  <si>
    <t>BTF - 07 (SP)</t>
  </si>
  <si>
    <t xml:space="preserve">Tedi Alisson - 37015431 </t>
  </si>
  <si>
    <t xml:space="preserve">1. Informado a Supervisão e ao ambulatório Bracell. </t>
  </si>
  <si>
    <t>Fazenda Ypê II</t>
  </si>
  <si>
    <t xml:space="preserve">Durante a atividade de irrigação manual, ao pisar em um buraco, colaborador se queixou de forte dor no joelho esquerdo. </t>
  </si>
  <si>
    <t>1543 - Marcos Carlos de Oliveira</t>
  </si>
  <si>
    <t>1. O colaborador foi encaminhado para UPA de Agudos.</t>
  </si>
  <si>
    <t>Evandro Gomes de Moraes</t>
  </si>
  <si>
    <t xml:space="preserve">Durante a atividade de irrigação manual, o colaborador escorregou e torceu o pé esquerdo. </t>
  </si>
  <si>
    <t xml:space="preserve">1547 - Jonathas Silveira de Jesus </t>
  </si>
  <si>
    <t xml:space="preserve">1. O colaborador foi encaminhado ao UPA de Agudos. </t>
  </si>
  <si>
    <t>Fazenda Santa Anita</t>
  </si>
  <si>
    <t xml:space="preserve">Durante atividade de adubação mecanizada, o operador de máquinas passou sobre um resíduo onde havia um enxame de abelha na saído do talhão, não percebendo o enxame, abriu a porta e foi atacado ele e mais três colaboradores que estavam próximos da atividade, saíram correndo sentido a rodovia que ficava próxima. </t>
  </si>
  <si>
    <t>Adubação mecanizada</t>
  </si>
  <si>
    <t xml:space="preserve">Edenilson dos Santos Machado|José Santos Brito Junior|Davi Leonan da Silva Pessoa|Gabriel da Silva Pereira </t>
  </si>
  <si>
    <t>Trabalhador Florestal e motorista</t>
  </si>
  <si>
    <t xml:space="preserve">1. Os quatros funcionários atendidos pela PRF foram encaminhados ao UPA para atendimento. </t>
  </si>
  <si>
    <t>Ariane Nonato</t>
  </si>
  <si>
    <t>A colaboradora andava entre as plataformas de estanqueamento, quando veio a bater a mão direita na quina da esteira.</t>
  </si>
  <si>
    <t>37016696 - Karina Daniele de Almeida Souza</t>
  </si>
  <si>
    <t xml:space="preserve">1. A colaboradora foi atendida imadiatamente pela equipe de saúde. </t>
  </si>
  <si>
    <t>Lidiana Raph</t>
  </si>
  <si>
    <t>Colaboradora estava na atividade de primeira seleção, quando esbarrou a perna na pilha de bandeiras que fica no chão.</t>
  </si>
  <si>
    <t>37014382 - Solange de Souza</t>
  </si>
  <si>
    <t>Durante atividade, colaboradores enroscaram o pé direito em um arame e ao se reequilibrar, sentiu torção no pé esquerdo.</t>
  </si>
  <si>
    <t>37016449 - Rayane Custódio Ricci</t>
  </si>
  <si>
    <t>1. Encaminhada ao pronto atendimento de Pirajuí; 
2.Encaminhada ao médico do trabalho para avaliação.</t>
  </si>
  <si>
    <t xml:space="preserve">Fazenda São Bento </t>
  </si>
  <si>
    <t>Ao conduzir o trator com tanque de irrigação, o operador percebeu que o equipamento começou a perder tração em um declive, foi quando o operador decidiu acionar a marcha ré na tentativa de retornar para baixo, foi onde o equipamento (implemento) veio a lateralizar.</t>
  </si>
  <si>
    <t>Antônio Armando de Oliveira - 30522</t>
  </si>
  <si>
    <t xml:space="preserve">1. Paralisado a atividade para destombamento do implemento. </t>
  </si>
  <si>
    <t xml:space="preserve">Rodon, em frente a Chevrolet </t>
  </si>
  <si>
    <t xml:space="preserve">No deslocamento da Bracell para Divisão LP, ao chegar no PARE em frente a Chevrolet, o colaborador parou o carro e deu seta para entrar a esquerda, quando uma moto Biz tentou passar pela direita. Houve o impacto do capacete que estava no braço com o retrovisor do lado direito. </t>
  </si>
  <si>
    <t xml:space="preserve">Operações próprias </t>
  </si>
  <si>
    <t>Rayara Barros Silva - 37007287</t>
  </si>
  <si>
    <t>Analista de informções florestais</t>
  </si>
  <si>
    <t xml:space="preserve">1. Informar a gestão responsável;
2. Informar a segurança sobre o corrido. </t>
  </si>
  <si>
    <t xml:space="preserve">Rayara Barros Silva </t>
  </si>
  <si>
    <t xml:space="preserve">Fazenda novo horizonte </t>
  </si>
  <si>
    <t xml:space="preserve">O caminhão Bitrem estava carregado e no trajeto da Fazenda Novo Horizonte, ao passar por uma curva em declive veio a escorregar e causar o tombamento de toda composição. Houve apenas danos materiais. </t>
  </si>
  <si>
    <t>Carlos Eduardo Duraes Cardoso</t>
  </si>
  <si>
    <t>1. Informado os gestores da operação, VDA e Bracell. 
2. Encaminhado o motorista para avaliação médica no PS de Capão Bonito, feito raio X e não constatado lesão. 
3. Motorista irá passar pela avaliação do médico do trabalho da VDA</t>
  </si>
  <si>
    <t>Colaboradora ao descer do ônibus, pisou em um buraco que estava encoberto de resíduos e, com isso, torceu o tornozelo esquerdo.</t>
  </si>
  <si>
    <t xml:space="preserve">Silmara Cristina Padilha </t>
  </si>
  <si>
    <t xml:space="preserve">1. Encaminhada colaboradora para o pronto socorro de Areiópolis </t>
  </si>
  <si>
    <t>Fazenda Ipê II - Talhão 007</t>
  </si>
  <si>
    <t>O colaborador estava realizando a atividade de plantio, quando pisou em um buraco e torceu o joelho esquerdo.</t>
  </si>
  <si>
    <t>1541 - Gilvan Lima dos Santos</t>
  </si>
  <si>
    <t xml:space="preserve">1. O colaborador foi encaminhado na UPA de Agudos. </t>
  </si>
  <si>
    <t xml:space="preserve">Willians Torres dos Santos </t>
  </si>
  <si>
    <t>Rodovia SP255 km 237 — próx Bauru</t>
  </si>
  <si>
    <t>Motorista saiu da fazenda Santa Izabel carregado sentido Fábrica. Nas proximidades de Bauru, sentiu a carreta chacoalhar e quando parou no acostamento para verificar o que aconteceu, percebeu que havia estourado o pneu 24h lado esquerdo da segunda composição. Acionou o socorro imediatamente e a equipe da CCR fez a sinalização do local. Ao retornar para a cabine, pelo retrovisor, percebeu uma fumaça saindo do rodeiro e ao se aproximar, o fogo estava de dentro para fora. Iniciou o primeiro combate com o extintor do cavalo e outro veículo também parou para ajudar, porém o fogo se alastrou. Acionaram o bombeiro e foi desatrelado o CM para evitar maior perda.</t>
  </si>
  <si>
    <t>BTF - 07</t>
  </si>
  <si>
    <t xml:space="preserve"> Washington Paes Guimarães /37013882</t>
  </si>
  <si>
    <t xml:space="preserve">Motorista Transporte </t>
  </si>
  <si>
    <t xml:space="preserve">1. Informado o Monitoramento automotivo, engenharia, segurança, supervisão, os técnicos e corpo de bombeiro. </t>
  </si>
  <si>
    <t>R. Calhim Manoel Abud - Pirambóia, Anhembi - SP, 18620-000 - MÓD 15</t>
  </si>
  <si>
    <t xml:space="preserve">O mecânico retornava para o módulo, quando o pneu dianteiro do lado direito estourou, fazendo com que a caminhonete saisse para o acostamento e caísse em uma valeta guia de água, colidindo em um barranco ao lado. </t>
  </si>
  <si>
    <t xml:space="preserve">Ezequiel Porto Duarte (5223 Matrícula) </t>
  </si>
  <si>
    <t>Fazenda Cabreúva, Agudos-SP</t>
  </si>
  <si>
    <t xml:space="preserve">O operador notou fumaça saindo do motor do trator. Ele usou o extintor de cabine para evitar um princípio de incêndio. A manutenção confirmou que o motor de partida enroscou, causando fumaça. Apenas danos no motor de partida. </t>
  </si>
  <si>
    <t>Preparo de solo - LP II</t>
  </si>
  <si>
    <t xml:space="preserve">João Paulo de Assis </t>
  </si>
  <si>
    <t>1. Comunicado aos gestores da área;
2. Realizado avaliação por parte da equipe de manutenção, substituição do motor de parte, verificação do tambor da chave e circuito elétrico;
3. Substituídos o extintor de incêndios.</t>
  </si>
  <si>
    <t>Trevo de acesso Distr.Industrial - Lençóis Paulista</t>
  </si>
  <si>
    <t>Motorista conduzia seu caminhão e ao passar por baixo do pontilhão escutou um barulho, e verificou que quebrou o malhal traseiro da última composição.</t>
  </si>
  <si>
    <t>Paulo Fernando Muroni /  37015260</t>
  </si>
  <si>
    <t>1. Informado a Supervisão, Manutenção e Segurança do trabalho 
2. Caminhão foi escoltado pelo veículo da automotiva até a fábrica para descarregar.</t>
  </si>
  <si>
    <t>Halan Batista</t>
  </si>
  <si>
    <t>Fazenda Santo Inácio - Talhão 24</t>
  </si>
  <si>
    <t xml:space="preserve">Durante atividade de combate a formiga, colaborador pisou em um buraco torcendo o tornozelo direito. </t>
  </si>
  <si>
    <t>Carlos Henrique Ferreira</t>
  </si>
  <si>
    <t>1. Encaminhado para atendimento médico.</t>
  </si>
  <si>
    <t>Igor Jonas</t>
  </si>
  <si>
    <t xml:space="preserve">Ao realizar manobra em marcha ré em caixa seca, o implemento (tanque de irrigação) tombou. </t>
  </si>
  <si>
    <t>Carlos Eduardo Silva de Oliveira</t>
  </si>
  <si>
    <t>1. Paralisada atividade para destombamento da máquina.</t>
  </si>
  <si>
    <t>Deposito de Gases</t>
  </si>
  <si>
    <t>Durante movimentação manual de cilindro, o mesmo atingiu o pé direito do trabalhador. Não houve queda do cilindro.</t>
  </si>
  <si>
    <t>Oficina Automotiva - Linha ll</t>
  </si>
  <si>
    <t>Fabiano Rosa Mazetto</t>
  </si>
  <si>
    <t>Almoxarife ll</t>
  </si>
  <si>
    <t>1. Trabalhador foi levado para ambulatório de linha e posteriormente encaminhado para exame radiológico. Nenhuma lesão foi encontada.
2. Foi disponibilizado um carrinho de carga para trasnporte de cilindros;
3. Foi definido confecção de rampa para acesso a gaiola onde os cilindros são armazanados.</t>
  </si>
  <si>
    <t>Enio Garcia</t>
  </si>
  <si>
    <t xml:space="preserve">Rodovia MS-306 </t>
  </si>
  <si>
    <t xml:space="preserve">Ao trafegar pela rodovia MS-306 chegando em Aporé (GO), colidiu com veículo da frente. Apenas danos materiais. 
</t>
  </si>
  <si>
    <t xml:space="preserve">1432/Emerson Gonçalves Pereira. </t>
  </si>
  <si>
    <t xml:space="preserve">
1. Acionado supervisão. 
2. ⁠Solicitação da câmera do creare. </t>
  </si>
  <si>
    <t>Everton</t>
  </si>
  <si>
    <t xml:space="preserve">Rodovia MS-267 Bataguassu-MS </t>
  </si>
  <si>
    <t xml:space="preserve">Durante o deslocamento com veículo caminhonete modelo L200, no perímetro urbano da cidade de Bataguassu/MS, colaborador relata que ao entrar no trevo para acessar o bairro, uma pessoa que conduzia uma bicicleta elétrica pela contra mão, atingiu lateralmente o veículo, causando avarias no veículo e ferimentos no condutor da bicicleta, que foi conduzido ao hospital municipal do referido município, sendo liberado posteriormente. </t>
  </si>
  <si>
    <t xml:space="preserve">37016702/Ricardo Vagner Silva de Jesus </t>
  </si>
  <si>
    <t xml:space="preserve">1. Acionado Corpo de Bombeiros para atendimento e procedimentos de praxe. 
2. ⁠Comunicado gestor imediato. </t>
  </si>
  <si>
    <t xml:space="preserve">Ricardo Vagner Silva de Jesus </t>
  </si>
  <si>
    <t>MARCELO SALDANHA ALMEIDA</t>
  </si>
  <si>
    <t>Desvio de Aporé GO</t>
  </si>
  <si>
    <t xml:space="preserve">Após realizar o carregamento na fazenda Queixada, seguia com o caminhão GCQ8I34 sentido Cassilândia MS. Ao desviar de um caminhão que estava parado na estrada, a última composição veio a sair da estrada e escorregou. </t>
  </si>
  <si>
    <t>Cicero dos Santos Gomes</t>
  </si>
  <si>
    <t xml:space="preserve">1. Após o evento o motorista sinalizou o local e comunicou a equipe de segurança Cargo Polo. 
2. Solicitamos uma Grua para descarregar o caminhão para fazer a retirada. </t>
  </si>
  <si>
    <t>Fazenda Nsa. Aparecida XV - MÓD 10</t>
  </si>
  <si>
    <t xml:space="preserve">O HV Frota 10097 estava parada para a manutenção do ar condicionado. A pedido do mecânico, o operador deu partida (funcionou) a máquina e começou a sair fumaça no compartimento do motor da máquina. </t>
  </si>
  <si>
    <t xml:space="preserve">Módulo 10. </t>
  </si>
  <si>
    <t xml:space="preserve">Vanderlei Casemiro. </t>
  </si>
  <si>
    <t xml:space="preserve">Operador de máquinas. </t>
  </si>
  <si>
    <t xml:space="preserve">1. Utilizado extintor de incêndio. 
2. Trocado motor de partida e HV, liberado para a operação. </t>
  </si>
  <si>
    <t xml:space="preserve">Erivellyton Almeida </t>
  </si>
  <si>
    <t xml:space="preserve">Fazenda Nossa Senhora Fátima IV </t>
  </si>
  <si>
    <t xml:space="preserve">O colaborador ao caminhar na estrada, pisou em falso e veio a torcer tornozelo. </t>
  </si>
  <si>
    <t>BRC -01</t>
  </si>
  <si>
    <t xml:space="preserve">Jonas Santos 37016634 </t>
  </si>
  <si>
    <t xml:space="preserve">Operador III </t>
  </si>
  <si>
    <t xml:space="preserve">1. Comunicado a gestão imediata. 
2. Colaborador conduzido a Unimed Lencois Paulista. </t>
  </si>
  <si>
    <t xml:space="preserve">Carlos Augusto Mariano </t>
  </si>
  <si>
    <t xml:space="preserve">O colaborador estava em deslocamento pela rodovia, quando a roda de um veículo terceiro colidiu com a frente de seu veículo. </t>
  </si>
  <si>
    <t xml:space="preserve">Jonatas Luis Oliveira 37012244 </t>
  </si>
  <si>
    <t xml:space="preserve"> Técnico Operacoes Florestal II </t>
  </si>
  <si>
    <t xml:space="preserve">1. Comunicado a gestão imediata. 
2. Colaborador foi conduzido ao hospital CMU Unimed Lençois Paulista, onde foi avaliado e liberado. </t>
  </si>
  <si>
    <t>Faz Queixada</t>
  </si>
  <si>
    <t xml:space="preserve">Conforme relato do motorista, no carregamento da fazenda Queixada, o operador da grua, ao realizar manobra o fecho de madeira atingiu o terceiro fueiro da primeira composição, ocasionando a trinca do parafuso da base fueiro, impossibilitando o carregamento para transporte. </t>
  </si>
  <si>
    <t>BTF -MS 8</t>
  </si>
  <si>
    <t xml:space="preserve">Willian Carlos Pires, matrícula 37017664 escala C 4x2, 1° dia de escala. </t>
  </si>
  <si>
    <t xml:space="preserve">Quadra C da Linha 1 - lençóis Paulista </t>
  </si>
  <si>
    <t xml:space="preserve">Colaborador conduziu o Caminhão 44195 e ao movimentá-lo veio a colidir com o pilar de sustentação da tubulação, havendo danos materiais. </t>
  </si>
  <si>
    <t>Desconhecido</t>
  </si>
  <si>
    <t xml:space="preserve">1. Informado a Supervisão, Manutenção e segurança do trabalho </t>
  </si>
  <si>
    <t>Faz. Sítio Tereza - MÓD 06</t>
  </si>
  <si>
    <t xml:space="preserve">O colaborador estava realizando atividade de colheita com Harvester 10049, quando o mesmo percebeu uma fumaça vindo do motor do equipamento. </t>
  </si>
  <si>
    <t xml:space="preserve">Módulo 06 - Talhão 001 </t>
  </si>
  <si>
    <t xml:space="preserve">Jailson da Silva Freitas (37017883 Matrícula) </t>
  </si>
  <si>
    <t xml:space="preserve">1. O colaborador imediatamente desligou o equipamento, pediu ajuda no rádio e começou o combate as chamas que vinham da manta termica do motor. 
2. O técnico do módulo ajudou no combate. 
3. Comunicação à gestão e segurança do trabalho. </t>
  </si>
  <si>
    <t xml:space="preserve">Manoel Victor </t>
  </si>
  <si>
    <t>Lins - SP - MÓD 06</t>
  </si>
  <si>
    <t xml:space="preserve">Colaborador conduzia veículo leve para buscar o operador em sua residência, quando ao virar a direita, houve a colisão com o motociclista que estava ultrapassando pela direita. </t>
  </si>
  <si>
    <t xml:space="preserve">37006440 - Kelly Fabiani Da Silva Machado </t>
  </si>
  <si>
    <t xml:space="preserve">Assistente de Carregamento </t>
  </si>
  <si>
    <t xml:space="preserve">1. Motociclista recusou atendimento do SAMU 
2. Avisado o Técnico de Imediato, Chamou o SAMU e PM. 
3. Comunicação à segurança do trabalho </t>
  </si>
  <si>
    <t>Rodovia Rondon</t>
  </si>
  <si>
    <t xml:space="preserve">Durante o deslocamento com o caminhão oficina, sentido  Bauru - LP, o caminhão começou a vibrar e a puxar para o lado esquerdo, onde saiu da pista, bateu na valeta e tombou para o lado esquerdo. </t>
  </si>
  <si>
    <t>BSR - 04</t>
  </si>
  <si>
    <t xml:space="preserve">Thiago Pereira Rocha / Josué Elias Sanches </t>
  </si>
  <si>
    <t>Mecânico e Auxiliar de manutenção</t>
  </si>
  <si>
    <t>1. Encaminhados ao UPA de Agudos;
2. Foram encaminhados ao ambulatório Bracell.</t>
  </si>
  <si>
    <t xml:space="preserve">Murilo Castelhano </t>
  </si>
  <si>
    <t>Santa Rita do Rio Pardo - MS / Fazenda Berrante II</t>
  </si>
  <si>
    <t xml:space="preserve">Motorista  retornava da captação d' água, quando se deparou com a caminhonete da brigada de incêndio vindo no sentido contrário, o mesmo veio a dar passagem para o caminhão, só que não tirou totalmente a caminhonete da estrada por conta de ser muito estreita e ficou uma parte da traseira da mesma no caminho, ao finalizar a passagem com o caminhão, colidiu com a lateral do para choque traseiro da caminhonete, o motorista de imediato parou o caminhão para ver o que realmente tinha acontecido e avisou seu supervisor imediatamente. </t>
  </si>
  <si>
    <t>2406 - Elias Odair Siabra da Silva</t>
  </si>
  <si>
    <t xml:space="preserve">1. Motorista comunicou o supervisor imediatamente. </t>
  </si>
  <si>
    <t>Marcos Aurélio</t>
  </si>
  <si>
    <t>Fazenda cachoeira dos Índios gleba B - Talhão 002</t>
  </si>
  <si>
    <t>Durante a realização de atividade de combate a formiga, a colaboradora foi atingida por um galho em seu ouvido direito.</t>
  </si>
  <si>
    <t>3005 - Maria Eduarda Virgílio</t>
  </si>
  <si>
    <t>1. Informado ao supervisor e área de segurança Bracell</t>
  </si>
  <si>
    <t>Fazenda Usina Paredão - Talhão 82</t>
  </si>
  <si>
    <t>Durante atividade de capina químca, o operador fez uma manobra com o trator sobre um formigueiro e acabou batendo a porta direita contra a árvore, causando quebra vidro.</t>
  </si>
  <si>
    <t>27289 - Vitor Manoel</t>
  </si>
  <si>
    <t>1. Comanucado ao setor de segurança;
2. Máquina paralisada imediatamente.</t>
  </si>
  <si>
    <t xml:space="preserve">Alça de acesso das mesas 3 e 4. </t>
  </si>
  <si>
    <t xml:space="preserve">Caminhão carregado com madeira descarregava na mesa de picagem 4, quando teve retrovisor do lado esquedo atingido por um pedaço de madeira que estava fora da caixa de carga de outro caminhão. Ambos eram caminhões rechego. Não houve danos a pessoa ou materiais. </t>
  </si>
  <si>
    <t xml:space="preserve">Renato Pereira dos Santos </t>
  </si>
  <si>
    <t xml:space="preserve">1. Acionado supervisão de pátio. 
2. Orientação aos motoristas quanto a importância da verificação da carga antes de deslocar para as mesas. </t>
  </si>
  <si>
    <t xml:space="preserve">José Júnior Rocha </t>
  </si>
  <si>
    <t>Fazenda Itamaraty - Paulistânia/SP - MÓD 07</t>
  </si>
  <si>
    <t xml:space="preserve">Colaborador auxiliava na substituição de uma mangueira hidraulica do HV, momento que foi atingido pelo óleo hidráulico em seu olho direito, causando irritação. </t>
  </si>
  <si>
    <t xml:space="preserve">9000797 | Tiago de Souza Brisola </t>
  </si>
  <si>
    <t xml:space="preserve">1. Encaminhado ao P.S de Bauru. Foi realizado procedimento de limpeza, medicado e liberado; 
2. Consulta agendada com um Médico Especialista (Oftalmologista) no dia 20/08/2024 as 08h00. </t>
  </si>
  <si>
    <t xml:space="preserve"> João Paulo Nogueira </t>
  </si>
  <si>
    <t>Rodovia João Melão</t>
  </si>
  <si>
    <t>A motorista da frota 44188, ao sair da fazenda avistou pelo retrovisor uma fumaça nos pneus e parou imediatamente para verificar. Verificou que o pneu 24h lado esquerdo e 12h lado direito estavam travados.</t>
  </si>
  <si>
    <t>Gelogiane Pereira de Souza - 37015895</t>
  </si>
  <si>
    <t xml:space="preserve">1. Informado a Supervisão, Segurança e Manutenção. 
A carreta após descarregar, foi direcionado para a manutenção para avaliação. </t>
  </si>
  <si>
    <t>Fazenda Morro de Ouro - MÓD 03</t>
  </si>
  <si>
    <t xml:space="preserve">Operadora ao descer do equipamento para ir almoçar no Módulo, se deslocou até o carro e ao tropeçar próximo ao veículo, bateu o braço contra o mesmo. </t>
  </si>
  <si>
    <t xml:space="preserve">37010537 / Rose Antônio Nunes </t>
  </si>
  <si>
    <t xml:space="preserve">Operadora </t>
  </si>
  <si>
    <t xml:space="preserve">1.  Levado operadora até Hospital para avaliação Médica. </t>
  </si>
  <si>
    <t xml:space="preserve">Rafael D. Almeida </t>
  </si>
  <si>
    <t xml:space="preserve">Fazenda Madre Cléia </t>
  </si>
  <si>
    <t xml:space="preserve">Durante o manuseio do tanque de combustível, que havia sido removido da máquina, o colaborador sofreu um corte no terceiro e quarto dedo da mão esquerda. 
Obs: O colaborador estava usando as luvas de proteção. </t>
  </si>
  <si>
    <t xml:space="preserve">Módulo 7 CF </t>
  </si>
  <si>
    <t>Erik Fonseca</t>
  </si>
  <si>
    <t>Mecanico Soldador</t>
  </si>
  <si>
    <t xml:space="preserve">1. Encaminho do colaborador ao pronto atendimento na cidade de Pirajuí </t>
  </si>
  <si>
    <t xml:space="preserve">Alvaro Martins e Gedeon Miranda </t>
  </si>
  <si>
    <t>Fazenda Cabreúva II, Talhão 034</t>
  </si>
  <si>
    <t>Durante a aplicação (defensivo agrícola equipamento budget) o implemento movimentou-se além do limite regulado pelo operador, batendo contra o vidro traseiro, causando a quebra.</t>
  </si>
  <si>
    <t xml:space="preserve">Devair Dias </t>
  </si>
  <si>
    <t>1. Comunicado a área operacional e segurança.</t>
  </si>
  <si>
    <t xml:space="preserve">Fazenda Barile - Ribas do Rio Pardo/MS </t>
  </si>
  <si>
    <t>Colaborador relata que ao descer da carroceria do caminhão munck, veio a escorregar o pé no degrau da escada, ocasionando a projeção de sua perna esquerda contra a sustentação do guarda corpo, causando uma perfuração na altura da coxa esquerda através de um parafuso.</t>
  </si>
  <si>
    <t xml:space="preserve">Logística Florestal - Operação com Munck </t>
  </si>
  <si>
    <t xml:space="preserve">Elias Vieira dos Santos </t>
  </si>
  <si>
    <t xml:space="preserve">1. Colaborador recebeu os primeiros socorros dos colaboradores da EPS Ambient que prestava serviços na fazenda. 
2. Colaborador direcionado ao Hospital de Santa Rita do Pardo/MS para atendimento e avaliação médica. 
3.  Informado a liderança imediata e acionamento da Leituga ( Área Protegida ) </t>
  </si>
  <si>
    <t xml:space="preserve">Crislan Aristoteles de Oliveira - Técnico de Operações Florestais </t>
  </si>
  <si>
    <t xml:space="preserve">Ribas do Rio Pardo </t>
  </si>
  <si>
    <t xml:space="preserve">Colaborador durante a realização do inventário de diesel no comboio, a abraçadeira que prende a mangueira e o bico de abastecimento do fornecedor UNIPETRO, veio a se romper, causando assim o vazamento do produto e um pouco do líquido atingiu o olho do Colaborador. </t>
  </si>
  <si>
    <t xml:space="preserve">Almoxaridado MRO </t>
  </si>
  <si>
    <t xml:space="preserve">Elton Mathias </t>
  </si>
  <si>
    <t xml:space="preserve">1. Colaborador recebeu os primeiros socorros dos colaboradores da MS Florestal que acompanhavam o inventário. 
2. Realizado agendamento de consulta na clínica de olhos em Campo Grande pela area da saúde. 
3. Informado a liderança imediata. </t>
  </si>
  <si>
    <t xml:space="preserve">Graciely Magosso - Coordenadora de Manutenção </t>
  </si>
  <si>
    <t>Sítio novo horizonte/ talhão 01</t>
  </si>
  <si>
    <t>Durante atividade de herbicida com barrinha, trator teve o vidro quebrado, após um galho bater contra a estrutura.</t>
  </si>
  <si>
    <t>Diego Souza Toledo</t>
  </si>
  <si>
    <t>1. Paralisado a máquina para reparo do vidro.</t>
  </si>
  <si>
    <t>Cleberson Souza</t>
  </si>
  <si>
    <t>Fazenda Nossa Senhora Aparecida XV - MÓD 10</t>
  </si>
  <si>
    <t xml:space="preserve">Colaborador ao tentar abrir a porta da HV 19016, a mesma atingiu a ponta do seu dedo médio da mão esquerda. </t>
  </si>
  <si>
    <t xml:space="preserve">Modulo 10 </t>
  </si>
  <si>
    <t xml:space="preserve"> Marivaldo Almeida Martins - 37014633 </t>
  </si>
  <si>
    <t xml:space="preserve">1. Colaborador foi levado até o hospital, passou pelo médico de plantão e foi liberado para a atividade. 
2. Corrimão da Hv foi alinhado. 
3. Verificado a posição do Corrimão de todas as Hv,s do módulo. </t>
  </si>
  <si>
    <t xml:space="preserve">Erivellyton </t>
  </si>
  <si>
    <t xml:space="preserve">A colaboradora estava conduzindo o veículo leve em estrada de terra, quando ao realizar uma curva colidiu com outro veículo que vinha no sentido contrário. </t>
  </si>
  <si>
    <t xml:space="preserve">Regiane Câmara 37010187 </t>
  </si>
  <si>
    <t xml:space="preserve">Técnico Operacoes Florestal II </t>
  </si>
  <si>
    <t xml:space="preserve">1. Comunicado a gestão imediata. 
2. Colaborador está bem nada sofreu 
3. Condutora do outro veiculo foi conduzida ao hospital. </t>
  </si>
  <si>
    <t xml:space="preserve">Linha 1 Bracell Lençóis Paulista-Sp </t>
  </si>
  <si>
    <t xml:space="preserve">Colaborador ao descer da cabine do caminhão, sofreu uma queda. </t>
  </si>
  <si>
    <t xml:space="preserve"> Edenir Batistas de Araújo </t>
  </si>
  <si>
    <t xml:space="preserve"> Motorista Transporte Florestal </t>
  </si>
  <si>
    <t xml:space="preserve">1. Avisado o Supervisor da área e logístico. 
2. Colaborador encaminhado ao CMU de Lencois Paulista. </t>
  </si>
  <si>
    <t xml:space="preserve">Projeto Queixada </t>
  </si>
  <si>
    <t xml:space="preserve">Frota transitando na rodovia em sentido carregamento, quando estava saindo de Cassilândia na MS 306, acabou adentrando em uma obra mal sinalizada na rodovia. </t>
  </si>
  <si>
    <t>Marcone Fonseca Lopes</t>
  </si>
  <si>
    <t xml:space="preserve">1. Comunicação Garbuio 
2. Acionado a concessionaria da rodovia para retirada e apoio </t>
  </si>
  <si>
    <t>Braian S. Cardoso Zamoro</t>
  </si>
  <si>
    <t xml:space="preserve">Ônibus </t>
  </si>
  <si>
    <t xml:space="preserve">A colaboradora relata que ao subir no ônibus da empresa, no momento que foi sentar, a poltrona a sua frente estava abaixada limitando espaço e na tentativa de sentar a mesma sentiu um desconforto no joelho esquerdo. </t>
  </si>
  <si>
    <t xml:space="preserve">2° Seleçao </t>
  </si>
  <si>
    <t xml:space="preserve"> Jacqueline Santos de Jesus . 37011853 </t>
  </si>
  <si>
    <t xml:space="preserve">1. Atendimento ambulatorial </t>
  </si>
  <si>
    <t xml:space="preserve">Cristiano dos Santos Silva </t>
  </si>
  <si>
    <t xml:space="preserve">Mini jardim clonal 1 </t>
  </si>
  <si>
    <t xml:space="preserve">Colaboradora relata, que ao ir ao jardim 2 (para bancada de estaqueamento) deu passagem a outra colaboradora e veio a pisar em um desnível entre calçada e brita, ocasionando um desconforto no tornozelo esquerdo. </t>
  </si>
  <si>
    <t xml:space="preserve">Estaqueamento </t>
  </si>
  <si>
    <t xml:space="preserve">Isa Cláudia Dias dos Santos - 37017168 </t>
  </si>
  <si>
    <t xml:space="preserve">1. A colaboradora comunicou imediatamente a técnica da área e comunicado área da saúde e segurança. Foi colocado gelo para amenizar. </t>
  </si>
  <si>
    <t>João Afonso Mota</t>
  </si>
  <si>
    <t xml:space="preserve">1°seleçao </t>
  </si>
  <si>
    <t>Colaboradora realizava seleção de mudas no setor da 1° seleção, quando sentiu em determinado momento, um corpo estranho no olho direito. Relata que no momento usava óculos de segurança.</t>
  </si>
  <si>
    <t xml:space="preserve">37013556 Yasmin cristiny de Oliveira Penhalver Ma </t>
  </si>
  <si>
    <t xml:space="preserve">1. Orientação médica foi levar a colaboradora para atendimento hospitalar, assim realizando uma lavagem ocular, para tirar o corpo estranho. </t>
  </si>
  <si>
    <t>DAyane Rafaela Rossignolo</t>
  </si>
  <si>
    <t xml:space="preserve">Colaboradora foi abrir o guarda sol para voltar as suas atividades laborais, quando cortou o dedo na ponta do guarda sol (dedo indicador da mão direita). </t>
  </si>
  <si>
    <t xml:space="preserve">Aparecida Francisca Barboza de Souza- 37011325 </t>
  </si>
  <si>
    <t xml:space="preserve">1. Colaboradora comunicou imediatamente a técnica responsável pelo setor e uma socorrista fez assepsia e curativo no local lesionado. </t>
  </si>
  <si>
    <t xml:space="preserve">Lidiana Nayara Ralph </t>
  </si>
  <si>
    <t>Fazenda Flecha Azul</t>
  </si>
  <si>
    <t xml:space="preserve">Durante atividade de herbicida mecanizada, ao passar com o pneu dianteiro sobre um resíduo de madeira, este subiu pelo pneu e acertou o vidro, trincando-o. </t>
  </si>
  <si>
    <t>Dourado</t>
  </si>
  <si>
    <t>Rodrigo Aparecido Paulino</t>
  </si>
  <si>
    <t>1. Comunicação a segurança do trabalho.</t>
  </si>
  <si>
    <t>Daniel Antônio Cruz</t>
  </si>
  <si>
    <t>São Sebastião VI</t>
  </si>
  <si>
    <t>Durante atividade de irrigação o tratou passou por um resíduo, onde pressionou e levantou a ponta, acertando próximo ao olho direito do colaborador.</t>
  </si>
  <si>
    <t xml:space="preserve">Celso Augusto Raquel </t>
  </si>
  <si>
    <t xml:space="preserve">1. Foi prestado socorro ao colaborador e encaminhado ao pronto atendimento </t>
  </si>
  <si>
    <t>Fazenda Fortaleza</t>
  </si>
  <si>
    <t xml:space="preserve">Colaborador realizava atividade de irrigação, quando a válvula e a mangueira enroscou em um arbusto, vindo a quebrar a parte da mesma, projetando sobre o corpo do colaborador (atingindo parte do ombro e costela do lado esquerdo), o mesmo recebeu os primeiros socorros pela encarregada que estava acompanhando a atividade e encaminhou para o hospital de Ribas de Rio Pardo, realizou raio X e não houve nenhuma fratura, foi medicado e está em observação. </t>
  </si>
  <si>
    <t>Everson Santana de Souza</t>
  </si>
  <si>
    <t xml:space="preserve">Ajudante </t>
  </si>
  <si>
    <t>Danielle</t>
  </si>
  <si>
    <t>Fazenda Estoril Gleba A</t>
  </si>
  <si>
    <t>Durante atividade de supressão de uma árvore nas proximidades da estrada, a árvore caiu sobre a via, na tentativa de retirar a árvore da via (usando o cabeçote da máquina para liberar o acesso), um galho atingiu o vidro lateral esquerdo da máquina, quebrando o vidro.</t>
  </si>
  <si>
    <t xml:space="preserve">Supressão Vegetal </t>
  </si>
  <si>
    <t>Diego Oliveira Souza</t>
  </si>
  <si>
    <t xml:space="preserve">Operador de Escavadeira Hidraúlica </t>
  </si>
  <si>
    <t xml:space="preserve">1. Paralização do máquinario;
2. Comunicação ao técnico da área da MS Florestal. </t>
  </si>
  <si>
    <t>Diego Oliveira</t>
  </si>
  <si>
    <t>Ribas do Rio Pardo - Fazenda Terra Nova - Talhão 032</t>
  </si>
  <si>
    <t xml:space="preserve">Durante a realização de uma parcela de inventário florestal, escutou o som da aeronave da empresa Direta Aplicações Aéreas, logo seguiu a orientação para se retirar do local, porém não teve tempo suficiente de chegar até o carro de apoio, sendo assim atingindo por pulverização de inseticida (Sperto) + óleo mineral (Ilharol Gold). Chegando ao carro de apoio o colaborador já estava com sintomas de vômito e andência no corpo. </t>
  </si>
  <si>
    <t>Direta Aplicações Aéreas</t>
  </si>
  <si>
    <t>Paulo Freitas</t>
  </si>
  <si>
    <t>Ajudante Florestal I</t>
  </si>
  <si>
    <t xml:space="preserve">1. Colaborador recebeu os primeiros socorros realizado pelos companheiros de equipe;
2. Lavou o rosto com água limpa tentando amenizar os sintomas;
2. Deslocaram para unidade de saúde mais próxima. </t>
  </si>
  <si>
    <t>Gehorge Afonso Silveira</t>
  </si>
  <si>
    <t xml:space="preserve">Fazenda Novo Horizonte </t>
  </si>
  <si>
    <t xml:space="preserve">Em deslocamento pelo talhão, a calcalhadeira passou sobre resíduo, ocorrendo o tombamento. </t>
  </si>
  <si>
    <t>R.A Florestal</t>
  </si>
  <si>
    <t>35211262 - Fabrício Antunes</t>
  </si>
  <si>
    <t xml:space="preserve">1. Paralizado atividade e realizado destombamento. </t>
  </si>
  <si>
    <t>Atamar Freitas</t>
  </si>
  <si>
    <t>Fazenda Limeira T010</t>
  </si>
  <si>
    <t xml:space="preserve">Durante o teste de implemento para rebaixamento de tocos, o trator ficou encavalado em cima do toco, onde perfurou o tanque de combustível. </t>
  </si>
  <si>
    <t>Valtra Mercado Tratores</t>
  </si>
  <si>
    <t>Brenon Diennevan Souza Barbosa</t>
  </si>
  <si>
    <t>Especialista de DO</t>
  </si>
  <si>
    <t xml:space="preserve">1. Isolamento de área e contenção de combustível. </t>
  </si>
  <si>
    <t xml:space="preserve">Ao deslocar dentro da atividade de irrigação, a máquina ao chegar perto da caixa de contenção de água/caixa seca, veio a quebrar o chassi. </t>
  </si>
  <si>
    <t xml:space="preserve">Operador de máquina florestais </t>
  </si>
  <si>
    <t xml:space="preserve">1. Comunicado ao TST MS Florestal e isolado local. </t>
  </si>
  <si>
    <t xml:space="preserve">Alex Silva </t>
  </si>
  <si>
    <t>Três Lagoas - MS</t>
  </si>
  <si>
    <t xml:space="preserve">Quando estava seguindo viagem, na altura do km 298, vinha uma carreta com uma iluminação muito forte próximo ao teto, ofuscando a visão onde foi confundida a saída da rotatória com o retorno, o que gerou colisão com o meio fio  (subindo com a parte frontal do carro no canteiro), danificando a roda do lado direito do carro e peça total do para-choque dianteiro. </t>
  </si>
  <si>
    <t xml:space="preserve">Malha Viária </t>
  </si>
  <si>
    <t>37010643 - Agnaldo Alves Pereira</t>
  </si>
  <si>
    <t xml:space="preserve">1. Substituído o pneu por estepe;
2. Informado o supervisor sobre o ocorrido. </t>
  </si>
  <si>
    <t xml:space="preserve">Quebra do vidro foi ocorrido no momento que o operador abriu a tampa da caçamba do implemento para realizar o abastecimento do adubo, pois ao abrir a tampa, a janela de trás do trator estava aberta (segundo o operador ele sempre abre para ver se o implemento está tudo ok, se não tem algum pneu furado ou algum pino do braço hidráulico escapando) e com isso a tampa pegou no vidro e veio a quebrar. </t>
  </si>
  <si>
    <t>Protótipo adubação + Aplicação de Herbicida</t>
  </si>
  <si>
    <t>37012992 - Elizeu Martins Maus</t>
  </si>
  <si>
    <t xml:space="preserve">Operador de máuqinas agrícolas </t>
  </si>
  <si>
    <t xml:space="preserve">1. Paralisação do trator e implemento;
2. Comunicação do técnico de operações e toda equipe;
3. Colaborador recebeu advertência verbal ainda em campo. </t>
  </si>
  <si>
    <t>Ezequiel Oviedo Nunes</t>
  </si>
  <si>
    <t xml:space="preserve">SP 255 -Rodovia Antônio Machado Santana </t>
  </si>
  <si>
    <t xml:space="preserve">Motorista seguia com o caminhão carregado sentido Fábrica, quando visualizou pelo retrovisor um foco de incêndio na primeira composição, que posteriormente se alastrou para as demais composições. No momento o colaborador conseguiu desengatar o cavalo das composições. </t>
  </si>
  <si>
    <t xml:space="preserve">BTF-05 </t>
  </si>
  <si>
    <t xml:space="preserve">37009372 - Valdemir Donizetti da Silva </t>
  </si>
  <si>
    <t xml:space="preserve">1.Bloqueio da Rodovia 
2. Comunicado Coordenação 
3. Realizado acionamento da concessionária </t>
  </si>
  <si>
    <t xml:space="preserve">Maximiliano Carvalho Silva </t>
  </si>
  <si>
    <t>Verissimo - MÓD 11</t>
  </si>
  <si>
    <t xml:space="preserve">O colaborador operava a motoniveladora, quando veio a colidir na traseira de um veículo leve que estava parado. </t>
  </si>
  <si>
    <t>MACPLAN</t>
  </si>
  <si>
    <t>Módulo 11</t>
  </si>
  <si>
    <t>1. Paralização do Equipamento</t>
  </si>
  <si>
    <t xml:space="preserve">Fazenda Represa, talhão 02, Gleba A </t>
  </si>
  <si>
    <t xml:space="preserve">Ao subir no paralama do caminhão pipa (Frota 421) para verificar o nível de água no visor, escorregou e caiu. </t>
  </si>
  <si>
    <t xml:space="preserve">Capão Bonito/SP. </t>
  </si>
  <si>
    <t>Elvis Anderson da Silva</t>
  </si>
  <si>
    <t xml:space="preserve">1. Foi encaminhado de imediato para o hospital de Capão Bonito, passou pelo médico de plantão e foi liberado. </t>
  </si>
  <si>
    <t>Brasilio Batista de Queiroz</t>
  </si>
  <si>
    <t xml:space="preserve">Box manutenção cavalos mecânicos </t>
  </si>
  <si>
    <t xml:space="preserve">Mecânico realizando o uso de guincho hidráulico manual "girafa", prensou o punho direito entre a coluna e camisa do pistão desse equipamento, quando acionou intencionalmente a válvula para o equipamento baixar. </t>
  </si>
  <si>
    <t xml:space="preserve">Oficina Automotiva Central </t>
  </si>
  <si>
    <t xml:space="preserve">Alan Rodrigo Pontes </t>
  </si>
  <si>
    <t xml:space="preserve">Mecânico | </t>
  </si>
  <si>
    <t xml:space="preserve">1. Mecânico foi levado para ambulatório da linha 2 de imediato, onde foi atendido e encaminhado para avaliação no CMU da Unimed, passou por exame radiológico e nenhuma lesão foi constatada. 
2. No dia 26/08/2024 passou por avaliação do médico do trabalho Bracell. 
*Observação:* O Líder da automotiva realizará treinamento sobre o uso seguro do guincho hidráulico, "girafa". </t>
  </si>
  <si>
    <t xml:space="preserve">Jaime Donizeti Sebastião </t>
  </si>
  <si>
    <t xml:space="preserve">Fazenda Bela Manhã </t>
  </si>
  <si>
    <t xml:space="preserve">O motorista parou para amarrar a carga. Ao andar pela lateral da carreta, pisou em uma madeira e torceu o pé, o que resultou em uma fratura no calcâneo. </t>
  </si>
  <si>
    <t xml:space="preserve">1. Informado a Supervisão e Manutenção. 
2. Mandamos outro motorista para rendê-lo e o mesmo foi direcionado ao PA mais próximo. 
3. Colaborador hoje passou pelo ambulatório Bracell e encaminhado para o ortopedista </t>
  </si>
  <si>
    <t xml:space="preserve">Faz. São Roque - Bataguassu/MS </t>
  </si>
  <si>
    <t xml:space="preserve">Motorista ao dar ré em caminhão pipa, esbarrou na lateral direita de um Fiat estrada que havia estacionado próximo da atividade. 
Não houve vítimas ou lesões. </t>
  </si>
  <si>
    <t xml:space="preserve">Manutenção </t>
  </si>
  <si>
    <t xml:space="preserve">37018167 / Tiago Carlos Batista </t>
  </si>
  <si>
    <t xml:space="preserve">1. Comunicação imediata aos gestores MS Florestal </t>
  </si>
  <si>
    <t xml:space="preserve">Tiago Carlos Batista </t>
  </si>
  <si>
    <t xml:space="preserve"> Rodovia da Amizade - Agudos/SP (Próximo ao seminário) </t>
  </si>
  <si>
    <t xml:space="preserve">Colaborador se deslocava com o caminhão vazio sentido carregamento, momento que visualizou um fueiro da primeira carreta balançando. Ao parar o veículo para verificação, identificou uma trinca no mesmo. </t>
  </si>
  <si>
    <t xml:space="preserve">3700658 | Edison Martins </t>
  </si>
  <si>
    <t xml:space="preserve">1. Comunicado a gestão imediata; 
2. Retirado o fueiro e amarrado sobre a carreta; 
3. Encaminhado para manutenção. </t>
  </si>
  <si>
    <t>Fazenda manga larga - ID 0371</t>
  </si>
  <si>
    <t xml:space="preserve">Durante atividade de barra aberta, o operador forçou o trator para passar por um eucalipto caído, que bateu na lateral, quebrando o vidro da porta e da janela direita. </t>
  </si>
  <si>
    <t xml:space="preserve">Segunda seleção </t>
  </si>
  <si>
    <t>Colaboradora ao sentar, não visualizou que o pé da cadeira escorregou no buraco de drenagem, fazendo com que a cadeira perdesse estabilidade, com isso a colaboradora caiu no chão.</t>
  </si>
  <si>
    <t>Avaí - Segunda seleção</t>
  </si>
  <si>
    <t>37018506 - Lucimara Aparecida Rodrigues Cassiano</t>
  </si>
  <si>
    <t>1. Encaminhada ao pronto atendimento de Pirajuí.</t>
  </si>
  <si>
    <t>Gustavo André da Silva</t>
  </si>
  <si>
    <t>Fazenda árvore grande - Santa Rita do Pardo</t>
  </si>
  <si>
    <t>Durante atividade de supressão de árvores, uma galhada veio a colidir na máquina, quebrando o lexan da parte inferior da porta e trava de segurança.</t>
  </si>
  <si>
    <t>Wires Martins Costa</t>
  </si>
  <si>
    <t>1. Interdição da máquina;
2. Realizado DDS sobre ocorrência;
3. Comunicado ao Técnico e área de segurança MS Florestal</t>
  </si>
  <si>
    <t>Sabrina Santos Souza</t>
  </si>
  <si>
    <t>Durante avaliação de segundo nível na atividade de irrigação, no talhão 07, com os demais colaboradores que fazem parte da operação e os avaliadores, colaboradora percebeu que entrou algo debaixo da sua touca árabe, quando ela bateu sua mão na região da orelha, sentiu uma picada, no mesmo instante evidenciaram o ferrão na região da orelha.</t>
  </si>
  <si>
    <t>Performance e monitoramento florestal</t>
  </si>
  <si>
    <t>37012580 - Larissa da Silva Nogueira</t>
  </si>
  <si>
    <t>1. A colaboradora tomou o medicamento conforme procedimento e se deslocou para Bataguassu para passar pelo pronto socorro.</t>
  </si>
  <si>
    <t>Fazenda Mistério</t>
  </si>
  <si>
    <t>Funcionário durante atividade de irrigação semimecanizada, pisou em um buraco de tatu coberto pela vegetação.</t>
  </si>
  <si>
    <t>3259 - Geovane Caires dos Reis</t>
  </si>
  <si>
    <t xml:space="preserve">1. Colaborador retirado do talhão e encaminhado ao pronto socorro mais próximo, no veículo de apoio. </t>
  </si>
  <si>
    <t xml:space="preserve">Alexsandro Santos </t>
  </si>
  <si>
    <t>MAURICIO MAXIMO DOS SANTOS</t>
  </si>
  <si>
    <t>Cosquista II</t>
  </si>
  <si>
    <t>Após afundar o pneu do implemento calcalhadeira, com o peso quebrou a barra de tração da máquina, ocasionando o tombamento do implemento.</t>
  </si>
  <si>
    <t>Agnaldo Ribeiro - 8999</t>
  </si>
  <si>
    <t>Operador de tartor pneu</t>
  </si>
  <si>
    <t xml:space="preserve">1. O supervisor Jackson prestou apoio na ocorrência e informou ao técnico em segurança do trabalho. </t>
  </si>
  <si>
    <t>Fazenda Sol Nascente</t>
  </si>
  <si>
    <t>O colaborador saia da fazenda no final do turno, no trajeto da fazenda até a rodovia ainda na estrada de chão, encontrou dois vaqueiros trazendo duas vacas. Os vaqueiros pediram para esperar as vacas passarem para não assustar as mesmas, como estava muito distante, este aproveitou para dar uma esticada nas pernas e urinar, quando foi atacado por uma vaca que chegou de supresa vindo a derrubar o mesmo.</t>
  </si>
  <si>
    <t>37007292 - Rafael de Azevedo Silva</t>
  </si>
  <si>
    <t xml:space="preserve">Técnico de manutenção automotiva </t>
  </si>
  <si>
    <t>1. Foi levado o colaborador ao hospital e o mesmo lberado</t>
  </si>
  <si>
    <t xml:space="preserve">Rafael de Azevedo da Silva </t>
  </si>
  <si>
    <t xml:space="preserve">Em deslocamento pelo talhão, pipa passou sobre sub-solagem e afundou, vindo a tombar o implemento. </t>
  </si>
  <si>
    <t xml:space="preserve">João Cardoso da Motta Junior </t>
  </si>
  <si>
    <t>1. Paralisado atividade e realizado destombamento.</t>
  </si>
  <si>
    <t>Altamar Freitas</t>
  </si>
  <si>
    <t>Fazenda Nossa Senhora de Lurdes II</t>
  </si>
  <si>
    <t>Durante rodada de campo, foi identificado um amassado na tampa traseira de um veículo leve, modelo Fiat Strada.</t>
  </si>
  <si>
    <t>37017895 - Rangel Cavalcante Santos</t>
  </si>
  <si>
    <t>Técnico de meio ambiente</t>
  </si>
  <si>
    <t>1. Registro fotográico do amassado</t>
  </si>
  <si>
    <t>Rangel Calvacante Santos</t>
  </si>
  <si>
    <t>Fazenda Flecha Azul - talhão 97</t>
  </si>
  <si>
    <t>Durante a atividade com a barra protegida, ao passar por uma área de declive, o tratorista observou que não conseguiria passar pelo local. Optou por dar marcha ré e passou por cima de um resíduo de madeira, o que levou ao tombamento do trator.</t>
  </si>
  <si>
    <t>149 - Edivan Balbino dos Santos</t>
  </si>
  <si>
    <t>Operador de máquinas pleno</t>
  </si>
  <si>
    <t xml:space="preserve">1. Prestado os primeiros socorros ao tratorista;
2. Comunicado a gestão;
3. Comunicado a áre de segurança do trabalho. </t>
  </si>
  <si>
    <t xml:space="preserve">Itamar dos Santos </t>
  </si>
  <si>
    <t xml:space="preserve">Durante rodada de campo, ao passar ao lado de um caminhão parado, a traseira da caminhonete veio a escorregar na areia, encostando a carroceria no caminhão, vindo a danificar com risco e amassado. </t>
  </si>
  <si>
    <t xml:space="preserve">37009518 - Matheus Tozelli Ferraresi </t>
  </si>
  <si>
    <t>1. Registro fográfico do amassado</t>
  </si>
  <si>
    <t>Matheus Tozelli Ferraresi</t>
  </si>
  <si>
    <t>Cassilândia MS</t>
  </si>
  <si>
    <t xml:space="preserve">O líder de campo colidiu no para choque traseiro de um caminhão que estava em sua frente. </t>
  </si>
  <si>
    <t>Aldeir Alves Miranda</t>
  </si>
  <si>
    <t>Líder de campo</t>
  </si>
  <si>
    <t xml:space="preserve">1. Foi retirado o veículo da via;
2. Chamou a PM e realizou o BO. </t>
  </si>
  <si>
    <t xml:space="preserve">Fazenda São Joaquim - Talhão 01 </t>
  </si>
  <si>
    <t xml:space="preserve">Durante atividade de adubação manual, colaborador pisou em uma cobra cascavel que deu o bote na perna do colaborador. </t>
  </si>
  <si>
    <t>José Cícero Alves Arruda</t>
  </si>
  <si>
    <t>1. Pronto atendimento da cidade de Garça.</t>
  </si>
  <si>
    <t>Luciano Henrique Pssaroni</t>
  </si>
  <si>
    <t>Fazenda Maria Izabel</t>
  </si>
  <si>
    <t xml:space="preserve">A colaboradora realizava a atividade de irrigação semi mecanizada, na tentativa de retirar a trava do braço do tanque para recolher o mesmo, houve uma pressão no destravamento, atingindo a mão esquerda que estava apoiada no tanque. </t>
  </si>
  <si>
    <t>3045 - Fernanda Kellen Pereira Costa</t>
  </si>
  <si>
    <t xml:space="preserve">1. Colaboradora encaminhada para o pronto socorro mais próximo. </t>
  </si>
  <si>
    <t xml:space="preserve">Otacílio Sampaio </t>
  </si>
  <si>
    <t xml:space="preserve">Frente Preparo Solo PI2 - Região Norte </t>
  </si>
  <si>
    <t xml:space="preserve">Trabalhador realizava inventário de ferramentas no caminhão oficina do preparo de solo, quando foi picado por uma abelha, no pescoço. </t>
  </si>
  <si>
    <t>PCM</t>
  </si>
  <si>
    <t xml:space="preserve">Lucas Marques Fournier 37015355 </t>
  </si>
  <si>
    <t xml:space="preserve">Engenheiro Manutençao Automotiva </t>
  </si>
  <si>
    <t xml:space="preserve">1. Colaborador foi até a vivencia e solicitou o comprimido antialergico do kit para picadas de abelha. </t>
  </si>
  <si>
    <t xml:space="preserve">Ulysses Antonio da Silva Neto </t>
  </si>
  <si>
    <t>Fazenda Nossa Senhora XV ( Talhao 008) - MÓD 10</t>
  </si>
  <si>
    <t xml:space="preserve">Durante a derrubada com feller Buster, uma árvore atingiu a rede. </t>
  </si>
  <si>
    <t xml:space="preserve">37011154/Lucas Albuquerque. </t>
  </si>
  <si>
    <t xml:space="preserve">Operador de Maquinas. </t>
  </si>
  <si>
    <t xml:space="preserve">1. Paralizado a operação e acionado a COPEL. </t>
  </si>
  <si>
    <t xml:space="preserve">Ido Camargo Junior </t>
  </si>
  <si>
    <t xml:space="preserve">Manutenção Central </t>
  </si>
  <si>
    <t>Realizava remoção do mancal do eixo S, segurando chave pneumática na mão esquerda e chave combinada na mão direita. Ao acionar a pneumática para soltar o parafuso, a mão direita se movimentou junto com a chave, ocasionando um prensamento.</t>
  </si>
  <si>
    <t xml:space="preserve">37012231 / Alessandra Regiane Tiburcio </t>
  </si>
  <si>
    <t>Mecânica</t>
  </si>
  <si>
    <t xml:space="preserve">1. Colaboradora foi levada para o ambulatório da linha 2 de imediato e encaminhada para exame de radiografia, onde nenhuma lesão foi constatada. 
2. Já está em criação um dispositivo eliminar esse risco. </t>
  </si>
  <si>
    <t>Pátio Linha l</t>
  </si>
  <si>
    <t xml:space="preserve">Ao passar próximo de um guincho desativado com o caminhão prancha, veio a colidir com o mesmo. </t>
  </si>
  <si>
    <t>BTF -01</t>
  </si>
  <si>
    <t xml:space="preserve">Aguinaldo Aparecido Justo </t>
  </si>
  <si>
    <t xml:space="preserve">Motorista Transporte Otimizado </t>
  </si>
  <si>
    <t xml:space="preserve">1. Informado a Supervisão, segurança e Manutenção. </t>
  </si>
  <si>
    <t>Reinaldo Romano</t>
  </si>
  <si>
    <t xml:space="preserve">Rotatória Skid </t>
  </si>
  <si>
    <t xml:space="preserve">O motorista estava dirigindo seu caminhão vazio na rotatória, quando outro veículo terceiro, ao ultrapassar por ele colidiu com o caminhão e quebrou o espelho retrovisor </t>
  </si>
  <si>
    <t>BTF -07</t>
  </si>
  <si>
    <t xml:space="preserve">Alexandre Ferreira - 37015435 </t>
  </si>
  <si>
    <t xml:space="preserve">1. Informado a Supervisão, Segurança e Manutenção. </t>
  </si>
  <si>
    <t>Bataguassu - MS</t>
  </si>
  <si>
    <t>No trajeto entre a cidade de Casa Verde e a fazenda Mistério, ocorreu uma colisão na traseira da camionete S-10 da MS07, que seguia com 5 colaboradores, veículo que bateu atrás foi a Hilux da EPS Inovesa. Com a batida, um colaborador fez efeito chicote e o mesmo sentiu desconforto na região da cervical, porém não relatou imediatamente (não indo ao médico no primeiro momento). Contudo ao final do dia, sentiu dores e pediu para passar ao médico, necessitando ficar internado (está em avaliação).</t>
  </si>
  <si>
    <t>Nilson dos Santos Nunes</t>
  </si>
  <si>
    <t xml:space="preserve">1. Parou o veículo;
2. Comunicado ao supervisor;
3. Colaborador levado ao UPA próximo. </t>
  </si>
  <si>
    <t>Mario Ferreira Matos</t>
  </si>
  <si>
    <t>Fazenda Retirinho - Santa Rita do Pardo/MS</t>
  </si>
  <si>
    <t xml:space="preserve">Colaboradora subiu na proteção de rodados para alcançar a trava do braço do tanque de irrigação, ao descer veio a torcer o tornozelo. </t>
  </si>
  <si>
    <t>37018279 - Jéssica Silva</t>
  </si>
  <si>
    <t>1. Comunicação imediata aos gestores da MS Florestal</t>
  </si>
  <si>
    <t xml:space="preserve">Colaboradora ao finalizar suas atividades, seguia com seu veículo em direção ao distrito de Casa Verde. Condutora entrou com o carro no talhão para dar passagem, quando atrás dela vinha outro caminhão pipa, a condutora deu ré no veículo para sair do talhão, porém não tinha visto um caminhão vindo no mesmo sentido, vindo a colidir na lateral do caminhão. </t>
  </si>
  <si>
    <t>Trajeto</t>
  </si>
  <si>
    <t>2546 - Lana Maria Duarte</t>
  </si>
  <si>
    <t>Supervisora de qualidade</t>
  </si>
  <si>
    <t>1. Retirada dos veículos de dentro do talhão.</t>
  </si>
  <si>
    <t>Após discussão, jogou sua ferramenta em direção ao colega, atingindo-o e causando escoriações.</t>
  </si>
  <si>
    <t xml:space="preserve">Natanel Santos </t>
  </si>
  <si>
    <t xml:space="preserve">1. Comunicado supervisor </t>
  </si>
  <si>
    <t>João Oneias</t>
  </si>
  <si>
    <t>Fazenda torrão de ouro - ID 0390/Talhão 004</t>
  </si>
  <si>
    <t>Ao realizar manobra para passar para a outra rua, encontrou um eucalipto caído que atingiu a porta direita, quebrando o vidro.</t>
  </si>
  <si>
    <t xml:space="preserve">3207 - Fabio Rodrigues dos Santos </t>
  </si>
  <si>
    <t>Operdor de máquina</t>
  </si>
  <si>
    <t>1. Informado a Supervisão e Segurança.</t>
  </si>
  <si>
    <t>Márcio Horelio</t>
  </si>
  <si>
    <t>Fazenda Santa Terezinha IV - talhão 04</t>
  </si>
  <si>
    <t xml:space="preserve">Durante atividade de irrigação semi-mecanizada, o colaborador tropeçou em um resíduo de madeira, vindo a cair e batendo o rosto e a costela no chão. </t>
  </si>
  <si>
    <t xml:space="preserve">000 / Raelson dos Santos </t>
  </si>
  <si>
    <t xml:space="preserve">Auxiliar de campo </t>
  </si>
  <si>
    <t>1. Pretados os primeiros socorros;
2. Comunicado a gestão;
3. Comunicado a segurança do trabalho.</t>
  </si>
  <si>
    <t>Guilherme Nere Gomes</t>
  </si>
  <si>
    <t>Rodovia SP255 KM 135 (Jaú X Araraquara).</t>
  </si>
  <si>
    <t xml:space="preserve">Motorista e mais 4 colaboradores se deslocavam com um veículo leve de Lençóis Paulista sentido Ribeirão Preto, quando um ônibus realizou uma ultrapassagem indevida e colidiu com o veículo Bracell. Ao perceberem o perigo iminente de acidente, tanto o colaborador quanto o motorista do ônibus tomaram a mesma decisão e, ao se dirigirem para o acostamento, causaram a colisão frontal. </t>
  </si>
  <si>
    <t xml:space="preserve">Jonas Thomaz de Jesus </t>
  </si>
  <si>
    <t>1. Acionado a equipe de resgate;
2. Encaminhado ao OS de Jaú;
3. Realizado exame de imagens;
4. Condutor do veículo passou por cirurgia no fêmur.</t>
  </si>
  <si>
    <t>Pipe Rack (próximo ao picador de bioassa)</t>
  </si>
  <si>
    <t>Operador do autocarregável ao se deslocar entre o pátio de madeira L1 e a quadra E, não baixou o braço da grua, atingindo a estrutura do pipe rack.</t>
  </si>
  <si>
    <t>Antônio Brito</t>
  </si>
  <si>
    <t>1. Comunicação a supervisão da fábrica L1;
2. No dia seguinte ao ocorrido, será inicado reciclagem dos operadores, quanto a operação do autocarregável.</t>
  </si>
  <si>
    <t xml:space="preserve">Utilizando a mão direita trabalhador foi pegar a caixa/embalagem contendo rolamento, que caiu sobre o dedo médio de sua mão esquerda. </t>
  </si>
  <si>
    <t xml:space="preserve">Manutenção automotiva </t>
  </si>
  <si>
    <t>37012222 - Felipe Mateus da Silva</t>
  </si>
  <si>
    <t>Auxiliar de mecânica</t>
  </si>
  <si>
    <t xml:space="preserve">1. Trabalhador foi levado para ambulatório Bracell </t>
  </si>
  <si>
    <t>Linha 1. Pilar D</t>
  </si>
  <si>
    <t>Colaborador conduzia o caminhão vazio pela linha 01, quando ao realizar uma curva, colidiu em um pilar de concreto.</t>
  </si>
  <si>
    <t>BTF - 06</t>
  </si>
  <si>
    <t>37014854 - José Nilson Bonfim</t>
  </si>
  <si>
    <t xml:space="preserve">1. Análise de condições do pilar;
2. Retirada do caminhão para desobstrtuir a passagem. </t>
  </si>
  <si>
    <t>Acesso balança - linha 2</t>
  </si>
  <si>
    <t xml:space="preserve">Colaborador ao manobrar o caminhão em marcha ré no acesso da balança L2, veio a colidir com outro caminhão que estava para trás. </t>
  </si>
  <si>
    <t>37006679 - Anderson Denis Pereira Silva</t>
  </si>
  <si>
    <t>1. Comunicado a liderança e responsaveís</t>
  </si>
  <si>
    <t>Odair cordeiro</t>
  </si>
  <si>
    <t>Fazenda São Bento</t>
  </si>
  <si>
    <t>Ao retirar o balde do implemento (tanque de irrigação) para irrigar, o colaborador se desequilibrou após pisar em um resíduo de madeira, causando um entorse em seu membro inferior (pé direito).</t>
  </si>
  <si>
    <t>39079 - José Ailton Santos Junior</t>
  </si>
  <si>
    <t>1. Após ocorrência colaborador foi encaminhado ao pronto socorro mais próximo.</t>
  </si>
  <si>
    <t xml:space="preserve">Conquista ll </t>
  </si>
  <si>
    <t xml:space="preserve">O colaborador realizava atividade de aplicação de calcário, quando ao passar por cima de um toco tombou o implemento. </t>
  </si>
  <si>
    <t xml:space="preserve">Silvicultura </t>
  </si>
  <si>
    <t xml:space="preserve">Ricardo Aparecido Mello MAT: 9011 </t>
  </si>
  <si>
    <t xml:space="preserve">1.  Comunicado de imediato e destombado o implemento. </t>
  </si>
  <si>
    <t>Fazenda Santo Antônio (5004) / Talhão 051 - MÓD 13</t>
  </si>
  <si>
    <t xml:space="preserve">Operador realizava a troca do material de corte, momento que desiquilibrou e bateu o rosto no sabre, causando escoriação superficial. </t>
  </si>
  <si>
    <t xml:space="preserve">37015169/ Leonardo dos Reis Ribeiro dos Santos </t>
  </si>
  <si>
    <t xml:space="preserve">Operador I </t>
  </si>
  <si>
    <t xml:space="preserve">1. Encaminhado o colaborador para o P.S, onde passou por avaliação medica e foi liberado; 
2. Comunicado a Gestão imediata; 
3. Realizado um alerta de segurança com todos os operadores do módulo 13. </t>
  </si>
  <si>
    <t xml:space="preserve">Gabriel Quadros de Castilho </t>
  </si>
  <si>
    <t xml:space="preserve">O colaborador realizava atividade de combate à formiga manual em floresta alta, quando um galho bateu em seu óculos e entrou por baixo, atingindo o olho direito. </t>
  </si>
  <si>
    <t xml:space="preserve">871 - Sebastião Pereira Macedo </t>
  </si>
  <si>
    <t xml:space="preserve">1. Prestado os primeiros socorros. 
2. Colaborador encaminhado ao UPA de Agudos </t>
  </si>
  <si>
    <t xml:space="preserve">Marcio Bueno </t>
  </si>
  <si>
    <t xml:space="preserve">Fazenda Cachoeirao. </t>
  </si>
  <si>
    <t>Durante atividade de bordadura, um enxame de abelhas veio em direção da equipe e ficaram sobrevoando as caixas de mudas que estavam no trator. Todos colocaram o capuz de fuga e o encarregado orientou eles a entrar na caminhonete, no entanto quando um dos funcionários foi entrar no veículo, levou uma ferroada no rosto.</t>
  </si>
  <si>
    <t xml:space="preserve">3052/Luis Carlos Conceição Neto. </t>
  </si>
  <si>
    <t xml:space="preserve">Ajudante Florestal. </t>
  </si>
  <si>
    <t xml:space="preserve">1. Uso do capuz de fuga. Retirada dos colaboradores da área de risco, e encaminhado do colaborador a atendimento médico. </t>
  </si>
  <si>
    <t xml:space="preserve">Alexsandro Santos. </t>
  </si>
  <si>
    <t xml:space="preserve">Fazenda Retirinho - Santa Rita do Pardo/MS </t>
  </si>
  <si>
    <t xml:space="preserve">Colaborador operava na atividade de irrigação, quando ao passar por cima de resíduos florestais, veio a tombar parcialmente o tanque de irrigação. </t>
  </si>
  <si>
    <t xml:space="preserve">Plantio e Irrigação </t>
  </si>
  <si>
    <t xml:space="preserve">37017687 / Plínio Marcos Dusilek Junior. </t>
  </si>
  <si>
    <t xml:space="preserve">Operador de máquinas equipamentos </t>
  </si>
  <si>
    <t xml:space="preserve">Diego Pacheco </t>
  </si>
  <si>
    <t>Fazenda Recanto do Prata</t>
  </si>
  <si>
    <t>O motorista estava no carreador abastecendo o pipa de irrigação, quando a motorista do micro ônibus, não quis esperar o término do abastecimento (estava com pressa), vindo a passar por cima das mudas e esbarrou no retrovisor do caminhão, quebrando o mesmo na sua ultrapassagem.</t>
  </si>
  <si>
    <t>Sergio Gonçalves Dias</t>
  </si>
  <si>
    <t xml:space="preserve">1-Foi conversado com a equipe sobre a ultrapassagem em lugares improprio; 
2-Conscientizar sobre a importância de esta atento aos risco no local. 3- Dobra o raio de sinalização em fazendas que transitam veículos particulares. </t>
  </si>
  <si>
    <t>Ana</t>
  </si>
  <si>
    <t xml:space="preserve">Fazenda Madre Clelia </t>
  </si>
  <si>
    <t xml:space="preserve">Motorista conduzindo caminhão carregado, pela estrada municipal, ao cruzar com outro veículo vazio da mesma empresa, houve o abalroamento entre as carretas (fueiros). Não houve lesões. Não houve danos materiais. </t>
  </si>
  <si>
    <t xml:space="preserve">Orlando Marks e Ricardo José Cardoso </t>
  </si>
  <si>
    <t xml:space="preserve">1. Informado os gestores da operação, VDA e Bracell. </t>
  </si>
  <si>
    <t xml:space="preserve">Faz. Novo Horizonte. </t>
  </si>
  <si>
    <t xml:space="preserve">Efetuava a irrigação manual, quando do tropeçou nos resíduos e caiu. </t>
  </si>
  <si>
    <t xml:space="preserve">Irrigação Manual. </t>
  </si>
  <si>
    <t>Elson Vieira dos Santos</t>
  </si>
  <si>
    <t xml:space="preserve">tratorista </t>
  </si>
  <si>
    <t xml:space="preserve">1. Encaminhado para o hospital de Capão Bonito. </t>
  </si>
  <si>
    <t xml:space="preserve">Altamar Freitas </t>
  </si>
  <si>
    <t>Via pública - Bauru</t>
  </si>
  <si>
    <t xml:space="preserve">No trajeto de casa para a fazenda, entre as ruas Bernardino de Campos e Duque de Caxias, o colaborador em questão veio a colidir na traseira de um outro veículo que estava a sua frente. </t>
  </si>
  <si>
    <t>1. Registro de BO.</t>
  </si>
  <si>
    <t xml:space="preserve">Pátio Linha 01 - Frente da balança </t>
  </si>
  <si>
    <t>Durante o processo de atrelar o cavalo mecânico na carreta, a sapata fez movimento de abrir e bateu no dedo mínimo do motorista. Motorista disse que não sentiu dor no dia, porém amanhaceu inchado e dolorido e procurou pronto atendimento.</t>
  </si>
  <si>
    <t>37016357 - Carlos fabiano Ruiz</t>
  </si>
  <si>
    <t>Transporte de madeira</t>
  </si>
  <si>
    <t>1. Informado a supervisão e passou no ambulatório dia 04/09/2024.</t>
  </si>
  <si>
    <t>N/A</t>
  </si>
  <si>
    <t>Fazenda São João - Talhão 04</t>
  </si>
  <si>
    <t>Durante a operação de rebaixamento de toco com a Escavadeira Hidráulica, o operador percebeu uma fumaça saindo do motor e entrando para o interior da cabine da máquina. Ao descer, verificou muita fumaça e início de princípio de incêndio.</t>
  </si>
  <si>
    <t>José Claudio Rocha</t>
  </si>
  <si>
    <t>1. Tentativa de controle do incêndio (sem êxito).
2. Comunicado aos responsáveis.</t>
  </si>
  <si>
    <t>Regiane Gonçalves Lopes</t>
  </si>
  <si>
    <t>Fazenda Aruanda e União - Campo Grande</t>
  </si>
  <si>
    <t>O condutor ao estacionar o veículo de ré no pátio da sede da fazenda, não notou a proximidade da caminhonete com o palanque, colidindo o veículo contra o mesmo, ocasionando avaria na lataria do veículo.</t>
  </si>
  <si>
    <t>Extensão Florestal</t>
  </si>
  <si>
    <t>37009064 - Mateus Dias da Silva</t>
  </si>
  <si>
    <t>Engenheiro de Extensão Florestal</t>
  </si>
  <si>
    <t>1. Comunicação imediata aos gestores MS Florestal</t>
  </si>
  <si>
    <t>Mateus Dias da Silva</t>
  </si>
  <si>
    <t>Nossa Senhora de Fatíma V</t>
  </si>
  <si>
    <t>O operador relatou que durante a atividade de roçada mecanizada o ar condicionado da máquina parou de funcionar e estacionou próximo a área de vivência para manutenção e assim que desceu da máquina, após fechar a porta, ouviu um barulho e ao verificar constatou que o vidro da porta estava estilhaçado.</t>
  </si>
  <si>
    <t>Juliano de Souza</t>
  </si>
  <si>
    <t>1. Paralisado a máquina para reparo do vidro;
2. Informado aos gestores.</t>
  </si>
  <si>
    <t>Edinaldo</t>
  </si>
  <si>
    <t xml:space="preserve">Borracharia </t>
  </si>
  <si>
    <t xml:space="preserve">O mecânico instalava pneu no eixo traseiro do lado esquerdo de um caminhão, quando o pneu estourou. </t>
  </si>
  <si>
    <t xml:space="preserve">Daniel Menenzes Afonso </t>
  </si>
  <si>
    <t>Mecânico I</t>
  </si>
  <si>
    <t xml:space="preserve">1.  Acionado a emergência imediato; 
2. Trabalhador foi atendido pelos bombeiros e através de ambulância foi levado para o ambulatório da Linha 2; 
3. Trabalhador foi encaminhado para atendimento externo onde passou por exame radiológico. </t>
  </si>
  <si>
    <t xml:space="preserve">Rodovia SP255 </t>
  </si>
  <si>
    <t xml:space="preserve">Colaborador seguia com o caminhão tritrem carregado, quando em determinado momento, houve o tombamento completo do cavalo e composições. </t>
  </si>
  <si>
    <t xml:space="preserve">37008942 - Lindenor de Jesus Souza </t>
  </si>
  <si>
    <t xml:space="preserve">1. Sinalizado local 
2. Solicitado socorro ao motorista e apoio da concessionária. 
3. Comunicado Coordenação e Central de Monitoramento. 
4. Encaminhado motorista ao CMU de Cravinhos. 
5. Solicitado apoio para remoção madeira e CM. </t>
  </si>
  <si>
    <t xml:space="preserve">Durante a atividade de capina química manual, o colaborador veio a desequilibrar, vindo ocasionar sua queda sobre sua mão direita. </t>
  </si>
  <si>
    <t>Luan Matheus dos Santos</t>
  </si>
  <si>
    <t>1. Encaminhado colaborador ao Pronto Socorro de São Manoel.
2. Comunicado supervisor LB Florestal E ÁREA DE Segurança do Trabalho Bracell</t>
  </si>
  <si>
    <t xml:space="preserve">Fazenda São Joaquim. </t>
  </si>
  <si>
    <t xml:space="preserve">Colaborador sentiu um incômodo (desconforto) no ombro, após jogar a cinta para amarração da carga. </t>
  </si>
  <si>
    <t xml:space="preserve">Jucilo da Silva </t>
  </si>
  <si>
    <t xml:space="preserve">1. Colaborador foi encaminhado ao ambulatório Bracell. Foi avaliado e liberado para a atividade. </t>
  </si>
  <si>
    <t>Fazenda Santo Antônio - MÓD 13</t>
  </si>
  <si>
    <t xml:space="preserve">Durante a manutenção no HV10124, o colaborador estava tentando retirar cabo da rede CAN como uso de uma marreta e acabou atingindo o 5° dedo de sua mão direta. </t>
  </si>
  <si>
    <t xml:space="preserve">Emanuel Teixeira Miranda (5353 Matrícula) </t>
  </si>
  <si>
    <t xml:space="preserve">1. Comunicação da ocorrência a supervisão Komatsu, 
2. Comunicação da ocorrência com a liderança local Bracell. 
3. Colaborador foi levado para avaliação médica. </t>
  </si>
  <si>
    <t>Rodovia Lauro Peragolli Km 09</t>
  </si>
  <si>
    <t xml:space="preserve">O motorista carreteiro ao se deslocar para seu trabalho, utilizando sua motocicleta, veio a colidir em um bovino de porte grande, ocasionando queda seguida de lesões. Lesão múltiplas nas partes do corpo. Danos material (moto particular). </t>
  </si>
  <si>
    <t>Paulo Rodrigo Brombini</t>
  </si>
  <si>
    <t xml:space="preserve">1. Colaborador socorrido pela equipe de resgate da rodovia, encaminhado para PS de Iguaçu do Tietê, posteriormente transferido para UNIMED de Jau. 
2. Informado os gestores da operação, Plácido e Bracell. </t>
  </si>
  <si>
    <t xml:space="preserve">Ronaldo Leão Militão </t>
  </si>
  <si>
    <t>Fazenda Nova América 2</t>
  </si>
  <si>
    <t>O tratorista estava realizando o desengate da calcareadeira, ao retirar o pino, o implemento veio a escorregar o cabeçalho e a cair atingindo seu pé direito, ocasionando a fratura no 2DO e 3RO metatarsiano.</t>
  </si>
  <si>
    <t>1. Funcionário foi enviado para avaliação ao OS de Itatinga;
2. Informado gestores JFI e Bracell</t>
  </si>
  <si>
    <t xml:space="preserve">Alessandro </t>
  </si>
  <si>
    <t>12.09.2024</t>
  </si>
  <si>
    <t xml:space="preserve">O motorista ao iniciar o carregamento, ficou fora do veículo como procedimento, pisou em falso em um buraco e veio a desequilibrar o corpo, caindo no chão. Neste momento, sentiu uma fisgada na coluna porém, ao se levantar não sentiu mais nada, mas no decorrer da viagem (já carregado), começou a sentir dores na coluna. </t>
  </si>
  <si>
    <t xml:space="preserve">Rafael Pinheiro Rodrigues </t>
  </si>
  <si>
    <t xml:space="preserve">1. Assim que o colaborador chegou em Paranaiba noa foi comunicado o ocorrido e no mesmo momento foi levado até o hospital Municipal onde passou pelo atendimento médico e após consulta e ser médico foi liberado. 
2. Médico passou dois dias de atestado. </t>
  </si>
  <si>
    <t>Chegando Pátio da Linha I</t>
  </si>
  <si>
    <t xml:space="preserve">Motorista no seu terceiro dia de escala, chegou na linha 1 conduzindo o veículo e relatou que evidenciou a falta da roda 12 horas do eixo lado direito da primeira composição. Nao houve lesão, só Danos Materiais. </t>
  </si>
  <si>
    <t xml:space="preserve">Eduardo Otavianni </t>
  </si>
  <si>
    <t xml:space="preserve">Joice Prado de Oliveira </t>
  </si>
  <si>
    <t>Fazenda Nova América II</t>
  </si>
  <si>
    <t xml:space="preserve">Colaborador ao realizar atividade de levantamento de nascente, foi surpreendido por ataque de marimbondos, que não foram vistos por ter suas "caixas" construídas próximo da vegetação. </t>
  </si>
  <si>
    <t>37001192 - Diego Ribeiro da Silva</t>
  </si>
  <si>
    <t xml:space="preserve">Técnico de Planejamento e Controle </t>
  </si>
  <si>
    <t xml:space="preserve">1. Colaborador dirigiu-se ao pronto socorro. </t>
  </si>
  <si>
    <t>Fazenda Cachoeira dos Índios - Talhão 13</t>
  </si>
  <si>
    <t>Colaborador estava fazendo o combate de formigas, quando foi atacado por abelhas (4 ferroadas).</t>
  </si>
  <si>
    <t>Ederson Carlos Alves dos Santos</t>
  </si>
  <si>
    <t xml:space="preserve">1. Foi administrado imediatamente 2 comprimidos de Prednisolon 20mg do kit de primeiros socorros. 
2. Informado gestores inovesa e segurança Bracell. </t>
  </si>
  <si>
    <t>João Oneias Oliveira Santos</t>
  </si>
  <si>
    <t>BR 153</t>
  </si>
  <si>
    <t>Durante deslocamento na rodovia, uma pedra bateu no parabrisa, vindo a causar pequena trinca.</t>
  </si>
  <si>
    <t>Combate a formiga manual</t>
  </si>
  <si>
    <t>3410 - Rodrigo Parpineli Correa</t>
  </si>
  <si>
    <t xml:space="preserve">Encarregado de campo </t>
  </si>
  <si>
    <t>1. Comunicação gestor imediato;
2. Comunicação Segurança Bracell;
3. Avaliação dos danos</t>
  </si>
  <si>
    <t>Fazenda São Sebastião do Belmonte</t>
  </si>
  <si>
    <t>Segundo relato do operador, ele fez a manobra para entrar na rua e devido a declividade do começo da rua, o tanque veio a tombar.</t>
  </si>
  <si>
    <t>308 - Vitpr Hugo Lino</t>
  </si>
  <si>
    <t>1. Destombamento do implmento;
2. Avaliação de danos;
3. Informado gestores Bracell.</t>
  </si>
  <si>
    <t>Fazenda São Vicente do Poço da Pedra - Talhão 03</t>
  </si>
  <si>
    <t>Operador estava executando atividade de capina química mecanizada (barra aberta), ao adentrar no talhão com a máquina, o terreno possui declividades, vindo ocasionar o tombamento do equipamento.</t>
  </si>
  <si>
    <t xml:space="preserve">Silvicultura Noroeste </t>
  </si>
  <si>
    <t>52 - José Cláudio da Silva</t>
  </si>
  <si>
    <t>1. Comunicado os responsáveis da Bracell-SP, setores de Segurança Operacional Silvicultura;
2. Realizado destombmento do equipamento e avaliação dos danos.</t>
  </si>
  <si>
    <t>Manoel Sampaio Fernandes</t>
  </si>
  <si>
    <t>Fazenda Turvinho 2</t>
  </si>
  <si>
    <t>Colaboradora ao fazer atividade de irrigação, desequilibrou-se com a mangueira de abastecimento ao engatar no bocal do tanque para abastecimento, vindo a torcer o punho.</t>
  </si>
  <si>
    <t>Tatiane de Oliveira Souza</t>
  </si>
  <si>
    <t xml:space="preserve">1. Encaminhado colaboradora ao UPA LP.
2. Comunicado supervisor LB Florestal e área da Segurança do Trabalho Bracell. </t>
  </si>
  <si>
    <t>Bloco A Válvula 4</t>
  </si>
  <si>
    <t>Colaboradora estava caminhando quando escorregou e caiu, batendo membros superiores (braços) no chão. </t>
  </si>
  <si>
    <t>LP3</t>
  </si>
  <si>
    <t xml:space="preserve">37005238 | Beatriz Aquino </t>
  </si>
  <si>
    <t xml:space="preserve">Técnica Viveiro Florestal I </t>
  </si>
  <si>
    <t xml:space="preserve">1. Encaminhada ao ambulatório linha 01. </t>
  </si>
  <si>
    <t>Próximo ao lavador de tubetes</t>
  </si>
  <si>
    <t xml:space="preserve">Colaboradora estava separando tubetes, quando foi picada por um escorpião no polegar da mão direita. </t>
  </si>
  <si>
    <t xml:space="preserve">Amanda Regina Vieira da Paixão </t>
  </si>
  <si>
    <t xml:space="preserve">1. Encaminhada ao posto de Avaí na sexta e na segunda-feira dia 09.09.24 a mesma, foi direcionada para o médico do trabalho em LP (Linha 01). </t>
  </si>
  <si>
    <t xml:space="preserve">Maria Lopes Martins Avelar </t>
  </si>
  <si>
    <t xml:space="preserve"> Posto de Abastecimento - Inocência-MS</t>
  </si>
  <si>
    <t>O condutor do veículo estacionou no pátio do posto, enquanto pegava água, o condutor do veículo terceiro realizava a manobra para sair do posto e colidiu na lanterna traseira esquerda, ocasionando a quebra da mesma.</t>
  </si>
  <si>
    <t>37017401 / Geovane de Oliveira Aguilheira Brum </t>
  </si>
  <si>
    <t>Fazenda Betel Gleba B - Água Clara/MS</t>
  </si>
  <si>
    <t>Durante execução da atividade, surgiu um fumaça na parte inferior do trator, sendo um princípio de incêndio entre a proteção do trator e o Cardan.</t>
  </si>
  <si>
    <t xml:space="preserve">Gilberto </t>
  </si>
  <si>
    <t>Operador de Máquinas Agrícolas</t>
  </si>
  <si>
    <t>Conforme relato do motorista, ao iniciar o carregamento na fazenda (estava fora do veículo como procedimento no carregamento),  o motorista pisou em falso em um buraco e veio a desequilibrar o corpo e caiu no chão, neste momento sentiu uma fisgada na coluna, porém ao se levantar não sentiu mais nada no momento, mas no decorrer da viagem já carregado começou a sentir dores na coluna.</t>
  </si>
  <si>
    <t xml:space="preserve">Faz Queixada </t>
  </si>
  <si>
    <t>Julio Cesar Albino Ribeiro, matrícula 37018087</t>
  </si>
  <si>
    <t xml:space="preserve">Rustificação 1 </t>
  </si>
  <si>
    <t>Caminhao de mudas (Empresa IMPERIAL) Ao dar a ré no caminhão no pátio da Rustificação 1, veio a colidir com um poste de iluminação. Como consequência o poste veio a tombar.</t>
  </si>
  <si>
    <t xml:space="preserve">Rustificacao 1 </t>
  </si>
  <si>
    <t>Guilherme (terceirizado)</t>
  </si>
  <si>
    <t xml:space="preserve">Motorista Da Empresa IMPERIAL </t>
  </si>
  <si>
    <t>Fazenda Santa Catarina II - MÓD 15</t>
  </si>
  <si>
    <t xml:space="preserve">Operador ao descer do Harvester para medir o comprimento da madeira, enroscou o pé em um galho e caiu sobre a pilha, vindo a sentir dores. </t>
  </si>
  <si>
    <t xml:space="preserve">37015394/Daniel dos Santos Souza </t>
  </si>
  <si>
    <t xml:space="preserve">1. Encaminhado ao Hospital e liberado em seguida após avaliação Médica. </t>
  </si>
  <si>
    <t xml:space="preserve">Acesso ao Distrito Industrial. </t>
  </si>
  <si>
    <t xml:space="preserve">Motorista conduzia o veículo sentido Bracell x Distrito Industrial, ao chegar no acesso do distrito, o mesmo informou que estava com a seta ligada para a direta e ao realizar a conversão para direita, sentiu o impacto do condutor da motocicleta que estava efetuando a ultrapassagem pelo lado proibido. </t>
  </si>
  <si>
    <t>M.T. Lourenço</t>
  </si>
  <si>
    <t xml:space="preserve">Carlos Andrey de Almeida. </t>
  </si>
  <si>
    <t xml:space="preserve">1. Informado os gestores da operação, M.T. Lourenço e Bracell. </t>
  </si>
  <si>
    <t xml:space="preserve">Rafael Pranidini </t>
  </si>
  <si>
    <t xml:space="preserve">SP 261 Rodovia Osni Mateus, Km 115 sentido de Macatuba a Lençóis Paulista. </t>
  </si>
  <si>
    <t xml:space="preserve">Durante o trajeto de sua casa para seu local de trabalho na automotiva central da Bracell, o trabalhador conduzia seu veículo particular, quando saiu da pista de rodagem na rodovia, adentrando a canaleta de escoamento de água e colidindo contra o canteiro à direita da pista. </t>
  </si>
  <si>
    <t xml:space="preserve">Colheita Manutenção </t>
  </si>
  <si>
    <t>Renato Pelegrim Neto</t>
  </si>
  <si>
    <t xml:space="preserve">Auxiliar Administravo </t>
  </si>
  <si>
    <t xml:space="preserve">1. O colaborador foi socorrido e encaminhado para o pronto atendimento na UPA de Lençóis Paulista, onde foram realizados exames de raio-X. Os resultados não indicaram fraturas, mas diagnosticaram contusão de tórax, sendo prescrito medicação e 02 dias de afastamento; 
2. Avaliação do médico do trabalho da Ponsse, que manteve os dois dias. </t>
  </si>
  <si>
    <t>Rafael de Sousa Moraes</t>
  </si>
  <si>
    <t xml:space="preserve">L2 - Pilha 308 </t>
  </si>
  <si>
    <t xml:space="preserve">Ao aproximar caminhão transporte de madeira ao lado da pilha, teve um fueiro quebrado devido atingir "pontas" das toras de madeira que estava irregular (para fora da pilha). </t>
  </si>
  <si>
    <t xml:space="preserve">L2 - Patio de Madeiras </t>
  </si>
  <si>
    <t xml:space="preserve">Paulo Cesar Vicente </t>
  </si>
  <si>
    <t xml:space="preserve">Motorista Rechego </t>
  </si>
  <si>
    <t xml:space="preserve">1. Registro com fotos da avaria e local da ocorrência; 
2. Colhido relato do motorista e orientado o mesmo sobre operação e distânciamento seguro; </t>
  </si>
  <si>
    <t xml:space="preserve">Luiz Felipe Bispo </t>
  </si>
  <si>
    <t>Pilha 601 - Pátio - Linha 2</t>
  </si>
  <si>
    <t xml:space="preserve">Operador carregava o caminhão, quando ao retirar o feixe da pilha de madeira, uma tora estava enroscada e não totalmente presa pela garra da máquina, o que ocasionou a queda dessa no solo e projeção em direção a máquina, atingindo o vidro lateral direito da máquina, trincando o mesmo. Somente danos materiais. </t>
  </si>
  <si>
    <t xml:space="preserve">37007925 / Marcos Bonalume Filho </t>
  </si>
  <si>
    <t xml:space="preserve">Operador de Grua II </t>
  </si>
  <si>
    <t xml:space="preserve">1. Acionado Supervisor de Pátio do ocorrido. 
2. ⁠Registro com fotos da avaria e local da ocorrência; 
3. ⁠Colhido relato do operador e orientado o mesmo sobre operação e movimentação segura. 
4. O vidro danificado será substituido por lexan. </t>
  </si>
  <si>
    <t xml:space="preserve">Thiago Augusto Batistela Pietro Sanches </t>
  </si>
  <si>
    <t xml:space="preserve">Município de Galia </t>
  </si>
  <si>
    <t xml:space="preserve">O colaborador conduzia o caminhão prancha carregado com uma Escavadeira, quando ao passar próximo de um poste, o guarda corpo da máquina veio a colidir em um cabo de energia. Não houve rompimento do cabo. </t>
  </si>
  <si>
    <t xml:space="preserve">BTF - 01 </t>
  </si>
  <si>
    <t xml:space="preserve">
Hermínio Miralha </t>
  </si>
  <si>
    <t xml:space="preserve">1. Informado a Supervisão e segurança. </t>
  </si>
  <si>
    <t xml:space="preserve">SP-300 KM-455 </t>
  </si>
  <si>
    <t xml:space="preserve">O motorista 01 estava com o veículo vazio aguardando o motorista 02 chegar com o veículo carregado para realizarem a troca dos caminhões, no momento que estes realizavam o deslocamento a pé de um lado para o outro da rodovia o motorista 01 pisou em falso na canaleta central da via vindo a cair e bater com o joelho na estrutura, causando-lhe desconforto no local. Colaborador foi encaminhado ao pronto socorro de Lins-SP e passou por avaliação médica. </t>
  </si>
  <si>
    <t xml:space="preserve">Isaías Zacarias-30130018 </t>
  </si>
  <si>
    <t xml:space="preserve"> Willian Ribeiro de Souza Rodrigues </t>
  </si>
  <si>
    <t xml:space="preserve">Fazenda Santa flora </t>
  </si>
  <si>
    <t xml:space="preserve">Colaborador ao manobrar em marcha ré ao lado de um caminhão, veio a colidir com o vidro traseiro na lateral do mesmo. </t>
  </si>
  <si>
    <t xml:space="preserve">Reinaldo Romano 37000607 </t>
  </si>
  <si>
    <t>Técnico Op. Florestais</t>
  </si>
  <si>
    <t xml:space="preserve">Boa Esperança do Sul - SP </t>
  </si>
  <si>
    <t xml:space="preserve">Motorista trafegava com a frota carregada na rodovia Comandante João Ribeiro de Barros, quando um motociclista invadiu a mão contrária e colidiu frontalmente com a frota Expresso, o motociclista veio a óbito no local. </t>
  </si>
  <si>
    <t xml:space="preserve">0830261- Mauro Santana Lira </t>
  </si>
  <si>
    <t>ID 0275 - Fazenda Prata, talhão 005</t>
  </si>
  <si>
    <t>A colaboradora realizava a atividade de irrigação, pisou em falso e torceu o tornozelo direito.</t>
  </si>
  <si>
    <t>37018993 - Magda Alves Plasque</t>
  </si>
  <si>
    <t>1. Foi encaminhado ao UPA - Agudos - SP</t>
  </si>
  <si>
    <t>Antônio Bruno</t>
  </si>
  <si>
    <t>Bloco A V7</t>
  </si>
  <si>
    <t>Colaborador estava carregando 09 bandejas vazias e durante a movimentação, sentiu dor na coluna lombar.</t>
  </si>
  <si>
    <t xml:space="preserve">37018740 - Diego Rafael da Silva Lima </t>
  </si>
  <si>
    <t>1. Encaminhado ao ambulatório da linha 01</t>
  </si>
  <si>
    <t>Próximo a casa de bombas</t>
  </si>
  <si>
    <t>Colaborador estava desligando a programação da bomba dosadora, nesse momento a mangueira desacoplou e respingou produto Thech apa san sobre a região da pálpebra, glúteo e braço, ambos lado direito.</t>
  </si>
  <si>
    <t>37017259 - Pedro Lucas Sanches dos Santso</t>
  </si>
  <si>
    <t>Técnico de Elétrica e Instrumentação</t>
  </si>
  <si>
    <t>1. Lavado imediatamente com água corrente as regiões afetadas;</t>
  </si>
  <si>
    <t>Alexandre Mesquita</t>
  </si>
  <si>
    <t>Pátio LB Florestal</t>
  </si>
  <si>
    <t>Colaborador ao colocar caixa de isca no ônibus (bageiro) não se atentou com a tampa que estava aberta no caminho e veio a bater na mesma, causando um pequeno corte no braço esquerdo.</t>
  </si>
  <si>
    <t>Vanderlei Aparecido de Oliveira</t>
  </si>
  <si>
    <t>1. Encaminhado colaborador ao pronto socorro;
2. Comunicado supervisor LB Florestal e área de segurança do trabalho Bracell</t>
  </si>
  <si>
    <t>Fazenda Querência II</t>
  </si>
  <si>
    <t>Durante operação com o drone ao retornar à base para fazer a troca da bateria, o drone não chegou ao ponto de saída e caiu no meio do talhão.</t>
  </si>
  <si>
    <t>Drone</t>
  </si>
  <si>
    <t>Tales Gabriel Barbosa de Souza</t>
  </si>
  <si>
    <t>1. Retirado do campo para manutenção</t>
  </si>
  <si>
    <t>Tales Gabriel</t>
  </si>
  <si>
    <t>Ponto de  ônibus de transporte da empresa</t>
  </si>
  <si>
    <t xml:space="preserve">Colaboradora ao subir no ônibus para vir ao trabalho, pisou no degrau e o motorista não a viu, fechou a porta atingindo o braço esquerdo da mesma. </t>
  </si>
  <si>
    <t>37016629 - Evelyn Bueno Vera</t>
  </si>
  <si>
    <t>1. Encaminhada colaboradora para ambulatório da linha 1.</t>
  </si>
  <si>
    <t>Isabella Rocha</t>
  </si>
  <si>
    <t>Avaí Fazenda 0678 - Bom Jesus</t>
  </si>
  <si>
    <t>Colaboradora foi picada por abelha e de imediato tomou antialérgico.</t>
  </si>
  <si>
    <t>37011910 - Suely de Melo Dias</t>
  </si>
  <si>
    <t>Técnico de planejamento e controle florestal</t>
  </si>
  <si>
    <t>1. Tomou antialérgico</t>
  </si>
  <si>
    <t>Guilherme Lima da Silva</t>
  </si>
  <si>
    <t>Colaboradora estava expedindo mudas, quando iniciou a irrigação e saindo da área, bateu a mão direita no trilho das bandejas.</t>
  </si>
  <si>
    <t>37016496 - Telma Batista</t>
  </si>
  <si>
    <t>Auxiliar de serviços Gerais</t>
  </si>
  <si>
    <t>1.Enminhada para Santa Casa de Pirajuí
2. No dia seguinte direcionado ao médico de trabalho Bracell</t>
  </si>
  <si>
    <t>Borrcharia do Chicão - Pirajuí SP</t>
  </si>
  <si>
    <t xml:space="preserve">Ao estacionar na borracharia para efetuar a troca de pneu, veículo de terceiro realizou manobra em marcha ré e não observou o Fiat Argo estacionado próximo, vindo a colidir com a porta traseira direita, causando amassado. </t>
  </si>
  <si>
    <t>37017672 - Amanda Castanha Albuquerque</t>
  </si>
  <si>
    <t xml:space="preserve">1. Informado supervisão, segurança e manutenção. </t>
  </si>
  <si>
    <t>Amanda Albuquerque</t>
  </si>
  <si>
    <t>BR-262 KM 187 prox. Agua Clara-MS.</t>
  </si>
  <si>
    <t>O  motorista da JSL seguia com o veículo carregado de placa: JBU8E01 na rodovia sentido Ribas do Rio Pardo-MS para Agua Clara-MS e em um determinado trecho um veículo caminhonete de terceiros marca chevrolet na cor branca de placa: OOH7H83 acabou colidindo na traseira do caminhão da JSL</t>
  </si>
  <si>
    <t>jsl</t>
  </si>
  <si>
    <t>Rogério Soares da Cruz Neto 30117595</t>
  </si>
  <si>
    <t>Jardim Rinaldi - Pirajuí (Ponto de ônibus)</t>
  </si>
  <si>
    <t>Durante manobra do micro-ônibus para sair do ponto, o veículo colidiu a lateral traseira lado direito do poste, vindo a quebrar o vidro da janela.</t>
  </si>
  <si>
    <t>Transporte de pessoas - Avaí</t>
  </si>
  <si>
    <t>10048324 - Erinaldo Morais de Oliveira</t>
  </si>
  <si>
    <t>1. Acionado a liderança sobre ocorrência</t>
  </si>
  <si>
    <t>Erinaldo Morais de Oliveira</t>
  </si>
  <si>
    <t>Fazenda Tapera Queimada</t>
  </si>
  <si>
    <t xml:space="preserve">Ao realizar uma atividade de avaliação de fitossanitárias de experimento, o colaborador notou um inseto dentro de sua camisa e levou uma picada (não há conhecimento se era uma abelha ou uma formiga). </t>
  </si>
  <si>
    <t xml:space="preserve">37018858 - </t>
  </si>
  <si>
    <t>Auxilir de pesquisa</t>
  </si>
  <si>
    <t>1. Deslocou-se para cidade de Lençóis Paulista ambulatório da linha.</t>
  </si>
  <si>
    <t>Verissimo - MG - MÓD 11</t>
  </si>
  <si>
    <t xml:space="preserve">O colaborador conduzia o veículo quando, ao realizar uma ultrapassagem, colidiu com outro veículo, causando pequenos danos materiais. </t>
  </si>
  <si>
    <t xml:space="preserve"> CJR </t>
  </si>
  <si>
    <t xml:space="preserve">Ronildo Soares de Oliveira </t>
  </si>
  <si>
    <t xml:space="preserve"> Encarregado de Área Florestal </t>
  </si>
  <si>
    <t xml:space="preserve">1. Paralização dos veículos para averiguação da situação relacionada a possíveis danos pessoais e materiais. </t>
  </si>
  <si>
    <t xml:space="preserve">Wênio Aparecido Santos </t>
  </si>
  <si>
    <t xml:space="preserve">Rotatória Viveiro Lençóis Paulista SP </t>
  </si>
  <si>
    <t xml:space="preserve">O motorista conduzia o caminhão frota e após fazer a rotatório "do viveiro de mudas" sentido fábrica posto de combustíveis Bracell, atingiu lateralmente com um veículo Argo (Frota Bracell), causando danos na lateral do veículo. </t>
  </si>
  <si>
    <t xml:space="preserve">Combustíveis </t>
  </si>
  <si>
    <t xml:space="preserve">Adilson Palmeira de Carvalho </t>
  </si>
  <si>
    <t xml:space="preserve">Motorista Comboio </t>
  </si>
  <si>
    <t xml:space="preserve">1. Acionado a Seguranca do trabalho; 
2. Acionado Patrimonial; Acionado Setor de frotas. </t>
  </si>
  <si>
    <t xml:space="preserve">Eduardo Vargas Carlos </t>
  </si>
  <si>
    <t>Fazenda São Joaquim VII</t>
  </si>
  <si>
    <t xml:space="preserve">Motorista relata que ao tentar tirar uma madeira que estava para fora da carga, bateu com o calcanhar do pé direito na roda da carreta, no momento achou que não era nada grave e continuou trabalhando normalmente. Após finalizar a descarga, sentiu dores e pediu ao técnico para ir embora (Foi liberado, pois não dava mais tempo de voltar para a fazenda). Durante seu descanso em sua residência, após acordar, sentiu a dor mais forte e foi ao hospital da Unimed de Lençóis Paulista. </t>
  </si>
  <si>
    <t xml:space="preserve">BTF - 6 </t>
  </si>
  <si>
    <t xml:space="preserve">Marcelo Gobbi Marciano </t>
  </si>
  <si>
    <t xml:space="preserve">1. - Colaborador passou pela Medicina Bracell em 13/09. </t>
  </si>
  <si>
    <t>Fazenda Santa Isa / Talhão 51 - MÓD 11</t>
  </si>
  <si>
    <t xml:space="preserve">O mecânico realizava uma manutenção no lexan da máquina, quando se desequilibrou e caiu de costas no solo. </t>
  </si>
  <si>
    <t>Windson Phillipe Rodrigues</t>
  </si>
  <si>
    <t>Mêcanico de Manutenção</t>
  </si>
  <si>
    <t xml:space="preserve">1. O trabalhador foi socorrido de imediato e conduzido a unidade de Saúde de Veríssimo onde recebeu os primeiros atendimentos. </t>
  </si>
  <si>
    <t xml:space="preserve">Josué Dias de Oliveira </t>
  </si>
  <si>
    <t xml:space="preserve">Fzd. Pacas do tabocal / talhão 004 </t>
  </si>
  <si>
    <t xml:space="preserve">Na atividade de barra aberta, um galho de eucalipito veio atravessar a grade e quebrar o vidro lateral. </t>
  </si>
  <si>
    <t xml:space="preserve">Emerson Ricardo do santos/ 3455 </t>
  </si>
  <si>
    <t xml:space="preserve">1. Foi informado ao supervisor e área de segurança. 
2. Paralisado para manutenção. </t>
  </si>
  <si>
    <t xml:space="preserve">Márcio Horelio </t>
  </si>
  <si>
    <t xml:space="preserve"> Em Frente a Balança - Linha 1</t>
  </si>
  <si>
    <t>Ao sair do estacionamento, o veículo frota colidiu a sua terceira composição na dianteira de outro caminhão que estava parado no estacionamento.</t>
  </si>
  <si>
    <t xml:space="preserve">37014514/Rogério Ortolon. </t>
  </si>
  <si>
    <t xml:space="preserve">1. Informado a supervisão de ambas as frotas e comunicado a segurança patrimonial. </t>
  </si>
  <si>
    <t>Alex Sandro Stalone</t>
  </si>
  <si>
    <t>Colaborador realizava atividade de irrigação manual, quando o tanque passou por um declive, onde a mangueira que segurava acabou puxando seu dedo mínimo da mão esquerda junto.</t>
  </si>
  <si>
    <t>370188790 / Keykison Konaka Silva Bezerra</t>
  </si>
  <si>
    <t>Auxiliar de Serviços Gerais de Campo</t>
  </si>
  <si>
    <t>Rodovia próximo Paranaíba MS</t>
  </si>
  <si>
    <t>O Motorista assumiu o caminhão carregado às 07:52 na cidade de Cassilândia MS sentido Fábrica Bracell em Lençóis Paulista SP, quando próximo a cidade de Paranaíba SP ocorria um incêndio na vegetação. A rodovia estava sinalizada e a passagem liberada.
Porém quando o caminhão estava passando, alguma fagulha ou brasa veio a pegar na 2º composição, a 4 km do local um veículo deu sinal de luz avisando sinal de fumaça. Obs: segundo informações pegou fogo em mais 2 caminhões de terceiros no mesmo local. Não houve vítimas, somente danos materiais.</t>
  </si>
  <si>
    <t xml:space="preserve">Cargo Polo </t>
  </si>
  <si>
    <t>Leandro Ortiz Lacerda</t>
  </si>
  <si>
    <t xml:space="preserve">Motorista Bitrem/ Tritrem </t>
  </si>
  <si>
    <t>Motorista percebeu o incêndio, parou o caminhão, puxou o gavião da quinta roda da 2 composição, se distanciou com o cavalo e 1 composição do incêndio, sinalizou o local e comunicou a equipe de segurança Cargo Polo.</t>
  </si>
  <si>
    <t>Ao retornar da Faz. Queixada carregado - BR 158 ao parar no siga e pare, o motorista observou que a cinta se soltou, ao descer para verificar, constatou fumaça sobre a carga (com princípio de incêndio), as duas frotas vinham logo atrás e apoiaram com o uso dos extintores de incêndio. Devido a ocorrência a frente de outro CM transporte de madeira (Parceiro Garbuio em chamas) o CM pipa da Via Way312 chegou no mesmo momento e CM Pipa da Manutenção da rodovia ajudou na prestação de socorro, vindo a controlar o incêndio de imediato.</t>
  </si>
  <si>
    <t>TRANSPORTE DE MADEIRA — BTF-MS 8</t>
  </si>
  <si>
    <t>Runi Dias Barbosa, matrícula 37017534</t>
  </si>
  <si>
    <t>Comunicação ao supervisão imediata, combate ao incêndio com uso de extintores e uso CM pipa auxiliares, Desengate do Cavalo Mecânico do Conjunto.</t>
  </si>
  <si>
    <t>158 (MS) – Próximo ao pedágio</t>
  </si>
  <si>
    <t xml:space="preserve">A frota passou por um incêndio na rodovia, e uma fagulha entrou na primeira composição, espalhando-se por todo o conjunto (em investigação). </t>
  </si>
  <si>
    <t xml:space="preserve">ANTÔNIO ALVARO LIMA E SILVA </t>
  </si>
  <si>
    <t xml:space="preserve">MOTORISTA </t>
  </si>
  <si>
    <t xml:space="preserve">  FOI ACIONADO O CORPO DE BOMBEIROS;   FOI COMUNICADO BRACELL E GARBUIO.N1142</t>
  </si>
  <si>
    <t>BRAIAN S. CARDOSO ZAMORO</t>
  </si>
  <si>
    <t>Fazenda 13 de Julho - Nova Casa Verde</t>
  </si>
  <si>
    <t>Ao iniciar a operação da máquina, houve o deslocamento até a área para iniciar o processo de supressão e nesse momento, percebeu a presença de fumaça. O operador e a equipe de trabalho tentaram combater o incêndio utilizando extintores e imediatamente foi realizada a contenção da área com o auxílio de uma pá carregadeira e um caminhão-pipa, para evitar que o fogo se alastrasse para a reserva florestal.</t>
  </si>
  <si>
    <t xml:space="preserve">5905 / Sidnei Aparecido Diniz Vitório </t>
  </si>
  <si>
    <t xml:space="preserve">Operador de Escavadeira Hidráulica </t>
  </si>
  <si>
    <t>Fazenda Cachoeirrão - Talhão 34</t>
  </si>
  <si>
    <t>Durante realização de atividade de capina química mecanizada (barra protegida), os operadores de trator visualizaram princípio de incêndio, quando chegaram no local, observaram que o poste estava caído, com os cabos no solo. Acionaram apoio para contenção do fogo. Obs: Até o presente momento, não há conhecimento sobre a causa da queda do poste.</t>
  </si>
  <si>
    <t>Francisca Keila/3444 
Valter Santana/1331</t>
  </si>
  <si>
    <t>Fazenda Árvore Grande</t>
  </si>
  <si>
    <t>Durante o transporte e descarregamento de palanques de madeira, o caminhão munck, ao realizar uma manobra, teve o implemento do munck em contato com um fio de energia, resultando na quebra de dois postes – um de madeira e outro de concreto. A rede elétrica envolvida não estava energizada.</t>
  </si>
  <si>
    <t>LEMAQ</t>
  </si>
  <si>
    <t xml:space="preserve">Milton mendes de oliveira Junior  </t>
  </si>
  <si>
    <t xml:space="preserve">Motorista munck  </t>
  </si>
  <si>
    <t>Colaborador realizava a manobra para alinhar o trator e o implemento na linha de plantio, quando ao virar a máquina, o braço do tanque de irrigação veio atingir o vidro lateral traseiro, causando a quebra.</t>
  </si>
  <si>
    <t>37017738 / Tiago Rodrigues Santana</t>
  </si>
  <si>
    <t>Fazenda Barreiro Rico - Talhão 004</t>
  </si>
  <si>
    <t>A colaboradora estava se deslocando para a atividade de desentubamento, quando tropeçou em um resíduo de madeira, caiu e bateu o joelho esquerdo no chão.</t>
  </si>
  <si>
    <t>Joseana de Paula Bento - 37018637</t>
  </si>
  <si>
    <t xml:space="preserve">1. Foi encaminhado ao UPA - Agudos - SP
2. Após o colaborador sair do UPA de Agudos será encaminhado para o ambulatório Bracell. </t>
  </si>
  <si>
    <t>Reservatório</t>
  </si>
  <si>
    <t>Colaborador foi retirar o ar do sistema de válvula que estava desligada, ao remover a mangueira a bomba que fica acionada, acumulou pressão respingando o produto Thech Apa San sobre o colaborador, ao retirar o macacão Tychen, protetor facial e óculos ampla visão, o mesmo passou a mão no rosto, ocasionando contato do produto com a pele.</t>
  </si>
  <si>
    <t>37017940 - Luiz Fernando de Castro</t>
  </si>
  <si>
    <t>1. Encaminhado ao pronto socorro de Pirajuí.</t>
  </si>
  <si>
    <t>Fazenda Novo Horizonte (0692) - Capão Bonito</t>
  </si>
  <si>
    <t>Durante deslocamento com a máquina Savannah para o talhão 11, o operador não visualizou o veículo parado à sua esquerda e passou com a esteira no lado esquerdo do veículo.</t>
  </si>
  <si>
    <t>37016380 - Gilberto Aparecido Quinato</t>
  </si>
  <si>
    <t>1. Comunica a área de segurança do trabalho;
2. Comunicado aos responsáveis;
3. Recolhimento do veículo (guincho).</t>
  </si>
  <si>
    <t>Juliano Delgado</t>
  </si>
  <si>
    <t>Durante o reabastecimento do tanque de irrigação, o operador desceu do trator e ao trancar a porta, veio a quebrar o vidro acidentalmente.</t>
  </si>
  <si>
    <t>38728 - Kauã Fabrício Lopes Baister</t>
  </si>
  <si>
    <t>1. Paralisação imediata do equipamento;
2. Informado gestores Emflora e Bracell.</t>
  </si>
  <si>
    <t>Próximo a Rodoviária de Bauru</t>
  </si>
  <si>
    <t xml:space="preserve">O colaborador estava conduzindo sua moto em direção a Bracell. Ao virar a direita no semáforo, derrapou o pneu traseiro e caiu no chão (estava chovendo no momento). </t>
  </si>
  <si>
    <t xml:space="preserve">Odair da Silva Lopes - 37015125 </t>
  </si>
  <si>
    <t xml:space="preserve">1. Colaborador encaminhado ao hospital e realizou raio x, só teve escoriações. 
2. Informado a Supervisão e segurança do trabalho 
3. Colaborador irá passar no ambulatório dia 17/09/2024. </t>
  </si>
  <si>
    <t>Fazenda Santo Antônio (5004) / Talhão 038 - MÓD 13</t>
  </si>
  <si>
    <t xml:space="preserve">Operador da máquina de Harvest ao realizar a troca do material (corrente), levou uma picada de um inseto, operador é alérgico a abelha. </t>
  </si>
  <si>
    <t xml:space="preserve">37015229/ Kammerson Ferreira de Souza </t>
  </si>
  <si>
    <t>Operador I</t>
  </si>
  <si>
    <t xml:space="preserve">1. Operador foi medicado com dois antialérgico. 
2. Comunicado a Gestão, e levado o colaborador para avaliação médica. </t>
  </si>
  <si>
    <t>Ipê II - Talhão 004</t>
  </si>
  <si>
    <t>O colaborador estava realizando a atividade de irrigação das mudas, quando o tanque veio a escorregar no barranco, ocasionando tombamento.</t>
  </si>
  <si>
    <t>Replantio Irrigado</t>
  </si>
  <si>
    <t>Cristian Caique</t>
  </si>
  <si>
    <t>1. Avaliação da área e destombamento do tanque;
2. Informado gestores e segurança Bracell.</t>
  </si>
  <si>
    <t>Fazenda Paraíso</t>
  </si>
  <si>
    <t>Colaborador estava fazendo o perímetro do talhão, ao fazer a curva do mesmo, passou em um toco de árvore que voltou no veículo, amassando um pouco a porta e quebrando a maçaneta do lado do motorista.</t>
  </si>
  <si>
    <t>Talhão 004</t>
  </si>
  <si>
    <t>37017850 - Marlon Cabrini Marini</t>
  </si>
  <si>
    <t xml:space="preserve">Auxiliar de inventário florestal </t>
  </si>
  <si>
    <t>1.Informado ao supervisor e segurança do trabalho.</t>
  </si>
  <si>
    <t>Marlon Carini Marini</t>
  </si>
  <si>
    <t>Fazenda água Branca</t>
  </si>
  <si>
    <t>Durante a inspeção do motor, a tampa do giro que estava sobre o dog-house, escorregou e caiu, atingindo a cabeça do colaborador que usava capacete de segurança.</t>
  </si>
  <si>
    <t>90001462 - Carlos Alberto Araújo</t>
  </si>
  <si>
    <t>1. O colaborador foi encaminhado ao pronto atendimento da Santa Casa em Pirajuí, onde exames de raio-X não mostraram lesões e sim desconforto na região do pescoço</t>
  </si>
  <si>
    <t>O  motorista da JSL seguia com o veículo carregado na rodovia sentido Ribas do Rio Pardo-MS para Agua Clara-MS e em um determinado trecho, um veículo caminhonete de terceiros acabou colidindo na traseira do caminhão da JSL</t>
  </si>
  <si>
    <t xml:space="preserve">✅ Acionado a PRF para registro da ocorrência.
✅Comunicado a operação e equipe de SSMA e Bracell </t>
  </si>
  <si>
    <t xml:space="preserve">Willian Ribeiro de Souza Rodrigues </t>
  </si>
  <si>
    <t xml:space="preserve">Faz. Alvorada </t>
  </si>
  <si>
    <t xml:space="preserve">Efetuava a atividade de desbrota utilizando a motopoda, quando foi atingido no braço direito por um broto de eucalipto. </t>
  </si>
  <si>
    <t xml:space="preserve">Divanil Antônio da Cruz Junior </t>
  </si>
  <si>
    <t xml:space="preserve">1. Encaminhado para o hospital de Capão Bonito. Passou pelo médico de plantão e foi liberado. </t>
  </si>
  <si>
    <t>Fazenda São domingos - MÓD 09</t>
  </si>
  <si>
    <t xml:space="preserve">O colaborador operava Harvester e abriu a porta durante o contorno do talhão, não percebeu a presença de abelhas próximas à reserva. Ele foi picado na região dos ombros e orelhas. </t>
  </si>
  <si>
    <t xml:space="preserve">Luiz Otávio Gomes de carvalho </t>
  </si>
  <si>
    <t xml:space="preserve">Operador colheita I </t>
  </si>
  <si>
    <t xml:space="preserve">1. Colaborador tomou anti alérgico no módulo e foi encaminhado para atendimento médico em Garça 
2. Comunicado Segurança do Trabalho </t>
  </si>
  <si>
    <t xml:space="preserve">Manoel Alves </t>
  </si>
  <si>
    <t>Fazenda Santa Catarina - MÓD 15</t>
  </si>
  <si>
    <t xml:space="preserve">O mecânico conduzia o veículo na estrada de terra, quando um galho da copa de eucalipto caiu e atingiu o para-brisa. </t>
  </si>
  <si>
    <t xml:space="preserve">Matheus Barros 5274 </t>
  </si>
  <si>
    <t>O colaborador foi pegar o material na carretinha do trator pisou de mal jeito e caiu batendo o joelho esquerdo no chão.</t>
  </si>
  <si>
    <t>37018645 - Fernando da Silva Rodrigues</t>
  </si>
  <si>
    <t>1. De imediato foi encaminhado ao hospital de Piratininga-SP;
2. Encaminhado para o ambulatório Bracell.</t>
  </si>
  <si>
    <t xml:space="preserve">Felipe Barreto </t>
  </si>
  <si>
    <t>Fazenda São Jorge II</t>
  </si>
  <si>
    <t>Durante a atividade de aceiro com a motoniveladora em uma florestal alta, um galho de eucalipto acertou o vidro traseiro que quebrou.</t>
  </si>
  <si>
    <t>Estrada - BSR - 04</t>
  </si>
  <si>
    <t>37018895 - Silvio Aparecido Albino</t>
  </si>
  <si>
    <t>Michael Fernandes</t>
  </si>
  <si>
    <t xml:space="preserve">Fazenda Nsa. Aparecida XV - Talhão 09 . </t>
  </si>
  <si>
    <t xml:space="preserve">Operador estava arrumando a pilha de madeira e não observou quando o caminhão passou para carregar na máquina da frente e atingiu a cabine do mesmo (caminhão) do lado direito com a madeira. Obs: O motorista não comunicou pelo rádio que iria passar pela máquina. </t>
  </si>
  <si>
    <t xml:space="preserve">4074 / Miguel Rodrigues de Souza. </t>
  </si>
  <si>
    <t xml:space="preserve">Operador Máquina Florestal </t>
  </si>
  <si>
    <t xml:space="preserve">1. Paralisação da Atividades para análise do ocorrido. </t>
  </si>
  <si>
    <t xml:space="preserve">Paulo Ferreira Mendes </t>
  </si>
  <si>
    <t>Fazenda Nova América ll</t>
  </si>
  <si>
    <t xml:space="preserve">Motorista conduzia o caminhão vazio em estrada de terra, quando ao parar, identificou que um fueiro da ultima composicao havia caído. </t>
  </si>
  <si>
    <t xml:space="preserve"> José Roberto Silva </t>
  </si>
  <si>
    <t xml:space="preserve">Próximo a praça de pedágio de Areiopolis. </t>
  </si>
  <si>
    <t xml:space="preserve"> O motorista conduzia o caminhão carregado quando notou que havia fumaça vindo das composições e parou imediatamente para verificar. </t>
  </si>
  <si>
    <t xml:space="preserve">Marcos Aparecido Alves - 37013872 </t>
  </si>
  <si>
    <t xml:space="preserve">1. Utilização do extintor para resfriar a roda e informado ao técnico e supervisão imediatamente. </t>
  </si>
  <si>
    <t>Jeferson Cleiton Tereza</t>
  </si>
  <si>
    <t xml:space="preserve">Fazenda Nossa Senhora Aparecida XV - Ribeirão do Pinhal-PR </t>
  </si>
  <si>
    <t xml:space="preserve">Durante a atividade de combate à incêndio, retirou o óculos para limpar, quando foi atingido por um pedaço de cipó. </t>
  </si>
  <si>
    <t xml:space="preserve">José Roberto Ferreira Souza </t>
  </si>
  <si>
    <t xml:space="preserve">Líder de Operação Florestal </t>
  </si>
  <si>
    <t>1. O colaborador foi levado ao hospital de Ribeirão dos Pinhas/PR, passou pelo medico de plantão e foi liberado. 
2. Foi encaminhado para a Medicina Bracell, atendido e liberado para a atividade.</t>
  </si>
  <si>
    <t xml:space="preserve"> José Roberto Ferreira Souza </t>
  </si>
  <si>
    <t>Fazenda Sto. Antônio IX</t>
  </si>
  <si>
    <t xml:space="preserve">O motorista do CM 44183, ao se deslocar do ponto 9 para o 10, colidiu com a última carreta do CM 44202. O acidente resultou na quebra do malhal e do fueiro do CM 44183. Não houve feridos, apenas danos materiais. </t>
  </si>
  <si>
    <t xml:space="preserve">Isaias José da Silva- 37016350 </t>
  </si>
  <si>
    <t xml:space="preserve">1. Informado a Supervisão e segurança do trabalho </t>
  </si>
  <si>
    <t xml:space="preserve">Faz.São João </t>
  </si>
  <si>
    <t>Funcionário estava trabalhando na atividade de  primeira irrigação de plantio, quando o trator parou para abastecer o pipa de irrigação e ao finalizar para  retornar a atividade, o funcionário pisou em falso e escorregou em uma caixa seca deslocou o joelho, sinistro aconteceu às 09:20 da manhã. Ao chegar no hospital de Bandeirantes - MS o colaborador foi transferido para Campo Grande-MS.</t>
  </si>
  <si>
    <t>TECA</t>
  </si>
  <si>
    <t xml:space="preserve">Cleber Lopes Nascimento Júnior </t>
  </si>
  <si>
    <t xml:space="preserve">Campo Grande </t>
  </si>
  <si>
    <t>Conforme relato do motorista estava conduzindo  o ônibus pela faixa central da Av. Ernesto Geisel, , ao realizar a conversão à esquerda para a  Rua Bonsucesso. Havia um  Toyota Etios parado à frente da faixa de retenção "Irregular". Ao realizar a manobra devagar a lateral esquerda do  ônibus encostou  na parte dianteira esquerda do veículo. Não houve danos ao ônibus somente no veiculo terceiro.</t>
  </si>
  <si>
    <t>PIRACICABANA</t>
  </si>
  <si>
    <t>10048166
Almir Mendes</t>
  </si>
  <si>
    <t>Fazenda Dourada  - Presidente Venceslau/SP</t>
  </si>
  <si>
    <t>Colaboradora realizava atividade no viveiro de espera , quando recebeu o ataque de uma 01 abelha na altura da nuca.</t>
  </si>
  <si>
    <t xml:space="preserve">37018258 / Cicera Marcia Gomes da Silva </t>
  </si>
  <si>
    <t>Funcionárioao descer do ônibus as 06:40 hrs da manhã pisou no Toco e veio a torcer o pé  esquerdo, passou pelos procedimentos de raiox e foi liberado com afastamento de 5  dias com pé esquerdo na tala (*OCORRÊNCIA TRAJETO*)</t>
  </si>
  <si>
    <t>Andrey Moraes Andrade</t>
  </si>
  <si>
    <t>1°seleçao</t>
  </si>
  <si>
    <t>Colaborador relata que ao movimentar as bandejas para a mesa bateu o joelho (d) no carrinho que transporta bandejas.</t>
  </si>
  <si>
    <t xml:space="preserve">37016480 Samuel Pereira dos Santos </t>
  </si>
  <si>
    <t>Colaboradora realizava atividade de combate a formiga manual, quando ao desviar de uma vegetação alta, acabou pisando em falso em uma terra descompactada, gerando desconforto no tornozelo esquerdo.</t>
  </si>
  <si>
    <t>37018612 / Tainara Pereira Farais</t>
  </si>
  <si>
    <t>Auxiliar de Serviços Gerais de Viveiro</t>
  </si>
  <si>
    <t>Guarantã - Fazenda 0401 - Colina</t>
  </si>
  <si>
    <t>O carro atolou na areia. No momento que o colaborador agachou  para ver a situação a unha do mesmo bateu no pneu do carro, ocasionando uma pequena lesão.</t>
  </si>
  <si>
    <t>37017098 - Thaynara Andrade Lopes</t>
  </si>
  <si>
    <t xml:space="preserve">Técnico de Planejamento e Controle Florestal </t>
  </si>
  <si>
    <t>1. Lavagem do local e esperou parr de sangrar;
2. Supervisão e segurnça informados;
3. Passará pelo médico Bracell.</t>
  </si>
  <si>
    <t>ID 0295 - Faz. Barreiro Rico, talhão 008.</t>
  </si>
  <si>
    <t>Durante atividade de combate a formiga manual, colaborador pisou em resíduo e torceu o pé.</t>
  </si>
  <si>
    <t>37019009 - Elizandra Conrado</t>
  </si>
  <si>
    <t>1. De imediato foi encaminhado ao hospital de Piratininga-SP;</t>
  </si>
  <si>
    <t>O tratorista estava realizando a atividade de conceição em floresta alta, quando notou um príncipio de incêndio próximo do escapamento.</t>
  </si>
  <si>
    <t>Gabriel de Jesus Silva</t>
  </si>
  <si>
    <t>1. O mesmo foi controlado de imediato utilizando-se do extintor de incêndio;
2. Informado gestores JFI e Bracell;
3. Máquina parada e enviada para oficina de manutenção.</t>
  </si>
  <si>
    <t>Alessandro</t>
  </si>
  <si>
    <t xml:space="preserve">Fazenda Santa Rosa </t>
  </si>
  <si>
    <t xml:space="preserve">No momento que o motorista abriu o vidro do caminhão, ele levou duas ferroadas de abelha. Obs: Colaborador não é alérgico e não teve nenhuma complicação. </t>
  </si>
  <si>
    <t xml:space="preserve">37016624 - Izael Paulino Ferreira </t>
  </si>
  <si>
    <t xml:space="preserve">Motorista II </t>
  </si>
  <si>
    <t xml:space="preserve">1. Colaborador tomou 2 comprimidos de prednisona e foi encaminhado para o P.S de Bauru. 
2. Avaliado pelo médico e liberado. </t>
  </si>
  <si>
    <t xml:space="preserve">Box 32 - Manutenção preventiva carretas </t>
  </si>
  <si>
    <t xml:space="preserve">Soldador cortou o pára-choque da carreta sergomel com o uso do maçarico, ao se desprender atingiu sua perna direta, causando uma pequena escoriação. </t>
  </si>
  <si>
    <t xml:space="preserve"> Mateus dos Santos Marques matrícula 37016804 </t>
  </si>
  <si>
    <t xml:space="preserve">Soldador automotivo </t>
  </si>
  <si>
    <t xml:space="preserve">1. Trabalhador foi levado para atendimento médico no ambulatório Bracell. </t>
  </si>
  <si>
    <t xml:space="preserve">Rodovia SP 225 </t>
  </si>
  <si>
    <t xml:space="preserve">Motorista conduzia o caminhão vazio, quando ao chegar próximo a fazenda identificou que o rodeiro do eixo 12h da ultima composição havia se soltado. </t>
  </si>
  <si>
    <t>BTF -05</t>
  </si>
  <si>
    <t xml:space="preserve">37010468 - Marcos Roberto de Oliveira </t>
  </si>
  <si>
    <t xml:space="preserve">1. Solicitado a manutenção junto ao Auxiliar de Socorro . 
2. Interação junto ao Auxiliar e Automotiva qual a melhor estrategia adotar para manutenção. 
3. Comunicado ao Supervisor </t>
  </si>
  <si>
    <t xml:space="preserve">Faz São Manoel </t>
  </si>
  <si>
    <t>Tecnico de Logistica Ronaldo Santos Lopes,foi auxiliar uma troca de turno no horto São Manoel e assim q o motorista entrou no veículo por volta de 08:25  tiveram que efetuar uma manobra de re por conta do cm que estava atolado  logo a frente, ao realizar a manobra com veiculo FPE1D93 para verificar se havia um gancho de fixação para poder colocar cinta de arraste acabou colidindo no veículo Strada placa QAS6B73, condutor relatou que olhou no retrovisor porém, não viu o carro logo atrás veículo está a muito próximo a traseira da camionete.</t>
  </si>
  <si>
    <t>Ronaldo Santos Lopes, matricula 37014393.</t>
  </si>
  <si>
    <t>Tecnico de Logística Florestal.</t>
  </si>
  <si>
    <t>BR-267</t>
  </si>
  <si>
    <t>No trajeto BR-267
Que liga Nova Alvorada  à Casa Verde, quando o Deslocamento estava sendo realizado com o veículo Chevrolet S-10 Placa FOS7I93.
A diante do veículo havia uma Carreta (Cegonha), a qual a mesma invadiu a contramão e  colidiu com uma outra Carrreta.
Devido o veículo S-10 estar em sua distância Segura e respeitando o limite de velocidade.
Foi possível estar realizado a frenagem e dirigir-se ao acostamento com segurança.
Com o impacto da colisão o veículo foi alvejado por estilhaços, os quais acabou realizando uma fissura no Parabrisa da mesma.</t>
  </si>
  <si>
    <t xml:space="preserve">37015539
Mateus Henrique da Silva </t>
  </si>
  <si>
    <t xml:space="preserve">Faz lagoa do campo </t>
  </si>
  <si>
    <t xml:space="preserve">Motorista relatou que vinha de Ré para fazer manobra pois o acesso do carreador não dava pra passar, quando o ônibus da Piracicabana também tinha feito a manobra e parou , foi quando o motorista Emflors não vou pois no estava no ponto cego, acabou colidindo a traseira com o da Piracicabana </t>
  </si>
  <si>
    <t xml:space="preserve">Israel </t>
  </si>
  <si>
    <t>MOTORISTA</t>
  </si>
  <si>
    <t xml:space="preserve">ID 0269- Faz. Monte Libano II, talhão 012. </t>
  </si>
  <si>
    <t xml:space="preserve"> Durante a atividade de irrigação, a barra articulada do trator acertou o capacete da colaboradora. </t>
  </si>
  <si>
    <t xml:space="preserve">Maria do Socorro Alves Brito 37018671 </t>
  </si>
  <si>
    <t xml:space="preserve">Auxiliar de serviço gerais campo </t>
  </si>
  <si>
    <t xml:space="preserve">1. De imediato foi encaminhado ao Hospital de Piratininga. </t>
  </si>
  <si>
    <t xml:space="preserve">CV03 </t>
  </si>
  <si>
    <t xml:space="preserve">Durante colocação de bandeja em um bandejão, o colaborador bateu a perna direita na ponta do trilho da casa de vegetação. </t>
  </si>
  <si>
    <t xml:space="preserve">37014667- Django Neck Oliveira </t>
  </si>
  <si>
    <t xml:space="preserve">1. Encaminhado ao pronto atendimento de Pirajuí, fez raio-x. (Não identificado fratura). 
2. Encaminhado o colaborador para a Medicina linha 02. </t>
  </si>
  <si>
    <t>Durante deslocamento pela Rodovia Botucatu-Itatinga o parabrisa do veiculo Fiat Strada, foi atingido por uma pedra no canto inferior direito por um caminhão, que trafegava no sentido contrário, causando uma trinca.</t>
  </si>
  <si>
    <t>Talhão 015</t>
  </si>
  <si>
    <t xml:space="preserve">Edmar Batista de Jesus Silva </t>
  </si>
  <si>
    <t xml:space="preserve">Supervisor Operacional </t>
  </si>
  <si>
    <t>1. Veículo parado de imediato e enviado a manutenção. 
2. Informado gestores JFI e Bracell;</t>
  </si>
  <si>
    <t xml:space="preserve">Fazenda Rodeio - Paraná </t>
  </si>
  <si>
    <t xml:space="preserve">Colaborador ao se deslocar dentro da fazenda, em uma mudança de talhão, ao abrir uma porteira, acabou perfurando seu dedo, causando leve sangramento e incomodo momentâneo. </t>
  </si>
  <si>
    <t xml:space="preserve">Fazendo Rodeio </t>
  </si>
  <si>
    <t xml:space="preserve"> Levi Henrique Navarro Pereira da Silva </t>
  </si>
  <si>
    <t xml:space="preserve">Ajudante Florestal I </t>
  </si>
  <si>
    <t xml:space="preserve">1.  Encaminhado ao atendimento médico. </t>
  </si>
  <si>
    <t xml:space="preserve">Gehorge Afonso Silveira </t>
  </si>
  <si>
    <t xml:space="preserve">ID 0269- Faz. Monte libano, talhão 006. </t>
  </si>
  <si>
    <t xml:space="preserve">Durante a atividade de irrigação, a colaboradora pisou em um buraco e torceu o tornozelo direito. </t>
  </si>
  <si>
    <t xml:space="preserve">Edivania vital de Oliveira 37018989 </t>
  </si>
  <si>
    <t xml:space="preserve">1. De imediato foi encaminhado ao Hospital de Paulistânia </t>
  </si>
  <si>
    <t xml:space="preserve">Faz Santa Elidia  </t>
  </si>
  <si>
    <t>O colaborador estava limpando os bicos quando notou que algum inseto estava dentro da sua camisa, sacudiu a camisa mais não conseguiu identificar qual seria o inseto, foi picado no abdômen. Teve reação local (ficou vermelho e causar dor)</t>
  </si>
  <si>
    <t xml:space="preserve">Jadson Farias de Oliveira </t>
  </si>
  <si>
    <t xml:space="preserve">Comunicação imediata a gerência,
- Comunicação para o Setor Saude MS Florestal  e a Emflors 
- Encaminhado para o hospital </t>
  </si>
  <si>
    <t xml:space="preserve">Vanessa Nascimento Rocha </t>
  </si>
  <si>
    <t>Colaboradora passou por cima do trilho e bateu o joelho esquerdo.</t>
  </si>
  <si>
    <t>1. Encaminhada ao pronto socorro, atendimento de Pirajuí para fazer o raio-x (não houve fratura).
2. No dia 24.09.2024 encaminhada para a medicina (linha 02).</t>
  </si>
  <si>
    <t>Corredor do crescimento LP2</t>
  </si>
  <si>
    <t>Durante o deslocamento no final do expediente, o colaborador passou sobre o trilho e acaou enroscando a perna direita.</t>
  </si>
  <si>
    <t>37018748 - Valdeci Vieira</t>
  </si>
  <si>
    <t>1. Colaborador não avisou de imdiato sobre o ocorrido, informou somente na manhã do dia seguinte 24/09/2024;
2. Foi levado para medicina linha 2, encaminhado para raio-x.</t>
  </si>
  <si>
    <t xml:space="preserve">Fazenda São Paulo </t>
  </si>
  <si>
    <t xml:space="preserve">Colaborador descia da máquina (Escavadeira Hidráulica), momento que bateu a cabeça no suporte do retrovisor, causando um corte. </t>
  </si>
  <si>
    <t xml:space="preserve">BRC-02 </t>
  </si>
  <si>
    <t xml:space="preserve">37013113 - Marcos José Basso </t>
  </si>
  <si>
    <t xml:space="preserve">1. Encaminhado ao P.S de Fernão, realizado sutura (3 pontos) e liberado; 
2. Encaminhado à medicina do trabalho para classificação da ocorrência. </t>
  </si>
  <si>
    <t xml:space="preserve">Nilson Camilo </t>
  </si>
  <si>
    <t>Pedagio de Piratininga - Rod. J.B.C. Rennó</t>
  </si>
  <si>
    <t xml:space="preserve">O colaborador seguia com o caminhão carregado quando, ao passar pela praça de pedágio, uma madeira fina colidiu com uma câmera e a uma luminária do local. </t>
  </si>
  <si>
    <t xml:space="preserve">BTF-03 </t>
  </si>
  <si>
    <t xml:space="preserve">37012661 / Valdenir Cordeiro Vitor </t>
  </si>
  <si>
    <t xml:space="preserve">1. Aviso a supervisão, coordenação e segurança do trabalho </t>
  </si>
  <si>
    <t xml:space="preserve">Matheus Henrique da Silva </t>
  </si>
  <si>
    <t>Fazenda Pingo d' água</t>
  </si>
  <si>
    <t>Na atividade de irrigação o colaborador relatou que sentiu algo andando na perna, ao abrir a perneira se deparou com um escorpião, o colaborador comunicou que estava sentindo ardência na perna.</t>
  </si>
  <si>
    <t xml:space="preserve">Weslei de Oliveira Andrade </t>
  </si>
  <si>
    <t>1. Foi encaminhado para Santa Casa de Getulina, foi medicado e liberado pela medicina para repousar.
2. Amanhã passará pela medicina do trabalho.</t>
  </si>
  <si>
    <t>Estrada Municipal</t>
  </si>
  <si>
    <t>Ao se deslocar para a fazenda JFI, o motorista da empesa Thomaz, esbarrou no retrovisor de um veículo de terceiro que vinha no sentido contrário.</t>
  </si>
  <si>
    <t>Capão Bonito</t>
  </si>
  <si>
    <t xml:space="preserve">1955 - Guineza Leite de Olieira </t>
  </si>
  <si>
    <t>1. DDS com os motorista - empresa Thomaz;
2. Solicitado medicina disciplinar para motorista de ônibus;
3. Informados gestores JFI e Bracell.</t>
  </si>
  <si>
    <t>Maria Jucimara de Freitas</t>
  </si>
  <si>
    <t>Fazenda Boa Vista II</t>
  </si>
  <si>
    <t>Durante atividade de adubação mecanizada, a colaboradora notou um incêndio ao lado das válvulas VCR. A colaboradora utilizou o extintor na tentativa de apagar o incêndio, porém só foi controlado com a ajuda da brigada florestal que passava pelo local.</t>
  </si>
  <si>
    <t>37014631 - Ana Paola da Silva</t>
  </si>
  <si>
    <t>Operador de máquina I</t>
  </si>
  <si>
    <t xml:space="preserve">1. Foi utilizado extintor para conter o incêndio. No mesmo momento passou um veículo da brigada e ajudou a conter o incêndio.
2. Informado gestores da Bracell;
3. Comunicado a segurança do trabalho. </t>
  </si>
  <si>
    <t>Anderson Rodrigo Pacheco</t>
  </si>
  <si>
    <t xml:space="preserve">Fazenda Nossa Senhora XV </t>
  </si>
  <si>
    <t>Conduzindo o caminhão carregado de madeira na Fazenda, segundo o motorista ao pegar a mangueira de ar para passar no painel, perdeu controle da direção e bateu no lado direto do caminhão na pilha de madeira. Na imagem de vídeo constatou-se que o veículo estava na velocidade de 23 km/h no momento da ocorrência. Obs: Houve apenas danos materiais</t>
  </si>
  <si>
    <t xml:space="preserve">Edson Rogério Ferreira </t>
  </si>
  <si>
    <t xml:space="preserve">1. Informado o lider da operação, Olsen e Bracell. </t>
  </si>
  <si>
    <t xml:space="preserve">Fazenda Sol Nascente - Santa Rita do Pardo </t>
  </si>
  <si>
    <t>Caminhão prancha bateu na lateral direita da caminhonete durante a saída da fazenda. Danos materiais (aranhou e deu um amassado leve).</t>
  </si>
  <si>
    <t>5974/ João Mario Guimarães  Silva</t>
  </si>
  <si>
    <t>Fazenda VITÓRIA</t>
  </si>
  <si>
    <t xml:space="preserve">Mecânico relatou que parou caminhão oficina para realizar manutenção em um equipamento PC-16, na fazenda VITÓRIA,que se encontrava trabalhando próximo a um carreador bem estreito , foi finalizado a manutenção , quando ele estava saindo o caminhão jogou de lado devido excesso de areia na estrada vindo a colidir a lateral direita do caminhão na cerca ao lado . Avaria que fez foi grande arranhão, leves empenos no baú oficina, e quebrou uma trava lateral . </t>
  </si>
  <si>
    <t>37016950 Marcos Antônio Ferreira da Silva</t>
  </si>
  <si>
    <t xml:space="preserve">Fazenda Barile - Ribas do Rio Pardo </t>
  </si>
  <si>
    <t xml:space="preserve">Segundo relato do profissional, o mesmo atolou na estrada com muita areia com o caminhão pipa, e ao dar ré, manobrando para sair do atoleiro, ficou sem visão do tirante do poste, vindo a colidir no mesmo. Com a colisão o poste veio a cair ao solo. </t>
  </si>
  <si>
    <t>Rafael de Souza Silva</t>
  </si>
  <si>
    <t xml:space="preserve">Avenida Ranulfo Marques Leal Prox. A loja Havan. Três Lagoas-MS. </t>
  </si>
  <si>
    <t>O motorista da JSL seguia com o veículo vazio de placa: JBL2H88 na Avenida Ranulfo Marques Leal sentido para o carregamento durante trajeto na via pavimentada, o contudor foi se aproximando do semáforo da loja Havan, após a sinalização abrir para o tráfego de veiculos na pista os veiculos da via começou a se deslocar no sentido para frente, onde uma patrola de (terceiro) invadiu à pista e atingiu na segunda composição do caminhão da JSL.</t>
  </si>
  <si>
    <t xml:space="preserve">José Cícero da Silva </t>
  </si>
  <si>
    <t>Fazenda Lagoa da anta</t>
  </si>
  <si>
    <t xml:space="preserve">Segundo relato do Colaborador, durante  realização de desseca com barra protegida no talhão 004, em um determinado momento uma galha de eucalipto veio a que ficou ricochetear no para-brisa, ocasionar trincadura.  </t>
  </si>
  <si>
    <t>CAIQUE DE MATOS PIMENTEL</t>
  </si>
  <si>
    <t>Op.de Trator</t>
  </si>
  <si>
    <t xml:space="preserve">Comunicação a liderança operacional da JSF, e ao setor OPERACIONAL e segurança  da MS FLORESTAL </t>
  </si>
  <si>
    <t>Fazenda Monte Líbano - SP</t>
  </si>
  <si>
    <t xml:space="preserve">Durante o carregamento do Bitrem na fazenda Monte Líbano I, município de Agudos, houve a quebra do 1° fueiro da segunda composição, lado motorista. O motorista relatou que, no momento da quebra, o operador bateu com força excessiva, o que pode ter contribuído para a quebra do fueiro. </t>
  </si>
  <si>
    <t xml:space="preserve">Igor Antônio Fernandes </t>
  </si>
  <si>
    <t xml:space="preserve">1. Motorista acionou o monitoramento da Transpes; 
2. Monitoramento acionou a gestão SSMA e gerente da Transpes; 
3. Comunicado gestão Bracell; 
4. Acionado o líder de campo para apoio; 
5. Foi descarregado no mesmo local e o equipamento retornou para a base para realização da corretiva. </t>
  </si>
  <si>
    <t>Área de crescimento</t>
  </si>
  <si>
    <t xml:space="preserve">Colaborador foi picado por inseto quando estava padronizando mudas. Não soube identificar qual inseto. </t>
  </si>
  <si>
    <t xml:space="preserve">LP1 </t>
  </si>
  <si>
    <t xml:space="preserve">37000728 - Fernando Lopes Henrique </t>
  </si>
  <si>
    <t xml:space="preserve">1. Colaborador tomou medicamento anti alérgico, como protocolo. 
2. Foi encaminhado para ambulatório linha 02. 
3. Foi medicado e liberado. </t>
  </si>
  <si>
    <t>Fazenda Manga larga - MÓD 06</t>
  </si>
  <si>
    <t xml:space="preserve">O mecânico parou a caminhonete para entregar uma corrente ao operador, quando de repente, uma árvore do talhão ao lado quebrou e caiu sobre a cabine. </t>
  </si>
  <si>
    <t>Agnaldo Fernandes Possani</t>
  </si>
  <si>
    <t>Mecanico lll</t>
  </si>
  <si>
    <t xml:space="preserve">1. Primeiramente, verificamos se alguém havia se machucado, garantindo a segurança de todos. 
2. Isolamos o local para realizar uma análise detalhada do evento. </t>
  </si>
  <si>
    <t>Israel Jose Alves Feitosa</t>
  </si>
  <si>
    <t xml:space="preserve">O mecânico estava realizando testes no equipamento, quando ao cortar a árvore, ela caiu em direção à caminhonete. A copa da árvore atingiu o para-brisa, resultando em danos materiais. </t>
  </si>
  <si>
    <t>Richarleson dos Santos Gonzaga</t>
  </si>
  <si>
    <t>FazendaLunardelli 0055</t>
  </si>
  <si>
    <t>Em atividade de combate a incêndio florestal, no deslocamento colaborador torceu o tornozelo ao pisar em um buraco coberto pela vegetação.</t>
  </si>
  <si>
    <t>37007704 - Clinton Fernando Redicopa Alves</t>
  </si>
  <si>
    <t>Inspetor de segurança patrimonial</t>
  </si>
  <si>
    <t>1. Colaborador conduzido de imediato ao hospital São Lucas de Garça pelo supervisor.</t>
  </si>
  <si>
    <t>Augusto Ubaldo Ramos Santos</t>
  </si>
  <si>
    <t>Colaborador estava realizando a atividade, quando deslizou sobre um toco e veio ao chão, aparando a queda com a mão direita, após a queda relatou dor no punho.</t>
  </si>
  <si>
    <t>Halife de Jesus Colares</t>
  </si>
  <si>
    <t>1. Paralização da atividade e realizado os priemiros atendimentos.</t>
  </si>
  <si>
    <t>Fazenda São Domingos | Avaí SP - MÓD 05</t>
  </si>
  <si>
    <t xml:space="preserve">O colaborador após realizar a manutenção preventiva no FW 14025 (troca de óleo), ao fechar a tampa do motor, deixou a mesma escorregar de sua mão. A tampa atingiu seu dedo médio da mão esquerda contra uma cepa de madeira, causando desconforto. </t>
  </si>
  <si>
    <t xml:space="preserve">90001332 | Felipe Camargo Alves </t>
  </si>
  <si>
    <t xml:space="preserve">Auxiliar de Manutenção </t>
  </si>
  <si>
    <t xml:space="preserve">1. Colaborador direcionado pelo coordenador até o Pronto Atendimento no Hospital da Unimed na cidade de Bauru para avaliação Médica. Realizado exames de raio-x e avaliado pelo Médico Ortopedista, o qual não constatou fratura. Medicado e agendado retorno para o dia 03/10/2024 retorno ao ortopedista. 
2. Avaliado pelo Médico do Trabalho: Realocação para atividade que não exija a utilização de ambos os membros superiores, esforço físico e carregar objetos pesados até a alta da ortopedista. </t>
  </si>
  <si>
    <t xml:space="preserve">Diego Pereira </t>
  </si>
  <si>
    <t>Fazenda Retiro Santa Rita</t>
  </si>
  <si>
    <t>Ao descer do equipamento Pá Carregadeira,  a colaboradora Patrícia Lourenço de Lima foi picada por uma abelha.</t>
  </si>
  <si>
    <t>Patrícia Lourenço de Lima</t>
  </si>
  <si>
    <t xml:space="preserve">Operador de Máquinas e Equipamentos. </t>
  </si>
  <si>
    <t>Fazenda Lagoa do Campo</t>
  </si>
  <si>
    <t xml:space="preserve">Segundo relato do Colaborador, durante  realização da atividade marcação de cova sem adubação em um determinado momento um resíduo de eucalipto veio a colidir no para-brisa, ocasionando uma trincadura.  </t>
  </si>
  <si>
    <t>Jeferson Santiago Ferreira</t>
  </si>
  <si>
    <t>Fazenda São Felix</t>
  </si>
  <si>
    <t>Durante a operação de arraste na Fazenda
São Félix, a Motoniveladora MN.24 Vrental, se deslocou para apoio ao caminhão da Bracell modelo volvo FH placa SVX-5I55 que havia parado em um top.
No momento do arraste, ao dar a ré a  motoniveladora colidiu o ripper (escarificador),
na parte frontal do caminhão, vindo a amassar a grade do mesmo.
Segundo relatos do operador, no momento de afrouxar a cinta o acelerador acabou enroscado e não deu tempo de evitar a colisão.</t>
  </si>
  <si>
    <t>Fábio Henrique de Araújo e Claudemir Martins</t>
  </si>
  <si>
    <t>Operador de Máquinas e Equipamentos / Motorista</t>
  </si>
  <si>
    <t>Fazenda São Manoel III</t>
  </si>
  <si>
    <t>Ao sair do acesso da fazenda São Manoel III, veio a colidir com a estrutura de concreto da porteira da fazenda Santa Pilar, devido o equipamento e implemento (Subsolador) embarcado no prancha não ser compativel com a estrutura da entrada da fazenda.</t>
  </si>
  <si>
    <t xml:space="preserve"> CASAGRANDE </t>
  </si>
  <si>
    <t>Fazenda Berrante II.</t>
  </si>
  <si>
    <t>Ao iniciar a atividade de capina química pré-emergente em três linhas, em determinado momento da operação foi realizada uma manobra na curva de nível, momento em que o tanque tombou lateralmente.</t>
  </si>
  <si>
    <t xml:space="preserve">2462
Raimundo Batista </t>
  </si>
  <si>
    <t>Fazenda Lunardelli</t>
  </si>
  <si>
    <t>Ao se deslocar nos carreadores internos da fazenda onde haviam vários focos de incêndio, quando ao passar por um local já queimado, uma árvore caiu sobre o parabrisa do veículo, causando a quebra.</t>
  </si>
  <si>
    <t>Marden Rodrigo Alves - 37004764</t>
  </si>
  <si>
    <t>Supervisor  de sivicultura</t>
  </si>
  <si>
    <t>1. Saído do local e providenciado a retirada do veículo.</t>
  </si>
  <si>
    <t>Marden Rodrigo Alves</t>
  </si>
  <si>
    <t>Colaborador estava realizando plantio quando pisou em um buraco vindo a torcer o pé.</t>
  </si>
  <si>
    <t xml:space="preserve">Miguel da Silva Sampaio </t>
  </si>
  <si>
    <t>1. Realizados os primeiros atendimentos e encaminhado para o hospital mais próximo.</t>
  </si>
  <si>
    <t>Colaborador estava carregando uma pilha de bandejas caixas (15un), o mesmo desequilibrou e as bandejas caíram no braço esquerdo da colaboradora que estava próximo.</t>
  </si>
  <si>
    <t xml:space="preserve">Área de crescimento </t>
  </si>
  <si>
    <t>1. Colaboradora levada ao ambulátorio da linha 01.</t>
  </si>
  <si>
    <t>Rodovia Osny Matheus - Fazenda Turvinho</t>
  </si>
  <si>
    <t>Durante deslocamento para fazenda pela rodovia, com uma caminhonete e um HB20 ao entrar no desvio gerou nuvem de poeira, a qual fez com que o condutor da caminhonete perdesse a visibilidade vindo a perder o controle e capotar a caminhonete.</t>
  </si>
  <si>
    <t>Tecponta</t>
  </si>
  <si>
    <t>Flavio Adalto</t>
  </si>
  <si>
    <t>1. Encaminhado atendimento médico;
2. Informado gestores Tecponta;
3. Acionado seguradora;
4. Solicito registro de velocidade.</t>
  </si>
  <si>
    <t>Henrique Cirilo da Silva</t>
  </si>
  <si>
    <t xml:space="preserve">Fazenda São Joaquim. Entre o ponto 09 e o ponto 10. </t>
  </si>
  <si>
    <t xml:space="preserve">Motorista relata que ao passar pelo trecho de ponto de encontro na Fazenda São Joaquim colidiu a 3 composição da carreta com um veículo leve da empresa Sudati que também está atuando na Fazenda com remoção de madeira. O motorista relata que o veículo leve bateu no caminhão devido à poeira. </t>
  </si>
  <si>
    <t xml:space="preserve">37014922/Wanderson Rafael Americo. </t>
  </si>
  <si>
    <t xml:space="preserve">1. Acionado o líder de campo (assistente de carregamento) para registro da situação. </t>
  </si>
  <si>
    <t>UedsleiCunha</t>
  </si>
  <si>
    <t xml:space="preserve">SKid manutenção e check list de carretas e caminhão </t>
  </si>
  <si>
    <t xml:space="preserve">Para soltar parafuso de fueiro do caminhão, dois trabalhadores realizam atividade, um com chave de impacto pneumática e outro com chame fixa manual. O que utilizava chave manual teve seu dedo indicador da mão direita fratura por prensamento. </t>
  </si>
  <si>
    <t xml:space="preserve">Luiz Fernando Jacoia </t>
  </si>
  <si>
    <t xml:space="preserve">1- Comunicado o gestor; 
2- Levado para ambulatório Bracell; 
3- Encaminhado para CMU onde foi constatada fratura; 
4- Avaliação do médico Bracell; </t>
  </si>
  <si>
    <t xml:space="preserve">Geraldo Cabral </t>
  </si>
  <si>
    <t xml:space="preserve">Faz. Santa flora </t>
  </si>
  <si>
    <t xml:space="preserve">Colaborador estava realizando o travamento da rampa do caminhão prancha, quando o estirante (peça que segura a rampa) se soltou e bateu em seu dedo anelar da mão esquerda. </t>
  </si>
  <si>
    <t xml:space="preserve"> Lincon Marcos De Abreu - 37017804 </t>
  </si>
  <si>
    <t xml:space="preserve">1. Informado a Supervisão, segurança e Ambulatório Médico. </t>
  </si>
  <si>
    <t>Fazenda Santa Branca - MÓD 10</t>
  </si>
  <si>
    <t xml:space="preserve">Mecânico estava realizando a manutenção na máquina, ao tentar colocar a esteira no rolete, sofreu a queda. </t>
  </si>
  <si>
    <t xml:space="preserve">Douglas Ortencio </t>
  </si>
  <si>
    <t xml:space="preserve">1. Colaborador foi encaminhado para o hospital na cidade de Echaporã, passou pelo medico de plantão e foi liberado. </t>
  </si>
  <si>
    <t xml:space="preserve">Rodovia Juliano Lorenzetti / KM 4 </t>
  </si>
  <si>
    <t xml:space="preserve">Colaborador se deslocava sentido ponto de troca de turno, momento que colidiu na canaleta de água pluvial, causando corte no pneu. </t>
  </si>
  <si>
    <t>Troca de Turno</t>
  </si>
  <si>
    <t xml:space="preserve">Florisvaldo Tadeu De Souza </t>
  </si>
  <si>
    <t xml:space="preserve">Linha II - Patio Varriação </t>
  </si>
  <si>
    <t xml:space="preserve">Motorista realizava a limpeza das carretas no Patio externo da Linha 2, quando veio a tropeçar em um pedaço de madeira que estava no chão, sofrendo uma queda. </t>
  </si>
  <si>
    <t xml:space="preserve">Vanderlei Dias Barbosa </t>
  </si>
  <si>
    <t xml:space="preserve">Marcos Domingues </t>
  </si>
  <si>
    <t xml:space="preserve">Rodovia Senador Eliseu Resende - 262 KM 801 </t>
  </si>
  <si>
    <t xml:space="preserve">Caminhão tritrem, carregado, teve um princípio de incêndio na primeira composição do conjunto, devido fagulhas gerada pelo incêndio na vegetação da rodovia. Obs: O fogo logo foi controlado, acarretando em pequenos danos em algumas madeiras. </t>
  </si>
  <si>
    <t>Márcio de Freitas</t>
  </si>
  <si>
    <t>1. Iniciado a contenção do fogo para não se espelhar para as demais composições pelo caminhão pipa que já estava no local; 
2. Foi acionado o corpo de bombeiros;
3. Foi comunicado a Bracell e a Gabuio.</t>
  </si>
  <si>
    <t>Brain S. Cardoso Zamoro</t>
  </si>
  <si>
    <t xml:space="preserve">O caminhão de Madeira tritrem, carregado, passou entre o KM 792 e 793 que havia um incêndio ao lado da rodovia, uma fagulha atingiu e iniciou incêndio na primeira composição. </t>
  </si>
  <si>
    <t xml:space="preserve">Denes Coelho </t>
  </si>
  <si>
    <t>1. Iniciado a contenção do fogo para não se espelhar para as demais composições;
2. Foi acionado o corpo de bombeiros;
3. Foi comunicado a Bracell e a Gabuio.</t>
  </si>
  <si>
    <t>Turvinho 02 - talhão 26</t>
  </si>
  <si>
    <t>Colaborador relatou ao retornar do almoço em direção ao seu trator, veio tomar uma picada de abelha na coluna.</t>
  </si>
  <si>
    <t>Vinicius Eduardo Stevan</t>
  </si>
  <si>
    <t>1. Medicado com 2 comprimidos predinisolona do kit de primeiros socorros;
2. Encaminhado colaborador ao pronto socorro;
3. Comunicado supervisor LB Florestal e área de segurança do tabalho Bracell.</t>
  </si>
  <si>
    <t>Fazenda Jamaica II</t>
  </si>
  <si>
    <t>O motorista dirigia seu caminhão pipa pelo local quando ao passar próximo ao veículo leve da empresa Lebatec, o implemento do caminhão colidiu com a lateral do carro. Essa colisão resultou em danos na lataria do veículo e na quebra de um retrovisor.</t>
  </si>
  <si>
    <t>37015386 - Nivaldo Ribeiro da Silva Junior</t>
  </si>
  <si>
    <t>Motorista III</t>
  </si>
  <si>
    <t>1. Verificação da saúde dos colaboradores;
2. Dimensionamento de avarias;
3. Comunicado a gestão imediata de segurança do trabalho.</t>
  </si>
  <si>
    <t>Rua Ezequiel ramos em frente a loja Safári - Bauru-SP - MÓD 07</t>
  </si>
  <si>
    <t xml:space="preserve"> Um colaborador dirigia um veículo Argo, quando o semáforo fechou, ele acabou batendo na traseira de um carro Kwid. O acidente causou apenas danos materiais.</t>
  </si>
  <si>
    <t xml:space="preserve">37017372 - Nilton Magner Mariano </t>
  </si>
  <si>
    <t xml:space="preserve"> Técnico </t>
  </si>
  <si>
    <t>1. Sinalização do local
2. avisar superior imediato 
3. ver estado emocional do condultor do outro veículo 
4. recolher os dados: placas, telefone para contato.</t>
  </si>
  <si>
    <t xml:space="preserve"> Robson </t>
  </si>
  <si>
    <t>Trajeto Fazenda  São Joaquim -&gt; Bracell ( Entre as cidadesde Itaí e Taquarituba).</t>
  </si>
  <si>
    <t>Motorista estava em deslocamento da Fazenda São Joaquim para a Bracell com a Frota 44180 acoplado na SG 20 e ao olhar no retrovisor notou que a roda da carreta estava fumaceando. Parou o caminhão no acostamento e fez o primeiro combate com o extintor do caminhão. Um outro caminhão da empresa que estava passando também parou para ajudar, porém observou que o extintor estava descarregado.</t>
  </si>
  <si>
    <t>37014/Rony Neuberg Zaggo</t>
  </si>
  <si>
    <t xml:space="preserve"> 1. Feito o primeiro combate com o extintor do caminhão. 
 2. Acionado socorro mecânico Bracell.</t>
  </si>
  <si>
    <t xml:space="preserve">Linha 2 patio varriação </t>
  </si>
  <si>
    <t>Colaborador ao descer do caminhão, pisou em um pedaço de madeira e torceu o joelho.</t>
  </si>
  <si>
    <t xml:space="preserve">  Valmir Osório </t>
  </si>
  <si>
    <t>Marcos Domingues</t>
  </si>
  <si>
    <t xml:space="preserve">Rod. Comandante João Ribeiro de Barros </t>
  </si>
  <si>
    <t>Ao passar por uma rotatória próximo a cidade de Bocaina, colidiu em uma motocicleta.</t>
  </si>
  <si>
    <t xml:space="preserve">Paulo souzano Bras </t>
  </si>
  <si>
    <t>Fazenda Miyada</t>
  </si>
  <si>
    <t>Colaborador estava realizando a regulagem do implemento (subsolador), não percebeu o equipamento descendo, tendo a mão prensada contra o implemento.</t>
  </si>
  <si>
    <t>37018156 - Glauco José de Moraes</t>
  </si>
  <si>
    <t>Auxiliar Operacional</t>
  </si>
  <si>
    <t>1. Encaminhado ao atendimento de emergência e comunicado a supervisão.</t>
  </si>
  <si>
    <t xml:space="preserve">João Victor da Silva </t>
  </si>
  <si>
    <t>Fazenda Santo Antônio IX</t>
  </si>
  <si>
    <t>Durante trajeto com  caminhão oficina na fazenda, ao passar ao lado de um ônibus, um galho acertou o toldo do caminhão, que se soltou e atingiu o vidro do lado esquerdo, causando uma pequena avaria.</t>
  </si>
  <si>
    <t>37019228 - Adley Alexsander Pio</t>
  </si>
  <si>
    <t>Mecânico 1</t>
  </si>
  <si>
    <t>1. Comunicado os responsáveis;
2. Comunicado a segurança do trabalho.</t>
  </si>
  <si>
    <t>Maicon Braga</t>
  </si>
  <si>
    <t>Ao realizar atividade de irrigação durante manobra do equipamento a mangueira utilizada deu um tranco, ocasionando dor em seu puho direito.</t>
  </si>
  <si>
    <t>3435 - Diandra Gomes da Silva</t>
  </si>
  <si>
    <t>Trabalhadora rural</t>
  </si>
  <si>
    <t>1.Aviso setor de saúde e segurança e encaminhada até a Santa Casa de Getulina para avaliação médica foi medicada e liberada;
2. Colaboradora liberada pelo médico do trabalho;
3. Informado gestores da Inovesa e Bracell.</t>
  </si>
  <si>
    <t>Durante atividade de rolo faca, um galho de eucalipto bateu na porta do trator (TP1038) vindo  quebrar o vidro da porta do lado direito.</t>
  </si>
  <si>
    <t>2841 - Rian Azers Dattola</t>
  </si>
  <si>
    <t>1. Foi informado ao superisor e área de segurança;
2. Paralisado para manutenção.</t>
  </si>
  <si>
    <t>Paulo Sérgio de Oliveira Foglio</t>
  </si>
  <si>
    <t>Fazenda Forquilha II</t>
  </si>
  <si>
    <t>Durante atividades de manutenção, uma abelha entrou dentro do macacão, ocasionando uma picada.</t>
  </si>
  <si>
    <t>37018732 - Oscar Machado</t>
  </si>
  <si>
    <t>1. Prestado primeiros socorros;
2. Encaminha ao Pronto socorro de LP;
3. Comunicado a segurança do trabalho.</t>
  </si>
  <si>
    <t>Fabio José Assunção</t>
  </si>
  <si>
    <t>O colaborador estava realizando a atividade de plantio, quando escorregou e bateu o joelho direito no chão.</t>
  </si>
  <si>
    <t>Auxiliar de serviço gerais campo</t>
  </si>
  <si>
    <t>1. De imediato foi encaminhado ao PS de Piratininga-SP
2. Comunicado a segurança do trabalho.</t>
  </si>
  <si>
    <t>ID 0269-  Faz. Monte libano, talhão 005</t>
  </si>
  <si>
    <t>O colaborador estava realizando a atividade de abastecimento de mudas quando tropeçou em um resíduo e sentiu dor nas costas.</t>
  </si>
  <si>
    <t xml:space="preserve"> João Carlos Mendes</t>
  </si>
  <si>
    <t>1. De imediato foi encaminhado ao PS de Piratininga-SP 
2. Comunicado a segurança do trabalho.</t>
  </si>
  <si>
    <t>Ao manobrar o caminhão pra entrar na bomba de abastecimento, colidiu com a última composição no guarda corpo danificando o mesmo.</t>
  </si>
  <si>
    <t>Danilo José Barbirato - 37008008</t>
  </si>
  <si>
    <t xml:space="preserve">Motorista Transporte  Florestal </t>
  </si>
  <si>
    <t xml:space="preserve">Trajeto Fazenda Nova América -&gt; Bracell </t>
  </si>
  <si>
    <t>Ao fazer o reaperto da carga notou que havia uma madeiras para fora da caixa de carga, ao tentar retirar (quebrar) a madeira com o auxílio de uma cinta para quebrar caiu terra nos seu seus olhos.  Obs: O colaborador estava com seu óculo de grau no momento do ocorrido.</t>
  </si>
  <si>
    <t xml:space="preserve">37014/ Evandro de Oliveira </t>
  </si>
  <si>
    <t xml:space="preserve">1. Colaborador parou um momento e aguardou os olhos voltarem ao normal para ter condições de dirigir e foi até a fábrica. </t>
  </si>
  <si>
    <t>Na realização de atividade de combate formiga com termonebolizador, uma chama pulou do bico do equipamento durante a aplicação, causando principio de incêndio no talhão 013.</t>
  </si>
  <si>
    <t>JVR Florestal</t>
  </si>
  <si>
    <t>Região Central - Combate de formiga</t>
  </si>
  <si>
    <t>Fabio Henrique Batista</t>
  </si>
  <si>
    <t>Lider Florestal</t>
  </si>
  <si>
    <t>1. Acinado a equipe brigada Bracell e JVR para tratamento das ações;
2. Informado os gestores;</t>
  </si>
  <si>
    <t>Caminho seguro, no interior da automotiva.</t>
  </si>
  <si>
    <t>Trabalhador saindo para seu horário de refeição, se deslocava pelo caminho seguro, pisou em uma pedra brita, ocasionando a queda do trabalhador, em mesmo nível.</t>
  </si>
  <si>
    <t>Divino Aparecido Rosalim/ matrícula 37018785</t>
  </si>
  <si>
    <t>Lavador automotivo</t>
  </si>
  <si>
    <t>1. Comunicado o gestor;
2. Levado ao ambulatório Bracell;
3. Encaminhado para exame radiológico;
4. Avaliado novamente pelo médico do trabalho Bracell.</t>
  </si>
  <si>
    <t>Durante a manutenção no cabeçote do Harvester 19035, em determinado momento o cabeçote se desprendeu e caiu.
Não haviam colaboradores próximos, e houve somente danos materiais.</t>
  </si>
  <si>
    <t>Fagner Jesus de Souza</t>
  </si>
  <si>
    <t>1. Comunicação da ocorrência com supervisor da área.
2. Paralisação das atividades e retirada da carreta de solda.</t>
  </si>
  <si>
    <t>ID 0269- Faz. Monte Libano II, talhão 008.</t>
  </si>
  <si>
    <t>A colaboradora estava se deslocando atrás do trator, executando a atividade de irrigação, quando a roda do trator passou por cima de um monte de resíduo e uma ponteira de eucalipto ricocheteou, acertando a sua costela.</t>
  </si>
  <si>
    <t>Aline Cristina Nunes 3701</t>
  </si>
  <si>
    <t>1. De imediato foi encaminhado para a unidade de proto atendimento de Agudos-SP
2. Comunicado a segurança do trabalho.
3. Encaminhada para o ambulatório da Bracell.</t>
  </si>
  <si>
    <t xml:space="preserve">Rodovia Marechal Rondon, Km289 </t>
  </si>
  <si>
    <t xml:space="preserve">Colaborador se deslocava de Lençóis Paulista sentido Areiopolis/SP, momento que iniciou uma manobra de ultrapassagem e colidiu no lado esquerdo do parachoque do caminhão. O colaborabor perdeu o controle do veículo e capotou na faixa de rolamento da esquerda. </t>
  </si>
  <si>
    <t xml:space="preserve">Adão José da Silva / 37013790 </t>
  </si>
  <si>
    <t xml:space="preserve">Motorista frota leve </t>
  </si>
  <si>
    <t xml:space="preserve">1. Colaboradores passaram por avaliação do resgate da Concessionária da Rodovia e Medicina do trabalho, e em seguida foram liberados; 
2. Comunicado a gestão imediata; 
3. Comunicado a Segurança do Trabalho. </t>
  </si>
  <si>
    <t>Mecânico Komatsu ao manobrar o veículo Toyota Hilux colidiu a traseira da caminhonete na frente do Forwarder. 
Danos materiais, colaborador está bem e não sofreu nenhuma lesão.</t>
  </si>
  <si>
    <t xml:space="preserve">Fabrício Miranda Rios Martins </t>
  </si>
  <si>
    <t xml:space="preserve">Técnico de Manutenção Jr </t>
  </si>
  <si>
    <t>ESTRADAS PROJETO SÃO MANOEL</t>
  </si>
  <si>
    <t>SIY0C19 - CM carregado o motorista alega que teve teve uma distração e acabou entrando no acostamento que estava arenoso e não propício para tráfego de veículos pelo grande acúmulo de areia.</t>
  </si>
  <si>
    <t>MARCOS DOURADO</t>
  </si>
  <si>
    <t>Projeto São Manoel-MS</t>
  </si>
  <si>
    <t>No momento do carregamento em que o operador levou o feiche de madeira sobre a primeira composição da carreta; a esteira (L.E) veio a afundar na areia, pendendo parcialmente parcialmente sobre o fueiro do caminhão.</t>
  </si>
  <si>
    <t>John Anderson Cartola.</t>
  </si>
  <si>
    <t>Operador de Grua Florestal.</t>
  </si>
  <si>
    <t xml:space="preserve">Faz Lagoa do campo </t>
  </si>
  <si>
    <t>Motorista do caminhão pipa RPT5D56 durante  manobra em marcha ré, não se atentou e acabou resvalando lateralmente em outro caminhão SLY5I19 que estava parado, ocasionando danos superficiais.</t>
  </si>
  <si>
    <t xml:space="preserve">José Nilton </t>
  </si>
  <si>
    <t>MS 338- km 331 Bataguassu-Ms</t>
  </si>
  <si>
    <t>Ao trafegar pela MS 338, aproximadamente pelo km 331  sentido Santa Rita do Pardo/MS - Bataguassu/MS,o veículo caminhonete S10,  Placa STG0B31,colidiu com uma cervo(veado), que atravessou a rodovia rapidamente. No sentido contrário trafegava outro veículo, com farol alto, o que dificultou a visualização do animal, só o percebendo quando já estava próximo.</t>
  </si>
  <si>
    <t>3701882- Gilmar Santos Matos</t>
  </si>
  <si>
    <t>Supervisor de Preparo de Solo</t>
  </si>
  <si>
    <t xml:space="preserve">Conforme relato do motorista, este estava  conduzindo  o veículo de frota 4438 destino a fazenda Bacuri com colaborador da frente Bracell. Na rua bananal com perdizes,  momento que um veículo Renault não conseguiu parar veículo e veio a colidir com o ônibus e em seguida se evadiu do local. </t>
  </si>
  <si>
    <t xml:space="preserve">10044911
Anderson Santos Ferreira </t>
  </si>
  <si>
    <t>Bandeirantes MS</t>
  </si>
  <si>
    <t>Conforme relato do motorista  conduzindo o onibus de frota 12411, dia 09 - 10 - 2024, por volta das 06:40 hs com destino a fazenda São João II, levando colaboradores Teca frente MS florestal, o veiculo da frente Frota 11015 diminuiu a velocidade para passar Mata burro existente no acesso,  onde veículo 12411 que vinha em seguida atrás não percebeu e por estar proximo ao outro veiculo colidiu na traseira do mesmo, vindo a danificar para - choque dianteiro e trincar o vidro no canto superior direito.</t>
  </si>
  <si>
    <t xml:space="preserve">Viatur </t>
  </si>
  <si>
    <t>Fazenda Estância  NK</t>
  </si>
  <si>
    <t>Colaborador conduzia o veículo S10, quando ao passar por um ponto de atoleiro, a caminhonete deslizou, acarretando na colisão traseira com a cerca da fazenda, ocasionado avarias.</t>
  </si>
  <si>
    <t>37017477 - João Carlos Ribeiro</t>
  </si>
  <si>
    <t>MS-040 prox. KM 60,65.</t>
  </si>
  <si>
    <t>Durante o trajeto na rodovia MS-40 KM 60, sentido ao projeto Fazenda São Manoel, um caminhão (Bracell)  e outro da JSL seguiam vazio. Em determinado local do trajeto, o motorista caminhão  JSL, decidiu realizar uma manobra de ultrapassagem. No entanto, na ultrapassagem que estava sendo realizada pelo motorista JSL deparou-se com outro veículo no sentido contrário. Para evitar a colisão, o motorista do caminhão da JSL desviou, mas acabou abalroando no retrovisor lado esquerdo do caminhão da Bracell gerando danos neste .</t>
  </si>
  <si>
    <t>JEFFERSON XAVIER DE OLIVEIRA</t>
  </si>
  <si>
    <t>Fazenda São Manoel</t>
  </si>
  <si>
    <t>O motorista após carregar o caminhão na fazenda São Manoel, seguia pela rota dos carregados sentido Três Lagoas MS.
Em uma curva o mesmo veio a fechar demais e a 1° e 2° composição do lado esquerdo veio a pegar no galho de uma árvore, causando avarias nos fueiros.
Não tivemos vítimas, somente danos materiais.</t>
  </si>
  <si>
    <t xml:space="preserve">Manoel Neres da Silva </t>
  </si>
  <si>
    <t>Fazenda Pontal Lv</t>
  </si>
  <si>
    <t>Colaborador conduzia o veículo S10, por um carreador recém construído e muito liso por causa da chuva, quando ao passar por um camalhão, a caminhonete deslizou, acarretando na colisão lateral com o palaque da cerca da fazenda, ocasionado avarias.</t>
  </si>
  <si>
    <t>37009046 - Leandro Olicio José de Souza</t>
  </si>
  <si>
    <t xml:space="preserve">Técnico de planejamento/ Topografia </t>
  </si>
  <si>
    <t>Fazenda Santa Helena IV</t>
  </si>
  <si>
    <t xml:space="preserve">Colaborador ao manusear uma foice no momento do trabalho bateu em uma brota de Eucalipto onde as Abelhas Estrelinhas estavam no início de formação do Cacho, o que fez com que elas o atacassem no rosto com 4 picadas. </t>
  </si>
  <si>
    <t>Administrativo</t>
  </si>
  <si>
    <t xml:space="preserve">Douglas Ribeiro da Silva </t>
  </si>
  <si>
    <t xml:space="preserve">Ajudante Op de Motosserra </t>
  </si>
  <si>
    <t xml:space="preserve">1. Colaborador foi levado imediatamente até o Veículo onde tomou o Anti-Alérgico e foi conduzido ao local de atendimento mais Próximo que se encontrava na cidade de Borebi. </t>
  </si>
  <si>
    <t xml:space="preserve">Adelson Lima </t>
  </si>
  <si>
    <t xml:space="preserve">Faz. Tibiriça </t>
  </si>
  <si>
    <t xml:space="preserve">Operador estava executando atividade de irrigação semimecanizada, ao realizar a manobra no final da rua para retornar a atividade o pneu lado esquerdo do tanque passou por cima de um toco, ocasionando o tombamento do mesmo. </t>
  </si>
  <si>
    <t xml:space="preserve">705 - João Paulo Eugênio Rodrigues </t>
  </si>
  <si>
    <t xml:space="preserve">1 - Comunicado os responsáveis da Bracell - SP, setores de Segurança e Operacional Silvicultura. 
2 - Realizado destombamento do equipamento e avaliação dos danos materiais. </t>
  </si>
  <si>
    <t xml:space="preserve">João Batista Trindade - Encarregado </t>
  </si>
  <si>
    <t xml:space="preserve">Fazenda Lagoa Rica (Talhão 024) </t>
  </si>
  <si>
    <t xml:space="preserve">Durante de atividade de medição da área trabalhada, sobre a atividade de controle (eliminação) de broto, o colaborador estava caminhando em deslocamento para o ônibus, quando seu joelho esquerdo saiu do lugar (problema crônico do colaborador), causando dores. </t>
  </si>
  <si>
    <t xml:space="preserve">010 - Luiz Fernando de Moraes Benício </t>
  </si>
  <si>
    <t xml:space="preserve">1- Encaminhado ao Pronto socorro Gália -SP; 
2- Informado gestores JVR florestal e Bracell; 
3- Encaminhado ao médico do trabalho e ortopedista (11/10/24) - foi liberado; </t>
  </si>
  <si>
    <t xml:space="preserve">Henrique Augusto </t>
  </si>
  <si>
    <t>Fazenda Maria Cecilia</t>
  </si>
  <si>
    <t>Durante atividade de rebaixamento com a escavadeira hidráulica, um pedaço de eucalipto bateu na parte frontal do vidro da máquina, vindo a quebrar o mesmo.</t>
  </si>
  <si>
    <t>Portex</t>
  </si>
  <si>
    <t>Luan Rodrigo - 12956</t>
  </si>
  <si>
    <t>1. Foi informado ao supervisor e área de segurança Bracell;
2. Paralisado para manutenção.</t>
  </si>
  <si>
    <t>Wellington Fernando Lemos</t>
  </si>
  <si>
    <t>Ao realizar atividade de capina química mecanizada, após passar sobre um tronco de eucalipto, o mesmo levantou-se, vindo entrar pela proteção, causando a quebra do vidro do lado direito na parte inferior.</t>
  </si>
  <si>
    <t>Zaqueu Cravo de Olieira - 2983</t>
  </si>
  <si>
    <t>1 - Comunicado os responsáveis da Bracell - SP, setores de Segurança e Operacional;
2. Paralisado atividade para manutenção.</t>
  </si>
  <si>
    <t>Luis Henrique Braus</t>
  </si>
  <si>
    <t xml:space="preserve">Divisão Florestal de LP </t>
  </si>
  <si>
    <t>Colaborador realizava inspeções no cabeçote harvester, quando em um determinado momento a cinta do içamento rompeu e preensou o dedo indicador da mão esquerda do colaborador.</t>
  </si>
  <si>
    <t>Divisão Florestal</t>
  </si>
  <si>
    <t>José Eduardo da Silva/37000640</t>
  </si>
  <si>
    <t>Engenheiro de confiabilidade da colheita</t>
  </si>
  <si>
    <t xml:space="preserve">1. Trabalhador foi levado ao CMU de LP.
</t>
  </si>
  <si>
    <t>Diego Maciel Pilla</t>
  </si>
  <si>
    <t>Estrada de Reginópolis</t>
  </si>
  <si>
    <t>Motorista conduzia o caminhão com os vidros abertos, quando foi picado por uma abelha na altura do pescoço.</t>
  </si>
  <si>
    <t xml:space="preserve">BTF 1 </t>
  </si>
  <si>
    <t>André Signorelli/37019316</t>
  </si>
  <si>
    <t>1. Colaborador encaminhado ao ambulatório médico da linha 1.</t>
  </si>
  <si>
    <t>Fazenda Sossego II</t>
  </si>
  <si>
    <t>Motorista conduzia caminhão basculante, quando colidiu em um galho, ocasionando a quebra do vidro lateral.</t>
  </si>
  <si>
    <t>BRC 01</t>
  </si>
  <si>
    <t>Evanildo Feitosa</t>
  </si>
  <si>
    <t>1. Motorista informou a supervisão sobre o ocorrido.</t>
  </si>
  <si>
    <t>Colaborador desenroscava o sabre da caixa de Serra, momento que sofreu um corte no dedo indicador da mão direita.</t>
  </si>
  <si>
    <t>Wellington Melo Cardoso/37009613</t>
  </si>
  <si>
    <t>1. Realizado curativo;
2. Comunicado a gestão imediata.</t>
  </si>
  <si>
    <t>Manoel Elson</t>
  </si>
  <si>
    <t>Fazenda dois irmãos</t>
  </si>
  <si>
    <t>Após finalizar a operação na fazenda, todos os operadores pararam para realizar o alinhamento sobre a manutenção preventiva das máquinas. Ao finalizar o alinhamento, o operador da motoniveladora deu ré e não notou o veículo leve que parou a 5 metros de distância, vindo a encostar na parte frontal do veículo, causando avarias.</t>
  </si>
  <si>
    <t>Vitor Queiroz/37015783</t>
  </si>
  <si>
    <t>1. Comunicado gestão imediata;
2. Comunicado a segurança do trabalho.</t>
  </si>
  <si>
    <t xml:space="preserve">Rodovia Osni Mateus </t>
  </si>
  <si>
    <t>Motorista fez uma ultrapassagem mal sucedida e acabou colidindo na lateral de um cavalo.</t>
  </si>
  <si>
    <t>Rafael Souza</t>
  </si>
  <si>
    <t>1. Comunicado gestão imediata;
2. Avaliação dos danos.</t>
  </si>
  <si>
    <t>Braian Cardoso</t>
  </si>
  <si>
    <t>Fazenda Palmital</t>
  </si>
  <si>
    <t>O operador enquanto limpava a caixa d' água tocou em uma árvore que caiu sobre a máquina. Apenas danos materiais.</t>
  </si>
  <si>
    <t>Luiz Fernando Alves/37019309</t>
  </si>
  <si>
    <t>1. Comunicado supervisor Bracell e segurança do trabalho.</t>
  </si>
  <si>
    <t>Adriano Barros</t>
  </si>
  <si>
    <t>Santa Rita x Bataguassu.</t>
  </si>
  <si>
    <t>RVNOJ12 - CM carregado em direção ao ponto de apoio de Castilho, tombou entre Santa Rita x Bataguassu.</t>
  </si>
  <si>
    <t xml:space="preserve">Igileu Pereira Xavier </t>
  </si>
  <si>
    <t>Comunicado Bracell e solicitado atendimento policial para sinalização da via.</t>
  </si>
  <si>
    <t>Fazenda cana brava
Município de Três Lagoas/MS</t>
  </si>
  <si>
    <t>Segundo relatos, ao finalizar o check list Diário, o operador ao descer da máquina, escorregou e apoiou sobre a porta, ocasionando a quebra total da mesma.</t>
  </si>
  <si>
    <t>supressão</t>
  </si>
  <si>
    <t>Gabriel grauna da Silva / 37016038</t>
  </si>
  <si>
    <t xml:space="preserve">1. Paralisação do trator e implemento;
2. Comunicação ao técnico de operações e toda equipe; 
3. Comunicação ao técnico de segurança da Regional </t>
  </si>
  <si>
    <t xml:space="preserve">Teldomiro Lima </t>
  </si>
  <si>
    <t>Fazenda Nsa. Aparecida XV - Talhão 14</t>
  </si>
  <si>
    <t>Ao efetuar a operação de baldeio, o operador ao tentar pegar um feixe de madeira, tombou o equipamento (máquina) lateralmente.</t>
  </si>
  <si>
    <t>Roberto Lima Pinheiro</t>
  </si>
  <si>
    <t>Operador Maquina II</t>
  </si>
  <si>
    <t>1.Retirado o operador da máquina e levado para o hospital de Ribeirão dos Pinhais. Passou pelo médico de plantão e foi liberado. 
2. Na data de 15/10, irá passar pela medicina Bracell.</t>
  </si>
  <si>
    <t>Fabio Bozi</t>
  </si>
  <si>
    <t>Bracell Linha 1, Pátio</t>
  </si>
  <si>
    <t>O motorista do CM 44207, ao realizar manobra colidiu a última carreta no retrovisor do CM 44179. Não houve danos físicos, apenas danos ao patrimônio.</t>
  </si>
  <si>
    <t>37015601/Sebastião Adicio Ramos de Mores</t>
  </si>
  <si>
    <t>1.Colaborador de imediato acionou os técnicos e a patrimonial para relatar o ocorrido.
2.Informado tambem a supervisão dos BTFs 6 e 7</t>
  </si>
  <si>
    <t>Fazenda São João da Lapa - Brotas/SP</t>
  </si>
  <si>
    <t>Ao realizar a manobra com o trator para retornar ao talhão, o operador acionou a marcha ré. Em seguida, o trator afogou, com isso, ficou sem freio e desceu aproximadamente 60 metros, parando somente quando houve a quebra do munhão da roda direita, que bateu em um resíduo.</t>
  </si>
  <si>
    <t>Preparo de Solo - LP2</t>
  </si>
  <si>
    <t xml:space="preserve">37017146/Luciano Aparecido Marques da Silva </t>
  </si>
  <si>
    <t>1. Comunicado aos gestores da área;
2. Realizado avaliação dos danos e sinalização do local; 
3. O colaborador foi encaminhado ao hospital da cidade de Brotas, onde foi medicado e liberado sem restrições. 
4. Foi encaminhado para o ambulatório Bracell</t>
  </si>
  <si>
    <t>Sossego II</t>
  </si>
  <si>
    <t>Colaborador realizava suas atividades, quando sentiu uma picada em sua perna esquerda.</t>
  </si>
  <si>
    <t>Comércio Farias</t>
  </si>
  <si>
    <t>Luciano Fernandes de Jesus</t>
  </si>
  <si>
    <t>Operador de Motosserra</t>
  </si>
  <si>
    <t>1. Colaborador encaminhado ao hospital mais próximo.</t>
  </si>
  <si>
    <t>Colaborador ao manobrar o caminhão prancha em marcha ré, colidiu em outro caminhão que estava atrás.</t>
  </si>
  <si>
    <t>Sebastião Ferreira Rodrigues/ 37009158</t>
  </si>
  <si>
    <t>1. Informado  Supervisão e segurança</t>
  </si>
  <si>
    <t>Avenida Davi Alexandria - Três Lagoas</t>
  </si>
  <si>
    <t xml:space="preserve">O Motorista conduzia o veículo argo na avenida (Pista Dupla), quando uma condutora da motocicleta tentou realizar uma conversão para o lado esquerdo e atingiu o veículo Argo. </t>
  </si>
  <si>
    <t>Segurança do Trabalho</t>
  </si>
  <si>
    <t>Marcello Saldanha/Matrícula 37018712</t>
  </si>
  <si>
    <t>Técnico de Segurança do Trabalho</t>
  </si>
  <si>
    <t>Fazenda Estoril</t>
  </si>
  <si>
    <t>A/C</t>
  </si>
  <si>
    <t xml:space="preserve">Durante atividade do colaborador em combate a formiga, pisou em um pedaço de arame que perfurou o calçado e atingiu superficialmente a sola do pé lado direito. </t>
  </si>
  <si>
    <t>Macer</t>
  </si>
  <si>
    <t>Romário Torres Pereira</t>
  </si>
  <si>
    <t>AGUARDANDO</t>
  </si>
  <si>
    <t>Campo Grande MS</t>
  </si>
  <si>
    <t xml:space="preserve">Conforme relato do motorista  conduzindo a Van de frota TLO-02, dia 15 - 10 - 2024, por volta das 01:30 hs com destino ao alojamento, levando colaboradores Teca frente MS florestal ao atravessar a rua sendo sua preferência a van da empresa foi atingida por uma motocicleta biz na sua porta lateral do lado direito do passageiro causando apenas danos material. </t>
  </si>
  <si>
    <t>Fazenda Estância NK</t>
  </si>
  <si>
    <t>Colaborador executava atividade de plantio manual, quando ao mudar de linha, veio a pisar em um desnível oriundo do preparo de solo,ocasionando desconforto no joelho direito.</t>
  </si>
  <si>
    <t>37019307 - Jeferson Batista de Lima</t>
  </si>
  <si>
    <t>Fazenda Estância Eliza</t>
  </si>
  <si>
    <t>Durante a condução do veículo (Mobi) pela fazenda, realizando o conhecimento de novas áreas de trabalho. Próximo do talhão 2 seguia normalmente na condução do veículo em uma velocidade entre 15 a 20km por hora,  dividindo atenção entre a via e o talhão. A frente seguia uma camionete da MS Florestal que ao frear o veículo, o condutor que seguia logo atrás não teve tempo de reação para evitar a colisão</t>
  </si>
  <si>
    <t xml:space="preserve">Elton Carlos dos Santos </t>
  </si>
  <si>
    <t xml:space="preserve">Diretor Operacional </t>
  </si>
  <si>
    <t xml:space="preserve">Colaborador estava desenvolvendo a atividade de retirar os resíduos e quando pegou a caixa que estava ao lado do trilho da barraca de 2 seleção, acabou batendo a perna esquerda na ponta do trilho vindo a rasgar a calça dando um pequeno corte na perna. </t>
  </si>
  <si>
    <t xml:space="preserve">Luiz Fellipe Silva Alves </t>
  </si>
  <si>
    <t xml:space="preserve"> Após término das refeições, os colaboradores estavam dentro da barraca. Houve uma mudança de tempo repentina, e um vento muito forte, fez com que soltasse as cintas de sustentação da barraca, fazendo com que ela caísse inteira, e um dos ferros da barraca atingiu a cabeça do colaborador Emanoel Bernardo da Silva, que recebeu o primeiro socorro, e foi encaminhado para cidade para avaliação médica.</t>
  </si>
  <si>
    <t>AMBIENT</t>
  </si>
  <si>
    <t>Emanoel da Silva Morais</t>
  </si>
  <si>
    <t>Ajudante de Reflorestamento</t>
  </si>
  <si>
    <t>MS 040 KM 200</t>
  </si>
  <si>
    <t>RVH8E82 - Terceira composição pegou fogo do trajeto do projeto Santa Rita x Ponto de apoio.
O restante do conjunto foi desatrelado!</t>
  </si>
  <si>
    <t xml:space="preserve">Carlos Roberto Senna </t>
  </si>
  <si>
    <t>ALTO</t>
  </si>
  <si>
    <t>fábrica linha 2</t>
  </si>
  <si>
    <t>Ao fazer a descarga na linha 2 mesa 4, motorista Henrique Vilanova filho estava acompanhado pelo instrutor Emerson Costa foi avisado pelo rádio que estava com vazamento de arla . Os dois desceram e foram olhar aonde estava o vazamento tinha batido uma madeira  no tanque de arla vindo a fazer um buraco no tanque foi chamado líder do pátio para ficar ciente do ocorrido no caminhão frota 44174. Caminhão foi encaminhado até automotiva para realizar reparos no caminhão.</t>
  </si>
  <si>
    <t>Henrique Vilanova Filho, matrícula 37013884</t>
  </si>
  <si>
    <t xml:space="preserve">Pátio de varrição Fábrica Bracell </t>
  </si>
  <si>
    <t>O motorista Carlos Chantilly, após realizar a varrição das composição do caminhão TKV7C97 no pátio da fábrica Bracell, veio a fazer uma manobra em marcha ré para conseguir sair com o caminhão.
Nesse momento veio a colidir na frente do caminhão placa FQS3B93 da empresa Plácidos Transportes causando avarias no para brisa e quebra sol externo.
Não tivemos vítimas somente danos materiais.</t>
  </si>
  <si>
    <t xml:space="preserve">Carlos Chantilly </t>
  </si>
  <si>
    <t>Fazenda Manga Larga</t>
  </si>
  <si>
    <t>Enquanto derrubava árvore, o colaborador atingiu uma caixa de abelhas. As abelhas saíram e foram para uma máquina próxima, entrando na cabine por uma fresta na porta. O operador acabou sendo picado.</t>
  </si>
  <si>
    <t>Valdiney dos Reis/37007390</t>
  </si>
  <si>
    <t>1. colaborador desceu e procurou lugar seguro, tomou antialérgico e encaminhado para o hospital de Lins-SP.</t>
  </si>
  <si>
    <t>Fazenda Três Irmãos - MG</t>
  </si>
  <si>
    <t>Durante deslocamento com o ônibus sentido a fazenda Três Irmãos, houve a queda de uma mala sobre o colaborador causando dor no ombro direito. OBS: A mala estava acomodada no porta embrulho do ônibus.</t>
  </si>
  <si>
    <t>Dione Nunes Santos</t>
  </si>
  <si>
    <t>Motorista Lubrificador</t>
  </si>
  <si>
    <t>1. Colaborador encaminhado ao pronto atendimento.</t>
  </si>
  <si>
    <t>Fazenda São João da Lapa</t>
  </si>
  <si>
    <t>Após realizar a manutenção no trator frota 5022, o responsável pela manutenção necessitou realizar testes de frenagem. Durante os testes, ao acionar o freio, o mesmo não funcionou e o trator se deslocou por aproximadamente 30 metros em uma descida, colidindo com a lateral de um veículo leve e a frente de um caminhão oficina.</t>
  </si>
  <si>
    <t>Eleandro Monteiro/37000837</t>
  </si>
  <si>
    <t>Fábio Kaizer</t>
  </si>
  <si>
    <t xml:space="preserve">Motorista ao passar ao lado de outro caminhão, houve colisão da terceira composição na carreta do caminhão.
</t>
  </si>
  <si>
    <t>Cleber Alves Silva/37007213</t>
  </si>
  <si>
    <t>1. Avisado o supervisor da área e logístico.</t>
  </si>
  <si>
    <t>Pátio de madeira L 1</t>
  </si>
  <si>
    <t>Enquanto o motorista da SBSB realizava a elevação da caçamba roll on roll of carregada com casca, resíduos de madeira, entre o forno de cal e o pátio de madeira da linha 1, houve tombamento da mesma.</t>
  </si>
  <si>
    <t>SBSB</t>
  </si>
  <si>
    <t>Pátio de madeira L1</t>
  </si>
  <si>
    <t>-</t>
  </si>
  <si>
    <t xml:space="preserve">1. Feito a análise preiminar </t>
  </si>
  <si>
    <t>Guilherme Sinicios de Barros</t>
  </si>
  <si>
    <t>Nova América II</t>
  </si>
  <si>
    <t>Colaboradora relatou estar efetuando atividade de irrigação não se atentou ao desnível da rua, vindo a torcer o tornozelo direiro.</t>
  </si>
  <si>
    <t>Maria das Mercedes</t>
  </si>
  <si>
    <t>Portaria 3 - Bracell LP</t>
  </si>
  <si>
    <t>Ao sair da fábrica com carro passou o crachá para abertura da cancela e ao se deslocar a cancela veio a fechar e bater na parte superior do veículo Argo SHG2G54, ocasionando um pequeno amassado.</t>
  </si>
  <si>
    <t>Pátio de madeira L2</t>
  </si>
  <si>
    <t>37008879/César Gilioli</t>
  </si>
  <si>
    <t>1. Levantado com a portaria o motivo da cancela abaixar.</t>
  </si>
  <si>
    <t>Ao realizar atividade de irrigação a colaboradora pisou em um desnível vindo a torcer o joelho causando dores.</t>
  </si>
  <si>
    <t>Maria Eduarda Virgílio Giaretta</t>
  </si>
  <si>
    <t>1. Colaboradora informou o ocorrido no dia seguinte  a mesma foi encaminhada para Santa Casa de Lins para avaliação médica, acompanhada do técnico de enfermagem João.</t>
  </si>
  <si>
    <t>Fazenda Gracifer</t>
  </si>
  <si>
    <t>Após um palanque oco quebrar durante atividade de desmanche de cerca, o colaborador desequilibrou e escorreu batendo a região interna da coxa direita na ponta do palanque, causando corte.</t>
  </si>
  <si>
    <t>Estrada Silvicultura</t>
  </si>
  <si>
    <t xml:space="preserve">Jorge Fernando Miranda Portela </t>
  </si>
  <si>
    <t xml:space="preserve">Serviços Gerais </t>
  </si>
  <si>
    <t>1. Colaborador foi socorrido pelo líder de equipe e encaminhado para o hospital na cidade de Duartina-SP.</t>
  </si>
  <si>
    <t>Juliana Domingues Farias</t>
  </si>
  <si>
    <t>Bracell - SP</t>
  </si>
  <si>
    <t>Colaborador ao realizar uma cnversão a direita, colidiu com outro caminhão.</t>
  </si>
  <si>
    <t>Antonio Cezar Lanella/37006724</t>
  </si>
  <si>
    <t>Motorista Transporte de Cragas</t>
  </si>
  <si>
    <t>1. Comunicado coordenador e supervisor</t>
  </si>
  <si>
    <t xml:space="preserve">Felipe Proença de Camargo </t>
  </si>
  <si>
    <t>Fazenda Araribá gleba B - Talhão 007</t>
  </si>
  <si>
    <t>Ao realizar atividades de barra aberta BOOMJET pneu levantou um galho de eucalipto causando a quebra do vidro inferior.</t>
  </si>
  <si>
    <t>Fabio Rodrigues dos Santos</t>
  </si>
  <si>
    <t>Operador de maquina</t>
  </si>
  <si>
    <t>1. Foi levado as informações ao supervisor e área de segurança. 
2. paralisado trator para manutenção.</t>
  </si>
  <si>
    <t>Marcio Horelio</t>
  </si>
  <si>
    <t>Trajeto Fazenda Cabreuva II</t>
  </si>
  <si>
    <t>Motorista seguia com o caminhão carregado, quando houve a quebra do fueiro da 3° composição.</t>
  </si>
  <si>
    <t>Claudio Leandro da Costa/37013180</t>
  </si>
  <si>
    <t>GERENCIA (SETORES)</t>
  </si>
  <si>
    <t>SETOR (SUB GERENCIA)</t>
  </si>
  <si>
    <t>SUPERVISOR</t>
  </si>
  <si>
    <t>COORDENADOR</t>
  </si>
  <si>
    <t>DIAS ÚTEIS</t>
  </si>
  <si>
    <t>OPÇÕES RIV</t>
  </si>
  <si>
    <t>OPÇÕES ASAF</t>
  </si>
  <si>
    <t>EM ELABORAÇÃO R.A.E</t>
  </si>
  <si>
    <t>PENDENTE R.A.E</t>
  </si>
  <si>
    <t>EM ANDAMENTO</t>
  </si>
  <si>
    <t>ATRASADO</t>
  </si>
  <si>
    <t xml:space="preserve"> Executiva</t>
  </si>
  <si>
    <t xml:space="preserve">TRAJETO </t>
  </si>
  <si>
    <t>ABR Servicos Florestais Ltda</t>
  </si>
  <si>
    <t xml:space="preserve">Adaxatelecom </t>
  </si>
  <si>
    <t>Adm Logistica</t>
  </si>
  <si>
    <t>MARCIO JOSE RUIZ PIRES</t>
  </si>
  <si>
    <t>LUCAS PINTO RIBEIRO</t>
  </si>
  <si>
    <t>RAFAEL DOMINGUES DE ALMEIDA</t>
  </si>
  <si>
    <t>ANGELO ANTONIO MARTINS TAPARO</t>
  </si>
  <si>
    <t>Agro Agil</t>
  </si>
  <si>
    <t>ARIOSMAR DAMACENO SOBRINHO</t>
  </si>
  <si>
    <t>Agro Link</t>
  </si>
  <si>
    <t>FABIO OLIVEIRA BOZI</t>
  </si>
  <si>
    <t>Agromaq</t>
  </si>
  <si>
    <t>Engenharia De Projetos</t>
  </si>
  <si>
    <t>MUITO ALTA</t>
  </si>
  <si>
    <t>RANIELLE CAMILO CANESSO</t>
  </si>
  <si>
    <t>ROBSON CORREIA LIMA (TEC)</t>
  </si>
  <si>
    <t>WESLLEN DUTRA MALAQUIAS</t>
  </si>
  <si>
    <t xml:space="preserve">DIRCEU NOVAK </t>
  </si>
  <si>
    <t>Ambiental</t>
  </si>
  <si>
    <t>Manut. Carregamento</t>
  </si>
  <si>
    <t>JOSIMAR VICENTE DE OLIVEIRA</t>
  </si>
  <si>
    <t>Ambipar</t>
  </si>
  <si>
    <t>Manut. Estradas Florestal</t>
  </si>
  <si>
    <t>Anacleto</t>
  </si>
  <si>
    <t>LUCAS ANTONIO DA SILVA GOMES</t>
  </si>
  <si>
    <t>JEFERSON DE CAMARGO</t>
  </si>
  <si>
    <t>GABRIEL DE SOUZA MATEUS</t>
  </si>
  <si>
    <t>LUIS ANDRE AREVALO DE OLIVEIRA</t>
  </si>
  <si>
    <t>Manut. Estradas Logística</t>
  </si>
  <si>
    <t>LUIZ HENRIQUE DAMASCENO</t>
  </si>
  <si>
    <t>Brasil Florestal</t>
  </si>
  <si>
    <t>Ofic. Manut. Auto. L1/ L2</t>
  </si>
  <si>
    <t>Cassol</t>
  </si>
  <si>
    <t>Constratom</t>
  </si>
  <si>
    <t>Construtora Gomes</t>
  </si>
  <si>
    <t>Contremp</t>
  </si>
  <si>
    <t>RODRIGO MORENO DOS SANTOS SILVA</t>
  </si>
  <si>
    <t xml:space="preserve">Correa Alves </t>
  </si>
  <si>
    <t>SANDY QUANDT DANTAS MARINHO</t>
  </si>
  <si>
    <t>Decarterra</t>
  </si>
  <si>
    <t>Destaque Máquinas</t>
  </si>
  <si>
    <t>Relacionamento com Comunidade</t>
  </si>
  <si>
    <t>Saúde</t>
  </si>
  <si>
    <t>Dolomita Mix</t>
  </si>
  <si>
    <t>Envimat</t>
  </si>
  <si>
    <t xml:space="preserve">Célula de Combustível </t>
  </si>
  <si>
    <t>Manut. Estradas Próprio Silvicultura</t>
  </si>
  <si>
    <t xml:space="preserve">Expresso Nepomuceno </t>
  </si>
  <si>
    <t>Manut. Estradas Terceiro Silvicultura</t>
  </si>
  <si>
    <t>Brigada Florestal</t>
  </si>
  <si>
    <t>Fermaq Terraplenagem</t>
  </si>
  <si>
    <t>Fernandes Servicos Agricolas</t>
  </si>
  <si>
    <t>Ferraz Servicos Florestais</t>
  </si>
  <si>
    <t>Ferro Equipamento Industrial Ltda</t>
  </si>
  <si>
    <t>Irrigaplan</t>
  </si>
  <si>
    <t>J.Y</t>
  </si>
  <si>
    <t>Jauense</t>
  </si>
  <si>
    <t>JCM Florestal</t>
  </si>
  <si>
    <t>Jm Destoca</t>
  </si>
  <si>
    <t>K-Tha</t>
  </si>
  <si>
    <t>Lençóis Destoca</t>
  </si>
  <si>
    <t>LF Transporte</t>
  </si>
  <si>
    <t>Ma Coneglian</t>
  </si>
  <si>
    <t>Madeira Farias</t>
  </si>
  <si>
    <t>Mar</t>
  </si>
  <si>
    <t>Meta Florestal Comércio E Transporte Ltda Epp</t>
  </si>
  <si>
    <t>Mi Engenharia</t>
  </si>
  <si>
    <t>JOSE ADRIANO DOS SANTOS</t>
  </si>
  <si>
    <t>Mills Locacao, Servicos E Logistica S.A.</t>
  </si>
  <si>
    <t>Mip Florestal Ltda</t>
  </si>
  <si>
    <t>RAFAEL ELI DE CAMARGO</t>
  </si>
  <si>
    <t>Montagens Vignatti Ltda</t>
  </si>
  <si>
    <t>MSFC</t>
  </si>
  <si>
    <t>Nivaldo De Paulo Camillo</t>
  </si>
  <si>
    <t>Nova Tamboré</t>
  </si>
  <si>
    <t>Pezzone Transporte</t>
  </si>
  <si>
    <t>Plantec</t>
  </si>
  <si>
    <t>Pretel</t>
  </si>
  <si>
    <t>PW Agroflorestal</t>
  </si>
  <si>
    <t>RDS</t>
  </si>
  <si>
    <t>Riacho</t>
  </si>
  <si>
    <t>Risso</t>
  </si>
  <si>
    <t>Sotreq</t>
  </si>
  <si>
    <t>Susejvieir</t>
  </si>
  <si>
    <t>Terram</t>
  </si>
  <si>
    <t>Terramais</t>
  </si>
  <si>
    <t>Vale do Tibagi</t>
  </si>
  <si>
    <t xml:space="preserve">Vrb Reflorestadora </t>
  </si>
  <si>
    <t>V-RENTAL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</si>
</sst>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font>
    <font>
      <sz val="11"/>
      <color rgb="FF1D1C1D"/>
      <name val="Arial"/>
      <family val="2"/>
    </font>
    <font>
      <sz val="11"/>
      <color theme="1"/>
      <name val="Calibri"/>
      <family val="2"/>
    </font>
    <font>
      <sz val="11"/>
      <name val="Calibri"/>
      <family val="2"/>
    </font>
    <font>
      <sz val="11"/>
      <color rgb="FF1D1C1D"/>
      <name val="Calibri"/>
      <family val="2"/>
      <scheme val="minor"/>
    </font>
    <font>
      <b/>
      <sz val="9"/>
      <color indexed="81"/>
      <name val="Segoe UI"/>
      <family val="2"/>
    </font>
    <font>
      <sz val="9"/>
      <color indexed="81"/>
      <name val="Segoe UI"/>
      <family val="2"/>
    </font>
    <font>
      <sz val="11"/>
      <color rgb="FF000000"/>
      <name val="Calibri"/>
      <family val="2"/>
    </font>
    <font>
      <sz val="11"/>
      <color rgb="FFFFFFFF"/>
      <name val="Calibri"/>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9"/>
        <bgColor indexed="64"/>
      </patternFill>
    </fill>
    <fill>
      <patternFill patternType="solid">
        <fgColor theme="9" tint="-0.249977111117893"/>
        <bgColor indexed="64"/>
      </patternFill>
    </fill>
    <fill>
      <patternFill patternType="solid">
        <fgColor rgb="FF0046BA"/>
        <bgColor rgb="FF0046BA"/>
      </patternFill>
    </fill>
  </fills>
  <borders count="4">
    <border>
      <left/>
      <right/>
      <top/>
      <bottom/>
      <diagonal/>
    </border>
    <border>
      <left style="thin">
        <color theme="2" tint="-9.9917600024414813E-2"/>
      </left>
      <right style="thin">
        <color theme="2" tint="-9.9917600024414813E-2"/>
      </right>
      <top/>
      <bottom/>
      <diagonal/>
    </border>
    <border>
      <left style="thin">
        <color indexed="64"/>
      </left>
      <right style="thin">
        <color indexed="64"/>
      </right>
      <top style="thin">
        <color indexed="64"/>
      </top>
      <bottom style="thin">
        <color indexed="64"/>
      </bottom>
      <diagonal/>
    </border>
    <border>
      <left/>
      <right/>
      <top style="thin">
        <color theme="4"/>
      </top>
      <bottom/>
      <diagonal/>
    </border>
  </borders>
  <cellStyleXfs count="1">
    <xf numFmtId="0" fontId="0" fillId="0" borderId="0"/>
  </cellStyleXfs>
  <cellXfs count="93">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2" borderId="0" xfId="0" applyFont="1" applyFill="1" applyAlignment="1">
      <alignment horizontal="center" vertical="center" wrapText="1"/>
    </xf>
    <xf numFmtId="0" fontId="0" fillId="3" borderId="0" xfId="0" applyFill="1" applyAlignment="1">
      <alignment horizontal="center" vertical="center"/>
    </xf>
    <xf numFmtId="14" fontId="2" fillId="0" borderId="0" xfId="0" applyNumberFormat="1" applyFont="1" applyBorder="1" applyAlignment="1">
      <alignment vertical="center"/>
    </xf>
    <xf numFmtId="14" fontId="0" fillId="0" borderId="1" xfId="0" applyNumberFormat="1" applyBorder="1" applyAlignment="1">
      <alignment horizontal="center" vertical="center"/>
    </xf>
    <xf numFmtId="20" fontId="0" fillId="0" borderId="0" xfId="0" applyNumberFormat="1" applyAlignment="1">
      <alignment horizontal="center" vertical="center"/>
    </xf>
    <xf numFmtId="0" fontId="3" fillId="3" borderId="0" xfId="0" applyFont="1" applyFill="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Alignment="1">
      <alignment horizontal="justify" vertical="center" wrapText="1"/>
    </xf>
    <xf numFmtId="0" fontId="0" fillId="4" borderId="0" xfId="0" applyFill="1" applyAlignment="1">
      <alignment horizontal="center" vertical="center"/>
    </xf>
    <xf numFmtId="0" fontId="2" fillId="0" borderId="0" xfId="0" applyFont="1" applyAlignment="1">
      <alignment horizontal="center" vertical="center" wrapText="1"/>
    </xf>
    <xf numFmtId="0" fontId="2" fillId="3"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wrapText="1"/>
    </xf>
    <xf numFmtId="14" fontId="0" fillId="0" borderId="0" xfId="0" applyNumberFormat="1" applyAlignment="1">
      <alignment horizontal="center" vertical="center"/>
    </xf>
    <xf numFmtId="0" fontId="0" fillId="0" borderId="0" xfId="0" applyNumberFormat="1" applyBorder="1"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20" fontId="0" fillId="0" borderId="0" xfId="0" applyNumberFormat="1" applyAlignment="1">
      <alignment horizontal="center"/>
    </xf>
    <xf numFmtId="0" fontId="3" fillId="3" borderId="0" xfId="0" applyFont="1" applyFill="1" applyAlignment="1">
      <alignment horizontal="center" wrapText="1"/>
    </xf>
    <xf numFmtId="0" fontId="0" fillId="0" borderId="0" xfId="0" applyBorder="1" applyAlignment="1">
      <alignment horizontal="center"/>
    </xf>
    <xf numFmtId="0" fontId="0" fillId="4" borderId="0" xfId="0" applyFill="1" applyAlignment="1">
      <alignment horizontal="center"/>
    </xf>
    <xf numFmtId="0" fontId="2" fillId="0" borderId="0" xfId="0" applyFont="1" applyAlignment="1">
      <alignment horizontal="center"/>
    </xf>
    <xf numFmtId="0" fontId="0" fillId="0" borderId="0" xfId="0" applyAlignment="1">
      <alignment horizontal="left"/>
    </xf>
    <xf numFmtId="0" fontId="0" fillId="3" borderId="0" xfId="0" applyFill="1" applyBorder="1" applyAlignment="1">
      <alignment horizontal="center"/>
    </xf>
    <xf numFmtId="0" fontId="0" fillId="2" borderId="0" xfId="0" applyFill="1" applyBorder="1" applyAlignment="1">
      <alignment horizontal="center"/>
    </xf>
    <xf numFmtId="0" fontId="2" fillId="0" borderId="0" xfId="0" applyFont="1"/>
    <xf numFmtId="0" fontId="0" fillId="3" borderId="0" xfId="0" applyFill="1" applyAlignment="1">
      <alignment horizontal="justify"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vertical="center"/>
    </xf>
    <xf numFmtId="0" fontId="0" fillId="3" borderId="0" xfId="0" applyFill="1" applyAlignment="1">
      <alignment vertical="center"/>
    </xf>
    <xf numFmtId="0" fontId="2" fillId="0" borderId="0" xfId="0" applyFont="1" applyAlignment="1">
      <alignment vertical="center"/>
    </xf>
    <xf numFmtId="0" fontId="2" fillId="4" borderId="0" xfId="0" applyFont="1" applyFill="1" applyAlignment="1">
      <alignment horizontal="center"/>
    </xf>
    <xf numFmtId="0" fontId="0" fillId="2" borderId="0" xfId="0" applyFill="1" applyAlignment="1">
      <alignment horizontal="justify" vertical="center" wrapText="1"/>
    </xf>
    <xf numFmtId="0" fontId="0" fillId="0" borderId="0" xfId="0" applyAlignment="1">
      <alignment horizontal="left" vertical="center" wrapText="1"/>
    </xf>
    <xf numFmtId="0" fontId="2"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4" fillId="0" borderId="0" xfId="0" applyFont="1" applyAlignment="1">
      <alignment horizontal="center"/>
    </xf>
    <xf numFmtId="14" fontId="2" fillId="0" borderId="0" xfId="0" applyNumberFormat="1" applyFont="1"/>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left" vertical="center"/>
    </xf>
    <xf numFmtId="0" fontId="0" fillId="4" borderId="0" xfId="0" applyFill="1" applyAlignment="1">
      <alignment horizontal="center" wrapText="1"/>
    </xf>
    <xf numFmtId="14" fontId="2" fillId="0" borderId="0" xfId="0" applyNumberFormat="1" applyFont="1" applyAlignment="1">
      <alignment vertical="center"/>
    </xf>
    <xf numFmtId="14" fontId="0" fillId="0" borderId="0" xfId="0" applyNumberFormat="1"/>
    <xf numFmtId="14" fontId="0" fillId="0" borderId="1" xfId="0" applyNumberFormat="1" applyBorder="1" applyAlignment="1">
      <alignment horizontal="center"/>
    </xf>
    <xf numFmtId="0" fontId="3" fillId="3" borderId="0" xfId="0" applyFont="1" applyFill="1" applyAlignment="1">
      <alignment horizontal="center" vertical="center"/>
    </xf>
    <xf numFmtId="0" fontId="0" fillId="4" borderId="0" xfId="0" applyFill="1" applyAlignment="1">
      <alignment horizontal="center" vertical="center" wrapText="1"/>
    </xf>
    <xf numFmtId="0" fontId="0" fillId="0" borderId="0" xfId="0" applyAlignment="1">
      <alignment vertical="center" wrapText="1"/>
    </xf>
    <xf numFmtId="0" fontId="5" fillId="0" borderId="0" xfId="0" applyFont="1" applyAlignment="1">
      <alignment horizontal="center" vertical="center"/>
    </xf>
    <xf numFmtId="0" fontId="5" fillId="0" borderId="0" xfId="0" applyFont="1" applyAlignment="1">
      <alignment horizontal="center"/>
    </xf>
    <xf numFmtId="14" fontId="0" fillId="0" borderId="0" xfId="0" applyNumberFormat="1" applyBorder="1" applyAlignment="1">
      <alignment horizontal="center" vertical="center"/>
    </xf>
    <xf numFmtId="14" fontId="0" fillId="0" borderId="0" xfId="0" applyNumberFormat="1" applyAlignment="1"/>
    <xf numFmtId="14" fontId="0" fillId="0" borderId="0" xfId="0" applyNumberFormat="1" applyBorder="1" applyAlignment="1">
      <alignment horizontal="center"/>
    </xf>
    <xf numFmtId="0" fontId="0" fillId="3" borderId="0" xfId="0" applyFill="1" applyAlignment="1">
      <alignment horizontal="center" vertical="center" wrapText="1"/>
    </xf>
    <xf numFmtId="14" fontId="0" fillId="0" borderId="0" xfId="0" applyNumberFormat="1" applyAlignment="1">
      <alignment horizontal="center"/>
    </xf>
    <xf numFmtId="0" fontId="0" fillId="0" borderId="0" xfId="0" applyAlignment="1">
      <alignment vertical="center"/>
    </xf>
    <xf numFmtId="0" fontId="0" fillId="5" borderId="0" xfId="0" applyFill="1" applyAlignment="1">
      <alignment horizontal="center" vertical="center"/>
    </xf>
    <xf numFmtId="0" fontId="0" fillId="0" borderId="0" xfId="0" applyFill="1" applyAlignment="1">
      <alignment horizontal="center" vertical="center"/>
    </xf>
    <xf numFmtId="0" fontId="0" fillId="6" borderId="0" xfId="0" applyFill="1" applyAlignment="1">
      <alignment horizontal="center" vertical="center"/>
    </xf>
    <xf numFmtId="0" fontId="0" fillId="2" borderId="0" xfId="0" applyFill="1" applyBorder="1" applyAlignment="1">
      <alignment horizontal="center" vertical="center"/>
    </xf>
    <xf numFmtId="0" fontId="0" fillId="7" borderId="0" xfId="0" applyFill="1" applyAlignment="1">
      <alignment horizontal="center" vertical="center"/>
    </xf>
    <xf numFmtId="0" fontId="0" fillId="0" borderId="0" xfId="0" applyFill="1" applyAlignment="1">
      <alignment horizontal="center"/>
    </xf>
    <xf numFmtId="0" fontId="0" fillId="3" borderId="0" xfId="0" applyFill="1" applyAlignment="1">
      <alignment horizontal="center" wrapText="1"/>
    </xf>
    <xf numFmtId="16" fontId="0" fillId="0" borderId="0" xfId="0" applyNumberFormat="1" applyAlignment="1">
      <alignment horizontal="center" vertical="center"/>
    </xf>
    <xf numFmtId="14" fontId="0" fillId="7" borderId="0" xfId="0" applyNumberFormat="1" applyFill="1"/>
    <xf numFmtId="14" fontId="0" fillId="3" borderId="0" xfId="0" applyNumberFormat="1" applyFill="1"/>
    <xf numFmtId="14" fontId="0" fillId="3" borderId="1" xfId="0" applyNumberFormat="1" applyFill="1" applyBorder="1" applyAlignment="1">
      <alignment horizontal="center" vertical="center"/>
    </xf>
    <xf numFmtId="20" fontId="0" fillId="3" borderId="0" xfId="0" applyNumberFormat="1" applyFill="1" applyAlignment="1">
      <alignment horizontal="center"/>
    </xf>
    <xf numFmtId="0" fontId="0" fillId="3" borderId="0" xfId="0" applyFill="1" applyBorder="1" applyAlignment="1">
      <alignment horizontal="center" vertical="center"/>
    </xf>
    <xf numFmtId="0" fontId="0" fillId="3" borderId="0" xfId="0" applyFill="1" applyAlignment="1">
      <alignment wrapText="1"/>
    </xf>
    <xf numFmtId="14" fontId="0" fillId="3" borderId="0" xfId="0" applyNumberFormat="1"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wrapText="1"/>
    </xf>
    <xf numFmtId="0" fontId="0" fillId="0" borderId="0" xfId="0" applyAlignment="1">
      <alignment horizontal="justify" vertical="center"/>
    </xf>
    <xf numFmtId="0" fontId="0" fillId="7" borderId="0" xfId="0" applyFill="1" applyAlignment="1">
      <alignment horizontal="center"/>
    </xf>
    <xf numFmtId="0" fontId="0" fillId="2" borderId="0" xfId="0" applyFill="1"/>
    <xf numFmtId="0" fontId="4" fillId="3" borderId="0" xfId="0" applyFont="1" applyFill="1" applyAlignment="1">
      <alignment horizontal="center" vertical="center"/>
    </xf>
    <xf numFmtId="0" fontId="0" fillId="0" borderId="0" xfId="0" applyAlignment="1">
      <alignment horizontal="left" wrapText="1"/>
    </xf>
    <xf numFmtId="0" fontId="0" fillId="8" borderId="0" xfId="0" applyFill="1" applyAlignment="1">
      <alignment horizontal="center"/>
    </xf>
    <xf numFmtId="0" fontId="0" fillId="3" borderId="2" xfId="0" applyFill="1" applyBorder="1" applyAlignment="1">
      <alignment horizontal="center" vertical="center" wrapText="1"/>
    </xf>
    <xf numFmtId="0" fontId="3" fillId="8" borderId="0" xfId="0" applyFont="1" applyFill="1" applyAlignment="1">
      <alignment horizontal="center"/>
    </xf>
    <xf numFmtId="0" fontId="0" fillId="0" borderId="0" xfId="0" quotePrefix="1" applyAlignment="1">
      <alignment horizontal="center" vertical="center"/>
    </xf>
    <xf numFmtId="0" fontId="3" fillId="3" borderId="3" xfId="0" applyFont="1" applyFill="1" applyBorder="1" applyAlignment="1">
      <alignment horizontal="center"/>
    </xf>
    <xf numFmtId="0" fontId="3" fillId="0" borderId="3" xfId="0" applyFont="1" applyBorder="1" applyAlignment="1">
      <alignment horizontal="center" vertical="center"/>
    </xf>
    <xf numFmtId="0" fontId="3" fillId="0" borderId="3" xfId="0" applyFont="1" applyBorder="1" applyAlignment="1">
      <alignment horizontal="center"/>
    </xf>
    <xf numFmtId="0" fontId="3" fillId="3" borderId="3" xfId="0" applyFont="1" applyFill="1" applyBorder="1" applyAlignment="1">
      <alignment horizontal="center" vertical="center"/>
    </xf>
    <xf numFmtId="0" fontId="9" fillId="9" borderId="0" xfId="0" applyFont="1" applyFill="1" applyAlignment="1">
      <alignment horizontal="center"/>
    </xf>
  </cellXfs>
  <cellStyles count="1">
    <cellStyle name="Normal" xfId="0" builtinId="0"/>
  </cellStyles>
  <dxfs count="79">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bottom"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
      <font>
        <color theme="0"/>
      </font>
      <fill>
        <patternFill>
          <bgColor theme="0"/>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001.DBControleEven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lbrajato\AppData\Local\Microsoft\Windows\INetCache\Content.Outlook\X8TTL6WS\001.DBControleEventos%20-%2021.08.2024.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BControleEvent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MT-2024.09.09-14.00.53/Gest&#227;o%20ST%20Outbound/8.%20Superados/FLORESTAL/A%20REFER&#202;NCIA/05.%20INDICADORES/001.Databases/001.DBControleEvento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lwfs02.lwart.net\lwc-seguranca\Gest&#227;o%20ST%20Outbound\8.%20Superados\FLORESTAL\A%20REFER&#202;NCIA\05.%20INDICADORES\001.Databases\Nova%20pasta\C&#243;pia%20de%20001.DBControleEvent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est&#227;o%20ST%20Outbound/8.%20Superados/FLORESTAL/A%20REFER&#202;NCIA/05.%20INDICADORES/001.Databases/C&#243;pia%20de%20001.DBControleEvento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001.DBControleEventos_MAR&#199;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RACELL/FLORESTAL/ESTAT&#205;STICA/2023/07%20JULHO/001.DBControleEventos%20-%20c&#243;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AF CR OU SR"/>
      <sheetName val="Planilha2"/>
      <sheetName val="Banco_de_Dados"/>
      <sheetName val="Estátística semanal - outubro"/>
      <sheetName val="Comparativo Mensal CDS"/>
      <sheetName val="Extratificação RIV"/>
      <sheetName val="Lista_Susp_"/>
      <sheetName val="Comparativo 2023-2024"/>
      <sheetName val="2023"/>
      <sheetName val="Planilha5"/>
    </sheetNames>
    <definedNames>
      <definedName name="PRAZO" refersTo="='Lista_Susp_'!$L$2:$M$6" sheetId="6"/>
    </definedNames>
    <sheetDataSet>
      <sheetData sheetId="0" refreshError="1"/>
      <sheetData sheetId="1" refreshError="1"/>
      <sheetData sheetId="2"/>
      <sheetData sheetId="3" refreshError="1"/>
      <sheetData sheetId="4" refreshError="1"/>
      <sheetData sheetId="5" refreshError="1"/>
      <sheetData sheetId="6">
        <row r="2">
          <cell r="L2" t="str">
            <v>RIV</v>
          </cell>
          <cell r="M2">
            <v>7</v>
          </cell>
        </row>
        <row r="3">
          <cell r="L3" t="str">
            <v>INCIDENTE</v>
          </cell>
          <cell r="M3">
            <v>7</v>
          </cell>
        </row>
        <row r="4">
          <cell r="L4" t="str">
            <v>SAA</v>
          </cell>
          <cell r="M4">
            <v>7</v>
          </cell>
        </row>
        <row r="5">
          <cell r="L5" t="str">
            <v>ASAF</v>
          </cell>
          <cell r="M5">
            <v>7</v>
          </cell>
        </row>
        <row r="6">
          <cell r="L6" t="str">
            <v>ACAF</v>
          </cell>
          <cell r="M6">
            <v>7</v>
          </cell>
        </row>
      </sheetData>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co_de_Dados"/>
      <sheetName val="Lista_Susp_"/>
      <sheetName val="001.DBControleEventos - 21.08"/>
    </sheetNames>
    <definedNames>
      <definedName name="PRAZO" refersTo="='Lista_Susp_'!$L$2:$M$6" sheetId="1"/>
    </defined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Planilha7"/>
      <sheetName val="Planilha2"/>
      <sheetName val="Planilha8"/>
      <sheetName val="Planilha3"/>
      <sheetName val="Extratificação RIV"/>
      <sheetName val="Banco_de_Dados"/>
      <sheetName val="Planilha5"/>
      <sheetName val="Planilha6"/>
      <sheetName val="Lista_Susp_"/>
      <sheetName val="Planilha4"/>
      <sheetName val="Comparativo 2023-202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ASAF CR OU SR"/>
      <sheetName val="Planilha7"/>
      <sheetName val="Banco_de_Dados"/>
      <sheetName val="Estátística semanal - SETEMBRO"/>
      <sheetName val="Planilha2"/>
      <sheetName val="Planilha3"/>
      <sheetName val="Extratificação RIV"/>
      <sheetName val="Planilha5"/>
      <sheetName val="Planilha6"/>
      <sheetName val="Lista_Susp_"/>
      <sheetName val="Planilha4"/>
      <sheetName val="Comparativo 2023-2024"/>
      <sheetName val="2023"/>
      <sheetName val="Cópia de 001.DBControleEvento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ow r="2">
          <cell r="L2" t="str">
            <v>RIV</v>
          </cell>
        </row>
      </sheetData>
      <sheetData sheetId="11" refreshError="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Susp_"/>
      <sheetName val="Planilha1"/>
      <sheetName val="Planilha2"/>
      <sheetName val="Banco_de_Dados"/>
    </sheetNames>
    <sheetDataSet>
      <sheetData sheetId="0" refreshError="1"/>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3BFA2-DBC6-409E-B433-10DD8B9C3DBA}" name="Tabela1" displayName="Tabela1" ref="A1:AF1541" totalsRowShown="0">
  <autoFilter ref="A1:AF1541" xr:uid="{8AFDFD78-9923-42E0-A2E4-3B6C600BF2A2}"/>
  <tableColumns count="32">
    <tableColumn id="1" xr3:uid="{D7794D2F-BDE2-444F-A350-D33C3D973573}" name="Nº"/>
    <tableColumn id="2" xr3:uid="{EA8E6AF7-D885-4D71-B09A-3F6D37F5F5DB}" name="REGIONAL" dataDxfId="21"/>
    <tableColumn id="3" xr3:uid="{5D4FAA72-0F4E-4ED8-A98E-5F73EF308F5E}" name="DATA"/>
    <tableColumn id="4" xr3:uid="{3BAC69BD-AD42-4C2E-B45D-60EC53892146}" name="MÊS"/>
    <tableColumn id="5" xr3:uid="{CB5BABE8-7D48-41EA-B6B9-F9528595BE5E}" name="HORA"/>
    <tableColumn id="6" xr3:uid="{CB0D61AF-AC67-4CC0-B890-131C5BAA6E7B}" name="LOCAL" dataDxfId="20"/>
    <tableColumn id="7" xr3:uid="{F48A36B3-C233-434F-8C5C-65913E744A9F}" name="CLASSIFICAÇÃO"/>
    <tableColumn id="29" xr3:uid="{9DFB2FE4-AFB0-4A2A-88D1-1A541F7774FD}" name="EVENTO RIV" dataDxfId="19"/>
    <tableColumn id="32" xr3:uid="{34F93B7B-6F36-4286-9F14-E0F523AB7276}" name="EVENTO ASAF (SR OU CR)" dataDxfId="18"/>
    <tableColumn id="24" xr3:uid="{BCED44EC-3EF2-49CB-8F33-18821A7A9B5C}" name="PSIF" dataDxfId="17"/>
    <tableColumn id="8" xr3:uid="{E06699D9-1D51-4DA0-B033-DA416576A59B}" name="DESCRIÇÃO"/>
    <tableColumn id="9" xr3:uid="{8974CC69-9C1C-4B50-BFB4-930168C0CF98}" name="EMPRESA" dataDxfId="16"/>
    <tableColumn id="10" xr3:uid="{BE5DF338-6B77-4B8C-97FD-D23A96DA9BAF}" name="GERÊNCIA" dataDxfId="15"/>
    <tableColumn id="11" xr3:uid="{49F4A516-F412-4FAD-819F-CE50F81B12E6}" name="MÓDULO/ FRENTE DE TRABALHO"/>
    <tableColumn id="12" xr3:uid="{0F8CFAF4-B32D-4813-BA4A-2F12AA2ABC2C}" name="COLABORADOR" dataDxfId="14"/>
    <tableColumn id="13" xr3:uid="{C82CEA1B-2878-451D-8335-03205ABEC12A}" name="FUNÇÃO" dataDxfId="13"/>
    <tableColumn id="14" xr3:uid="{4506A8EF-4B46-4778-8F29-5AAC4E3899E0}" name="GESTOR IMEDIATO BRACELL" dataDxfId="12"/>
    <tableColumn id="15" xr3:uid="{51D862F9-209F-40F3-874E-1AF004B4A41A}" name="COORDENADOR BRACELL" dataDxfId="11"/>
    <tableColumn id="16" xr3:uid="{55D0CED2-3F04-4076-B722-6731B2405882}" name="SUPERVISOR BRACELL" dataDxfId="10"/>
    <tableColumn id="17" xr3:uid="{A60849B1-8FA7-4437-857A-80B08B40D900}" name="AÇÕES IMEDIATAS"/>
    <tableColumn id="18" xr3:uid="{1807A0C2-6F65-426F-8EFF-0AF3C4B2690C}" name="INFORMADO POR" dataDxfId="9"/>
    <tableColumn id="19" xr3:uid="{5E2119C1-7D28-4FC3-A5CB-249CC811F590}" name="TST" dataDxfId="8"/>
    <tableColumn id="20" xr3:uid="{0B157D59-59A3-4126-A2B2-8443397D682B}" name="SEVERIDADE" dataDxfId="7"/>
    <tableColumn id="21" xr3:uid="{6D503D32-735B-40D8-A4CF-2CE2182EDA15}" name="PROBABILIDADE" dataDxfId="6"/>
    <tableColumn id="22" xr3:uid="{A3F5FE4B-5731-41C2-8978-4B7CC5CB0C0F}" name="R.A.E" dataDxfId="5"/>
    <tableColumn id="23" xr3:uid="{84052D55-0F9F-4808-B967-C549881DCCF6}" name="PRAZO ABERTURA R.A.E" dataDxfId="4">
      <calculatedColumnFormula>IF(Tabela1[[#This Row],[R.A.E]]="SIM",VLOOKUP(Tabela1[[#This Row],[CLASSIFICAÇÃO]],[1]Lista_Susp_!PRAZO,2,0)+Tabela1[[#This Row],[DATA]],"")</calculatedColumnFormula>
    </tableColumn>
    <tableColumn id="26" xr3:uid="{50CEAA50-5812-4B17-A8FB-51CC6A0B201F}" name="STATUS" dataDxfId="3">
      <calculatedColumnFormula>IF(Tabela1[[#This Row],[R.A.E]]="SIM",IF(AC2="ok","CONCLUÍDO",IF(Tabela1[[#This Row],[PRAZO ABERTURA R.A.E]]&lt;TODAY(),"ATRASADO","NO PRAZO")))</calculatedColumnFormula>
    </tableColumn>
    <tableColumn id="25" xr3:uid="{C010CD83-1DAD-43B0-8EE3-57F84E5DE1CB}" name="DIAS ATRASADO" dataDxfId="2">
      <calculatedColumnFormula>IF(Tabela1[[#This Row],[PRAZO ABERTURA R.A.E]]&gt;=TODAY(),"",IF(Tabela1[[#This Row],[STATUS]]="ATRASADO",TODAY()-Tabela1[[#This Row],[PRAZO ABERTURA R.A.E]],""))</calculatedColumnFormula>
    </tableColumn>
    <tableColumn id="27" xr3:uid="{F0CBBDD8-24D4-43EF-AE4C-53BDA3F3F605}" name="R.A.E ASSINADA"/>
    <tableColumn id="30" xr3:uid="{531B20CA-08C8-4852-A2D8-BC11E3C202B3}" name="DATA R.A.E ASSINADA" dataDxfId="1"/>
    <tableColumn id="28" xr3:uid="{252ABEC2-D6DA-4F45-B519-7F8E5208B767}" name="R.A.E FINALIZADA DENTRO DO PRAZO" dataDxfId="0"/>
    <tableColumn id="31" xr3:uid="{A1FE6D10-61DF-4E36-A15F-34EF161B32D9}" name="FOI COMUNICADO?"/>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034A-0EBB-4A81-A61D-91D6C13D4DE3}">
  <dimension ref="A1:AZ1795"/>
  <sheetViews>
    <sheetView workbookViewId="0">
      <selection activeCell="D12" sqref="D12"/>
    </sheetView>
  </sheetViews>
  <sheetFormatPr defaultRowHeight="15" x14ac:dyDescent="0.25"/>
  <cols>
    <col min="1" max="1" width="11.85546875" style="20" customWidth="1"/>
    <col min="2" max="2" width="26.28515625" style="20" customWidth="1"/>
    <col min="3" max="3" width="14" customWidth="1"/>
    <col min="4" max="4" width="16.5703125" customWidth="1"/>
    <col min="5" max="5" width="17.28515625" style="20" customWidth="1"/>
    <col min="6" max="6" width="51" style="41" customWidth="1"/>
    <col min="7" max="7" width="23" style="20" customWidth="1"/>
    <col min="8" max="8" width="34.28515625" style="20" customWidth="1"/>
    <col min="9" max="9" width="24.28515625" style="20" customWidth="1"/>
    <col min="10" max="10" width="16.140625" customWidth="1"/>
    <col min="11" max="11" width="152" style="20" bestFit="1" customWidth="1"/>
    <col min="12" max="12" width="35.7109375" style="2" bestFit="1" customWidth="1"/>
    <col min="13" max="13" width="36" style="20" bestFit="1" customWidth="1"/>
    <col min="14" max="14" width="73.85546875" style="2" bestFit="1" customWidth="1"/>
    <col min="15" max="15" width="44.140625" style="2" bestFit="1" customWidth="1"/>
    <col min="16" max="16" width="43.28515625" style="2" bestFit="1" customWidth="1"/>
    <col min="17" max="17" width="34" style="2" customWidth="1"/>
    <col min="18" max="18" width="40.85546875" style="2" bestFit="1" customWidth="1"/>
    <col min="19" max="19" width="55" customWidth="1"/>
    <col min="20" max="20" width="109.28515625" style="2" customWidth="1"/>
    <col min="21" max="21" width="44.5703125" style="2" customWidth="1"/>
    <col min="22" max="22" width="41.7109375" style="2" customWidth="1"/>
    <col min="23" max="23" width="18.42578125" style="2" customWidth="1"/>
    <col min="24" max="24" width="16.42578125" style="2" customWidth="1"/>
    <col min="25" max="25" width="26.7109375" style="20" customWidth="1"/>
    <col min="26" max="26" width="18.28515625" customWidth="1"/>
    <col min="27" max="27" width="15.7109375" style="2" customWidth="1"/>
    <col min="28" max="28" width="17" style="2" customWidth="1"/>
    <col min="29" max="29" width="24.5703125" style="2" customWidth="1"/>
    <col min="30" max="30" width="31.85546875" style="2" customWidth="1"/>
    <col min="31" max="31" width="23.28515625" customWidth="1"/>
  </cols>
  <sheetData>
    <row r="1" spans="1:32" ht="57"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29</v>
      </c>
      <c r="AE1" s="3" t="s">
        <v>30</v>
      </c>
      <c r="AF1" s="1" t="s">
        <v>31</v>
      </c>
    </row>
    <row r="2" spans="1:32" ht="30" x14ac:dyDescent="0.25">
      <c r="A2" s="4">
        <v>1</v>
      </c>
      <c r="B2" s="2" t="s">
        <v>32</v>
      </c>
      <c r="C2" s="5">
        <v>45292</v>
      </c>
      <c r="D2" s="6" t="str">
        <f t="shared" ref="D2:D65" si="0">TEXT(C2,"MMMM")</f>
        <v>janeiro</v>
      </c>
      <c r="E2" s="7">
        <v>0.3923611111111111</v>
      </c>
      <c r="F2" s="8" t="s">
        <v>33</v>
      </c>
      <c r="G2" s="9" t="s">
        <v>34</v>
      </c>
      <c r="H2" s="10" t="s">
        <v>35</v>
      </c>
      <c r="I2" s="10"/>
      <c r="J2" s="2"/>
      <c r="K2" s="11" t="s">
        <v>36</v>
      </c>
      <c r="L2" s="4" t="s">
        <v>37</v>
      </c>
      <c r="M2" s="4" t="s">
        <v>38</v>
      </c>
      <c r="N2" s="4"/>
      <c r="O2" s="12" t="s">
        <v>39</v>
      </c>
      <c r="P2" s="13" t="s">
        <v>40</v>
      </c>
      <c r="Q2" s="14" t="s">
        <v>41</v>
      </c>
      <c r="R2" s="15" t="s">
        <v>42</v>
      </c>
      <c r="S2" s="14" t="s">
        <v>41</v>
      </c>
      <c r="T2" s="16" t="s">
        <v>43</v>
      </c>
      <c r="U2" s="1" t="s">
        <v>44</v>
      </c>
      <c r="V2" s="2" t="s">
        <v>45</v>
      </c>
      <c r="W2" s="4" t="s">
        <v>46</v>
      </c>
      <c r="X2" s="4" t="s">
        <v>47</v>
      </c>
      <c r="Y2" s="4" t="s">
        <v>48</v>
      </c>
      <c r="Z2" s="17" t="str">
        <f>IF(Tabela1[[#This Row],[R.A.E]]="SIM",VLOOKUP(Tabela1[[#This Row],[CLASSIFICAÇÃO]],[1]Lista_Susp_!PRAZO,2,0)+Tabela1[[#This Row],[DATA]],"")</f>
        <v/>
      </c>
      <c r="AA2" s="18" t="b">
        <f ca="1">IF(Tabela1[[#This Row],[R.A.E]]="SIM",IF(AC2="ok","CONCLUÍDO",IF(Tabela1[[#This Row],[PRAZO ABERTURA R.A.E]]&lt;TODAY(),"ATRASADO","NO PRAZO")))</f>
        <v>0</v>
      </c>
      <c r="AB2" s="19" t="str">
        <f ca="1">IF(Tabela1[[#This Row],[PRAZO ABERTURA R.A.E]]&gt;=TODAY(),"",IF(Tabela1[[#This Row],[STATUS]]="ATRASADO",TODAY()-Tabela1[[#This Row],[PRAZO ABERTURA R.A.E]],""))</f>
        <v/>
      </c>
      <c r="AC2"/>
      <c r="AD2"/>
    </row>
    <row r="3" spans="1:32" ht="29.25" x14ac:dyDescent="0.25">
      <c r="A3" s="4">
        <v>2</v>
      </c>
      <c r="B3" s="20" t="s">
        <v>32</v>
      </c>
      <c r="C3" s="5">
        <v>45292</v>
      </c>
      <c r="D3" s="6" t="str">
        <f t="shared" si="0"/>
        <v>janeiro</v>
      </c>
      <c r="E3" s="21">
        <v>0.87291666666666667</v>
      </c>
      <c r="F3" s="22" t="s">
        <v>49</v>
      </c>
      <c r="G3" s="23" t="s">
        <v>50</v>
      </c>
      <c r="H3" s="10"/>
      <c r="I3" s="10" t="s">
        <v>51</v>
      </c>
      <c r="J3" s="2" t="s">
        <v>52</v>
      </c>
      <c r="K3" s="11" t="s">
        <v>53</v>
      </c>
      <c r="L3" s="4" t="s">
        <v>37</v>
      </c>
      <c r="M3" s="4" t="s">
        <v>54</v>
      </c>
      <c r="N3" s="4"/>
      <c r="O3" s="24" t="s">
        <v>55</v>
      </c>
      <c r="P3" s="13" t="s">
        <v>56</v>
      </c>
      <c r="Q3" s="14" t="s">
        <v>57</v>
      </c>
      <c r="R3" s="4" t="s">
        <v>58</v>
      </c>
      <c r="S3" s="15" t="s">
        <v>57</v>
      </c>
      <c r="T3" s="16" t="s">
        <v>59</v>
      </c>
      <c r="U3" s="1" t="s">
        <v>57</v>
      </c>
      <c r="V3" s="2" t="s">
        <v>60</v>
      </c>
      <c r="W3" s="4" t="s">
        <v>61</v>
      </c>
      <c r="X3" s="4" t="s">
        <v>47</v>
      </c>
      <c r="Y3" s="4" t="s">
        <v>52</v>
      </c>
      <c r="Z3" s="17">
        <f>IF(Tabela1[[#This Row],[R.A.E]]="SIM",VLOOKUP(Tabela1[[#This Row],[CLASSIFICAÇÃO]],[1]Lista_Susp_!PRAZO,2,0)+Tabela1[[#This Row],[DATA]],"")</f>
        <v>45299</v>
      </c>
      <c r="AA3" s="18" t="str">
        <f ca="1">IF(Tabela1[[#This Row],[R.A.E]]="SIM",IF(AC3="ok","CONCLUÍDO",IF(Tabela1[[#This Row],[PRAZO ABERTURA R.A.E]]&lt;TODAY(),"ATRASADO","NO PRAZO")))</f>
        <v>CONCLUÍDO</v>
      </c>
      <c r="AB3" s="19" t="str">
        <f ca="1">IF(Tabela1[[#This Row],[PRAZO ABERTURA R.A.E]]&gt;=TODAY(),"",IF(Tabela1[[#This Row],[STATUS]]="ATRASADO",TODAY()-Tabela1[[#This Row],[PRAZO ABERTURA R.A.E]],""))</f>
        <v/>
      </c>
      <c r="AC3" s="2" t="s">
        <v>62</v>
      </c>
      <c r="AE3" s="2"/>
    </row>
    <row r="4" spans="1:32" ht="29.25" x14ac:dyDescent="0.25">
      <c r="A4" s="4">
        <v>3</v>
      </c>
      <c r="B4" s="20" t="s">
        <v>32</v>
      </c>
      <c r="C4" s="5">
        <v>45293</v>
      </c>
      <c r="D4" s="6" t="str">
        <f t="shared" si="0"/>
        <v>janeiro</v>
      </c>
      <c r="E4" s="21">
        <v>0.42708333333333331</v>
      </c>
      <c r="F4" s="22" t="s">
        <v>63</v>
      </c>
      <c r="G4" s="23" t="s">
        <v>64</v>
      </c>
      <c r="H4" s="10"/>
      <c r="I4" s="10"/>
      <c r="J4" s="2"/>
      <c r="K4" s="11" t="s">
        <v>65</v>
      </c>
      <c r="L4" s="4" t="s">
        <v>37</v>
      </c>
      <c r="M4" s="4" t="s">
        <v>38</v>
      </c>
      <c r="N4" s="4"/>
      <c r="O4" s="24" t="s">
        <v>66</v>
      </c>
      <c r="P4" s="13" t="s">
        <v>67</v>
      </c>
      <c r="Q4" s="14" t="s">
        <v>68</v>
      </c>
      <c r="R4" s="4" t="s">
        <v>42</v>
      </c>
      <c r="S4" s="15" t="s">
        <v>68</v>
      </c>
      <c r="T4" s="16" t="s">
        <v>69</v>
      </c>
      <c r="U4" s="1" t="s">
        <v>70</v>
      </c>
      <c r="V4" s="2" t="s">
        <v>45</v>
      </c>
      <c r="W4" s="4" t="s">
        <v>46</v>
      </c>
      <c r="X4" s="4" t="s">
        <v>47</v>
      </c>
      <c r="Y4" s="4" t="s">
        <v>48</v>
      </c>
      <c r="Z4" s="17" t="str">
        <f>IF(Tabela1[[#This Row],[R.A.E]]="SIM",VLOOKUP(Tabela1[[#This Row],[CLASSIFICAÇÃO]],[1]Lista_Susp_!PRAZO,2,0)+Tabela1[[#This Row],[DATA]],"")</f>
        <v/>
      </c>
      <c r="AA4" s="18" t="b">
        <f ca="1">IF(Tabela1[[#This Row],[R.A.E]]="SIM",IF(AC4="ok","CONCLUÍDO",IF(Tabela1[[#This Row],[PRAZO ABERTURA R.A.E]]&lt;TODAY(),"ATRASADO","NO PRAZO")))</f>
        <v>0</v>
      </c>
      <c r="AB4" s="19" t="str">
        <f ca="1">IF(Tabela1[[#This Row],[PRAZO ABERTURA R.A.E]]&gt;=TODAY(),"",IF(Tabela1[[#This Row],[STATUS]]="ATRASADO",TODAY()-Tabela1[[#This Row],[PRAZO ABERTURA R.A.E]],""))</f>
        <v/>
      </c>
      <c r="AC4"/>
      <c r="AD4"/>
    </row>
    <row r="5" spans="1:32" ht="30" x14ac:dyDescent="0.25">
      <c r="A5" s="4">
        <v>4</v>
      </c>
      <c r="B5" s="20" t="s">
        <v>71</v>
      </c>
      <c r="C5" s="5">
        <v>45293</v>
      </c>
      <c r="D5" s="6" t="str">
        <f t="shared" si="0"/>
        <v>janeiro</v>
      </c>
      <c r="E5" s="21">
        <v>0.68194444444444446</v>
      </c>
      <c r="F5" s="22" t="s">
        <v>72</v>
      </c>
      <c r="G5" s="23" t="s">
        <v>73</v>
      </c>
      <c r="H5" s="10"/>
      <c r="I5" s="10"/>
      <c r="J5" s="2"/>
      <c r="K5" s="11" t="s">
        <v>74</v>
      </c>
      <c r="L5" s="4" t="s">
        <v>75</v>
      </c>
      <c r="M5" s="4" t="s">
        <v>76</v>
      </c>
      <c r="N5" s="4" t="s">
        <v>77</v>
      </c>
      <c r="O5" s="24" t="s">
        <v>78</v>
      </c>
      <c r="P5" s="13" t="s">
        <v>79</v>
      </c>
      <c r="Q5" s="14" t="s">
        <v>80</v>
      </c>
      <c r="R5" s="4" t="s">
        <v>81</v>
      </c>
      <c r="S5" s="15" t="s">
        <v>82</v>
      </c>
      <c r="T5" s="16" t="s">
        <v>83</v>
      </c>
      <c r="U5" s="1" t="s">
        <v>84</v>
      </c>
      <c r="V5" s="2" t="s">
        <v>85</v>
      </c>
      <c r="W5" s="4" t="s">
        <v>46</v>
      </c>
      <c r="X5" s="4" t="s">
        <v>47</v>
      </c>
      <c r="Y5" s="4" t="s">
        <v>48</v>
      </c>
      <c r="Z5" s="17" t="str">
        <f>IF(Tabela1[[#This Row],[R.A.E]]="SIM",VLOOKUP(Tabela1[[#This Row],[CLASSIFICAÇÃO]],[1]Lista_Susp_!PRAZO,2,0)+Tabela1[[#This Row],[DATA]],"")</f>
        <v/>
      </c>
      <c r="AA5" s="18" t="b">
        <f ca="1">IF(Tabela1[[#This Row],[R.A.E]]="SIM",IF(AC5="ok","CONCLUÍDO",IF(Tabela1[[#This Row],[PRAZO ABERTURA R.A.E]]&lt;TODAY(),"ATRASADO","NO PRAZO")))</f>
        <v>0</v>
      </c>
      <c r="AB5" s="19" t="str">
        <f ca="1">IF(Tabela1[[#This Row],[PRAZO ABERTURA R.A.E]]&gt;=TODAY(),"",IF(Tabela1[[#This Row],[STATUS]]="ATRASADO",TODAY()-Tabela1[[#This Row],[PRAZO ABERTURA R.A.E]],""))</f>
        <v/>
      </c>
      <c r="AC5"/>
      <c r="AD5"/>
      <c r="AF5" t="s">
        <v>52</v>
      </c>
    </row>
    <row r="6" spans="1:32" ht="29.25" x14ac:dyDescent="0.25">
      <c r="A6" s="4">
        <v>5</v>
      </c>
      <c r="B6" s="20" t="s">
        <v>71</v>
      </c>
      <c r="C6" s="5">
        <v>45293</v>
      </c>
      <c r="D6" s="6" t="str">
        <f t="shared" si="0"/>
        <v>janeiro</v>
      </c>
      <c r="E6" s="21">
        <v>0.41666666666666669</v>
      </c>
      <c r="F6" s="25" t="s">
        <v>86</v>
      </c>
      <c r="G6" s="23" t="s">
        <v>73</v>
      </c>
      <c r="H6" s="10"/>
      <c r="I6" s="10"/>
      <c r="J6" s="2"/>
      <c r="K6" s="11" t="s">
        <v>87</v>
      </c>
      <c r="L6" s="4" t="s">
        <v>75</v>
      </c>
      <c r="M6" s="4" t="s">
        <v>76</v>
      </c>
      <c r="N6" s="4" t="s">
        <v>77</v>
      </c>
      <c r="O6" s="20" t="s">
        <v>88</v>
      </c>
      <c r="P6" s="13" t="s">
        <v>79</v>
      </c>
      <c r="Q6" s="14" t="s">
        <v>89</v>
      </c>
      <c r="R6" s="4" t="s">
        <v>81</v>
      </c>
      <c r="S6" s="15" t="s">
        <v>89</v>
      </c>
      <c r="T6" s="16" t="s">
        <v>90</v>
      </c>
      <c r="U6" s="1" t="s">
        <v>91</v>
      </c>
      <c r="V6" s="2" t="s">
        <v>85</v>
      </c>
      <c r="W6" s="4" t="s">
        <v>46</v>
      </c>
      <c r="X6" s="4" t="s">
        <v>47</v>
      </c>
      <c r="Y6" s="4" t="s">
        <v>48</v>
      </c>
      <c r="Z6" s="17" t="str">
        <f>IF(Tabela1[[#This Row],[R.A.E]]="SIM",VLOOKUP(Tabela1[[#This Row],[CLASSIFICAÇÃO]],[1]Lista_Susp_!PRAZO,2,0)+Tabela1[[#This Row],[DATA]],"")</f>
        <v/>
      </c>
      <c r="AA6" s="18" t="b">
        <f ca="1">IF(Tabela1[[#This Row],[R.A.E]]="SIM",IF(AC6="ok","CONCLUÍDO",IF(Tabela1[[#This Row],[PRAZO ABERTURA R.A.E]]&lt;TODAY(),"ATRASADO","NO PRAZO")))</f>
        <v>0</v>
      </c>
      <c r="AB6" s="19" t="str">
        <f ca="1">IF(Tabela1[[#This Row],[PRAZO ABERTURA R.A.E]]&gt;=TODAY(),"",IF(Tabela1[[#This Row],[STATUS]]="ATRASADO",TODAY()-Tabela1[[#This Row],[PRAZO ABERTURA R.A.E]],""))</f>
        <v/>
      </c>
      <c r="AC6"/>
      <c r="AD6"/>
      <c r="AF6" t="s">
        <v>52</v>
      </c>
    </row>
    <row r="7" spans="1:32" x14ac:dyDescent="0.25">
      <c r="A7" s="4">
        <v>6</v>
      </c>
      <c r="B7" s="20" t="s">
        <v>32</v>
      </c>
      <c r="C7" s="5">
        <v>45294</v>
      </c>
      <c r="D7" s="6" t="str">
        <f t="shared" si="0"/>
        <v>janeiro</v>
      </c>
      <c r="E7" s="21">
        <v>0.45833333333333331</v>
      </c>
      <c r="F7" s="25" t="s">
        <v>92</v>
      </c>
      <c r="G7" s="23" t="s">
        <v>34</v>
      </c>
      <c r="H7" s="10" t="s">
        <v>93</v>
      </c>
      <c r="I7" s="10"/>
      <c r="J7" s="2"/>
      <c r="K7" s="11" t="s">
        <v>94</v>
      </c>
      <c r="L7" s="4" t="s">
        <v>95</v>
      </c>
      <c r="M7" s="4" t="s">
        <v>96</v>
      </c>
      <c r="N7" s="4" t="s">
        <v>97</v>
      </c>
      <c r="O7" s="20" t="s">
        <v>98</v>
      </c>
      <c r="P7" s="13" t="s">
        <v>99</v>
      </c>
      <c r="Q7" s="14" t="s">
        <v>100</v>
      </c>
      <c r="R7" s="4" t="s">
        <v>101</v>
      </c>
      <c r="S7" s="15" t="s">
        <v>100</v>
      </c>
      <c r="T7" s="16" t="s">
        <v>102</v>
      </c>
      <c r="U7" s="1" t="s">
        <v>103</v>
      </c>
      <c r="V7" s="2" t="s">
        <v>104</v>
      </c>
      <c r="W7" s="4" t="s">
        <v>46</v>
      </c>
      <c r="X7" s="4" t="s">
        <v>47</v>
      </c>
      <c r="Y7" s="4" t="s">
        <v>48</v>
      </c>
      <c r="Z7" s="17" t="str">
        <f>IF(Tabela1[[#This Row],[R.A.E]]="SIM",VLOOKUP(Tabela1[[#This Row],[CLASSIFICAÇÃO]],[1]Lista_Susp_!PRAZO,2,0)+Tabela1[[#This Row],[DATA]],"")</f>
        <v/>
      </c>
      <c r="AA7" s="18" t="b">
        <f ca="1">IF(Tabela1[[#This Row],[R.A.E]]="SIM",IF(AC7="ok","CONCLUÍDO",IF(Tabela1[[#This Row],[PRAZO ABERTURA R.A.E]]&lt;TODAY(),"ATRASADO","NO PRAZO")))</f>
        <v>0</v>
      </c>
      <c r="AB7" s="19" t="str">
        <f ca="1">IF(Tabela1[[#This Row],[PRAZO ABERTURA R.A.E]]&gt;=TODAY(),"",IF(Tabela1[[#This Row],[STATUS]]="ATRASADO",TODAY()-Tabela1[[#This Row],[PRAZO ABERTURA R.A.E]],""))</f>
        <v/>
      </c>
      <c r="AC7"/>
      <c r="AD7"/>
    </row>
    <row r="8" spans="1:32" ht="30" x14ac:dyDescent="0.25">
      <c r="A8" s="4">
        <v>7</v>
      </c>
      <c r="B8" s="20" t="s">
        <v>32</v>
      </c>
      <c r="C8" s="5">
        <v>45295</v>
      </c>
      <c r="D8" s="6" t="str">
        <f t="shared" si="0"/>
        <v>janeiro</v>
      </c>
      <c r="E8" s="21">
        <v>0.15972222222222224</v>
      </c>
      <c r="F8" s="25" t="s">
        <v>105</v>
      </c>
      <c r="G8" s="23" t="s">
        <v>73</v>
      </c>
      <c r="H8" s="10"/>
      <c r="I8" s="10"/>
      <c r="J8" s="2"/>
      <c r="K8" s="11" t="s">
        <v>106</v>
      </c>
      <c r="L8" s="4" t="s">
        <v>37</v>
      </c>
      <c r="M8" s="4" t="s">
        <v>38</v>
      </c>
      <c r="N8" s="4"/>
      <c r="O8" s="24" t="s">
        <v>107</v>
      </c>
      <c r="P8" s="13" t="s">
        <v>108</v>
      </c>
      <c r="Q8" s="13" t="s">
        <v>109</v>
      </c>
      <c r="R8" s="4" t="s">
        <v>42</v>
      </c>
      <c r="S8" s="15" t="s">
        <v>109</v>
      </c>
      <c r="T8" s="16" t="s">
        <v>110</v>
      </c>
      <c r="U8" s="1" t="s">
        <v>111</v>
      </c>
      <c r="V8" s="2" t="s">
        <v>45</v>
      </c>
      <c r="W8" s="4" t="s">
        <v>46</v>
      </c>
      <c r="X8" s="4" t="s">
        <v>47</v>
      </c>
      <c r="Y8" s="4" t="s">
        <v>48</v>
      </c>
      <c r="Z8" s="17" t="str">
        <f>IF(Tabela1[[#This Row],[R.A.E]]="SIM",VLOOKUP(Tabela1[[#This Row],[CLASSIFICAÇÃO]],[1]Lista_Susp_!PRAZO,2,0)+Tabela1[[#This Row],[DATA]],"")</f>
        <v/>
      </c>
      <c r="AA8" s="18" t="b">
        <f ca="1">IF(Tabela1[[#This Row],[R.A.E]]="SIM",IF(AC8="ok","CONCLUÍDO",IF(Tabela1[[#This Row],[PRAZO ABERTURA R.A.E]]&lt;TODAY(),"ATRASADO","NO PRAZO")))</f>
        <v>0</v>
      </c>
      <c r="AB8" s="19" t="str">
        <f ca="1">IF(Tabela1[[#This Row],[PRAZO ABERTURA R.A.E]]&gt;=TODAY(),"",IF(Tabela1[[#This Row],[STATUS]]="ATRASADO",TODAY()-Tabela1[[#This Row],[PRAZO ABERTURA R.A.E]],""))</f>
        <v/>
      </c>
      <c r="AC8"/>
      <c r="AD8"/>
    </row>
    <row r="9" spans="1:32" ht="30" x14ac:dyDescent="0.25">
      <c r="A9" s="4">
        <v>8</v>
      </c>
      <c r="B9" s="20" t="s">
        <v>32</v>
      </c>
      <c r="C9" s="5">
        <v>45295</v>
      </c>
      <c r="D9" s="6" t="str">
        <f t="shared" si="0"/>
        <v>janeiro</v>
      </c>
      <c r="E9" s="21">
        <v>0.3125</v>
      </c>
      <c r="F9" s="25" t="s">
        <v>112</v>
      </c>
      <c r="G9" s="23" t="s">
        <v>34</v>
      </c>
      <c r="H9" s="10" t="s">
        <v>113</v>
      </c>
      <c r="I9" s="10"/>
      <c r="J9" s="2"/>
      <c r="K9" s="11" t="s">
        <v>114</v>
      </c>
      <c r="L9" s="4" t="s">
        <v>115</v>
      </c>
      <c r="M9" s="4" t="s">
        <v>38</v>
      </c>
      <c r="N9" s="4"/>
      <c r="O9" s="20" t="s">
        <v>116</v>
      </c>
      <c r="P9" s="13" t="s">
        <v>117</v>
      </c>
      <c r="Q9" s="14" t="s">
        <v>118</v>
      </c>
      <c r="R9" s="4" t="s">
        <v>119</v>
      </c>
      <c r="S9" s="4" t="s">
        <v>119</v>
      </c>
      <c r="T9" s="16" t="s">
        <v>120</v>
      </c>
      <c r="U9" s="1" t="s">
        <v>121</v>
      </c>
      <c r="V9" s="2" t="s">
        <v>122</v>
      </c>
      <c r="W9" s="4" t="s">
        <v>61</v>
      </c>
      <c r="X9" s="4" t="s">
        <v>123</v>
      </c>
      <c r="Y9" s="4" t="s">
        <v>52</v>
      </c>
      <c r="Z9" s="17">
        <f>IF(Tabela1[[#This Row],[R.A.E]]="SIM",VLOOKUP(Tabela1[[#This Row],[CLASSIFICAÇÃO]],[1]Lista_Susp_!PRAZO,2,0)+Tabela1[[#This Row],[DATA]],"")</f>
        <v>45302</v>
      </c>
      <c r="AA9" s="18" t="str">
        <f ca="1">IF(Tabela1[[#This Row],[R.A.E]]="SIM",IF(AC9="ok","CONCLUÍDO",IF(Tabela1[[#This Row],[PRAZO ABERTURA R.A.E]]&lt;TODAY(),"ATRASADO","NO PRAZO")))</f>
        <v>CONCLUÍDO</v>
      </c>
      <c r="AB9" s="19" t="str">
        <f ca="1">IF(Tabela1[[#This Row],[PRAZO ABERTURA R.A.E]]&gt;=TODAY(),"",IF(Tabela1[[#This Row],[STATUS]]="ATRASADO",TODAY()-Tabela1[[#This Row],[PRAZO ABERTURA R.A.E]],""))</f>
        <v/>
      </c>
      <c r="AC9" s="2" t="s">
        <v>62</v>
      </c>
      <c r="AD9" s="17">
        <v>45296</v>
      </c>
      <c r="AE9" s="2" t="s">
        <v>52</v>
      </c>
      <c r="AF9" t="s">
        <v>52</v>
      </c>
    </row>
    <row r="10" spans="1:32" ht="29.25" x14ac:dyDescent="0.25">
      <c r="A10" s="4">
        <v>9</v>
      </c>
      <c r="B10" s="20" t="s">
        <v>32</v>
      </c>
      <c r="C10" s="5">
        <v>45295</v>
      </c>
      <c r="D10" s="6" t="str">
        <f t="shared" si="0"/>
        <v>janeiro</v>
      </c>
      <c r="E10" s="21">
        <v>0.45833333333333331</v>
      </c>
      <c r="F10" s="25" t="s">
        <v>124</v>
      </c>
      <c r="G10" s="23" t="s">
        <v>125</v>
      </c>
      <c r="H10" s="10"/>
      <c r="I10" s="10"/>
      <c r="J10" s="2"/>
      <c r="K10" s="11" t="s">
        <v>126</v>
      </c>
      <c r="L10" s="4" t="s">
        <v>127</v>
      </c>
      <c r="M10" s="4" t="s">
        <v>128</v>
      </c>
      <c r="N10" s="4"/>
      <c r="O10" s="20" t="s">
        <v>129</v>
      </c>
      <c r="P10" s="13" t="s">
        <v>130</v>
      </c>
      <c r="Q10" s="14" t="s">
        <v>131</v>
      </c>
      <c r="R10" s="4" t="s">
        <v>131</v>
      </c>
      <c r="S10" s="15" t="s">
        <v>132</v>
      </c>
      <c r="T10" s="16" t="s">
        <v>133</v>
      </c>
      <c r="U10" s="1" t="s">
        <v>134</v>
      </c>
      <c r="V10" s="2" t="s">
        <v>135</v>
      </c>
      <c r="W10" s="4" t="s">
        <v>46</v>
      </c>
      <c r="X10" s="4" t="s">
        <v>47</v>
      </c>
      <c r="Y10" s="4" t="s">
        <v>48</v>
      </c>
      <c r="Z10" s="17" t="str">
        <f>IF(Tabela1[[#This Row],[R.A.E]]="SIM",VLOOKUP(Tabela1[[#This Row],[CLASSIFICAÇÃO]],[1]Lista_Susp_!PRAZO,2,0)+Tabela1[[#This Row],[DATA]],"")</f>
        <v/>
      </c>
      <c r="AA10" s="18" t="b">
        <f ca="1">IF(Tabela1[[#This Row],[R.A.E]]="SIM",IF(AC10="ok","CONCLUÍDO",IF(Tabela1[[#This Row],[PRAZO ABERTURA R.A.E]]&lt;TODAY(),"ATRASADO","NO PRAZO")))</f>
        <v>0</v>
      </c>
      <c r="AB10" s="19" t="str">
        <f ca="1">IF(Tabela1[[#This Row],[PRAZO ABERTURA R.A.E]]&gt;=TODAY(),"",IF(Tabela1[[#This Row],[STATUS]]="ATRASADO",TODAY()-Tabela1[[#This Row],[PRAZO ABERTURA R.A.E]],""))</f>
        <v/>
      </c>
      <c r="AC10"/>
      <c r="AD10"/>
    </row>
    <row r="11" spans="1:32" ht="30" x14ac:dyDescent="0.25">
      <c r="A11" s="4">
        <v>10</v>
      </c>
      <c r="B11" s="20" t="s">
        <v>71</v>
      </c>
      <c r="C11" s="5">
        <v>45294</v>
      </c>
      <c r="D11" s="6" t="str">
        <f t="shared" si="0"/>
        <v>janeiro</v>
      </c>
      <c r="E11" s="21">
        <v>0.58333333333333337</v>
      </c>
      <c r="F11" s="25" t="s">
        <v>136</v>
      </c>
      <c r="G11" s="23" t="s">
        <v>73</v>
      </c>
      <c r="H11" s="10"/>
      <c r="I11" s="10"/>
      <c r="J11" s="2"/>
      <c r="K11" s="11" t="s">
        <v>137</v>
      </c>
      <c r="L11" s="4" t="s">
        <v>138</v>
      </c>
      <c r="M11" s="4" t="s">
        <v>128</v>
      </c>
      <c r="N11" s="4" t="s">
        <v>77</v>
      </c>
      <c r="O11" s="20" t="s">
        <v>139</v>
      </c>
      <c r="P11" s="13" t="s">
        <v>140</v>
      </c>
      <c r="Q11" s="14" t="s">
        <v>141</v>
      </c>
      <c r="R11" s="4" t="s">
        <v>142</v>
      </c>
      <c r="S11" s="15" t="s">
        <v>141</v>
      </c>
      <c r="T11" s="16" t="s">
        <v>143</v>
      </c>
      <c r="U11" s="1" t="s">
        <v>144</v>
      </c>
      <c r="V11" s="2" t="s">
        <v>145</v>
      </c>
      <c r="W11" s="4" t="s">
        <v>46</v>
      </c>
      <c r="X11" s="4" t="s">
        <v>47</v>
      </c>
      <c r="Y11" s="4" t="s">
        <v>48</v>
      </c>
      <c r="Z11" s="17" t="str">
        <f>IF(Tabela1[[#This Row],[R.A.E]]="SIM",VLOOKUP(Tabela1[[#This Row],[CLASSIFICAÇÃO]],[1]Lista_Susp_!PRAZO,2,0)+Tabela1[[#This Row],[DATA]],"")</f>
        <v/>
      </c>
      <c r="AA11" s="18" t="b">
        <f ca="1">IF(Tabela1[[#This Row],[R.A.E]]="SIM",IF(AC11="ok","CONCLUÍDO",IF(Tabela1[[#This Row],[PRAZO ABERTURA R.A.E]]&lt;TODAY(),"ATRASADO","NO PRAZO")))</f>
        <v>0</v>
      </c>
      <c r="AB11" s="19" t="str">
        <f ca="1">IF(Tabela1[[#This Row],[PRAZO ABERTURA R.A.E]]&gt;=TODAY(),"",IF(Tabela1[[#This Row],[STATUS]]="ATRASADO",TODAY()-Tabela1[[#This Row],[PRAZO ABERTURA R.A.E]],""))</f>
        <v/>
      </c>
      <c r="AC11"/>
      <c r="AD11"/>
      <c r="AF11" t="s">
        <v>52</v>
      </c>
    </row>
    <row r="12" spans="1:32" x14ac:dyDescent="0.25">
      <c r="A12" s="4">
        <v>11</v>
      </c>
      <c r="B12" s="20" t="s">
        <v>32</v>
      </c>
      <c r="C12" s="5">
        <v>45294</v>
      </c>
      <c r="D12" s="6" t="str">
        <f t="shared" si="0"/>
        <v>janeiro</v>
      </c>
      <c r="E12" s="21">
        <v>0.6875</v>
      </c>
      <c r="F12" s="25" t="s">
        <v>146</v>
      </c>
      <c r="G12" s="23" t="s">
        <v>73</v>
      </c>
      <c r="H12" s="10"/>
      <c r="I12" s="10"/>
      <c r="J12" s="2"/>
      <c r="K12" s="11" t="s">
        <v>147</v>
      </c>
      <c r="L12" s="4" t="s">
        <v>37</v>
      </c>
      <c r="M12" s="4" t="s">
        <v>96</v>
      </c>
      <c r="N12" s="4"/>
      <c r="O12" s="24" t="s">
        <v>148</v>
      </c>
      <c r="P12" s="13" t="s">
        <v>149</v>
      </c>
      <c r="Q12" s="14" t="s">
        <v>100</v>
      </c>
      <c r="R12" s="4" t="s">
        <v>101</v>
      </c>
      <c r="S12" s="15" t="s">
        <v>100</v>
      </c>
      <c r="T12" s="16" t="s">
        <v>150</v>
      </c>
      <c r="U12" s="1" t="s">
        <v>100</v>
      </c>
      <c r="V12" s="2" t="s">
        <v>104</v>
      </c>
      <c r="W12" s="4" t="s">
        <v>46</v>
      </c>
      <c r="X12" s="4" t="s">
        <v>151</v>
      </c>
      <c r="Y12" s="4" t="s">
        <v>48</v>
      </c>
      <c r="Z12" s="17" t="str">
        <f>IF(Tabela1[[#This Row],[R.A.E]]="SIM",VLOOKUP(Tabela1[[#This Row],[CLASSIFICAÇÃO]],[1]Lista_Susp_!PRAZO,2,0)+Tabela1[[#This Row],[DATA]],"")</f>
        <v/>
      </c>
      <c r="AA12" s="18" t="b">
        <f ca="1">IF(Tabela1[[#This Row],[R.A.E]]="SIM",IF(AC12="ok","CONCLUÍDO",IF(Tabela1[[#This Row],[PRAZO ABERTURA R.A.E]]&lt;TODAY(),"ATRASADO","NO PRAZO")))</f>
        <v>0</v>
      </c>
      <c r="AB12" s="19" t="str">
        <f ca="1">IF(Tabela1[[#This Row],[PRAZO ABERTURA R.A.E]]&gt;=TODAY(),"",IF(Tabela1[[#This Row],[STATUS]]="ATRASADO",TODAY()-Tabela1[[#This Row],[PRAZO ABERTURA R.A.E]],""))</f>
        <v/>
      </c>
      <c r="AC12"/>
      <c r="AD12"/>
    </row>
    <row r="13" spans="1:32" ht="43.5" x14ac:dyDescent="0.25">
      <c r="A13" s="4">
        <v>12</v>
      </c>
      <c r="B13" s="20" t="s">
        <v>71</v>
      </c>
      <c r="C13" s="5">
        <v>45295</v>
      </c>
      <c r="D13" s="6" t="str">
        <f t="shared" si="0"/>
        <v>janeiro</v>
      </c>
      <c r="E13" s="21">
        <v>0.44444444444444442</v>
      </c>
      <c r="F13" s="25" t="s">
        <v>152</v>
      </c>
      <c r="G13" s="23" t="s">
        <v>73</v>
      </c>
      <c r="H13" s="10"/>
      <c r="I13" s="10"/>
      <c r="J13" s="2"/>
      <c r="K13" s="11" t="s">
        <v>153</v>
      </c>
      <c r="L13" s="4" t="s">
        <v>154</v>
      </c>
      <c r="M13" s="4" t="s">
        <v>128</v>
      </c>
      <c r="N13" s="4"/>
      <c r="O13" s="13" t="s">
        <v>155</v>
      </c>
      <c r="P13" s="13" t="s">
        <v>156</v>
      </c>
      <c r="Q13" s="14" t="s">
        <v>157</v>
      </c>
      <c r="R13" s="4" t="s">
        <v>158</v>
      </c>
      <c r="S13" s="15" t="s">
        <v>157</v>
      </c>
      <c r="T13" s="16" t="s">
        <v>159</v>
      </c>
      <c r="U13" s="1" t="s">
        <v>160</v>
      </c>
      <c r="V13" s="2" t="s">
        <v>145</v>
      </c>
      <c r="W13" s="4" t="s">
        <v>46</v>
      </c>
      <c r="X13" s="4" t="s">
        <v>47</v>
      </c>
      <c r="Y13" s="4" t="s">
        <v>48</v>
      </c>
      <c r="Z13" s="17" t="str">
        <f>IF(Tabela1[[#This Row],[R.A.E]]="SIM",VLOOKUP(Tabela1[[#This Row],[CLASSIFICAÇÃO]],[1]Lista_Susp_!PRAZO,2,0)+Tabela1[[#This Row],[DATA]],"")</f>
        <v/>
      </c>
      <c r="AA13" s="18" t="b">
        <f ca="1">IF(Tabela1[[#This Row],[R.A.E]]="SIM",IF(AC13="ok","CONCLUÍDO",IF(Tabela1[[#This Row],[PRAZO ABERTURA R.A.E]]&lt;TODAY(),"ATRASADO","NO PRAZO")))</f>
        <v>0</v>
      </c>
      <c r="AB13" s="19" t="str">
        <f ca="1">IF(Tabela1[[#This Row],[PRAZO ABERTURA R.A.E]]&gt;=TODAY(),"",IF(Tabela1[[#This Row],[STATUS]]="ATRASADO",TODAY()-Tabela1[[#This Row],[PRAZO ABERTURA R.A.E]],""))</f>
        <v/>
      </c>
      <c r="AC13"/>
      <c r="AD13"/>
      <c r="AF13" t="s">
        <v>52</v>
      </c>
    </row>
    <row r="14" spans="1:32" ht="45" x14ac:dyDescent="0.25">
      <c r="A14" s="4">
        <v>13</v>
      </c>
      <c r="B14" s="20" t="s">
        <v>71</v>
      </c>
      <c r="C14" s="5">
        <v>45295</v>
      </c>
      <c r="D14" s="6" t="str">
        <f t="shared" si="0"/>
        <v>janeiro</v>
      </c>
      <c r="E14" s="21">
        <v>0.52083333333333337</v>
      </c>
      <c r="F14" s="25" t="s">
        <v>161</v>
      </c>
      <c r="G14" s="23" t="s">
        <v>73</v>
      </c>
      <c r="H14" s="10"/>
      <c r="I14" s="10"/>
      <c r="J14" s="2"/>
      <c r="K14" s="11" t="s">
        <v>162</v>
      </c>
      <c r="L14" s="4" t="s">
        <v>75</v>
      </c>
      <c r="M14" s="4" t="s">
        <v>163</v>
      </c>
      <c r="N14" s="4"/>
      <c r="O14" s="24" t="s">
        <v>164</v>
      </c>
      <c r="P14" s="13" t="s">
        <v>165</v>
      </c>
      <c r="Q14" s="14" t="s">
        <v>166</v>
      </c>
      <c r="R14" s="4" t="s">
        <v>167</v>
      </c>
      <c r="S14" s="15" t="s">
        <v>166</v>
      </c>
      <c r="T14" s="16" t="s">
        <v>168</v>
      </c>
      <c r="U14" s="15" t="s">
        <v>169</v>
      </c>
      <c r="V14" s="2" t="s">
        <v>170</v>
      </c>
      <c r="W14" s="4" t="s">
        <v>46</v>
      </c>
      <c r="X14" s="4" t="s">
        <v>47</v>
      </c>
      <c r="Y14" s="4" t="s">
        <v>48</v>
      </c>
      <c r="Z14" s="17" t="str">
        <f>IF(Tabela1[[#This Row],[R.A.E]]="SIM",VLOOKUP(Tabela1[[#This Row],[CLASSIFICAÇÃO]],[1]Lista_Susp_!PRAZO,2,0)+Tabela1[[#This Row],[DATA]],"")</f>
        <v/>
      </c>
      <c r="AA14" s="18" t="b">
        <f ca="1">IF(Tabela1[[#This Row],[R.A.E]]="SIM",IF(AC14="ok","CONCLUÍDO",IF(Tabela1[[#This Row],[PRAZO ABERTURA R.A.E]]&lt;TODAY(),"ATRASADO","NO PRAZO")))</f>
        <v>0</v>
      </c>
      <c r="AB14" s="19" t="str">
        <f ca="1">IF(Tabela1[[#This Row],[PRAZO ABERTURA R.A.E]]&gt;=TODAY(),"",IF(Tabela1[[#This Row],[STATUS]]="ATRASADO",TODAY()-Tabela1[[#This Row],[PRAZO ABERTURA R.A.E]],""))</f>
        <v/>
      </c>
      <c r="AC14"/>
      <c r="AD14"/>
      <c r="AF14" t="s">
        <v>52</v>
      </c>
    </row>
    <row r="15" spans="1:32" ht="86.25" x14ac:dyDescent="0.25">
      <c r="A15" s="4">
        <v>14</v>
      </c>
      <c r="B15" s="20" t="s">
        <v>32</v>
      </c>
      <c r="C15" s="5">
        <v>45295</v>
      </c>
      <c r="D15" s="6" t="str">
        <f t="shared" si="0"/>
        <v>janeiro</v>
      </c>
      <c r="E15" s="21">
        <v>0.34375</v>
      </c>
      <c r="F15" s="25" t="s">
        <v>171</v>
      </c>
      <c r="G15" s="23" t="s">
        <v>50</v>
      </c>
      <c r="H15" s="10"/>
      <c r="I15" s="10" t="s">
        <v>172</v>
      </c>
      <c r="J15" s="2"/>
      <c r="K15" s="11" t="s">
        <v>173</v>
      </c>
      <c r="L15" s="4" t="s">
        <v>174</v>
      </c>
      <c r="M15" s="4" t="s">
        <v>96</v>
      </c>
      <c r="N15" s="4" t="s">
        <v>175</v>
      </c>
      <c r="O15" s="20" t="s">
        <v>176</v>
      </c>
      <c r="P15" s="13" t="s">
        <v>177</v>
      </c>
      <c r="Q15" s="14" t="s">
        <v>178</v>
      </c>
      <c r="R15" s="4" t="s">
        <v>179</v>
      </c>
      <c r="S15" s="15" t="s">
        <v>180</v>
      </c>
      <c r="T15" s="16" t="s">
        <v>181</v>
      </c>
      <c r="U15" s="1" t="s">
        <v>182</v>
      </c>
      <c r="V15" s="2" t="s">
        <v>183</v>
      </c>
      <c r="W15" s="4" t="s">
        <v>184</v>
      </c>
      <c r="X15" s="4" t="s">
        <v>185</v>
      </c>
      <c r="Y15" s="4" t="s">
        <v>52</v>
      </c>
      <c r="Z15" s="17">
        <f>IF(Tabela1[[#This Row],[R.A.E]]="SIM",VLOOKUP(Tabela1[[#This Row],[CLASSIFICAÇÃO]],[1]Lista_Susp_!PRAZO,2,0)+Tabela1[[#This Row],[DATA]],"")</f>
        <v>45302</v>
      </c>
      <c r="AA15" s="18" t="str">
        <f ca="1">IF(Tabela1[[#This Row],[R.A.E]]="SIM",IF(AC15="ok","CONCLUÍDO",IF(Tabela1[[#This Row],[PRAZO ABERTURA R.A.E]]&lt;TODAY(),"ATRASADO","NO PRAZO")))</f>
        <v>CONCLUÍDO</v>
      </c>
      <c r="AB15" s="19" t="str">
        <f ca="1">IF(Tabela1[[#This Row],[PRAZO ABERTURA R.A.E]]&gt;=TODAY(),"",IF(Tabela1[[#This Row],[STATUS]]="ATRASADO",TODAY()-Tabela1[[#This Row],[PRAZO ABERTURA R.A.E]],""))</f>
        <v/>
      </c>
      <c r="AC15" s="26" t="s">
        <v>186</v>
      </c>
      <c r="AD15" s="26"/>
      <c r="AE15" s="26"/>
    </row>
    <row r="16" spans="1:32" ht="72" x14ac:dyDescent="0.25">
      <c r="A16" s="4">
        <v>15</v>
      </c>
      <c r="B16" s="20" t="s">
        <v>32</v>
      </c>
      <c r="C16" s="5">
        <v>45295</v>
      </c>
      <c r="D16" s="6" t="str">
        <f t="shared" si="0"/>
        <v>janeiro</v>
      </c>
      <c r="E16" s="21">
        <v>0.375</v>
      </c>
      <c r="F16" s="25" t="s">
        <v>187</v>
      </c>
      <c r="G16" s="23" t="s">
        <v>50</v>
      </c>
      <c r="H16" s="10"/>
      <c r="I16" s="10" t="s">
        <v>172</v>
      </c>
      <c r="J16" s="2" t="s">
        <v>52</v>
      </c>
      <c r="K16" s="11" t="s">
        <v>188</v>
      </c>
      <c r="L16" s="4" t="s">
        <v>174</v>
      </c>
      <c r="M16" s="4" t="s">
        <v>96</v>
      </c>
      <c r="N16" s="4" t="s">
        <v>175</v>
      </c>
      <c r="O16" s="20" t="s">
        <v>189</v>
      </c>
      <c r="P16" s="13" t="s">
        <v>190</v>
      </c>
      <c r="Q16" s="14" t="s">
        <v>178</v>
      </c>
      <c r="R16" s="4" t="s">
        <v>179</v>
      </c>
      <c r="S16" s="15" t="s">
        <v>191</v>
      </c>
      <c r="T16" s="16" t="s">
        <v>192</v>
      </c>
      <c r="U16" s="1" t="s">
        <v>182</v>
      </c>
      <c r="V16" s="2" t="s">
        <v>183</v>
      </c>
      <c r="W16" s="4" t="s">
        <v>184</v>
      </c>
      <c r="X16" s="4" t="s">
        <v>185</v>
      </c>
      <c r="Y16" s="4" t="s">
        <v>52</v>
      </c>
      <c r="Z16" s="17">
        <f>IF(Tabela1[[#This Row],[R.A.E]]="SIM",VLOOKUP(Tabela1[[#This Row],[CLASSIFICAÇÃO]],[1]Lista_Susp_!PRAZO,2,0)+Tabela1[[#This Row],[DATA]],"")</f>
        <v>45302</v>
      </c>
      <c r="AA16" s="18" t="str">
        <f ca="1">IF(Tabela1[[#This Row],[R.A.E]]="SIM",IF(AC16="ok","CONCLUÍDO",IF(Tabela1[[#This Row],[PRAZO ABERTURA R.A.E]]&lt;TODAY(),"ATRASADO","NO PRAZO")))</f>
        <v>CONCLUÍDO</v>
      </c>
      <c r="AB16" s="19" t="str">
        <f ca="1">IF(Tabela1[[#This Row],[PRAZO ABERTURA R.A.E]]&gt;=TODAY(),"",IF(Tabela1[[#This Row],[STATUS]]="ATRASADO",TODAY()-Tabela1[[#This Row],[PRAZO ABERTURA R.A.E]],""))</f>
        <v/>
      </c>
      <c r="AC16" s="26" t="s">
        <v>186</v>
      </c>
      <c r="AD16" s="26"/>
      <c r="AE16" s="26"/>
    </row>
    <row r="17" spans="1:32" ht="43.5" x14ac:dyDescent="0.25">
      <c r="A17" s="4">
        <v>16</v>
      </c>
      <c r="B17" s="20" t="s">
        <v>32</v>
      </c>
      <c r="C17" s="5">
        <v>45297</v>
      </c>
      <c r="D17" s="6" t="str">
        <f t="shared" si="0"/>
        <v>janeiro</v>
      </c>
      <c r="E17" s="21">
        <v>0.41319444444444442</v>
      </c>
      <c r="F17" s="25" t="s">
        <v>193</v>
      </c>
      <c r="G17" s="27" t="s">
        <v>50</v>
      </c>
      <c r="H17" s="10"/>
      <c r="I17" s="10" t="s">
        <v>172</v>
      </c>
      <c r="J17" s="2"/>
      <c r="K17" s="11" t="s">
        <v>194</v>
      </c>
      <c r="L17" s="4" t="s">
        <v>174</v>
      </c>
      <c r="M17" s="4" t="s">
        <v>96</v>
      </c>
      <c r="N17" s="4" t="s">
        <v>195</v>
      </c>
      <c r="O17" s="20" t="s">
        <v>196</v>
      </c>
      <c r="P17" s="13" t="s">
        <v>197</v>
      </c>
      <c r="Q17" s="14" t="s">
        <v>178</v>
      </c>
      <c r="R17" s="4" t="s">
        <v>179</v>
      </c>
      <c r="S17" s="15" t="s">
        <v>198</v>
      </c>
      <c r="T17" s="16" t="s">
        <v>199</v>
      </c>
      <c r="U17" s="15" t="s">
        <v>200</v>
      </c>
      <c r="V17" s="2" t="s">
        <v>183</v>
      </c>
      <c r="W17" s="4" t="s">
        <v>184</v>
      </c>
      <c r="X17" s="4" t="s">
        <v>185</v>
      </c>
      <c r="Y17" s="4" t="s">
        <v>52</v>
      </c>
      <c r="Z17" s="17">
        <f>IF(Tabela1[[#This Row],[R.A.E]]="SIM",VLOOKUP(Tabela1[[#This Row],[CLASSIFICAÇÃO]],[1]Lista_Susp_!PRAZO,2,0)+Tabela1[[#This Row],[DATA]],"")</f>
        <v>45304</v>
      </c>
      <c r="AA17" s="18" t="str">
        <f ca="1">IF(Tabela1[[#This Row],[R.A.E]]="SIM",IF(AC17="ok","CONCLUÍDO",IF(Tabela1[[#This Row],[PRAZO ABERTURA R.A.E]]&lt;TODAY(),"ATRASADO","NO PRAZO")))</f>
        <v>CONCLUÍDO</v>
      </c>
      <c r="AB17" s="19" t="str">
        <f ca="1">IF(Tabela1[[#This Row],[PRAZO ABERTURA R.A.E]]&gt;=TODAY(),"",IF(Tabela1[[#This Row],[STATUS]]="ATRASADO",TODAY()-Tabela1[[#This Row],[PRAZO ABERTURA R.A.E]],""))</f>
        <v/>
      </c>
      <c r="AC17" s="26" t="s">
        <v>186</v>
      </c>
      <c r="AD17" s="26"/>
      <c r="AE17" s="26"/>
    </row>
    <row r="18" spans="1:32" ht="30" x14ac:dyDescent="0.25">
      <c r="A18" s="4">
        <v>17</v>
      </c>
      <c r="B18" s="20" t="s">
        <v>32</v>
      </c>
      <c r="C18" s="5">
        <v>45297</v>
      </c>
      <c r="D18" s="6" t="str">
        <f t="shared" si="0"/>
        <v>janeiro</v>
      </c>
      <c r="E18" s="21">
        <v>0.89583333333333337</v>
      </c>
      <c r="F18" s="25" t="s">
        <v>201</v>
      </c>
      <c r="G18" s="27" t="s">
        <v>34</v>
      </c>
      <c r="H18" s="10" t="s">
        <v>113</v>
      </c>
      <c r="I18" s="10"/>
      <c r="J18" s="2"/>
      <c r="K18" s="11" t="s">
        <v>202</v>
      </c>
      <c r="L18" s="4" t="s">
        <v>203</v>
      </c>
      <c r="M18" s="4" t="s">
        <v>38</v>
      </c>
      <c r="N18" s="4"/>
      <c r="O18" s="20" t="s">
        <v>204</v>
      </c>
      <c r="P18" s="13" t="s">
        <v>205</v>
      </c>
      <c r="Q18" s="14"/>
      <c r="R18" s="4" t="s">
        <v>206</v>
      </c>
      <c r="S18" s="15" t="s">
        <v>119</v>
      </c>
      <c r="T18" s="16" t="s">
        <v>207</v>
      </c>
      <c r="U18" s="1" t="s">
        <v>208</v>
      </c>
      <c r="V18" s="2" t="s">
        <v>122</v>
      </c>
      <c r="W18" s="4" t="s">
        <v>46</v>
      </c>
      <c r="X18" s="4" t="s">
        <v>47</v>
      </c>
      <c r="Y18" s="4" t="s">
        <v>48</v>
      </c>
      <c r="Z18" s="17" t="str">
        <f>IF(Tabela1[[#This Row],[R.A.E]]="SIM",VLOOKUP(Tabela1[[#This Row],[CLASSIFICAÇÃO]],[1]Lista_Susp_!PRAZO,2,0)+Tabela1[[#This Row],[DATA]],"")</f>
        <v/>
      </c>
      <c r="AA18" s="18" t="b">
        <f ca="1">IF(Tabela1[[#This Row],[R.A.E]]="SIM",IF(AC18="ok","CONCLUÍDO",IF(Tabela1[[#This Row],[PRAZO ABERTURA R.A.E]]&lt;TODAY(),"ATRASADO","NO PRAZO")))</f>
        <v>0</v>
      </c>
      <c r="AB18" s="19" t="str">
        <f ca="1">IF(Tabela1[[#This Row],[PRAZO ABERTURA R.A.E]]&gt;=TODAY(),"",IF(Tabela1[[#This Row],[STATUS]]="ATRASADO",TODAY()-Tabela1[[#This Row],[PRAZO ABERTURA R.A.E]],""))</f>
        <v/>
      </c>
      <c r="AC18"/>
      <c r="AD18"/>
    </row>
    <row r="19" spans="1:32" ht="30" x14ac:dyDescent="0.25">
      <c r="A19" s="4">
        <v>18</v>
      </c>
      <c r="B19" s="20" t="s">
        <v>32</v>
      </c>
      <c r="C19" s="5">
        <v>45299</v>
      </c>
      <c r="D19" s="6" t="str">
        <f t="shared" si="0"/>
        <v>janeiro</v>
      </c>
      <c r="E19" s="21">
        <v>0.39930555555555558</v>
      </c>
      <c r="F19" s="25" t="s">
        <v>209</v>
      </c>
      <c r="G19" s="28" t="s">
        <v>64</v>
      </c>
      <c r="H19" s="10"/>
      <c r="I19" s="10"/>
      <c r="J19" s="2"/>
      <c r="K19" s="11" t="s">
        <v>210</v>
      </c>
      <c r="L19" s="4" t="s">
        <v>211</v>
      </c>
      <c r="M19" s="4" t="s">
        <v>128</v>
      </c>
      <c r="N19" s="4"/>
      <c r="O19" s="20" t="s">
        <v>212</v>
      </c>
      <c r="P19" s="13" t="s">
        <v>213</v>
      </c>
      <c r="Q19" s="14" t="s">
        <v>214</v>
      </c>
      <c r="R19" s="4" t="s">
        <v>215</v>
      </c>
      <c r="S19" s="15" t="s">
        <v>216</v>
      </c>
      <c r="T19" s="16" t="s">
        <v>217</v>
      </c>
      <c r="U19" s="1" t="s">
        <v>218</v>
      </c>
      <c r="V19" s="2" t="s">
        <v>219</v>
      </c>
      <c r="W19" s="4"/>
      <c r="X19" s="4"/>
      <c r="Y19" s="4" t="s">
        <v>48</v>
      </c>
      <c r="Z19" s="17" t="str">
        <f>IF(Tabela1[[#This Row],[R.A.E]]="SIM",VLOOKUP(Tabela1[[#This Row],[CLASSIFICAÇÃO]],[1]Lista_Susp_!PRAZO,2,0)+Tabela1[[#This Row],[DATA]],"")</f>
        <v/>
      </c>
      <c r="AA19" s="18" t="b">
        <f ca="1">IF(Tabela1[[#This Row],[R.A.E]]="SIM",IF(AC19="ok","CONCLUÍDO",IF(Tabela1[[#This Row],[PRAZO ABERTURA R.A.E]]&lt;TODAY(),"ATRASADO","NO PRAZO")))</f>
        <v>0</v>
      </c>
      <c r="AB19" s="19" t="str">
        <f ca="1">IF(Tabela1[[#This Row],[PRAZO ABERTURA R.A.E]]&gt;=TODAY(),"",IF(Tabela1[[#This Row],[STATUS]]="ATRASADO",TODAY()-Tabela1[[#This Row],[PRAZO ABERTURA R.A.E]],""))</f>
        <v/>
      </c>
      <c r="AC19"/>
      <c r="AD19"/>
    </row>
    <row r="20" spans="1:32" x14ac:dyDescent="0.25">
      <c r="A20" s="4">
        <v>19</v>
      </c>
      <c r="B20" s="20" t="s">
        <v>32</v>
      </c>
      <c r="C20" s="5">
        <v>45295</v>
      </c>
      <c r="D20" s="6" t="str">
        <f t="shared" si="0"/>
        <v>janeiro</v>
      </c>
      <c r="E20" s="21">
        <v>0.67361111111111116</v>
      </c>
      <c r="F20" s="25" t="s">
        <v>220</v>
      </c>
      <c r="G20" s="23" t="s">
        <v>34</v>
      </c>
      <c r="H20" s="10" t="s">
        <v>93</v>
      </c>
      <c r="I20" s="10"/>
      <c r="J20" s="2"/>
      <c r="K20" s="11" t="s">
        <v>221</v>
      </c>
      <c r="L20" s="4" t="s">
        <v>37</v>
      </c>
      <c r="M20" s="4" t="s">
        <v>128</v>
      </c>
      <c r="N20" s="4"/>
      <c r="O20" s="24" t="s">
        <v>222</v>
      </c>
      <c r="P20" s="13" t="s">
        <v>223</v>
      </c>
      <c r="Q20" s="14" t="s">
        <v>224</v>
      </c>
      <c r="R20" s="4" t="s">
        <v>225</v>
      </c>
      <c r="S20" s="15" t="s">
        <v>224</v>
      </c>
      <c r="T20" s="16" t="s">
        <v>226</v>
      </c>
      <c r="U20" s="1" t="s">
        <v>222</v>
      </c>
      <c r="V20" s="2" t="s">
        <v>219</v>
      </c>
      <c r="W20" s="4" t="s">
        <v>46</v>
      </c>
      <c r="X20" s="4" t="s">
        <v>47</v>
      </c>
      <c r="Y20" s="4" t="s">
        <v>48</v>
      </c>
      <c r="Z20" s="17" t="str">
        <f>IF(Tabela1[[#This Row],[R.A.E]]="SIM",VLOOKUP(Tabela1[[#This Row],[CLASSIFICAÇÃO]],[1]Lista_Susp_!PRAZO,2,0)+Tabela1[[#This Row],[DATA]],"")</f>
        <v/>
      </c>
      <c r="AA20" s="18" t="b">
        <f ca="1">IF(Tabela1[[#This Row],[R.A.E]]="SIM",IF(AC20="ok","CONCLUÍDO",IF(Tabela1[[#This Row],[PRAZO ABERTURA R.A.E]]&lt;TODAY(),"ATRASADO","NO PRAZO")))</f>
        <v>0</v>
      </c>
      <c r="AB20" s="19" t="str">
        <f ca="1">IF(Tabela1[[#This Row],[PRAZO ABERTURA R.A.E]]&gt;=TODAY(),"",IF(Tabela1[[#This Row],[STATUS]]="ATRASADO",TODAY()-Tabela1[[#This Row],[PRAZO ABERTURA R.A.E]],""))</f>
        <v/>
      </c>
      <c r="AC20"/>
      <c r="AD20"/>
    </row>
    <row r="21" spans="1:32" ht="30" x14ac:dyDescent="0.25">
      <c r="A21" s="4">
        <v>20</v>
      </c>
      <c r="B21" s="20" t="s">
        <v>71</v>
      </c>
      <c r="C21" s="5">
        <v>45295</v>
      </c>
      <c r="D21" s="6" t="str">
        <f t="shared" si="0"/>
        <v>janeiro</v>
      </c>
      <c r="E21" s="21">
        <v>0.54513888888888895</v>
      </c>
      <c r="F21" s="25" t="s">
        <v>227</v>
      </c>
      <c r="G21" s="23" t="s">
        <v>125</v>
      </c>
      <c r="H21" s="10"/>
      <c r="I21" s="10"/>
      <c r="J21" s="2"/>
      <c r="K21" s="11" t="s">
        <v>228</v>
      </c>
      <c r="L21" s="4" t="s">
        <v>229</v>
      </c>
      <c r="M21" s="4" t="s">
        <v>128</v>
      </c>
      <c r="N21" s="4"/>
      <c r="O21" s="15" t="s">
        <v>230</v>
      </c>
      <c r="P21" s="13" t="s">
        <v>231</v>
      </c>
      <c r="Q21" s="15" t="s">
        <v>232</v>
      </c>
      <c r="R21" s="4" t="s">
        <v>142</v>
      </c>
      <c r="S21" s="15" t="s">
        <v>232</v>
      </c>
      <c r="T21" s="16" t="s">
        <v>233</v>
      </c>
      <c r="U21" s="29" t="s">
        <v>234</v>
      </c>
      <c r="V21" s="2" t="s">
        <v>145</v>
      </c>
      <c r="W21" s="4" t="s">
        <v>46</v>
      </c>
      <c r="X21" s="4" t="s">
        <v>47</v>
      </c>
      <c r="Y21" s="4" t="s">
        <v>48</v>
      </c>
      <c r="Z21" s="17" t="str">
        <f>IF(Tabela1[[#This Row],[R.A.E]]="SIM",VLOOKUP(Tabela1[[#This Row],[CLASSIFICAÇÃO]],[1]Lista_Susp_!PRAZO,2,0)+Tabela1[[#This Row],[DATA]],"")</f>
        <v/>
      </c>
      <c r="AA21" s="18" t="b">
        <f ca="1">IF(Tabela1[[#This Row],[R.A.E]]="SIM",IF(AC21="ok","CONCLUÍDO",IF(Tabela1[[#This Row],[PRAZO ABERTURA R.A.E]]&lt;TODAY(),"ATRASADO","NO PRAZO")))</f>
        <v>0</v>
      </c>
      <c r="AB21" s="19" t="str">
        <f ca="1">IF(Tabela1[[#This Row],[PRAZO ABERTURA R.A.E]]&gt;=TODAY(),"",IF(Tabela1[[#This Row],[STATUS]]="ATRASADO",TODAY()-Tabela1[[#This Row],[PRAZO ABERTURA R.A.E]],""))</f>
        <v/>
      </c>
      <c r="AC21"/>
      <c r="AD21"/>
      <c r="AF21" t="s">
        <v>52</v>
      </c>
    </row>
    <row r="22" spans="1:32" ht="43.5" x14ac:dyDescent="0.25">
      <c r="A22" s="4">
        <v>21</v>
      </c>
      <c r="B22" s="20" t="s">
        <v>71</v>
      </c>
      <c r="C22" s="5">
        <v>45296</v>
      </c>
      <c r="D22" s="6" t="str">
        <f t="shared" si="0"/>
        <v>janeiro</v>
      </c>
      <c r="E22" s="21">
        <v>0.64583333333333337</v>
      </c>
      <c r="F22" s="25" t="s">
        <v>235</v>
      </c>
      <c r="G22" s="27" t="s">
        <v>64</v>
      </c>
      <c r="H22" s="10"/>
      <c r="I22" s="10"/>
      <c r="J22" s="2"/>
      <c r="K22" s="11" t="s">
        <v>236</v>
      </c>
      <c r="L22" s="4" t="s">
        <v>75</v>
      </c>
      <c r="M22" s="4" t="s">
        <v>76</v>
      </c>
      <c r="N22" s="4" t="s">
        <v>77</v>
      </c>
      <c r="O22" s="24" t="s">
        <v>237</v>
      </c>
      <c r="P22" s="13" t="s">
        <v>79</v>
      </c>
      <c r="Q22" s="15" t="s">
        <v>82</v>
      </c>
      <c r="R22" s="4" t="s">
        <v>238</v>
      </c>
      <c r="S22" s="15" t="s">
        <v>82</v>
      </c>
      <c r="T22" s="16" t="s">
        <v>239</v>
      </c>
      <c r="U22" s="1" t="s">
        <v>240</v>
      </c>
      <c r="V22" s="2" t="s">
        <v>85</v>
      </c>
      <c r="W22" s="4" t="s">
        <v>46</v>
      </c>
      <c r="X22" s="4" t="s">
        <v>47</v>
      </c>
      <c r="Y22" s="4" t="s">
        <v>48</v>
      </c>
      <c r="Z22" s="17" t="str">
        <f>IF(Tabela1[[#This Row],[R.A.E]]="SIM",VLOOKUP(Tabela1[[#This Row],[CLASSIFICAÇÃO]],[1]Lista_Susp_!PRAZO,2,0)+Tabela1[[#This Row],[DATA]],"")</f>
        <v/>
      </c>
      <c r="AA22" s="18" t="b">
        <f ca="1">IF(Tabela1[[#This Row],[R.A.E]]="SIM",IF(AC22="ok","CONCLUÍDO",IF(Tabela1[[#This Row],[PRAZO ABERTURA R.A.E]]&lt;TODAY(),"ATRASADO","NO PRAZO")))</f>
        <v>0</v>
      </c>
      <c r="AB22" s="19" t="str">
        <f ca="1">IF(Tabela1[[#This Row],[PRAZO ABERTURA R.A.E]]&gt;=TODAY(),"",IF(Tabela1[[#This Row],[STATUS]]="ATRASADO",TODAY()-Tabela1[[#This Row],[PRAZO ABERTURA R.A.E]],""))</f>
        <v/>
      </c>
      <c r="AC22"/>
      <c r="AD22"/>
      <c r="AF22" t="s">
        <v>52</v>
      </c>
    </row>
    <row r="23" spans="1:32" ht="30" x14ac:dyDescent="0.25">
      <c r="A23" s="4">
        <v>22</v>
      </c>
      <c r="B23" s="20" t="s">
        <v>71</v>
      </c>
      <c r="C23" s="5">
        <v>45296</v>
      </c>
      <c r="D23" s="6" t="str">
        <f t="shared" si="0"/>
        <v>janeiro</v>
      </c>
      <c r="E23" s="21">
        <v>0.54166666666666663</v>
      </c>
      <c r="F23" s="25" t="s">
        <v>241</v>
      </c>
      <c r="G23" s="23" t="s">
        <v>125</v>
      </c>
      <c r="H23" s="10"/>
      <c r="I23" s="10"/>
      <c r="J23" s="2"/>
      <c r="K23" s="11" t="s">
        <v>242</v>
      </c>
      <c r="L23" s="4" t="s">
        <v>243</v>
      </c>
      <c r="M23" s="4" t="s">
        <v>128</v>
      </c>
      <c r="N23" s="4"/>
      <c r="O23" s="20" t="s">
        <v>244</v>
      </c>
      <c r="P23" s="13" t="s">
        <v>245</v>
      </c>
      <c r="Q23" s="14" t="s">
        <v>246</v>
      </c>
      <c r="R23" s="4" t="s">
        <v>247</v>
      </c>
      <c r="S23" s="15" t="s">
        <v>246</v>
      </c>
      <c r="T23" s="16" t="s">
        <v>248</v>
      </c>
      <c r="U23" s="1" t="s">
        <v>249</v>
      </c>
      <c r="V23" s="2" t="s">
        <v>170</v>
      </c>
      <c r="W23" s="4" t="s">
        <v>46</v>
      </c>
      <c r="X23" s="4" t="s">
        <v>47</v>
      </c>
      <c r="Y23" s="4" t="s">
        <v>48</v>
      </c>
      <c r="Z23" s="17" t="str">
        <f>IF(Tabela1[[#This Row],[R.A.E]]="SIM",VLOOKUP(Tabela1[[#This Row],[CLASSIFICAÇÃO]],[1]Lista_Susp_!PRAZO,2,0)+Tabela1[[#This Row],[DATA]],"")</f>
        <v/>
      </c>
      <c r="AA23" s="18" t="b">
        <f ca="1">IF(Tabela1[[#This Row],[R.A.E]]="SIM",IF(AC23="ok","CONCLUÍDO",IF(Tabela1[[#This Row],[PRAZO ABERTURA R.A.E]]&lt;TODAY(),"ATRASADO","NO PRAZO")))</f>
        <v>0</v>
      </c>
      <c r="AB23" s="19" t="str">
        <f ca="1">IF(Tabela1[[#This Row],[PRAZO ABERTURA R.A.E]]&gt;=TODAY(),"",IF(Tabela1[[#This Row],[STATUS]]="ATRASADO",TODAY()-Tabela1[[#This Row],[PRAZO ABERTURA R.A.E]],""))</f>
        <v/>
      </c>
      <c r="AC23"/>
      <c r="AD23"/>
      <c r="AF23" t="s">
        <v>52</v>
      </c>
    </row>
    <row r="24" spans="1:32" ht="57.75" x14ac:dyDescent="0.25">
      <c r="A24" s="4">
        <v>23</v>
      </c>
      <c r="B24" s="20" t="s">
        <v>71</v>
      </c>
      <c r="C24" s="5">
        <v>45297</v>
      </c>
      <c r="D24" s="6" t="str">
        <f t="shared" si="0"/>
        <v>janeiro</v>
      </c>
      <c r="E24" s="21">
        <v>0.58333333333333337</v>
      </c>
      <c r="F24" s="25" t="s">
        <v>250</v>
      </c>
      <c r="G24" s="23" t="s">
        <v>73</v>
      </c>
      <c r="H24" s="10"/>
      <c r="I24" s="10"/>
      <c r="J24" s="2"/>
      <c r="K24" s="11" t="s">
        <v>251</v>
      </c>
      <c r="L24" s="4" t="s">
        <v>127</v>
      </c>
      <c r="M24" s="4" t="s">
        <v>128</v>
      </c>
      <c r="N24" s="4"/>
      <c r="O24" s="2" t="s">
        <v>252</v>
      </c>
      <c r="P24" s="13" t="s">
        <v>253</v>
      </c>
      <c r="Q24" s="14" t="s">
        <v>254</v>
      </c>
      <c r="R24" s="4" t="s">
        <v>247</v>
      </c>
      <c r="S24" s="15" t="s">
        <v>254</v>
      </c>
      <c r="T24" s="16" t="s">
        <v>255</v>
      </c>
      <c r="U24" s="1" t="s">
        <v>256</v>
      </c>
      <c r="V24" s="2" t="s">
        <v>170</v>
      </c>
      <c r="W24" s="4" t="s">
        <v>46</v>
      </c>
      <c r="X24" s="4" t="s">
        <v>47</v>
      </c>
      <c r="Y24" s="4" t="s">
        <v>48</v>
      </c>
      <c r="Z24" s="17" t="str">
        <f>IF(Tabela1[[#This Row],[R.A.E]]="SIM",VLOOKUP(Tabela1[[#This Row],[CLASSIFICAÇÃO]],[1]Lista_Susp_!PRAZO,2,0)+Tabela1[[#This Row],[DATA]],"")</f>
        <v/>
      </c>
      <c r="AA24" s="18" t="b">
        <f ca="1">IF(Tabela1[[#This Row],[R.A.E]]="SIM",IF(AC24="ok","CONCLUÍDO",IF(Tabela1[[#This Row],[PRAZO ABERTURA R.A.E]]&lt;TODAY(),"ATRASADO","NO PRAZO")))</f>
        <v>0</v>
      </c>
      <c r="AB24" s="19" t="str">
        <f ca="1">IF(Tabela1[[#This Row],[PRAZO ABERTURA R.A.E]]&gt;=TODAY(),"",IF(Tabela1[[#This Row],[STATUS]]="ATRASADO",TODAY()-Tabela1[[#This Row],[PRAZO ABERTURA R.A.E]],""))</f>
        <v/>
      </c>
      <c r="AC24"/>
      <c r="AD24"/>
      <c r="AF24" t="s">
        <v>52</v>
      </c>
    </row>
    <row r="25" spans="1:32" ht="30" x14ac:dyDescent="0.25">
      <c r="A25" s="4">
        <v>24</v>
      </c>
      <c r="B25" s="20" t="s">
        <v>71</v>
      </c>
      <c r="C25" s="5">
        <v>45299</v>
      </c>
      <c r="D25" s="6" t="str">
        <f t="shared" si="0"/>
        <v>janeiro</v>
      </c>
      <c r="E25" s="21">
        <v>0.47222222222222227</v>
      </c>
      <c r="F25" s="25" t="s">
        <v>235</v>
      </c>
      <c r="G25" s="23" t="s">
        <v>73</v>
      </c>
      <c r="H25" s="10"/>
      <c r="I25" s="10"/>
      <c r="J25" s="2"/>
      <c r="K25" s="11" t="s">
        <v>257</v>
      </c>
      <c r="L25" s="4" t="s">
        <v>75</v>
      </c>
      <c r="M25" s="4" t="s">
        <v>76</v>
      </c>
      <c r="N25" s="4" t="s">
        <v>77</v>
      </c>
      <c r="O25" s="12" t="s">
        <v>258</v>
      </c>
      <c r="P25" s="13" t="s">
        <v>79</v>
      </c>
      <c r="Q25" s="14" t="s">
        <v>80</v>
      </c>
      <c r="R25" s="4" t="s">
        <v>81</v>
      </c>
      <c r="S25" s="15" t="s">
        <v>82</v>
      </c>
      <c r="T25" s="16" t="s">
        <v>259</v>
      </c>
      <c r="U25" s="1" t="s">
        <v>260</v>
      </c>
      <c r="V25" s="2" t="s">
        <v>85</v>
      </c>
      <c r="W25" s="4" t="s">
        <v>46</v>
      </c>
      <c r="X25" s="4" t="s">
        <v>47</v>
      </c>
      <c r="Y25" s="4" t="s">
        <v>48</v>
      </c>
      <c r="Z25" s="17" t="str">
        <f>IF(Tabela1[[#This Row],[R.A.E]]="SIM",VLOOKUP(Tabela1[[#This Row],[CLASSIFICAÇÃO]],[1]Lista_Susp_!PRAZO,2,0)+Tabela1[[#This Row],[DATA]],"")</f>
        <v/>
      </c>
      <c r="AA25" s="18" t="b">
        <f ca="1">IF(Tabela1[[#This Row],[R.A.E]]="SIM",IF(AC25="ok","CONCLUÍDO",IF(Tabela1[[#This Row],[PRAZO ABERTURA R.A.E]]&lt;TODAY(),"ATRASADO","NO PRAZO")))</f>
        <v>0</v>
      </c>
      <c r="AB25" s="19" t="str">
        <f ca="1">IF(Tabela1[[#This Row],[PRAZO ABERTURA R.A.E]]&gt;=TODAY(),"",IF(Tabela1[[#This Row],[STATUS]]="ATRASADO",TODAY()-Tabela1[[#This Row],[PRAZO ABERTURA R.A.E]],""))</f>
        <v/>
      </c>
      <c r="AC25"/>
      <c r="AD25"/>
      <c r="AF25" t="s">
        <v>52</v>
      </c>
    </row>
    <row r="26" spans="1:32" ht="30" x14ac:dyDescent="0.25">
      <c r="A26" s="4">
        <v>25</v>
      </c>
      <c r="B26" s="20" t="s">
        <v>32</v>
      </c>
      <c r="C26" s="5">
        <v>45298</v>
      </c>
      <c r="D26" s="6" t="str">
        <f t="shared" si="0"/>
        <v>janeiro</v>
      </c>
      <c r="E26" s="21">
        <v>0.66666666666666663</v>
      </c>
      <c r="F26" s="25" t="s">
        <v>261</v>
      </c>
      <c r="G26" s="23" t="s">
        <v>73</v>
      </c>
      <c r="H26" s="10"/>
      <c r="I26" s="10"/>
      <c r="J26" s="2"/>
      <c r="K26" s="11" t="s">
        <v>262</v>
      </c>
      <c r="L26" s="4" t="s">
        <v>174</v>
      </c>
      <c r="M26" s="4" t="s">
        <v>96</v>
      </c>
      <c r="N26" s="4" t="s">
        <v>263</v>
      </c>
      <c r="O26" s="20" t="s">
        <v>264</v>
      </c>
      <c r="P26" s="13" t="s">
        <v>265</v>
      </c>
      <c r="Q26" s="14" t="s">
        <v>266</v>
      </c>
      <c r="R26" s="4" t="s">
        <v>267</v>
      </c>
      <c r="S26" s="15" t="s">
        <v>266</v>
      </c>
      <c r="T26" s="16" t="s">
        <v>268</v>
      </c>
      <c r="U26" s="1" t="s">
        <v>269</v>
      </c>
      <c r="V26" s="2" t="s">
        <v>145</v>
      </c>
      <c r="W26" s="4" t="s">
        <v>184</v>
      </c>
      <c r="X26" s="4" t="s">
        <v>151</v>
      </c>
      <c r="Y26" s="4" t="s">
        <v>52</v>
      </c>
      <c r="Z26" s="17">
        <f>IF(Tabela1[[#This Row],[R.A.E]]="SIM",VLOOKUP(Tabela1[[#This Row],[CLASSIFICAÇÃO]],[1]Lista_Susp_!PRAZO,2,0)+Tabela1[[#This Row],[DATA]],"")</f>
        <v>45305</v>
      </c>
      <c r="AA26" s="18" t="str">
        <f ca="1">IF(Tabela1[[#This Row],[R.A.E]]="SIM",IF(AC26="ok","CONCLUÍDO",IF(Tabela1[[#This Row],[PRAZO ABERTURA R.A.E]]&lt;TODAY(),"ATRASADO","NO PRAZO")))</f>
        <v>CONCLUÍDO</v>
      </c>
      <c r="AB26" s="19" t="str">
        <f ca="1">IF(Tabela1[[#This Row],[PRAZO ABERTURA R.A.E]]&gt;=TODAY(),"",IF(Tabela1[[#This Row],[STATUS]]="ATRASADO",TODAY()-Tabela1[[#This Row],[PRAZO ABERTURA R.A.E]],""))</f>
        <v/>
      </c>
      <c r="AC26" t="s">
        <v>62</v>
      </c>
      <c r="AD26"/>
    </row>
    <row r="27" spans="1:32" ht="72" x14ac:dyDescent="0.25">
      <c r="A27" s="4">
        <v>26</v>
      </c>
      <c r="B27" s="20" t="s">
        <v>32</v>
      </c>
      <c r="C27" s="5">
        <v>45300</v>
      </c>
      <c r="D27" s="6" t="str">
        <f t="shared" si="0"/>
        <v>janeiro</v>
      </c>
      <c r="E27" s="21">
        <v>0.19444444444444445</v>
      </c>
      <c r="F27" s="25" t="s">
        <v>270</v>
      </c>
      <c r="G27" s="23" t="s">
        <v>125</v>
      </c>
      <c r="H27" s="10"/>
      <c r="I27" s="10"/>
      <c r="J27" s="2"/>
      <c r="K27" s="11" t="s">
        <v>271</v>
      </c>
      <c r="L27" s="4" t="s">
        <v>37</v>
      </c>
      <c r="M27" s="4" t="s">
        <v>272</v>
      </c>
      <c r="N27" s="4" t="s">
        <v>273</v>
      </c>
      <c r="O27" s="12" t="s">
        <v>274</v>
      </c>
      <c r="P27" s="13" t="s">
        <v>275</v>
      </c>
      <c r="Q27" s="14" t="s">
        <v>276</v>
      </c>
      <c r="R27" s="4" t="s">
        <v>277</v>
      </c>
      <c r="S27" s="15" t="s">
        <v>276</v>
      </c>
      <c r="T27" s="16" t="s">
        <v>278</v>
      </c>
      <c r="U27" s="1" t="s">
        <v>276</v>
      </c>
      <c r="V27" s="2" t="s">
        <v>279</v>
      </c>
      <c r="W27" s="4" t="s">
        <v>184</v>
      </c>
      <c r="X27" s="4" t="s">
        <v>151</v>
      </c>
      <c r="Y27" s="4" t="s">
        <v>52</v>
      </c>
      <c r="Z27" s="17">
        <f>IF(Tabela1[[#This Row],[R.A.E]]="SIM",VLOOKUP(Tabela1[[#This Row],[CLASSIFICAÇÃO]],[1]Lista_Susp_!PRAZO,2,0)+Tabela1[[#This Row],[DATA]],"")</f>
        <v>45307</v>
      </c>
      <c r="AA27" s="18" t="str">
        <f ca="1">IF(Tabela1[[#This Row],[R.A.E]]="SIM",IF(AC27="ok","CONCLUÍDO",IF(Tabela1[[#This Row],[PRAZO ABERTURA R.A.E]]&lt;TODAY(),"ATRASADO","NO PRAZO")))</f>
        <v>CONCLUÍDO</v>
      </c>
      <c r="AB27" s="19" t="str">
        <f ca="1">IF(Tabela1[[#This Row],[PRAZO ABERTURA R.A.E]]&gt;=TODAY(),"",IF(Tabela1[[#This Row],[STATUS]]="ATRASADO",TODAY()-Tabela1[[#This Row],[PRAZO ABERTURA R.A.E]],""))</f>
        <v/>
      </c>
      <c r="AC27" s="2" t="s">
        <v>62</v>
      </c>
      <c r="AE27" s="2"/>
    </row>
    <row r="28" spans="1:32" ht="30" x14ac:dyDescent="0.25">
      <c r="A28" s="4">
        <v>27</v>
      </c>
      <c r="B28" s="20" t="s">
        <v>71</v>
      </c>
      <c r="C28" s="5">
        <v>45300</v>
      </c>
      <c r="D28" s="6" t="str">
        <f t="shared" si="0"/>
        <v>janeiro</v>
      </c>
      <c r="E28" s="21">
        <v>0.3888888888888889</v>
      </c>
      <c r="F28" s="25" t="s">
        <v>280</v>
      </c>
      <c r="G28" s="23" t="s">
        <v>73</v>
      </c>
      <c r="H28" s="10"/>
      <c r="I28" s="10"/>
      <c r="J28" s="2"/>
      <c r="K28" s="11" t="s">
        <v>281</v>
      </c>
      <c r="L28" s="4" t="s">
        <v>75</v>
      </c>
      <c r="M28" s="4" t="s">
        <v>76</v>
      </c>
      <c r="N28" s="4" t="s">
        <v>77</v>
      </c>
      <c r="O28" s="12" t="s">
        <v>282</v>
      </c>
      <c r="P28" s="13" t="s">
        <v>79</v>
      </c>
      <c r="Q28" s="14" t="s">
        <v>283</v>
      </c>
      <c r="R28" s="4" t="s">
        <v>81</v>
      </c>
      <c r="S28" s="15" t="s">
        <v>283</v>
      </c>
      <c r="T28" s="16" t="s">
        <v>284</v>
      </c>
      <c r="U28" s="1" t="s">
        <v>285</v>
      </c>
      <c r="V28" s="2" t="s">
        <v>85</v>
      </c>
      <c r="W28" s="4" t="s">
        <v>46</v>
      </c>
      <c r="X28" s="4" t="s">
        <v>47</v>
      </c>
      <c r="Y28" s="4" t="s">
        <v>48</v>
      </c>
      <c r="Z28" s="17" t="str">
        <f>IF(Tabela1[[#This Row],[R.A.E]]="SIM",VLOOKUP(Tabela1[[#This Row],[CLASSIFICAÇÃO]],[1]Lista_Susp_!PRAZO,2,0)+Tabela1[[#This Row],[DATA]],"")</f>
        <v/>
      </c>
      <c r="AA28" s="18" t="b">
        <f ca="1">IF(Tabela1[[#This Row],[R.A.E]]="SIM",IF(AC28="ok","CONCLUÍDO",IF(Tabela1[[#This Row],[PRAZO ABERTURA R.A.E]]&lt;TODAY(),"ATRASADO","NO PRAZO")))</f>
        <v>0</v>
      </c>
      <c r="AB28" s="19" t="str">
        <f ca="1">IF(Tabela1[[#This Row],[PRAZO ABERTURA R.A.E]]&gt;=TODAY(),"",IF(Tabela1[[#This Row],[STATUS]]="ATRASADO",TODAY()-Tabela1[[#This Row],[PRAZO ABERTURA R.A.E]],""))</f>
        <v/>
      </c>
      <c r="AC28"/>
      <c r="AD28"/>
      <c r="AF28" t="s">
        <v>52</v>
      </c>
    </row>
    <row r="29" spans="1:32" ht="43.5" x14ac:dyDescent="0.25">
      <c r="A29" s="4">
        <v>28</v>
      </c>
      <c r="B29" s="20" t="s">
        <v>71</v>
      </c>
      <c r="C29" s="5">
        <v>45299</v>
      </c>
      <c r="D29" s="6" t="str">
        <f t="shared" si="0"/>
        <v>janeiro</v>
      </c>
      <c r="E29" s="21">
        <v>0.52083333333333337</v>
      </c>
      <c r="F29" s="25" t="s">
        <v>286</v>
      </c>
      <c r="G29" s="23" t="s">
        <v>73</v>
      </c>
      <c r="H29" s="10"/>
      <c r="I29" s="10"/>
      <c r="J29" s="2"/>
      <c r="K29" s="11" t="s">
        <v>287</v>
      </c>
      <c r="L29" s="4" t="s">
        <v>138</v>
      </c>
      <c r="M29" s="4" t="s">
        <v>128</v>
      </c>
      <c r="N29" s="4" t="s">
        <v>288</v>
      </c>
      <c r="O29" s="20" t="s">
        <v>289</v>
      </c>
      <c r="P29" s="13" t="s">
        <v>290</v>
      </c>
      <c r="Q29" s="14" t="s">
        <v>291</v>
      </c>
      <c r="R29" s="4" t="s">
        <v>292</v>
      </c>
      <c r="S29" s="15" t="s">
        <v>293</v>
      </c>
      <c r="T29" s="16" t="s">
        <v>294</v>
      </c>
      <c r="U29" s="1" t="s">
        <v>295</v>
      </c>
      <c r="V29" s="2" t="s">
        <v>145</v>
      </c>
      <c r="W29" s="4" t="s">
        <v>46</v>
      </c>
      <c r="X29" s="4" t="s">
        <v>47</v>
      </c>
      <c r="Y29" s="4" t="s">
        <v>48</v>
      </c>
      <c r="Z29" s="17" t="str">
        <f>IF(Tabela1[[#This Row],[R.A.E]]="SIM",VLOOKUP(Tabela1[[#This Row],[CLASSIFICAÇÃO]],[1]Lista_Susp_!PRAZO,2,0)+Tabela1[[#This Row],[DATA]],"")</f>
        <v/>
      </c>
      <c r="AA29" s="18" t="b">
        <f ca="1">IF(Tabela1[[#This Row],[R.A.E]]="SIM",IF(AC29="ok","CONCLUÍDO",IF(Tabela1[[#This Row],[PRAZO ABERTURA R.A.E]]&lt;TODAY(),"ATRASADO","NO PRAZO")))</f>
        <v>0</v>
      </c>
      <c r="AB29" s="19" t="str">
        <f ca="1">IF(Tabela1[[#This Row],[PRAZO ABERTURA R.A.E]]&gt;=TODAY(),"",IF(Tabela1[[#This Row],[STATUS]]="ATRASADO",TODAY()-Tabela1[[#This Row],[PRAZO ABERTURA R.A.E]],""))</f>
        <v/>
      </c>
      <c r="AC29"/>
      <c r="AD29"/>
      <c r="AF29" t="s">
        <v>52</v>
      </c>
    </row>
    <row r="30" spans="1:32" ht="30" x14ac:dyDescent="0.25">
      <c r="A30" s="4">
        <v>29</v>
      </c>
      <c r="B30" s="20" t="s">
        <v>32</v>
      </c>
      <c r="C30" s="5">
        <v>45301</v>
      </c>
      <c r="D30" s="6" t="str">
        <f t="shared" si="0"/>
        <v>janeiro</v>
      </c>
      <c r="E30" s="21">
        <v>0.38194444444444442</v>
      </c>
      <c r="F30" s="25" t="s">
        <v>296</v>
      </c>
      <c r="G30" s="23" t="s">
        <v>34</v>
      </c>
      <c r="H30" s="10" t="s">
        <v>113</v>
      </c>
      <c r="I30" s="10"/>
      <c r="J30" s="2" t="s">
        <v>52</v>
      </c>
      <c r="K30" s="30" t="s">
        <v>297</v>
      </c>
      <c r="L30" s="4" t="s">
        <v>298</v>
      </c>
      <c r="M30" s="4" t="s">
        <v>38</v>
      </c>
      <c r="N30" s="4"/>
      <c r="O30" s="20" t="s">
        <v>299</v>
      </c>
      <c r="P30" s="13" t="s">
        <v>300</v>
      </c>
      <c r="Q30" s="14" t="s">
        <v>301</v>
      </c>
      <c r="R30" s="4" t="s">
        <v>206</v>
      </c>
      <c r="S30" s="15" t="s">
        <v>119</v>
      </c>
      <c r="T30" s="16" t="s">
        <v>302</v>
      </c>
      <c r="U30" s="1" t="s">
        <v>303</v>
      </c>
      <c r="V30" s="2" t="s">
        <v>122</v>
      </c>
      <c r="W30" s="4" t="s">
        <v>61</v>
      </c>
      <c r="X30" s="4" t="s">
        <v>123</v>
      </c>
      <c r="Y30" s="4" t="s">
        <v>52</v>
      </c>
      <c r="Z30" s="17">
        <f>IF(Tabela1[[#This Row],[R.A.E]]="SIM",VLOOKUP(Tabela1[[#This Row],[CLASSIFICAÇÃO]],[1]Lista_Susp_!PRAZO,2,0)+Tabela1[[#This Row],[DATA]],"")</f>
        <v>45308</v>
      </c>
      <c r="AA30" s="18" t="str">
        <f ca="1">IF(Tabela1[[#This Row],[R.A.E]]="SIM",IF(AC30="ok","CONCLUÍDO",IF(Tabela1[[#This Row],[PRAZO ABERTURA R.A.E]]&lt;TODAY(),"ATRASADO","NO PRAZO")))</f>
        <v>CONCLUÍDO</v>
      </c>
      <c r="AB30" s="19" t="str">
        <f ca="1">IF(Tabela1[[#This Row],[PRAZO ABERTURA R.A.E]]&gt;=TODAY(),"",IF(Tabela1[[#This Row],[STATUS]]="ATRASADO",TODAY()-Tabela1[[#This Row],[PRAZO ABERTURA R.A.E]],""))</f>
        <v/>
      </c>
      <c r="AC30" s="2" t="s">
        <v>62</v>
      </c>
      <c r="AD30" s="17">
        <v>45306</v>
      </c>
      <c r="AE30" s="2" t="s">
        <v>52</v>
      </c>
      <c r="AF30" t="s">
        <v>52</v>
      </c>
    </row>
    <row r="31" spans="1:32" ht="43.5" x14ac:dyDescent="0.25">
      <c r="A31" s="4">
        <v>30</v>
      </c>
      <c r="B31" s="20" t="s">
        <v>32</v>
      </c>
      <c r="C31" s="5">
        <v>45300</v>
      </c>
      <c r="D31" s="6" t="str">
        <f t="shared" si="0"/>
        <v>janeiro</v>
      </c>
      <c r="E31" s="21">
        <v>0.97916666666666663</v>
      </c>
      <c r="F31" s="25" t="s">
        <v>304</v>
      </c>
      <c r="G31" s="23" t="s">
        <v>34</v>
      </c>
      <c r="H31" s="10" t="s">
        <v>113</v>
      </c>
      <c r="I31" s="10"/>
      <c r="J31" s="2"/>
      <c r="K31" s="30" t="s">
        <v>305</v>
      </c>
      <c r="L31" s="4" t="s">
        <v>37</v>
      </c>
      <c r="M31" s="4" t="s">
        <v>38</v>
      </c>
      <c r="N31" s="4"/>
      <c r="O31" s="24" t="s">
        <v>306</v>
      </c>
      <c r="P31" s="13" t="s">
        <v>307</v>
      </c>
      <c r="Q31" s="14" t="s">
        <v>308</v>
      </c>
      <c r="R31" s="4" t="s">
        <v>206</v>
      </c>
      <c r="S31" s="15" t="s">
        <v>308</v>
      </c>
      <c r="T31" s="16" t="s">
        <v>309</v>
      </c>
      <c r="U31" s="1" t="s">
        <v>310</v>
      </c>
      <c r="V31" s="2" t="s">
        <v>45</v>
      </c>
      <c r="W31" s="4" t="s">
        <v>184</v>
      </c>
      <c r="X31" s="4" t="s">
        <v>151</v>
      </c>
      <c r="Y31" s="4" t="s">
        <v>52</v>
      </c>
      <c r="Z31" s="17">
        <f>IF(Tabela1[[#This Row],[R.A.E]]="SIM",VLOOKUP(Tabela1[[#This Row],[CLASSIFICAÇÃO]],[1]Lista_Susp_!PRAZO,2,0)+Tabela1[[#This Row],[DATA]],"")</f>
        <v>45307</v>
      </c>
      <c r="AA31" s="18" t="str">
        <f ca="1">IF(Tabela1[[#This Row],[R.A.E]]="SIM",IF(AC31="ok","CONCLUÍDO",IF(Tabela1[[#This Row],[PRAZO ABERTURA R.A.E]]&lt;TODAY(),"ATRASADO","NO PRAZO")))</f>
        <v>CONCLUÍDO</v>
      </c>
      <c r="AB31" s="19" t="str">
        <f ca="1">IF(Tabela1[[#This Row],[PRAZO ABERTURA R.A.E]]&gt;=TODAY(),"",IF(Tabela1[[#This Row],[STATUS]]="ATRASADO",TODAY()-Tabela1[[#This Row],[PRAZO ABERTURA R.A.E]],""))</f>
        <v/>
      </c>
      <c r="AC31" s="2" t="s">
        <v>62</v>
      </c>
      <c r="AE31" s="2" t="s">
        <v>52</v>
      </c>
    </row>
    <row r="32" spans="1:32" x14ac:dyDescent="0.25">
      <c r="A32" s="4">
        <v>31</v>
      </c>
      <c r="B32" s="20" t="s">
        <v>32</v>
      </c>
      <c r="C32" s="5">
        <v>45300</v>
      </c>
      <c r="D32" s="6" t="str">
        <f t="shared" si="0"/>
        <v>janeiro</v>
      </c>
      <c r="E32" s="21">
        <v>0.63541666666666663</v>
      </c>
      <c r="F32" s="25" t="s">
        <v>63</v>
      </c>
      <c r="G32" s="23" t="s">
        <v>34</v>
      </c>
      <c r="H32" s="10" t="s">
        <v>113</v>
      </c>
      <c r="I32" s="10"/>
      <c r="J32" s="2"/>
      <c r="K32" s="30" t="s">
        <v>311</v>
      </c>
      <c r="L32" s="4" t="s">
        <v>37</v>
      </c>
      <c r="M32" s="4" t="s">
        <v>38</v>
      </c>
      <c r="N32" s="4"/>
      <c r="O32" s="24" t="s">
        <v>312</v>
      </c>
      <c r="P32" s="13" t="s">
        <v>313</v>
      </c>
      <c r="Q32" s="14" t="s">
        <v>68</v>
      </c>
      <c r="R32" s="4" t="s">
        <v>42</v>
      </c>
      <c r="S32" s="15" t="s">
        <v>68</v>
      </c>
      <c r="T32" s="16" t="s">
        <v>314</v>
      </c>
      <c r="U32" s="1" t="s">
        <v>70</v>
      </c>
      <c r="V32" s="2" t="s">
        <v>45</v>
      </c>
      <c r="W32" s="4" t="s">
        <v>184</v>
      </c>
      <c r="X32" s="4" t="s">
        <v>151</v>
      </c>
      <c r="Y32" s="4" t="s">
        <v>52</v>
      </c>
      <c r="Z32" s="17">
        <f>IF(Tabela1[[#This Row],[R.A.E]]="SIM",VLOOKUP(Tabela1[[#This Row],[CLASSIFICAÇÃO]],[1]Lista_Susp_!PRAZO,2,0)+Tabela1[[#This Row],[DATA]],"")</f>
        <v>45307</v>
      </c>
      <c r="AA32" s="18" t="str">
        <f ca="1">IF(Tabela1[[#This Row],[R.A.E]]="SIM",IF(AC32="ok","CONCLUÍDO",IF(Tabela1[[#This Row],[PRAZO ABERTURA R.A.E]]&lt;TODAY(),"ATRASADO","NO PRAZO")))</f>
        <v>CONCLUÍDO</v>
      </c>
      <c r="AB32" s="19" t="str">
        <f ca="1">IF(Tabela1[[#This Row],[PRAZO ABERTURA R.A.E]]&gt;=TODAY(),"",IF(Tabela1[[#This Row],[STATUS]]="ATRASADO",TODAY()-Tabela1[[#This Row],[PRAZO ABERTURA R.A.E]],""))</f>
        <v/>
      </c>
      <c r="AC32" s="2" t="s">
        <v>62</v>
      </c>
      <c r="AE32" s="2" t="s">
        <v>52</v>
      </c>
    </row>
    <row r="33" spans="1:32" x14ac:dyDescent="0.25">
      <c r="A33" s="4">
        <v>32</v>
      </c>
      <c r="B33" s="20" t="s">
        <v>32</v>
      </c>
      <c r="C33" s="5">
        <v>45301</v>
      </c>
      <c r="D33" s="6" t="str">
        <f t="shared" si="0"/>
        <v>janeiro</v>
      </c>
      <c r="E33" s="21">
        <v>0.58333333333333337</v>
      </c>
      <c r="F33" s="25" t="s">
        <v>315</v>
      </c>
      <c r="G33" s="23" t="s">
        <v>73</v>
      </c>
      <c r="H33" s="10"/>
      <c r="I33" s="10"/>
      <c r="J33" s="2"/>
      <c r="K33" s="30" t="s">
        <v>316</v>
      </c>
      <c r="L33" s="4" t="s">
        <v>37</v>
      </c>
      <c r="M33" s="4" t="s">
        <v>76</v>
      </c>
      <c r="N33" s="4" t="s">
        <v>317</v>
      </c>
      <c r="O33" s="24" t="s">
        <v>318</v>
      </c>
      <c r="P33" s="13" t="s">
        <v>319</v>
      </c>
      <c r="Q33" s="14" t="s">
        <v>320</v>
      </c>
      <c r="R33" s="4" t="s">
        <v>321</v>
      </c>
      <c r="S33" s="15" t="s">
        <v>322</v>
      </c>
      <c r="T33" s="16" t="s">
        <v>323</v>
      </c>
      <c r="U33" s="1" t="s">
        <v>320</v>
      </c>
      <c r="V33" s="2" t="s">
        <v>135</v>
      </c>
      <c r="W33" s="4" t="s">
        <v>46</v>
      </c>
      <c r="X33" s="4" t="s">
        <v>47</v>
      </c>
      <c r="Y33" s="4" t="s">
        <v>48</v>
      </c>
      <c r="Z33" s="17" t="str">
        <f>IF(Tabela1[[#This Row],[R.A.E]]="SIM",VLOOKUP(Tabela1[[#This Row],[CLASSIFICAÇÃO]],[1]Lista_Susp_!PRAZO,2,0)+Tabela1[[#This Row],[DATA]],"")</f>
        <v/>
      </c>
      <c r="AA33" s="18" t="b">
        <f ca="1">IF(Tabela1[[#This Row],[R.A.E]]="SIM",IF(AC33="ok","CONCLUÍDO",IF(Tabela1[[#This Row],[PRAZO ABERTURA R.A.E]]&lt;TODAY(),"ATRASADO","NO PRAZO")))</f>
        <v>0</v>
      </c>
      <c r="AB33" s="19" t="str">
        <f ca="1">IF(Tabela1[[#This Row],[PRAZO ABERTURA R.A.E]]&gt;=TODAY(),"",IF(Tabela1[[#This Row],[STATUS]]="ATRASADO",TODAY()-Tabela1[[#This Row],[PRAZO ABERTURA R.A.E]],""))</f>
        <v/>
      </c>
      <c r="AC33"/>
      <c r="AD33"/>
    </row>
    <row r="34" spans="1:32" ht="57.75" x14ac:dyDescent="0.25">
      <c r="A34" s="4">
        <v>33</v>
      </c>
      <c r="B34" s="20" t="s">
        <v>32</v>
      </c>
      <c r="C34" s="5">
        <v>45300</v>
      </c>
      <c r="D34" s="6" t="str">
        <f t="shared" si="0"/>
        <v>janeiro</v>
      </c>
      <c r="E34" s="21">
        <v>0.73958333333333337</v>
      </c>
      <c r="F34" s="25" t="s">
        <v>324</v>
      </c>
      <c r="G34" s="23" t="s">
        <v>73</v>
      </c>
      <c r="H34" s="10"/>
      <c r="I34" s="10"/>
      <c r="J34" s="2"/>
      <c r="K34" s="30" t="s">
        <v>325</v>
      </c>
      <c r="L34" s="4" t="s">
        <v>326</v>
      </c>
      <c r="M34" s="4" t="s">
        <v>327</v>
      </c>
      <c r="N34" s="4"/>
      <c r="O34" s="20" t="s">
        <v>328</v>
      </c>
      <c r="P34" s="13" t="s">
        <v>329</v>
      </c>
      <c r="Q34" s="14" t="s">
        <v>58</v>
      </c>
      <c r="R34" s="29" t="s">
        <v>58</v>
      </c>
      <c r="S34" s="15" t="s">
        <v>330</v>
      </c>
      <c r="T34" s="16" t="s">
        <v>331</v>
      </c>
      <c r="U34" s="1" t="s">
        <v>332</v>
      </c>
      <c r="V34" s="2" t="s">
        <v>333</v>
      </c>
      <c r="W34" s="4" t="s">
        <v>46</v>
      </c>
      <c r="X34" s="4" t="s">
        <v>47</v>
      </c>
      <c r="Y34" s="4" t="s">
        <v>48</v>
      </c>
      <c r="Z34" s="17" t="str">
        <f>IF(Tabela1[[#This Row],[R.A.E]]="SIM",VLOOKUP(Tabela1[[#This Row],[CLASSIFICAÇÃO]],[1]Lista_Susp_!PRAZO,2,0)+Tabela1[[#This Row],[DATA]],"")</f>
        <v/>
      </c>
      <c r="AA34" s="18" t="b">
        <f ca="1">IF(Tabela1[[#This Row],[R.A.E]]="SIM",IF(AC34="ok","CONCLUÍDO",IF(Tabela1[[#This Row],[PRAZO ABERTURA R.A.E]]&lt;TODAY(),"ATRASADO","NO PRAZO")))</f>
        <v>0</v>
      </c>
      <c r="AB34" s="19" t="str">
        <f ca="1">IF(Tabela1[[#This Row],[PRAZO ABERTURA R.A.E]]&gt;=TODAY(),"",IF(Tabela1[[#This Row],[STATUS]]="ATRASADO",TODAY()-Tabela1[[#This Row],[PRAZO ABERTURA R.A.E]],""))</f>
        <v/>
      </c>
      <c r="AC34"/>
      <c r="AD34"/>
    </row>
    <row r="35" spans="1:32" ht="45" x14ac:dyDescent="0.25">
      <c r="A35" s="4">
        <v>34</v>
      </c>
      <c r="B35" s="20" t="s">
        <v>32</v>
      </c>
      <c r="C35" s="5">
        <v>45301</v>
      </c>
      <c r="D35" s="6" t="str">
        <f t="shared" si="0"/>
        <v>janeiro</v>
      </c>
      <c r="E35" s="21">
        <v>0.52083333333333337</v>
      </c>
      <c r="F35" s="25" t="s">
        <v>334</v>
      </c>
      <c r="G35" s="23" t="s">
        <v>73</v>
      </c>
      <c r="H35" s="10"/>
      <c r="I35" s="10"/>
      <c r="J35" s="2"/>
      <c r="K35" s="30" t="s">
        <v>335</v>
      </c>
      <c r="L35" s="4" t="s">
        <v>326</v>
      </c>
      <c r="M35" s="31" t="s">
        <v>327</v>
      </c>
      <c r="N35" s="4"/>
      <c r="O35" s="20" t="s">
        <v>336</v>
      </c>
      <c r="P35" s="13" t="s">
        <v>337</v>
      </c>
      <c r="Q35" s="14" t="s">
        <v>58</v>
      </c>
      <c r="R35" s="29" t="s">
        <v>58</v>
      </c>
      <c r="S35" s="15" t="s">
        <v>338</v>
      </c>
      <c r="T35" s="16" t="s">
        <v>339</v>
      </c>
      <c r="U35" s="1" t="s">
        <v>332</v>
      </c>
      <c r="V35" s="2" t="s">
        <v>333</v>
      </c>
      <c r="W35" s="4" t="s">
        <v>46</v>
      </c>
      <c r="X35" s="4" t="s">
        <v>47</v>
      </c>
      <c r="Y35" s="4" t="s">
        <v>48</v>
      </c>
      <c r="Z35" s="17" t="str">
        <f>IF(Tabela1[[#This Row],[R.A.E]]="SIM",VLOOKUP(Tabela1[[#This Row],[CLASSIFICAÇÃO]],[1]Lista_Susp_!PRAZO,2,0)+Tabela1[[#This Row],[DATA]],"")</f>
        <v/>
      </c>
      <c r="AA35" s="18" t="b">
        <f ca="1">IF(Tabela1[[#This Row],[R.A.E]]="SIM",IF(AC35="ok","CONCLUÍDO",IF(Tabela1[[#This Row],[PRAZO ABERTURA R.A.E]]&lt;TODAY(),"ATRASADO","NO PRAZO")))</f>
        <v>0</v>
      </c>
      <c r="AB35" s="19" t="str">
        <f ca="1">IF(Tabela1[[#This Row],[PRAZO ABERTURA R.A.E]]&gt;=TODAY(),"",IF(Tabela1[[#This Row],[STATUS]]="ATRASADO",TODAY()-Tabela1[[#This Row],[PRAZO ABERTURA R.A.E]],""))</f>
        <v/>
      </c>
      <c r="AC35"/>
      <c r="AD35"/>
    </row>
    <row r="36" spans="1:32" ht="72" x14ac:dyDescent="0.25">
      <c r="A36" s="4">
        <v>35</v>
      </c>
      <c r="B36" s="20" t="s">
        <v>71</v>
      </c>
      <c r="C36" s="5">
        <v>45301</v>
      </c>
      <c r="D36" s="6" t="str">
        <f t="shared" si="0"/>
        <v>janeiro</v>
      </c>
      <c r="E36" s="21">
        <v>0.4548611111111111</v>
      </c>
      <c r="F36" s="25" t="s">
        <v>340</v>
      </c>
      <c r="G36" s="23" t="s">
        <v>64</v>
      </c>
      <c r="H36" s="10"/>
      <c r="I36" s="10"/>
      <c r="J36" s="2"/>
      <c r="K36" s="30" t="s">
        <v>341</v>
      </c>
      <c r="L36" s="4" t="s">
        <v>75</v>
      </c>
      <c r="M36" s="4" t="s">
        <v>128</v>
      </c>
      <c r="N36" s="4"/>
      <c r="O36" s="20" t="s">
        <v>342</v>
      </c>
      <c r="P36" s="13" t="s">
        <v>343</v>
      </c>
      <c r="Q36" s="14" t="s">
        <v>344</v>
      </c>
      <c r="R36" s="4" t="s">
        <v>345</v>
      </c>
      <c r="S36" s="29" t="s">
        <v>344</v>
      </c>
      <c r="T36" s="16" t="s">
        <v>346</v>
      </c>
      <c r="U36" s="1" t="s">
        <v>347</v>
      </c>
      <c r="V36" s="2" t="s">
        <v>145</v>
      </c>
      <c r="W36" s="4" t="s">
        <v>46</v>
      </c>
      <c r="X36" s="4" t="s">
        <v>47</v>
      </c>
      <c r="Y36" s="4" t="s">
        <v>48</v>
      </c>
      <c r="Z36" s="17" t="str">
        <f>IF(Tabela1[[#This Row],[R.A.E]]="SIM",VLOOKUP(Tabela1[[#This Row],[CLASSIFICAÇÃO]],[1]Lista_Susp_!PRAZO,2,0)+Tabela1[[#This Row],[DATA]],"")</f>
        <v/>
      </c>
      <c r="AA36" s="18" t="b">
        <f ca="1">IF(Tabela1[[#This Row],[R.A.E]]="SIM",IF(AC36="ok","CONCLUÍDO",IF(Tabela1[[#This Row],[PRAZO ABERTURA R.A.E]]&lt;TODAY(),"ATRASADO","NO PRAZO")))</f>
        <v>0</v>
      </c>
      <c r="AB36" s="19" t="str">
        <f ca="1">IF(Tabela1[[#This Row],[PRAZO ABERTURA R.A.E]]&gt;=TODAY(),"",IF(Tabela1[[#This Row],[STATUS]]="ATRASADO",TODAY()-Tabela1[[#This Row],[PRAZO ABERTURA R.A.E]],""))</f>
        <v/>
      </c>
      <c r="AC36"/>
      <c r="AD36"/>
      <c r="AF36" t="s">
        <v>52</v>
      </c>
    </row>
    <row r="37" spans="1:32" x14ac:dyDescent="0.25">
      <c r="A37" s="4">
        <v>36</v>
      </c>
      <c r="B37" s="20" t="s">
        <v>32</v>
      </c>
      <c r="C37" s="5">
        <v>45301</v>
      </c>
      <c r="D37" s="6" t="str">
        <f t="shared" si="0"/>
        <v>janeiro</v>
      </c>
      <c r="E37" s="21">
        <v>0.97916666666666663</v>
      </c>
      <c r="F37" s="25" t="s">
        <v>348</v>
      </c>
      <c r="G37" s="23" t="s">
        <v>34</v>
      </c>
      <c r="H37" s="10" t="s">
        <v>113</v>
      </c>
      <c r="I37" s="10"/>
      <c r="J37" s="2"/>
      <c r="K37" s="30" t="s">
        <v>349</v>
      </c>
      <c r="L37" s="4" t="s">
        <v>350</v>
      </c>
      <c r="M37" s="31" t="s">
        <v>38</v>
      </c>
      <c r="N37" s="4"/>
      <c r="O37" s="20" t="s">
        <v>351</v>
      </c>
      <c r="P37" s="20" t="s">
        <v>352</v>
      </c>
      <c r="Q37" s="32"/>
      <c r="R37" s="4" t="s">
        <v>119</v>
      </c>
      <c r="S37" s="32"/>
      <c r="T37" s="16" t="s">
        <v>353</v>
      </c>
      <c r="U37" s="16" t="s">
        <v>354</v>
      </c>
      <c r="V37" s="31"/>
      <c r="W37" s="4" t="s">
        <v>46</v>
      </c>
      <c r="X37" s="4" t="s">
        <v>47</v>
      </c>
      <c r="Y37" s="4" t="s">
        <v>48</v>
      </c>
      <c r="Z37" s="17" t="str">
        <f>IF(Tabela1[[#This Row],[R.A.E]]="SIM",VLOOKUP(Tabela1[[#This Row],[CLASSIFICAÇÃO]],[1]Lista_Susp_!PRAZO,2,0)+Tabela1[[#This Row],[DATA]],"")</f>
        <v/>
      </c>
      <c r="AA37" s="18" t="b">
        <f ca="1">IF(Tabela1[[#This Row],[R.A.E]]="SIM",IF(AC37="ok","CONCLUÍDO",IF(Tabela1[[#This Row],[PRAZO ABERTURA R.A.E]]&lt;TODAY(),"ATRASADO","NO PRAZO")))</f>
        <v>0</v>
      </c>
      <c r="AB37" s="19" t="str">
        <f ca="1">IF(Tabela1[[#This Row],[PRAZO ABERTURA R.A.E]]&gt;=TODAY(),"",IF(Tabela1[[#This Row],[STATUS]]="ATRASADO",TODAY()-Tabela1[[#This Row],[PRAZO ABERTURA R.A.E]],""))</f>
        <v/>
      </c>
      <c r="AC37"/>
      <c r="AD37"/>
    </row>
    <row r="38" spans="1:32" ht="30" x14ac:dyDescent="0.25">
      <c r="A38" s="4">
        <v>37</v>
      </c>
      <c r="B38" s="20" t="s">
        <v>32</v>
      </c>
      <c r="C38" s="5">
        <v>45300</v>
      </c>
      <c r="D38" s="6" t="str">
        <f t="shared" si="0"/>
        <v>janeiro</v>
      </c>
      <c r="E38" s="21">
        <v>0.71527777777777779</v>
      </c>
      <c r="F38" s="25" t="s">
        <v>355</v>
      </c>
      <c r="G38" s="23" t="s">
        <v>125</v>
      </c>
      <c r="H38" s="10"/>
      <c r="I38" s="10"/>
      <c r="J38" s="2"/>
      <c r="K38" s="30" t="s">
        <v>356</v>
      </c>
      <c r="L38" s="4" t="s">
        <v>357</v>
      </c>
      <c r="M38" s="4" t="s">
        <v>128</v>
      </c>
      <c r="N38" s="4"/>
      <c r="O38" s="25" t="s">
        <v>358</v>
      </c>
      <c r="P38" s="13" t="s">
        <v>359</v>
      </c>
      <c r="Q38" s="14" t="s">
        <v>360</v>
      </c>
      <c r="R38" s="4" t="s">
        <v>361</v>
      </c>
      <c r="S38" s="15" t="s">
        <v>362</v>
      </c>
      <c r="T38" s="16" t="s">
        <v>363</v>
      </c>
      <c r="U38" s="1" t="s">
        <v>364</v>
      </c>
      <c r="V38" s="4" t="s">
        <v>135</v>
      </c>
      <c r="W38" s="4" t="s">
        <v>46</v>
      </c>
      <c r="X38" s="4" t="s">
        <v>47</v>
      </c>
      <c r="Y38" s="4" t="s">
        <v>48</v>
      </c>
      <c r="Z38" s="17" t="str">
        <f>IF(Tabela1[[#This Row],[R.A.E]]="SIM",VLOOKUP(Tabela1[[#This Row],[CLASSIFICAÇÃO]],[1]Lista_Susp_!PRAZO,2,0)+Tabela1[[#This Row],[DATA]],"")</f>
        <v/>
      </c>
      <c r="AA38" s="18" t="b">
        <f ca="1">IF(Tabela1[[#This Row],[R.A.E]]="SIM",IF(AC38="ok","CONCLUÍDO",IF(Tabela1[[#This Row],[PRAZO ABERTURA R.A.E]]&lt;TODAY(),"ATRASADO","NO PRAZO")))</f>
        <v>0</v>
      </c>
      <c r="AB38" s="19" t="str">
        <f ca="1">IF(Tabela1[[#This Row],[PRAZO ABERTURA R.A.E]]&gt;=TODAY(),"",IF(Tabela1[[#This Row],[STATUS]]="ATRASADO",TODAY()-Tabela1[[#This Row],[PRAZO ABERTURA R.A.E]],""))</f>
        <v/>
      </c>
      <c r="AC38"/>
      <c r="AD38"/>
    </row>
    <row r="39" spans="1:32" ht="30" x14ac:dyDescent="0.25">
      <c r="A39" s="4">
        <v>38</v>
      </c>
      <c r="B39" s="20" t="s">
        <v>71</v>
      </c>
      <c r="C39" s="5">
        <v>45302</v>
      </c>
      <c r="D39" s="6" t="str">
        <f t="shared" si="0"/>
        <v>janeiro</v>
      </c>
      <c r="E39" s="21">
        <v>0.70138888888888884</v>
      </c>
      <c r="F39" s="25" t="s">
        <v>365</v>
      </c>
      <c r="G39" s="23" t="s">
        <v>125</v>
      </c>
      <c r="H39" s="10"/>
      <c r="I39" s="10"/>
      <c r="J39" s="2"/>
      <c r="K39" s="30" t="s">
        <v>366</v>
      </c>
      <c r="L39" s="4" t="s">
        <v>367</v>
      </c>
      <c r="M39" s="4" t="s">
        <v>128</v>
      </c>
      <c r="N39" s="4"/>
      <c r="O39" s="25" t="s">
        <v>368</v>
      </c>
      <c r="P39" s="13" t="s">
        <v>369</v>
      </c>
      <c r="Q39" s="14" t="s">
        <v>370</v>
      </c>
      <c r="R39" s="29" t="s">
        <v>371</v>
      </c>
      <c r="S39" s="29" t="s">
        <v>370</v>
      </c>
      <c r="T39" s="16" t="s">
        <v>372</v>
      </c>
      <c r="U39" s="1" t="s">
        <v>373</v>
      </c>
      <c r="V39" s="2" t="s">
        <v>374</v>
      </c>
      <c r="W39" s="4" t="s">
        <v>46</v>
      </c>
      <c r="X39" s="4" t="s">
        <v>47</v>
      </c>
      <c r="Y39" s="4" t="s">
        <v>48</v>
      </c>
      <c r="Z39" s="17" t="str">
        <f>IF(Tabela1[[#This Row],[R.A.E]]="SIM",VLOOKUP(Tabela1[[#This Row],[CLASSIFICAÇÃO]],[1]Lista_Susp_!PRAZO,2,0)+Tabela1[[#This Row],[DATA]],"")</f>
        <v/>
      </c>
      <c r="AA39" s="18" t="b">
        <f ca="1">IF(Tabela1[[#This Row],[R.A.E]]="SIM",IF(AC39="ok","CONCLUÍDO",IF(Tabela1[[#This Row],[PRAZO ABERTURA R.A.E]]&lt;TODAY(),"ATRASADO","NO PRAZO")))</f>
        <v>0</v>
      </c>
      <c r="AB39" s="19" t="str">
        <f ca="1">IF(Tabela1[[#This Row],[PRAZO ABERTURA R.A.E]]&gt;=TODAY(),"",IF(Tabela1[[#This Row],[STATUS]]="ATRASADO",TODAY()-Tabela1[[#This Row],[PRAZO ABERTURA R.A.E]],""))</f>
        <v/>
      </c>
      <c r="AC39"/>
      <c r="AD39"/>
      <c r="AF39" t="s">
        <v>52</v>
      </c>
    </row>
    <row r="40" spans="1:32" ht="72" x14ac:dyDescent="0.25">
      <c r="A40" s="4">
        <v>39</v>
      </c>
      <c r="B40" s="20" t="s">
        <v>32</v>
      </c>
      <c r="C40" s="5">
        <v>45303</v>
      </c>
      <c r="D40" s="6" t="str">
        <f t="shared" si="0"/>
        <v>janeiro</v>
      </c>
      <c r="E40" s="21">
        <v>0.125</v>
      </c>
      <c r="F40" s="25" t="s">
        <v>375</v>
      </c>
      <c r="G40" s="23" t="s">
        <v>125</v>
      </c>
      <c r="H40" s="10"/>
      <c r="I40" s="10"/>
      <c r="J40" s="2"/>
      <c r="K40" s="30" t="s">
        <v>376</v>
      </c>
      <c r="L40" s="4" t="s">
        <v>37</v>
      </c>
      <c r="M40" s="4" t="s">
        <v>54</v>
      </c>
      <c r="N40" s="4" t="s">
        <v>377</v>
      </c>
      <c r="O40" s="24" t="s">
        <v>378</v>
      </c>
      <c r="P40" s="13" t="s">
        <v>379</v>
      </c>
      <c r="Q40" s="33" t="s">
        <v>380</v>
      </c>
      <c r="R40" s="34" t="s">
        <v>58</v>
      </c>
      <c r="S40" s="35" t="s">
        <v>381</v>
      </c>
      <c r="T40" s="16" t="s">
        <v>382</v>
      </c>
      <c r="U40" s="1" t="s">
        <v>381</v>
      </c>
      <c r="V40" s="2" t="s">
        <v>60</v>
      </c>
      <c r="W40" s="4" t="s">
        <v>184</v>
      </c>
      <c r="X40" s="4" t="s">
        <v>47</v>
      </c>
      <c r="Y40" s="4" t="s">
        <v>52</v>
      </c>
      <c r="Z40" s="17">
        <f>IF(Tabela1[[#This Row],[R.A.E]]="SIM",VLOOKUP(Tabela1[[#This Row],[CLASSIFICAÇÃO]],[1]Lista_Susp_!PRAZO,2,0)+Tabela1[[#This Row],[DATA]],"")</f>
        <v>45310</v>
      </c>
      <c r="AA40" s="18" t="str">
        <f ca="1">IF(Tabela1[[#This Row],[R.A.E]]="SIM",IF(AC40="ok","CONCLUÍDO",IF(Tabela1[[#This Row],[PRAZO ABERTURA R.A.E]]&lt;TODAY(),"ATRASADO","NO PRAZO")))</f>
        <v>CONCLUÍDO</v>
      </c>
      <c r="AB40" s="19" t="str">
        <f ca="1">IF(Tabela1[[#This Row],[PRAZO ABERTURA R.A.E]]&gt;=TODAY(),"",IF(Tabela1[[#This Row],[STATUS]]="ATRASADO",TODAY()-Tabela1[[#This Row],[PRAZO ABERTURA R.A.E]],""))</f>
        <v/>
      </c>
      <c r="AC40" s="2" t="s">
        <v>62</v>
      </c>
      <c r="AE40" s="2"/>
    </row>
    <row r="41" spans="1:32" ht="30" x14ac:dyDescent="0.25">
      <c r="A41" s="4">
        <v>40</v>
      </c>
      <c r="B41" s="20" t="s">
        <v>32</v>
      </c>
      <c r="C41" s="5">
        <v>45300</v>
      </c>
      <c r="D41" s="6" t="str">
        <f t="shared" si="0"/>
        <v>janeiro</v>
      </c>
      <c r="E41" s="21">
        <v>0.58333333333333337</v>
      </c>
      <c r="F41" s="25" t="s">
        <v>383</v>
      </c>
      <c r="G41" s="23" t="s">
        <v>34</v>
      </c>
      <c r="H41" s="10" t="s">
        <v>93</v>
      </c>
      <c r="I41" s="10"/>
      <c r="J41" s="2"/>
      <c r="K41" s="30" t="s">
        <v>384</v>
      </c>
      <c r="L41" s="4" t="s">
        <v>174</v>
      </c>
      <c r="M41" s="4" t="s">
        <v>96</v>
      </c>
      <c r="N41" s="4" t="s">
        <v>385</v>
      </c>
      <c r="O41" s="20" t="s">
        <v>386</v>
      </c>
      <c r="P41" s="13" t="s">
        <v>387</v>
      </c>
      <c r="Q41" s="14" t="s">
        <v>178</v>
      </c>
      <c r="R41" s="4" t="s">
        <v>179</v>
      </c>
      <c r="S41" s="32"/>
      <c r="T41" s="16" t="s">
        <v>388</v>
      </c>
      <c r="U41" s="1" t="s">
        <v>389</v>
      </c>
      <c r="V41" s="2" t="s">
        <v>183</v>
      </c>
      <c r="W41" s="4" t="s">
        <v>46</v>
      </c>
      <c r="X41" s="4" t="s">
        <v>185</v>
      </c>
      <c r="Y41" s="4" t="s">
        <v>48</v>
      </c>
      <c r="Z41" s="17" t="str">
        <f>IF(Tabela1[[#This Row],[R.A.E]]="SIM",VLOOKUP(Tabela1[[#This Row],[CLASSIFICAÇÃO]],[1]Lista_Susp_!PRAZO,2,0)+Tabela1[[#This Row],[DATA]],"")</f>
        <v/>
      </c>
      <c r="AA41" s="18" t="b">
        <f ca="1">IF(Tabela1[[#This Row],[R.A.E]]="SIM",IF(AC41="ok","CONCLUÍDO",IF(Tabela1[[#This Row],[PRAZO ABERTURA R.A.E]]&lt;TODAY(),"ATRASADO","NO PRAZO")))</f>
        <v>0</v>
      </c>
      <c r="AB41" s="19" t="str">
        <f ca="1">IF(Tabela1[[#This Row],[PRAZO ABERTURA R.A.E]]&gt;=TODAY(),"",IF(Tabela1[[#This Row],[STATUS]]="ATRASADO",TODAY()-Tabela1[[#This Row],[PRAZO ABERTURA R.A.E]],""))</f>
        <v/>
      </c>
      <c r="AC41"/>
      <c r="AD41"/>
    </row>
    <row r="42" spans="1:32" x14ac:dyDescent="0.25">
      <c r="A42" s="4">
        <v>41</v>
      </c>
      <c r="B42" s="20" t="s">
        <v>32</v>
      </c>
      <c r="C42" s="5">
        <v>45303</v>
      </c>
      <c r="D42" s="6" t="str">
        <f t="shared" si="0"/>
        <v>janeiro</v>
      </c>
      <c r="E42" s="21">
        <v>5.5555555555555552E-2</v>
      </c>
      <c r="F42" s="25" t="s">
        <v>390</v>
      </c>
      <c r="G42" s="23" t="s">
        <v>64</v>
      </c>
      <c r="H42" s="10"/>
      <c r="I42" s="10"/>
      <c r="J42" s="2"/>
      <c r="K42" s="30" t="s">
        <v>391</v>
      </c>
      <c r="L42" s="4" t="s">
        <v>37</v>
      </c>
      <c r="M42" s="4" t="s">
        <v>96</v>
      </c>
      <c r="N42" s="4" t="s">
        <v>392</v>
      </c>
      <c r="O42" s="24" t="s">
        <v>393</v>
      </c>
      <c r="P42" s="13" t="s">
        <v>394</v>
      </c>
      <c r="Q42" s="14" t="s">
        <v>395</v>
      </c>
      <c r="R42" s="4" t="s">
        <v>396</v>
      </c>
      <c r="S42" s="32"/>
      <c r="T42" s="16" t="s">
        <v>397</v>
      </c>
      <c r="U42" s="1" t="s">
        <v>395</v>
      </c>
      <c r="V42" s="2" t="s">
        <v>398</v>
      </c>
      <c r="W42" s="4" t="s">
        <v>46</v>
      </c>
      <c r="X42" s="4" t="s">
        <v>47</v>
      </c>
      <c r="Y42" s="4" t="s">
        <v>48</v>
      </c>
      <c r="Z42" s="17" t="str">
        <f>IF(Tabela1[[#This Row],[R.A.E]]="SIM",VLOOKUP(Tabela1[[#This Row],[CLASSIFICAÇÃO]],[1]Lista_Susp_!PRAZO,2,0)+Tabela1[[#This Row],[DATA]],"")</f>
        <v/>
      </c>
      <c r="AA42" s="18" t="b">
        <f ca="1">IF(Tabela1[[#This Row],[R.A.E]]="SIM",IF(AC42="ok","CONCLUÍDO",IF(Tabela1[[#This Row],[PRAZO ABERTURA R.A.E]]&lt;TODAY(),"ATRASADO","NO PRAZO")))</f>
        <v>0</v>
      </c>
      <c r="AB42" s="19" t="str">
        <f ca="1">IF(Tabela1[[#This Row],[PRAZO ABERTURA R.A.E]]&gt;=TODAY(),"",IF(Tabela1[[#This Row],[STATUS]]="ATRASADO",TODAY()-Tabela1[[#This Row],[PRAZO ABERTURA R.A.E]],""))</f>
        <v/>
      </c>
      <c r="AC42"/>
      <c r="AD42"/>
    </row>
    <row r="43" spans="1:32" ht="86.25" x14ac:dyDescent="0.25">
      <c r="A43" s="4">
        <v>42</v>
      </c>
      <c r="B43" s="20" t="s">
        <v>32</v>
      </c>
      <c r="C43" s="5">
        <v>45305</v>
      </c>
      <c r="D43" s="6" t="str">
        <f t="shared" si="0"/>
        <v>janeiro</v>
      </c>
      <c r="E43" s="21">
        <v>0.20833333333333334</v>
      </c>
      <c r="F43" s="25" t="s">
        <v>399</v>
      </c>
      <c r="G43" s="23" t="s">
        <v>34</v>
      </c>
      <c r="H43" s="10" t="s">
        <v>93</v>
      </c>
      <c r="I43" s="10"/>
      <c r="J43" s="2"/>
      <c r="K43" s="30" t="s">
        <v>400</v>
      </c>
      <c r="L43" s="4" t="s">
        <v>37</v>
      </c>
      <c r="M43" s="4" t="s">
        <v>54</v>
      </c>
      <c r="N43" s="4" t="s">
        <v>401</v>
      </c>
      <c r="O43" s="24" t="s">
        <v>402</v>
      </c>
      <c r="P43" s="13" t="s">
        <v>379</v>
      </c>
      <c r="Q43" s="14" t="s">
        <v>380</v>
      </c>
      <c r="R43" s="4" t="s">
        <v>58</v>
      </c>
      <c r="S43" s="29" t="s">
        <v>381</v>
      </c>
      <c r="T43" s="16" t="s">
        <v>403</v>
      </c>
      <c r="U43" s="1" t="s">
        <v>381</v>
      </c>
      <c r="V43" s="2" t="s">
        <v>60</v>
      </c>
      <c r="W43" s="4" t="s">
        <v>46</v>
      </c>
      <c r="X43" s="4" t="s">
        <v>47</v>
      </c>
      <c r="Y43" s="4" t="s">
        <v>48</v>
      </c>
      <c r="Z43" s="17" t="str">
        <f>IF(Tabela1[[#This Row],[R.A.E]]="SIM",VLOOKUP(Tabela1[[#This Row],[CLASSIFICAÇÃO]],[1]Lista_Susp_!PRAZO,2,0)+Tabela1[[#This Row],[DATA]],"")</f>
        <v/>
      </c>
      <c r="AA43" s="18" t="b">
        <f ca="1">IF(Tabela1[[#This Row],[R.A.E]]="SIM",IF(AC43="ok","CONCLUÍDO",IF(Tabela1[[#This Row],[PRAZO ABERTURA R.A.E]]&lt;TODAY(),"ATRASADO","NO PRAZO")))</f>
        <v>0</v>
      </c>
      <c r="AB43" s="19" t="str">
        <f ca="1">IF(Tabela1[[#This Row],[PRAZO ABERTURA R.A.E]]&gt;=TODAY(),"",IF(Tabela1[[#This Row],[STATUS]]="ATRASADO",TODAY()-Tabela1[[#This Row],[PRAZO ABERTURA R.A.E]],""))</f>
        <v/>
      </c>
      <c r="AC43"/>
      <c r="AD43"/>
    </row>
    <row r="44" spans="1:32" ht="30" x14ac:dyDescent="0.25">
      <c r="A44" s="4">
        <v>43</v>
      </c>
      <c r="B44" s="20" t="s">
        <v>71</v>
      </c>
      <c r="C44" s="5">
        <v>45303</v>
      </c>
      <c r="D44" s="6" t="str">
        <f t="shared" si="0"/>
        <v>janeiro</v>
      </c>
      <c r="E44" s="21">
        <v>0.27083333333333331</v>
      </c>
      <c r="F44" s="25" t="s">
        <v>404</v>
      </c>
      <c r="G44" s="23" t="s">
        <v>405</v>
      </c>
      <c r="H44" s="10"/>
      <c r="I44" s="10"/>
      <c r="J44" s="2"/>
      <c r="K44" s="30" t="s">
        <v>406</v>
      </c>
      <c r="L44" s="4" t="s">
        <v>75</v>
      </c>
      <c r="M44" s="31" t="s">
        <v>128</v>
      </c>
      <c r="N44" s="4"/>
      <c r="O44" s="24" t="s">
        <v>407</v>
      </c>
      <c r="P44" s="13" t="s">
        <v>177</v>
      </c>
      <c r="Q44" s="14" t="s">
        <v>408</v>
      </c>
      <c r="R44" s="4" t="s">
        <v>167</v>
      </c>
      <c r="S44" s="29" t="s">
        <v>408</v>
      </c>
      <c r="T44" s="16" t="s">
        <v>409</v>
      </c>
      <c r="U44" s="1" t="s">
        <v>408</v>
      </c>
      <c r="V44" s="2" t="s">
        <v>85</v>
      </c>
      <c r="W44" s="4" t="s">
        <v>46</v>
      </c>
      <c r="X44" s="4" t="s">
        <v>47</v>
      </c>
      <c r="Y44" s="4" t="s">
        <v>48</v>
      </c>
      <c r="Z44" s="17" t="str">
        <f>IF(Tabela1[[#This Row],[R.A.E]]="SIM",VLOOKUP(Tabela1[[#This Row],[CLASSIFICAÇÃO]],[1]Lista_Susp_!PRAZO,2,0)+Tabela1[[#This Row],[DATA]],"")</f>
        <v/>
      </c>
      <c r="AA44" s="18" t="b">
        <f ca="1">IF(Tabela1[[#This Row],[R.A.E]]="SIM",IF(AC44="ok","CONCLUÍDO",IF(Tabela1[[#This Row],[PRAZO ABERTURA R.A.E]]&lt;TODAY(),"ATRASADO","NO PRAZO")))</f>
        <v>0</v>
      </c>
      <c r="AB44" s="19" t="str">
        <f ca="1">IF(Tabela1[[#This Row],[PRAZO ABERTURA R.A.E]]&gt;=TODAY(),"",IF(Tabela1[[#This Row],[STATUS]]="ATRASADO",TODAY()-Tabela1[[#This Row],[PRAZO ABERTURA R.A.E]],""))</f>
        <v/>
      </c>
      <c r="AC44"/>
      <c r="AD44"/>
      <c r="AF44" t="s">
        <v>52</v>
      </c>
    </row>
    <row r="45" spans="1:32" ht="57.75" x14ac:dyDescent="0.25">
      <c r="A45" s="4">
        <v>44</v>
      </c>
      <c r="B45" s="20" t="s">
        <v>71</v>
      </c>
      <c r="C45" s="5">
        <v>45304</v>
      </c>
      <c r="D45" s="6" t="str">
        <f t="shared" si="0"/>
        <v>janeiro</v>
      </c>
      <c r="E45" s="21">
        <v>0.54166666666666663</v>
      </c>
      <c r="F45" s="25" t="s">
        <v>410</v>
      </c>
      <c r="G45" s="23" t="s">
        <v>73</v>
      </c>
      <c r="H45" s="10"/>
      <c r="I45" s="10"/>
      <c r="J45" s="2"/>
      <c r="K45" s="30" t="s">
        <v>411</v>
      </c>
      <c r="L45" s="4" t="s">
        <v>75</v>
      </c>
      <c r="M45" s="4" t="s">
        <v>76</v>
      </c>
      <c r="N45" s="4"/>
      <c r="O45" s="24" t="s">
        <v>412</v>
      </c>
      <c r="P45" s="13" t="s">
        <v>413</v>
      </c>
      <c r="Q45" s="14" t="s">
        <v>283</v>
      </c>
      <c r="R45" s="4" t="s">
        <v>238</v>
      </c>
      <c r="S45" s="29" t="s">
        <v>283</v>
      </c>
      <c r="T45" s="16" t="s">
        <v>414</v>
      </c>
      <c r="U45" s="1" t="s">
        <v>285</v>
      </c>
      <c r="V45" s="25" t="s">
        <v>415</v>
      </c>
      <c r="W45" s="4" t="s">
        <v>46</v>
      </c>
      <c r="X45" s="4" t="s">
        <v>47</v>
      </c>
      <c r="Y45" s="4" t="s">
        <v>48</v>
      </c>
      <c r="Z45" s="17" t="str">
        <f>IF(Tabela1[[#This Row],[R.A.E]]="SIM",VLOOKUP(Tabela1[[#This Row],[CLASSIFICAÇÃO]],[1]Lista_Susp_!PRAZO,2,0)+Tabela1[[#This Row],[DATA]],"")</f>
        <v/>
      </c>
      <c r="AA45" s="18" t="b">
        <f ca="1">IF(Tabela1[[#This Row],[R.A.E]]="SIM",IF(AC45="ok","CONCLUÍDO",IF(Tabela1[[#This Row],[PRAZO ABERTURA R.A.E]]&lt;TODAY(),"ATRASADO","NO PRAZO")))</f>
        <v>0</v>
      </c>
      <c r="AB45" s="19" t="str">
        <f ca="1">IF(Tabela1[[#This Row],[PRAZO ABERTURA R.A.E]]&gt;=TODAY(),"",IF(Tabela1[[#This Row],[STATUS]]="ATRASADO",TODAY()-Tabela1[[#This Row],[PRAZO ABERTURA R.A.E]],""))</f>
        <v/>
      </c>
      <c r="AC45"/>
      <c r="AD45"/>
      <c r="AF45" t="s">
        <v>52</v>
      </c>
    </row>
    <row r="46" spans="1:32" ht="29.25" x14ac:dyDescent="0.25">
      <c r="A46" s="4">
        <v>45</v>
      </c>
      <c r="B46" s="20" t="s">
        <v>71</v>
      </c>
      <c r="C46" s="5">
        <v>45303</v>
      </c>
      <c r="D46" s="6" t="str">
        <f t="shared" si="0"/>
        <v>janeiro</v>
      </c>
      <c r="E46" s="21">
        <v>0.64583333333333337</v>
      </c>
      <c r="F46" s="25" t="s">
        <v>416</v>
      </c>
      <c r="G46" s="23" t="s">
        <v>34</v>
      </c>
      <c r="H46" s="10" t="s">
        <v>93</v>
      </c>
      <c r="I46" s="10"/>
      <c r="J46" s="2"/>
      <c r="K46" s="30" t="s">
        <v>417</v>
      </c>
      <c r="L46" s="4" t="s">
        <v>418</v>
      </c>
      <c r="M46" s="4" t="s">
        <v>128</v>
      </c>
      <c r="N46" s="4"/>
      <c r="O46" s="25" t="s">
        <v>419</v>
      </c>
      <c r="P46" s="13" t="s">
        <v>329</v>
      </c>
      <c r="Q46" s="15" t="s">
        <v>420</v>
      </c>
      <c r="R46" s="4" t="s">
        <v>421</v>
      </c>
      <c r="S46" s="29" t="s">
        <v>420</v>
      </c>
      <c r="T46" s="16" t="s">
        <v>422</v>
      </c>
      <c r="U46" s="1" t="s">
        <v>423</v>
      </c>
      <c r="V46" s="25" t="s">
        <v>415</v>
      </c>
      <c r="W46" s="4" t="s">
        <v>184</v>
      </c>
      <c r="X46" s="4" t="s">
        <v>47</v>
      </c>
      <c r="Y46" s="4" t="s">
        <v>48</v>
      </c>
      <c r="Z46" s="17" t="str">
        <f>IF(Tabela1[[#This Row],[R.A.E]]="SIM",VLOOKUP(Tabela1[[#This Row],[CLASSIFICAÇÃO]],[1]Lista_Susp_!PRAZO,2,0)+Tabela1[[#This Row],[DATA]],"")</f>
        <v/>
      </c>
      <c r="AA46" s="18" t="b">
        <f ca="1">IF(Tabela1[[#This Row],[R.A.E]]="SIM",IF(AC46="ok","CONCLUÍDO",IF(Tabela1[[#This Row],[PRAZO ABERTURA R.A.E]]&lt;TODAY(),"ATRASADO","NO PRAZO")))</f>
        <v>0</v>
      </c>
      <c r="AB46" s="19" t="str">
        <f ca="1">IF(Tabela1[[#This Row],[PRAZO ABERTURA R.A.E]]&gt;=TODAY(),"",IF(Tabela1[[#This Row],[STATUS]]="ATRASADO",TODAY()-Tabela1[[#This Row],[PRAZO ABERTURA R.A.E]],""))</f>
        <v/>
      </c>
      <c r="AC46"/>
      <c r="AD46"/>
      <c r="AF46" t="s">
        <v>52</v>
      </c>
    </row>
    <row r="47" spans="1:32" ht="29.25" x14ac:dyDescent="0.25">
      <c r="A47" s="4">
        <v>46</v>
      </c>
      <c r="B47" s="20" t="s">
        <v>32</v>
      </c>
      <c r="C47" s="5">
        <v>45304</v>
      </c>
      <c r="D47" s="6" t="str">
        <f t="shared" si="0"/>
        <v>janeiro</v>
      </c>
      <c r="E47" s="21">
        <v>0.35416666666666669</v>
      </c>
      <c r="F47" s="25" t="s">
        <v>424</v>
      </c>
      <c r="G47" s="23" t="s">
        <v>64</v>
      </c>
      <c r="H47" s="10"/>
      <c r="I47" s="10"/>
      <c r="J47" s="2"/>
      <c r="K47" s="30" t="s">
        <v>425</v>
      </c>
      <c r="L47" s="4" t="s">
        <v>37</v>
      </c>
      <c r="M47" s="4" t="s">
        <v>96</v>
      </c>
      <c r="N47" s="4" t="s">
        <v>426</v>
      </c>
      <c r="O47" s="36" t="s">
        <v>427</v>
      </c>
      <c r="P47" s="13" t="s">
        <v>428</v>
      </c>
      <c r="Q47" s="14" t="s">
        <v>429</v>
      </c>
      <c r="R47" s="4" t="s">
        <v>396</v>
      </c>
      <c r="S47" s="32"/>
      <c r="T47" s="16" t="s">
        <v>430</v>
      </c>
      <c r="U47" s="1" t="s">
        <v>431</v>
      </c>
      <c r="V47" s="2" t="s">
        <v>398</v>
      </c>
      <c r="W47" s="4" t="s">
        <v>46</v>
      </c>
      <c r="X47" s="4" t="s">
        <v>151</v>
      </c>
      <c r="Y47" s="4" t="s">
        <v>48</v>
      </c>
      <c r="Z47" s="17" t="str">
        <f>IF(Tabela1[[#This Row],[R.A.E]]="SIM",VLOOKUP(Tabela1[[#This Row],[CLASSIFICAÇÃO]],[1]Lista_Susp_!PRAZO,2,0)+Tabela1[[#This Row],[DATA]],"")</f>
        <v/>
      </c>
      <c r="AA47" s="18" t="b">
        <f ca="1">IF(Tabela1[[#This Row],[R.A.E]]="SIM",IF(AC47="ok","CONCLUÍDO",IF(Tabela1[[#This Row],[PRAZO ABERTURA R.A.E]]&lt;TODAY(),"ATRASADO","NO PRAZO")))</f>
        <v>0</v>
      </c>
      <c r="AB47" s="19" t="str">
        <f ca="1">IF(Tabela1[[#This Row],[PRAZO ABERTURA R.A.E]]&gt;=TODAY(),"",IF(Tabela1[[#This Row],[STATUS]]="ATRASADO",TODAY()-Tabela1[[#This Row],[PRAZO ABERTURA R.A.E]],""))</f>
        <v/>
      </c>
      <c r="AC47"/>
      <c r="AD47"/>
    </row>
    <row r="48" spans="1:32" ht="43.5" x14ac:dyDescent="0.25">
      <c r="A48" s="4">
        <v>47</v>
      </c>
      <c r="B48" s="20" t="s">
        <v>71</v>
      </c>
      <c r="C48" s="5">
        <v>45306</v>
      </c>
      <c r="D48" s="6" t="str">
        <f t="shared" si="0"/>
        <v>janeiro</v>
      </c>
      <c r="E48" s="21">
        <v>0.35416666666666669</v>
      </c>
      <c r="F48" s="25" t="s">
        <v>432</v>
      </c>
      <c r="G48" s="23" t="s">
        <v>34</v>
      </c>
      <c r="H48" s="10" t="s">
        <v>93</v>
      </c>
      <c r="I48" s="10"/>
      <c r="J48" s="2"/>
      <c r="K48" s="37" t="s">
        <v>433</v>
      </c>
      <c r="L48" s="4" t="s">
        <v>75</v>
      </c>
      <c r="M48" s="4" t="s">
        <v>128</v>
      </c>
      <c r="N48" s="4"/>
      <c r="O48" s="31" t="s">
        <v>434</v>
      </c>
      <c r="P48" s="13" t="s">
        <v>435</v>
      </c>
      <c r="Q48" s="14" t="s">
        <v>436</v>
      </c>
      <c r="R48" s="4" t="s">
        <v>437</v>
      </c>
      <c r="S48" s="15" t="s">
        <v>436</v>
      </c>
      <c r="T48" s="16" t="s">
        <v>438</v>
      </c>
      <c r="U48" s="1" t="s">
        <v>436</v>
      </c>
      <c r="V48" s="2" t="s">
        <v>145</v>
      </c>
      <c r="W48" s="4" t="s">
        <v>46</v>
      </c>
      <c r="X48" s="4" t="s">
        <v>47</v>
      </c>
      <c r="Y48" s="4" t="s">
        <v>48</v>
      </c>
      <c r="Z48" s="17" t="str">
        <f>IF(Tabela1[[#This Row],[R.A.E]]="SIM",VLOOKUP(Tabela1[[#This Row],[CLASSIFICAÇÃO]],[1]Lista_Susp_!PRAZO,2,0)+Tabela1[[#This Row],[DATA]],"")</f>
        <v/>
      </c>
      <c r="AA48" s="18" t="b">
        <f ca="1">IF(Tabela1[[#This Row],[R.A.E]]="SIM",IF(AC48="ok","CONCLUÍDO",IF(Tabela1[[#This Row],[PRAZO ABERTURA R.A.E]]&lt;TODAY(),"ATRASADO","NO PRAZO")))</f>
        <v>0</v>
      </c>
      <c r="AB48" s="19" t="str">
        <f ca="1">IF(Tabela1[[#This Row],[PRAZO ABERTURA R.A.E]]&gt;=TODAY(),"",IF(Tabela1[[#This Row],[STATUS]]="ATRASADO",TODAY()-Tabela1[[#This Row],[PRAZO ABERTURA R.A.E]],""))</f>
        <v/>
      </c>
      <c r="AC48"/>
      <c r="AD48"/>
      <c r="AF48" t="s">
        <v>52</v>
      </c>
    </row>
    <row r="49" spans="1:32" ht="30" x14ac:dyDescent="0.25">
      <c r="A49" s="4">
        <v>48</v>
      </c>
      <c r="B49" s="20" t="s">
        <v>32</v>
      </c>
      <c r="C49" s="5">
        <v>45307</v>
      </c>
      <c r="D49" s="6" t="str">
        <f t="shared" si="0"/>
        <v>janeiro</v>
      </c>
      <c r="E49" s="21">
        <v>0.29166666666666669</v>
      </c>
      <c r="F49" s="25" t="s">
        <v>439</v>
      </c>
      <c r="G49" s="23" t="s">
        <v>34</v>
      </c>
      <c r="H49" s="10" t="s">
        <v>113</v>
      </c>
      <c r="I49" s="10"/>
      <c r="J49" s="2"/>
      <c r="K49" s="11" t="s">
        <v>440</v>
      </c>
      <c r="L49" s="4" t="s">
        <v>441</v>
      </c>
      <c r="M49" s="4" t="s">
        <v>38</v>
      </c>
      <c r="N49" s="4"/>
      <c r="O49" s="2" t="s">
        <v>442</v>
      </c>
      <c r="P49" s="13" t="s">
        <v>443</v>
      </c>
      <c r="Q49" s="32"/>
      <c r="R49" s="4" t="s">
        <v>206</v>
      </c>
      <c r="S49" s="15" t="s">
        <v>119</v>
      </c>
      <c r="T49" s="16" t="s">
        <v>444</v>
      </c>
      <c r="U49" s="15" t="s">
        <v>445</v>
      </c>
      <c r="V49" s="2" t="s">
        <v>122</v>
      </c>
      <c r="W49" s="4" t="s">
        <v>46</v>
      </c>
      <c r="X49" s="4" t="s">
        <v>47</v>
      </c>
      <c r="Y49" s="4" t="s">
        <v>48</v>
      </c>
      <c r="Z49" s="17" t="str">
        <f>IF(Tabela1[[#This Row],[R.A.E]]="SIM",VLOOKUP(Tabela1[[#This Row],[CLASSIFICAÇÃO]],[1]Lista_Susp_!PRAZO,2,0)+Tabela1[[#This Row],[DATA]],"")</f>
        <v/>
      </c>
      <c r="AA49" s="18" t="b">
        <f ca="1">IF(Tabela1[[#This Row],[R.A.E]]="SIM",IF(AC49="ok","CONCLUÍDO",IF(Tabela1[[#This Row],[PRAZO ABERTURA R.A.E]]&lt;TODAY(),"ATRASADO","NO PRAZO")))</f>
        <v>0</v>
      </c>
      <c r="AB49" s="19" t="str">
        <f ca="1">IF(Tabela1[[#This Row],[PRAZO ABERTURA R.A.E]]&gt;=TODAY(),"",IF(Tabela1[[#This Row],[STATUS]]="ATRASADO",TODAY()-Tabela1[[#This Row],[PRAZO ABERTURA R.A.E]],""))</f>
        <v/>
      </c>
      <c r="AC49"/>
      <c r="AD49"/>
    </row>
    <row r="50" spans="1:32" ht="45" x14ac:dyDescent="0.25">
      <c r="A50" s="4">
        <v>49</v>
      </c>
      <c r="B50" s="20" t="s">
        <v>71</v>
      </c>
      <c r="C50" s="5">
        <v>45306</v>
      </c>
      <c r="D50" s="6" t="str">
        <f t="shared" si="0"/>
        <v>janeiro</v>
      </c>
      <c r="E50" s="21">
        <v>0.39583333333333331</v>
      </c>
      <c r="F50" s="25" t="s">
        <v>446</v>
      </c>
      <c r="G50" s="23" t="s">
        <v>34</v>
      </c>
      <c r="H50" s="10" t="s">
        <v>93</v>
      </c>
      <c r="I50" s="10"/>
      <c r="J50" s="2"/>
      <c r="K50" s="11" t="s">
        <v>447</v>
      </c>
      <c r="L50" s="4" t="s">
        <v>448</v>
      </c>
      <c r="M50" s="4" t="s">
        <v>128</v>
      </c>
      <c r="N50" s="4"/>
      <c r="O50" s="2" t="s">
        <v>449</v>
      </c>
      <c r="P50" s="13" t="s">
        <v>329</v>
      </c>
      <c r="Q50" s="14" t="s">
        <v>450</v>
      </c>
      <c r="R50" s="4" t="s">
        <v>247</v>
      </c>
      <c r="S50" s="15" t="s">
        <v>450</v>
      </c>
      <c r="T50" s="16" t="s">
        <v>451</v>
      </c>
      <c r="U50" s="1" t="s">
        <v>452</v>
      </c>
      <c r="V50" s="2" t="s">
        <v>170</v>
      </c>
      <c r="W50" s="4" t="s">
        <v>46</v>
      </c>
      <c r="X50" s="4" t="s">
        <v>47</v>
      </c>
      <c r="Y50" s="4" t="s">
        <v>48</v>
      </c>
      <c r="Z50" s="17" t="str">
        <f>IF(Tabela1[[#This Row],[R.A.E]]="SIM",VLOOKUP(Tabela1[[#This Row],[CLASSIFICAÇÃO]],[1]Lista_Susp_!PRAZO,2,0)+Tabela1[[#This Row],[DATA]],"")</f>
        <v/>
      </c>
      <c r="AA50" s="18" t="b">
        <f ca="1">IF(Tabela1[[#This Row],[R.A.E]]="SIM",IF(AC50="ok","CONCLUÍDO",IF(Tabela1[[#This Row],[PRAZO ABERTURA R.A.E]]&lt;TODAY(),"ATRASADO","NO PRAZO")))</f>
        <v>0</v>
      </c>
      <c r="AB50" s="19" t="str">
        <f ca="1">IF(Tabela1[[#This Row],[PRAZO ABERTURA R.A.E]]&gt;=TODAY(),"",IF(Tabela1[[#This Row],[STATUS]]="ATRASADO",TODAY()-Tabela1[[#This Row],[PRAZO ABERTURA R.A.E]],""))</f>
        <v/>
      </c>
      <c r="AC50"/>
      <c r="AD50"/>
      <c r="AF50" t="s">
        <v>52</v>
      </c>
    </row>
    <row r="51" spans="1:32" ht="30" x14ac:dyDescent="0.25">
      <c r="A51" s="4">
        <v>50</v>
      </c>
      <c r="B51" s="20" t="s">
        <v>71</v>
      </c>
      <c r="C51" s="5">
        <v>45306</v>
      </c>
      <c r="D51" s="6" t="str">
        <f t="shared" si="0"/>
        <v>janeiro</v>
      </c>
      <c r="E51" s="21">
        <v>0.65277777777777779</v>
      </c>
      <c r="F51" s="25" t="s">
        <v>453</v>
      </c>
      <c r="G51" s="23" t="s">
        <v>125</v>
      </c>
      <c r="H51" s="10"/>
      <c r="I51" s="10"/>
      <c r="J51" s="2" t="s">
        <v>52</v>
      </c>
      <c r="K51" s="11" t="s">
        <v>454</v>
      </c>
      <c r="L51" s="4" t="s">
        <v>127</v>
      </c>
      <c r="M51" s="4" t="s">
        <v>128</v>
      </c>
      <c r="N51" s="4"/>
      <c r="O51" s="20" t="s">
        <v>455</v>
      </c>
      <c r="P51" s="13" t="s">
        <v>253</v>
      </c>
      <c r="Q51" s="14" t="s">
        <v>254</v>
      </c>
      <c r="R51" s="15" t="s">
        <v>247</v>
      </c>
      <c r="S51" s="15" t="s">
        <v>254</v>
      </c>
      <c r="T51" s="16" t="s">
        <v>456</v>
      </c>
      <c r="U51" s="1" t="s">
        <v>256</v>
      </c>
      <c r="V51" s="2" t="s">
        <v>170</v>
      </c>
      <c r="W51" s="4" t="s">
        <v>184</v>
      </c>
      <c r="X51" s="4" t="s">
        <v>151</v>
      </c>
      <c r="Y51" s="4" t="s">
        <v>52</v>
      </c>
      <c r="Z51" s="17">
        <f>IF(Tabela1[[#This Row],[R.A.E]]="SIM",VLOOKUP(Tabela1[[#This Row],[CLASSIFICAÇÃO]],[1]Lista_Susp_!PRAZO,2,0)+Tabela1[[#This Row],[DATA]],"")</f>
        <v>45313</v>
      </c>
      <c r="AA51" s="18" t="str">
        <f ca="1">IF(Tabela1[[#This Row],[R.A.E]]="SIM",IF(AC51="ok","CONCLUÍDO",IF(Tabela1[[#This Row],[PRAZO ABERTURA R.A.E]]&lt;TODAY(),"ATRASADO","NO PRAZO")))</f>
        <v>CONCLUÍDO</v>
      </c>
      <c r="AB51" s="19" t="str">
        <f ca="1">IF(Tabela1[[#This Row],[PRAZO ABERTURA R.A.E]]&gt;=TODAY(),"",IF(Tabela1[[#This Row],[STATUS]]="ATRASADO",TODAY()-Tabela1[[#This Row],[PRAZO ABERTURA R.A.E]],""))</f>
        <v/>
      </c>
      <c r="AC51" t="s">
        <v>62</v>
      </c>
      <c r="AD51"/>
      <c r="AF51" t="s">
        <v>52</v>
      </c>
    </row>
    <row r="52" spans="1:32" ht="45" x14ac:dyDescent="0.25">
      <c r="A52" s="4">
        <v>51</v>
      </c>
      <c r="B52" s="20" t="s">
        <v>32</v>
      </c>
      <c r="C52" s="5">
        <v>45307</v>
      </c>
      <c r="D52" s="6" t="str">
        <f t="shared" si="0"/>
        <v>janeiro</v>
      </c>
      <c r="E52" s="21">
        <v>0.46875</v>
      </c>
      <c r="F52" s="25" t="s">
        <v>457</v>
      </c>
      <c r="G52" s="23" t="s">
        <v>34</v>
      </c>
      <c r="H52" s="10" t="s">
        <v>93</v>
      </c>
      <c r="I52" s="10"/>
      <c r="J52" s="2"/>
      <c r="K52" s="11" t="s">
        <v>458</v>
      </c>
      <c r="L52" s="4" t="s">
        <v>459</v>
      </c>
      <c r="M52" s="4" t="s">
        <v>460</v>
      </c>
      <c r="N52" s="4"/>
      <c r="O52" s="20" t="s">
        <v>461</v>
      </c>
      <c r="P52" s="13" t="s">
        <v>462</v>
      </c>
      <c r="Q52" s="32"/>
      <c r="R52" s="4" t="s">
        <v>463</v>
      </c>
      <c r="S52" s="15" t="s">
        <v>464</v>
      </c>
      <c r="T52" s="16" t="s">
        <v>465</v>
      </c>
      <c r="U52" s="1" t="s">
        <v>466</v>
      </c>
      <c r="V52" s="2" t="s">
        <v>467</v>
      </c>
      <c r="W52" s="4" t="s">
        <v>46</v>
      </c>
      <c r="X52" s="4" t="s">
        <v>47</v>
      </c>
      <c r="Y52" s="4" t="s">
        <v>48</v>
      </c>
      <c r="Z52" s="17" t="str">
        <f>IF(Tabela1[[#This Row],[R.A.E]]="SIM",VLOOKUP(Tabela1[[#This Row],[CLASSIFICAÇÃO]],[1]Lista_Susp_!PRAZO,2,0)+Tabela1[[#This Row],[DATA]],"")</f>
        <v/>
      </c>
      <c r="AA52" s="18" t="b">
        <f ca="1">IF(Tabela1[[#This Row],[R.A.E]]="SIM",IF(AC52="ok","CONCLUÍDO",IF(Tabela1[[#This Row],[PRAZO ABERTURA R.A.E]]&lt;TODAY(),"ATRASADO","NO PRAZO")))</f>
        <v>0</v>
      </c>
      <c r="AB52" s="19" t="str">
        <f ca="1">IF(Tabela1[[#This Row],[PRAZO ABERTURA R.A.E]]&gt;=TODAY(),"",IF(Tabela1[[#This Row],[STATUS]]="ATRASADO",TODAY()-Tabela1[[#This Row],[PRAZO ABERTURA R.A.E]],""))</f>
        <v/>
      </c>
      <c r="AC52"/>
      <c r="AD52"/>
    </row>
    <row r="53" spans="1:32" x14ac:dyDescent="0.25">
      <c r="A53" s="4">
        <v>52</v>
      </c>
      <c r="B53" s="20" t="s">
        <v>32</v>
      </c>
      <c r="C53" s="5">
        <v>45307</v>
      </c>
      <c r="D53" s="6" t="str">
        <f t="shared" si="0"/>
        <v>janeiro</v>
      </c>
      <c r="E53" s="21">
        <v>0.16527777777777777</v>
      </c>
      <c r="F53" s="25" t="s">
        <v>468</v>
      </c>
      <c r="G53" s="23" t="s">
        <v>34</v>
      </c>
      <c r="H53" s="10" t="s">
        <v>113</v>
      </c>
      <c r="I53" s="10"/>
      <c r="J53" s="2"/>
      <c r="K53" s="11" t="s">
        <v>469</v>
      </c>
      <c r="L53" s="4" t="s">
        <v>37</v>
      </c>
      <c r="M53" s="4" t="s">
        <v>38</v>
      </c>
      <c r="N53" s="4"/>
      <c r="O53" s="24" t="s">
        <v>470</v>
      </c>
      <c r="P53" s="13" t="s">
        <v>313</v>
      </c>
      <c r="Q53" s="14" t="s">
        <v>471</v>
      </c>
      <c r="R53" s="4" t="s">
        <v>42</v>
      </c>
      <c r="S53" s="15" t="s">
        <v>471</v>
      </c>
      <c r="T53" s="16" t="s">
        <v>472</v>
      </c>
      <c r="U53" s="1" t="s">
        <v>473</v>
      </c>
      <c r="V53" s="2" t="s">
        <v>45</v>
      </c>
      <c r="W53" s="4" t="s">
        <v>46</v>
      </c>
      <c r="X53" s="4" t="s">
        <v>47</v>
      </c>
      <c r="Y53" s="4" t="s">
        <v>48</v>
      </c>
      <c r="Z53" s="17" t="str">
        <f>IF(Tabela1[[#This Row],[R.A.E]]="SIM",VLOOKUP(Tabela1[[#This Row],[CLASSIFICAÇÃO]],[1]Lista_Susp_!PRAZO,2,0)+Tabela1[[#This Row],[DATA]],"")</f>
        <v/>
      </c>
      <c r="AA53" s="18" t="b">
        <f ca="1">IF(Tabela1[[#This Row],[R.A.E]]="SIM",IF(AC53="ok","CONCLUÍDO",IF(Tabela1[[#This Row],[PRAZO ABERTURA R.A.E]]&lt;TODAY(),"ATRASADO","NO PRAZO")))</f>
        <v>0</v>
      </c>
      <c r="AB53" s="19" t="str">
        <f ca="1">IF(Tabela1[[#This Row],[PRAZO ABERTURA R.A.E]]&gt;=TODAY(),"",IF(Tabela1[[#This Row],[STATUS]]="ATRASADO",TODAY()-Tabela1[[#This Row],[PRAZO ABERTURA R.A.E]],""))</f>
        <v/>
      </c>
      <c r="AC53"/>
      <c r="AD53"/>
    </row>
    <row r="54" spans="1:32" ht="30" x14ac:dyDescent="0.25">
      <c r="A54" s="4">
        <v>53</v>
      </c>
      <c r="B54" s="20" t="s">
        <v>32</v>
      </c>
      <c r="C54" s="5">
        <v>45307</v>
      </c>
      <c r="D54" s="6" t="str">
        <f t="shared" si="0"/>
        <v>janeiro</v>
      </c>
      <c r="E54" s="21">
        <v>8.3333333333333329E-2</v>
      </c>
      <c r="F54" s="25" t="s">
        <v>474</v>
      </c>
      <c r="G54" s="23" t="s">
        <v>64</v>
      </c>
      <c r="H54" s="10"/>
      <c r="I54" s="10"/>
      <c r="J54" s="2"/>
      <c r="K54" s="38" t="s">
        <v>475</v>
      </c>
      <c r="L54" s="4" t="s">
        <v>37</v>
      </c>
      <c r="M54" s="4" t="s">
        <v>96</v>
      </c>
      <c r="N54" s="4" t="s">
        <v>476</v>
      </c>
      <c r="O54" s="12" t="s">
        <v>477</v>
      </c>
      <c r="P54" s="13" t="s">
        <v>478</v>
      </c>
      <c r="Q54" s="32"/>
      <c r="R54" s="15" t="s">
        <v>479</v>
      </c>
      <c r="S54" s="15" t="s">
        <v>480</v>
      </c>
      <c r="T54" s="16" t="s">
        <v>481</v>
      </c>
      <c r="U54" s="1" t="s">
        <v>480</v>
      </c>
      <c r="V54" s="2" t="s">
        <v>104</v>
      </c>
      <c r="W54" s="4" t="s">
        <v>46</v>
      </c>
      <c r="X54" s="4" t="s">
        <v>47</v>
      </c>
      <c r="Y54" s="4" t="s">
        <v>48</v>
      </c>
      <c r="Z54" s="17" t="str">
        <f>IF(Tabela1[[#This Row],[R.A.E]]="SIM",VLOOKUP(Tabela1[[#This Row],[CLASSIFICAÇÃO]],[1]Lista_Susp_!PRAZO,2,0)+Tabela1[[#This Row],[DATA]],"")</f>
        <v/>
      </c>
      <c r="AA54" s="18" t="b">
        <f ca="1">IF(Tabela1[[#This Row],[R.A.E]]="SIM",IF(AC54="ok","CONCLUÍDO",IF(Tabela1[[#This Row],[PRAZO ABERTURA R.A.E]]&lt;TODAY(),"ATRASADO","NO PRAZO")))</f>
        <v>0</v>
      </c>
      <c r="AB54" s="19" t="str">
        <f ca="1">IF(Tabela1[[#This Row],[PRAZO ABERTURA R.A.E]]&gt;=TODAY(),"",IF(Tabela1[[#This Row],[STATUS]]="ATRASADO",TODAY()-Tabela1[[#This Row],[PRAZO ABERTURA R.A.E]],""))</f>
        <v/>
      </c>
      <c r="AC54"/>
      <c r="AD54"/>
    </row>
    <row r="55" spans="1:32" ht="30" x14ac:dyDescent="0.25">
      <c r="A55" s="4">
        <v>54</v>
      </c>
      <c r="B55" s="20" t="s">
        <v>71</v>
      </c>
      <c r="C55" s="5">
        <v>45307</v>
      </c>
      <c r="D55" s="6" t="str">
        <f t="shared" si="0"/>
        <v>janeiro</v>
      </c>
      <c r="E55" s="21">
        <v>0.69791666666666663</v>
      </c>
      <c r="F55" s="25" t="s">
        <v>482</v>
      </c>
      <c r="G55" s="23" t="s">
        <v>34</v>
      </c>
      <c r="H55" s="10" t="s">
        <v>93</v>
      </c>
      <c r="I55" s="10"/>
      <c r="J55" s="2"/>
      <c r="K55" s="11" t="s">
        <v>483</v>
      </c>
      <c r="L55" s="4" t="s">
        <v>95</v>
      </c>
      <c r="M55" s="4" t="s">
        <v>128</v>
      </c>
      <c r="N55" s="4"/>
      <c r="O55" s="20" t="s">
        <v>484</v>
      </c>
      <c r="P55" s="13" t="s">
        <v>485</v>
      </c>
      <c r="Q55" s="14" t="s">
        <v>486</v>
      </c>
      <c r="R55" s="4" t="s">
        <v>487</v>
      </c>
      <c r="S55" s="15" t="s">
        <v>486</v>
      </c>
      <c r="T55" s="16" t="s">
        <v>488</v>
      </c>
      <c r="U55" s="1" t="s">
        <v>489</v>
      </c>
      <c r="V55" s="2" t="s">
        <v>85</v>
      </c>
      <c r="W55" s="4" t="s">
        <v>46</v>
      </c>
      <c r="X55" s="4" t="s">
        <v>47</v>
      </c>
      <c r="Y55" s="4" t="s">
        <v>48</v>
      </c>
      <c r="Z55" s="17" t="str">
        <f>IF(Tabela1[[#This Row],[R.A.E]]="SIM",VLOOKUP(Tabela1[[#This Row],[CLASSIFICAÇÃO]],[1]Lista_Susp_!PRAZO,2,0)+Tabela1[[#This Row],[DATA]],"")</f>
        <v/>
      </c>
      <c r="AA55" s="18" t="b">
        <f ca="1">IF(Tabela1[[#This Row],[R.A.E]]="SIM",IF(AC55="ok","CONCLUÍDO",IF(Tabela1[[#This Row],[PRAZO ABERTURA R.A.E]]&lt;TODAY(),"ATRASADO","NO PRAZO")))</f>
        <v>0</v>
      </c>
      <c r="AB55" s="19" t="str">
        <f ca="1">IF(Tabela1[[#This Row],[PRAZO ABERTURA R.A.E]]&gt;=TODAY(),"",IF(Tabela1[[#This Row],[STATUS]]="ATRASADO",TODAY()-Tabela1[[#This Row],[PRAZO ABERTURA R.A.E]],""))</f>
        <v/>
      </c>
      <c r="AC55"/>
      <c r="AD55"/>
      <c r="AF55" t="s">
        <v>52</v>
      </c>
    </row>
    <row r="56" spans="1:32" ht="30" x14ac:dyDescent="0.25">
      <c r="A56" s="4">
        <v>55</v>
      </c>
      <c r="B56" s="20" t="s">
        <v>71</v>
      </c>
      <c r="C56" s="5">
        <v>45308</v>
      </c>
      <c r="D56" s="6" t="str">
        <f t="shared" si="0"/>
        <v>janeiro</v>
      </c>
      <c r="E56" s="21">
        <v>0.33333333333333331</v>
      </c>
      <c r="F56" s="25" t="s">
        <v>490</v>
      </c>
      <c r="G56" s="23" t="s">
        <v>34</v>
      </c>
      <c r="H56" s="10" t="s">
        <v>35</v>
      </c>
      <c r="I56" s="10"/>
      <c r="J56" s="2"/>
      <c r="K56" s="11" t="s">
        <v>491</v>
      </c>
      <c r="L56" s="4" t="s">
        <v>448</v>
      </c>
      <c r="M56" s="4" t="s">
        <v>128</v>
      </c>
      <c r="N56" s="4"/>
      <c r="O56" s="20" t="s">
        <v>492</v>
      </c>
      <c r="P56" s="13" t="s">
        <v>329</v>
      </c>
      <c r="Q56" s="14" t="s">
        <v>450</v>
      </c>
      <c r="R56" s="4" t="s">
        <v>247</v>
      </c>
      <c r="S56" s="15" t="s">
        <v>450</v>
      </c>
      <c r="T56" s="16" t="s">
        <v>493</v>
      </c>
      <c r="U56" s="1" t="s">
        <v>494</v>
      </c>
      <c r="V56" s="2" t="s">
        <v>170</v>
      </c>
      <c r="W56" s="4" t="s">
        <v>46</v>
      </c>
      <c r="X56" s="4" t="s">
        <v>47</v>
      </c>
      <c r="Y56" s="4" t="s">
        <v>48</v>
      </c>
      <c r="Z56" s="17" t="str">
        <f>IF(Tabela1[[#This Row],[R.A.E]]="SIM",VLOOKUP(Tabela1[[#This Row],[CLASSIFICAÇÃO]],[1]Lista_Susp_!PRAZO,2,0)+Tabela1[[#This Row],[DATA]],"")</f>
        <v/>
      </c>
      <c r="AA56" s="18" t="b">
        <f ca="1">IF(Tabela1[[#This Row],[R.A.E]]="SIM",IF(AC56="ok","CONCLUÍDO",IF(Tabela1[[#This Row],[PRAZO ABERTURA R.A.E]]&lt;TODAY(),"ATRASADO","NO PRAZO")))</f>
        <v>0</v>
      </c>
      <c r="AB56" s="19" t="str">
        <f ca="1">IF(Tabela1[[#This Row],[PRAZO ABERTURA R.A.E]]&gt;=TODAY(),"",IF(Tabela1[[#This Row],[STATUS]]="ATRASADO",TODAY()-Tabela1[[#This Row],[PRAZO ABERTURA R.A.E]],""))</f>
        <v/>
      </c>
      <c r="AC56"/>
      <c r="AD56"/>
      <c r="AF56" t="s">
        <v>52</v>
      </c>
    </row>
    <row r="57" spans="1:32" x14ac:dyDescent="0.25">
      <c r="A57" s="4">
        <v>56</v>
      </c>
      <c r="B57" s="20" t="s">
        <v>32</v>
      </c>
      <c r="C57" s="5">
        <v>45308</v>
      </c>
      <c r="D57" s="6" t="str">
        <f t="shared" si="0"/>
        <v>janeiro</v>
      </c>
      <c r="E57" s="21">
        <v>0.46875</v>
      </c>
      <c r="F57" s="25" t="s">
        <v>495</v>
      </c>
      <c r="G57" s="23" t="s">
        <v>73</v>
      </c>
      <c r="H57" s="10"/>
      <c r="I57" s="10"/>
      <c r="J57" s="2"/>
      <c r="K57" s="11" t="s">
        <v>496</v>
      </c>
      <c r="L57" s="4" t="s">
        <v>37</v>
      </c>
      <c r="M57" s="4" t="s">
        <v>497</v>
      </c>
      <c r="N57" s="4"/>
      <c r="O57" s="24" t="s">
        <v>498</v>
      </c>
      <c r="P57" s="13" t="s">
        <v>499</v>
      </c>
      <c r="Q57" s="14" t="s">
        <v>500</v>
      </c>
      <c r="R57" s="4" t="s">
        <v>501</v>
      </c>
      <c r="S57" s="15" t="s">
        <v>500</v>
      </c>
      <c r="T57" s="16" t="s">
        <v>502</v>
      </c>
      <c r="U57" s="1" t="s">
        <v>501</v>
      </c>
      <c r="V57" s="2" t="s">
        <v>467</v>
      </c>
      <c r="W57" s="4" t="s">
        <v>46</v>
      </c>
      <c r="X57" s="4" t="s">
        <v>47</v>
      </c>
      <c r="Y57" s="4" t="s">
        <v>48</v>
      </c>
      <c r="Z57" s="17" t="str">
        <f>IF(Tabela1[[#This Row],[R.A.E]]="SIM",VLOOKUP(Tabela1[[#This Row],[CLASSIFICAÇÃO]],[1]Lista_Susp_!PRAZO,2,0)+Tabela1[[#This Row],[DATA]],"")</f>
        <v/>
      </c>
      <c r="AA57" s="18" t="b">
        <f ca="1">IF(Tabela1[[#This Row],[R.A.E]]="SIM",IF(AC57="ok","CONCLUÍDO",IF(Tabela1[[#This Row],[PRAZO ABERTURA R.A.E]]&lt;TODAY(),"ATRASADO","NO PRAZO")))</f>
        <v>0</v>
      </c>
      <c r="AB57" s="19" t="str">
        <f ca="1">IF(Tabela1[[#This Row],[PRAZO ABERTURA R.A.E]]&gt;=TODAY(),"",IF(Tabela1[[#This Row],[STATUS]]="ATRASADO",TODAY()-Tabela1[[#This Row],[PRAZO ABERTURA R.A.E]],""))</f>
        <v/>
      </c>
      <c r="AC57"/>
      <c r="AD57"/>
    </row>
    <row r="58" spans="1:32" x14ac:dyDescent="0.25">
      <c r="A58" s="4">
        <v>57</v>
      </c>
      <c r="B58" s="20" t="s">
        <v>32</v>
      </c>
      <c r="C58" s="5">
        <v>45308</v>
      </c>
      <c r="D58" s="6" t="str">
        <f t="shared" si="0"/>
        <v>janeiro</v>
      </c>
      <c r="E58" s="21">
        <v>0.5625</v>
      </c>
      <c r="F58" s="25" t="s">
        <v>503</v>
      </c>
      <c r="G58" s="27" t="s">
        <v>64</v>
      </c>
      <c r="H58" s="10"/>
      <c r="I58" s="10"/>
      <c r="J58" s="2"/>
      <c r="K58" s="11" t="s">
        <v>504</v>
      </c>
      <c r="L58" s="4" t="s">
        <v>37</v>
      </c>
      <c r="M58" s="4" t="s">
        <v>497</v>
      </c>
      <c r="N58" s="4"/>
      <c r="O58" s="24" t="s">
        <v>505</v>
      </c>
      <c r="P58" s="13" t="s">
        <v>506</v>
      </c>
      <c r="Q58" s="14" t="s">
        <v>500</v>
      </c>
      <c r="R58" s="4" t="s">
        <v>501</v>
      </c>
      <c r="S58" s="15" t="s">
        <v>500</v>
      </c>
      <c r="T58" s="16" t="s">
        <v>507</v>
      </c>
      <c r="U58" s="1" t="s">
        <v>501</v>
      </c>
      <c r="V58" s="2" t="s">
        <v>467</v>
      </c>
      <c r="W58" s="4" t="s">
        <v>46</v>
      </c>
      <c r="X58" s="4" t="s">
        <v>47</v>
      </c>
      <c r="Y58" s="4" t="s">
        <v>48</v>
      </c>
      <c r="Z58" s="17" t="str">
        <f>IF(Tabela1[[#This Row],[R.A.E]]="SIM",VLOOKUP(Tabela1[[#This Row],[CLASSIFICAÇÃO]],[1]Lista_Susp_!PRAZO,2,0)+Tabela1[[#This Row],[DATA]],"")</f>
        <v/>
      </c>
      <c r="AA58" s="18" t="b">
        <f ca="1">IF(Tabela1[[#This Row],[R.A.E]]="SIM",IF(AC58="ok","CONCLUÍDO",IF(Tabela1[[#This Row],[PRAZO ABERTURA R.A.E]]&lt;TODAY(),"ATRASADO","NO PRAZO")))</f>
        <v>0</v>
      </c>
      <c r="AB58" s="19" t="str">
        <f ca="1">IF(Tabela1[[#This Row],[PRAZO ABERTURA R.A.E]]&gt;=TODAY(),"",IF(Tabela1[[#This Row],[STATUS]]="ATRASADO",TODAY()-Tabela1[[#This Row],[PRAZO ABERTURA R.A.E]],""))</f>
        <v/>
      </c>
      <c r="AC58"/>
      <c r="AD58"/>
    </row>
    <row r="59" spans="1:32" x14ac:dyDescent="0.25">
      <c r="A59" s="4">
        <v>58</v>
      </c>
      <c r="B59" s="20" t="s">
        <v>32</v>
      </c>
      <c r="C59" s="5">
        <v>45308</v>
      </c>
      <c r="D59" s="6" t="str">
        <f t="shared" si="0"/>
        <v>janeiro</v>
      </c>
      <c r="E59" s="21">
        <v>0.34722222222222227</v>
      </c>
      <c r="F59" s="25" t="s">
        <v>315</v>
      </c>
      <c r="G59" s="23" t="s">
        <v>73</v>
      </c>
      <c r="H59" s="10"/>
      <c r="I59" s="10"/>
      <c r="J59" s="2"/>
      <c r="K59" s="11" t="s">
        <v>508</v>
      </c>
      <c r="L59" s="4" t="s">
        <v>37</v>
      </c>
      <c r="M59" s="4" t="s">
        <v>76</v>
      </c>
      <c r="N59" s="4"/>
      <c r="O59" s="24" t="s">
        <v>509</v>
      </c>
      <c r="P59" s="13" t="s">
        <v>319</v>
      </c>
      <c r="Q59" s="14" t="s">
        <v>322</v>
      </c>
      <c r="R59" s="4" t="s">
        <v>321</v>
      </c>
      <c r="S59" s="15" t="s">
        <v>510</v>
      </c>
      <c r="T59" s="16" t="s">
        <v>511</v>
      </c>
      <c r="U59" s="1" t="s">
        <v>512</v>
      </c>
      <c r="V59" s="2" t="s">
        <v>135</v>
      </c>
      <c r="W59" s="4" t="s">
        <v>46</v>
      </c>
      <c r="X59" s="4" t="s">
        <v>47</v>
      </c>
      <c r="Y59" s="4" t="s">
        <v>48</v>
      </c>
      <c r="Z59" s="17" t="str">
        <f>IF(Tabela1[[#This Row],[R.A.E]]="SIM",VLOOKUP(Tabela1[[#This Row],[CLASSIFICAÇÃO]],[1]Lista_Susp_!PRAZO,2,0)+Tabela1[[#This Row],[DATA]],"")</f>
        <v/>
      </c>
      <c r="AA59" s="18" t="b">
        <f ca="1">IF(Tabela1[[#This Row],[R.A.E]]="SIM",IF(AC59="ok","CONCLUÍDO",IF(Tabela1[[#This Row],[PRAZO ABERTURA R.A.E]]&lt;TODAY(),"ATRASADO","NO PRAZO")))</f>
        <v>0</v>
      </c>
      <c r="AB59" s="19" t="str">
        <f ca="1">IF(Tabela1[[#This Row],[PRAZO ABERTURA R.A.E]]&gt;=TODAY(),"",IF(Tabela1[[#This Row],[STATUS]]="ATRASADO",TODAY()-Tabela1[[#This Row],[PRAZO ABERTURA R.A.E]],""))</f>
        <v/>
      </c>
      <c r="AC59"/>
      <c r="AD59"/>
    </row>
    <row r="60" spans="1:32" ht="43.5" x14ac:dyDescent="0.25">
      <c r="A60" s="4">
        <v>59</v>
      </c>
      <c r="B60" s="20" t="s">
        <v>32</v>
      </c>
      <c r="C60" s="5">
        <v>45309</v>
      </c>
      <c r="D60" s="6" t="str">
        <f t="shared" si="0"/>
        <v>janeiro</v>
      </c>
      <c r="E60" s="21">
        <v>0.4236111111111111</v>
      </c>
      <c r="F60" s="25" t="s">
        <v>513</v>
      </c>
      <c r="G60" s="23" t="s">
        <v>34</v>
      </c>
      <c r="H60" s="10" t="s">
        <v>93</v>
      </c>
      <c r="I60" s="10"/>
      <c r="J60" s="2"/>
      <c r="K60" s="11" t="s">
        <v>514</v>
      </c>
      <c r="L60" s="4" t="s">
        <v>37</v>
      </c>
      <c r="M60" s="4" t="s">
        <v>54</v>
      </c>
      <c r="N60" s="4"/>
      <c r="O60" s="24" t="s">
        <v>515</v>
      </c>
      <c r="P60" s="13" t="s">
        <v>516</v>
      </c>
      <c r="Q60" s="14" t="s">
        <v>57</v>
      </c>
      <c r="R60" s="4" t="s">
        <v>517</v>
      </c>
      <c r="S60" s="15" t="s">
        <v>57</v>
      </c>
      <c r="T60" s="16" t="s">
        <v>518</v>
      </c>
      <c r="U60" s="1" t="s">
        <v>519</v>
      </c>
      <c r="V60" s="2" t="s">
        <v>60</v>
      </c>
      <c r="W60" s="4" t="s">
        <v>46</v>
      </c>
      <c r="X60" s="4" t="s">
        <v>47</v>
      </c>
      <c r="Y60" s="4" t="s">
        <v>48</v>
      </c>
      <c r="Z60" s="17" t="str">
        <f>IF(Tabela1[[#This Row],[R.A.E]]="SIM",VLOOKUP(Tabela1[[#This Row],[CLASSIFICAÇÃO]],[1]Lista_Susp_!PRAZO,2,0)+Tabela1[[#This Row],[DATA]],"")</f>
        <v/>
      </c>
      <c r="AA60" s="18" t="b">
        <f ca="1">IF(Tabela1[[#This Row],[R.A.E]]="SIM",IF(AC60="ok","CONCLUÍDO",IF(Tabela1[[#This Row],[PRAZO ABERTURA R.A.E]]&lt;TODAY(),"ATRASADO","NO PRAZO")))</f>
        <v>0</v>
      </c>
      <c r="AB60" s="19" t="str">
        <f ca="1">IF(Tabela1[[#This Row],[PRAZO ABERTURA R.A.E]]&gt;=TODAY(),"",IF(Tabela1[[#This Row],[STATUS]]="ATRASADO",TODAY()-Tabela1[[#This Row],[PRAZO ABERTURA R.A.E]],""))</f>
        <v/>
      </c>
      <c r="AC60"/>
      <c r="AD60"/>
    </row>
    <row r="61" spans="1:32" x14ac:dyDescent="0.25">
      <c r="A61" s="4">
        <v>60</v>
      </c>
      <c r="B61" s="20" t="s">
        <v>32</v>
      </c>
      <c r="C61" s="5">
        <v>45309</v>
      </c>
      <c r="D61" s="6" t="str">
        <f t="shared" si="0"/>
        <v>janeiro</v>
      </c>
      <c r="E61" s="21">
        <v>0.58333333333333337</v>
      </c>
      <c r="F61" s="25" t="s">
        <v>520</v>
      </c>
      <c r="G61" s="23" t="s">
        <v>73</v>
      </c>
      <c r="H61" s="10"/>
      <c r="I61" s="10"/>
      <c r="J61" s="2"/>
      <c r="K61" s="11" t="s">
        <v>521</v>
      </c>
      <c r="L61" s="4" t="s">
        <v>37</v>
      </c>
      <c r="M61" s="4" t="s">
        <v>76</v>
      </c>
      <c r="N61" s="4" t="s">
        <v>522</v>
      </c>
      <c r="O61" s="24" t="s">
        <v>523</v>
      </c>
      <c r="P61" s="13" t="s">
        <v>319</v>
      </c>
      <c r="Q61" s="14" t="s">
        <v>524</v>
      </c>
      <c r="R61" s="4" t="s">
        <v>525</v>
      </c>
      <c r="S61" s="15" t="s">
        <v>524</v>
      </c>
      <c r="T61" s="16" t="s">
        <v>526</v>
      </c>
      <c r="U61" s="1" t="s">
        <v>524</v>
      </c>
      <c r="V61" s="2" t="s">
        <v>135</v>
      </c>
      <c r="W61" s="4" t="s">
        <v>46</v>
      </c>
      <c r="X61" s="4" t="s">
        <v>47</v>
      </c>
      <c r="Y61" s="4" t="s">
        <v>48</v>
      </c>
      <c r="Z61" s="17" t="str">
        <f>IF(Tabela1[[#This Row],[R.A.E]]="SIM",VLOOKUP(Tabela1[[#This Row],[CLASSIFICAÇÃO]],[1]Lista_Susp_!PRAZO,2,0)+Tabela1[[#This Row],[DATA]],"")</f>
        <v/>
      </c>
      <c r="AA61" s="18" t="b">
        <f ca="1">IF(Tabela1[[#This Row],[R.A.E]]="SIM",IF(AC61="ok","CONCLUÍDO",IF(Tabela1[[#This Row],[PRAZO ABERTURA R.A.E]]&lt;TODAY(),"ATRASADO","NO PRAZO")))</f>
        <v>0</v>
      </c>
      <c r="AB61" s="19" t="str">
        <f ca="1">IF(Tabela1[[#This Row],[PRAZO ABERTURA R.A.E]]&gt;=TODAY(),"",IF(Tabela1[[#This Row],[STATUS]]="ATRASADO",TODAY()-Tabela1[[#This Row],[PRAZO ABERTURA R.A.E]],""))</f>
        <v/>
      </c>
      <c r="AC61"/>
      <c r="AD61"/>
    </row>
    <row r="62" spans="1:32" x14ac:dyDescent="0.25">
      <c r="A62" s="4">
        <v>61</v>
      </c>
      <c r="B62" s="20" t="s">
        <v>32</v>
      </c>
      <c r="C62" s="5">
        <v>45308</v>
      </c>
      <c r="D62" s="6" t="str">
        <f t="shared" si="0"/>
        <v>janeiro</v>
      </c>
      <c r="E62" s="21">
        <v>7.1527777777777787E-2</v>
      </c>
      <c r="F62" s="25" t="s">
        <v>527</v>
      </c>
      <c r="G62" s="23" t="s">
        <v>73</v>
      </c>
      <c r="H62" s="10"/>
      <c r="I62" s="10"/>
      <c r="J62" s="2"/>
      <c r="K62" s="11" t="s">
        <v>528</v>
      </c>
      <c r="L62" s="4" t="s">
        <v>37</v>
      </c>
      <c r="M62" s="4" t="s">
        <v>96</v>
      </c>
      <c r="N62" s="4" t="s">
        <v>97</v>
      </c>
      <c r="O62" s="24" t="s">
        <v>529</v>
      </c>
      <c r="P62" s="13" t="s">
        <v>530</v>
      </c>
      <c r="Q62" s="14" t="s">
        <v>100</v>
      </c>
      <c r="R62" s="4" t="s">
        <v>101</v>
      </c>
      <c r="S62" s="15" t="s">
        <v>100</v>
      </c>
      <c r="T62" s="16" t="s">
        <v>531</v>
      </c>
      <c r="U62" s="1" t="s">
        <v>100</v>
      </c>
      <c r="V62" s="2" t="s">
        <v>104</v>
      </c>
      <c r="W62" s="4" t="s">
        <v>46</v>
      </c>
      <c r="X62" s="4" t="s">
        <v>47</v>
      </c>
      <c r="Y62" s="4" t="s">
        <v>48</v>
      </c>
      <c r="Z62" s="17" t="str">
        <f>IF(Tabela1[[#This Row],[R.A.E]]="SIM",VLOOKUP(Tabela1[[#This Row],[CLASSIFICAÇÃO]],[1]Lista_Susp_!PRAZO,2,0)+Tabela1[[#This Row],[DATA]],"")</f>
        <v/>
      </c>
      <c r="AA62" s="18" t="b">
        <f ca="1">IF(Tabela1[[#This Row],[R.A.E]]="SIM",IF(AC62="ok","CONCLUÍDO",IF(Tabela1[[#This Row],[PRAZO ABERTURA R.A.E]]&lt;TODAY(),"ATRASADO","NO PRAZO")))</f>
        <v>0</v>
      </c>
      <c r="AB62" s="19" t="str">
        <f ca="1">IF(Tabela1[[#This Row],[PRAZO ABERTURA R.A.E]]&gt;=TODAY(),"",IF(Tabela1[[#This Row],[STATUS]]="ATRASADO",TODAY()-Tabela1[[#This Row],[PRAZO ABERTURA R.A.E]],""))</f>
        <v/>
      </c>
      <c r="AC62"/>
      <c r="AD62"/>
    </row>
    <row r="63" spans="1:32" ht="57.75" x14ac:dyDescent="0.25">
      <c r="A63" s="4">
        <v>62</v>
      </c>
      <c r="B63" s="20" t="s">
        <v>71</v>
      </c>
      <c r="C63" s="5">
        <v>45309</v>
      </c>
      <c r="D63" s="6" t="str">
        <f t="shared" si="0"/>
        <v>janeiro</v>
      </c>
      <c r="E63" s="21">
        <v>0.5</v>
      </c>
      <c r="F63" s="25" t="s">
        <v>532</v>
      </c>
      <c r="G63" s="23" t="s">
        <v>73</v>
      </c>
      <c r="H63" s="10"/>
      <c r="I63" s="10"/>
      <c r="J63" s="2"/>
      <c r="K63" s="11" t="s">
        <v>533</v>
      </c>
      <c r="L63" s="4" t="s">
        <v>127</v>
      </c>
      <c r="M63" s="4" t="s">
        <v>128</v>
      </c>
      <c r="N63" s="4"/>
      <c r="O63" s="20" t="s">
        <v>534</v>
      </c>
      <c r="P63" s="13" t="s">
        <v>535</v>
      </c>
      <c r="Q63" s="14" t="s">
        <v>254</v>
      </c>
      <c r="R63" s="4" t="s">
        <v>247</v>
      </c>
      <c r="S63" s="15" t="s">
        <v>254</v>
      </c>
      <c r="T63" s="16" t="s">
        <v>536</v>
      </c>
      <c r="U63" s="1" t="s">
        <v>537</v>
      </c>
      <c r="V63" s="2" t="s">
        <v>170</v>
      </c>
      <c r="W63" s="4" t="s">
        <v>46</v>
      </c>
      <c r="X63" s="4" t="s">
        <v>47</v>
      </c>
      <c r="Y63" s="4" t="s">
        <v>48</v>
      </c>
      <c r="Z63" s="17" t="str">
        <f>IF(Tabela1[[#This Row],[R.A.E]]="SIM",VLOOKUP(Tabela1[[#This Row],[CLASSIFICAÇÃO]],[1]Lista_Susp_!PRAZO,2,0)+Tabela1[[#This Row],[DATA]],"")</f>
        <v/>
      </c>
      <c r="AA63" s="18" t="b">
        <f ca="1">IF(Tabela1[[#This Row],[R.A.E]]="SIM",IF(AC63="ok","CONCLUÍDO",IF(Tabela1[[#This Row],[PRAZO ABERTURA R.A.E]]&lt;TODAY(),"ATRASADO","NO PRAZO")))</f>
        <v>0</v>
      </c>
      <c r="AB63" s="19" t="str">
        <f ca="1">IF(Tabela1[[#This Row],[PRAZO ABERTURA R.A.E]]&gt;=TODAY(),"",IF(Tabela1[[#This Row],[STATUS]]="ATRASADO",TODAY()-Tabela1[[#This Row],[PRAZO ABERTURA R.A.E]],""))</f>
        <v/>
      </c>
      <c r="AC63"/>
      <c r="AD63"/>
      <c r="AF63" t="s">
        <v>52</v>
      </c>
    </row>
    <row r="64" spans="1:32" ht="30" x14ac:dyDescent="0.25">
      <c r="A64" s="4">
        <v>63</v>
      </c>
      <c r="B64" s="20" t="s">
        <v>71</v>
      </c>
      <c r="C64" s="5">
        <v>45309</v>
      </c>
      <c r="D64" s="6" t="str">
        <f t="shared" si="0"/>
        <v>janeiro</v>
      </c>
      <c r="E64" s="21">
        <v>0.39583333333333331</v>
      </c>
      <c r="F64" s="1" t="s">
        <v>538</v>
      </c>
      <c r="G64" s="9" t="s">
        <v>405</v>
      </c>
      <c r="H64" s="10"/>
      <c r="I64" s="10"/>
      <c r="J64" s="2"/>
      <c r="K64" s="11" t="s">
        <v>539</v>
      </c>
      <c r="L64" s="4" t="s">
        <v>75</v>
      </c>
      <c r="M64" s="4" t="s">
        <v>128</v>
      </c>
      <c r="N64" s="4"/>
      <c r="O64" s="12" t="s">
        <v>540</v>
      </c>
      <c r="P64" s="13" t="s">
        <v>541</v>
      </c>
      <c r="Q64" s="14"/>
      <c r="R64" s="4" t="s">
        <v>437</v>
      </c>
      <c r="S64" s="15" t="s">
        <v>542</v>
      </c>
      <c r="T64" s="16" t="s">
        <v>543</v>
      </c>
      <c r="U64" s="1" t="s">
        <v>542</v>
      </c>
      <c r="V64" s="2" t="s">
        <v>374</v>
      </c>
      <c r="W64" s="4" t="s">
        <v>184</v>
      </c>
      <c r="X64" s="4" t="s">
        <v>151</v>
      </c>
      <c r="Y64" s="4" t="s">
        <v>52</v>
      </c>
      <c r="Z64" s="17" t="e">
        <f>IF(Tabela1[[#This Row],[R.A.E]]="SIM",VLOOKUP(Tabela1[[#This Row],[CLASSIFICAÇÃO]],[1]Lista_Susp_!PRAZO,2,0)+Tabela1[[#This Row],[DATA]],"")</f>
        <v>#N/A</v>
      </c>
      <c r="AA64" s="18" t="str">
        <f ca="1">IF(Tabela1[[#This Row],[R.A.E]]="SIM",IF(AC64="ok","CONCLUÍDO",IF(Tabela1[[#This Row],[PRAZO ABERTURA R.A.E]]&lt;TODAY(),"ATRASADO","NO PRAZO")))</f>
        <v>CONCLUÍDO</v>
      </c>
      <c r="AB64" s="19" t="e">
        <f ca="1">IF(Tabela1[[#This Row],[PRAZO ABERTURA R.A.E]]&gt;=TODAY(),"",IF(Tabela1[[#This Row],[STATUS]]="ATRASADO",TODAY()-Tabela1[[#This Row],[PRAZO ABERTURA R.A.E]],""))</f>
        <v>#N/A</v>
      </c>
      <c r="AC64" t="s">
        <v>62</v>
      </c>
      <c r="AD64"/>
      <c r="AF64" t="s">
        <v>52</v>
      </c>
    </row>
    <row r="65" spans="1:32" ht="45" x14ac:dyDescent="0.25">
      <c r="A65" s="4">
        <v>64</v>
      </c>
      <c r="B65" s="20" t="s">
        <v>32</v>
      </c>
      <c r="C65" s="5">
        <v>45309</v>
      </c>
      <c r="D65" s="6" t="str">
        <f t="shared" si="0"/>
        <v>janeiro</v>
      </c>
      <c r="E65" s="21">
        <v>0.78472222222222221</v>
      </c>
      <c r="F65" s="39" t="s">
        <v>544</v>
      </c>
      <c r="G65" s="23" t="s">
        <v>34</v>
      </c>
      <c r="H65" s="10" t="s">
        <v>113</v>
      </c>
      <c r="I65" s="10"/>
      <c r="J65" s="2" t="s">
        <v>52</v>
      </c>
      <c r="K65" s="11" t="s">
        <v>545</v>
      </c>
      <c r="L65" s="4" t="s">
        <v>115</v>
      </c>
      <c r="M65" s="4" t="s">
        <v>38</v>
      </c>
      <c r="N65" s="4"/>
      <c r="O65" s="2" t="s">
        <v>546</v>
      </c>
      <c r="P65" s="15" t="s">
        <v>300</v>
      </c>
      <c r="Q65" s="32"/>
      <c r="R65" s="4" t="s">
        <v>547</v>
      </c>
      <c r="S65" s="15" t="s">
        <v>548</v>
      </c>
      <c r="T65" s="16" t="s">
        <v>549</v>
      </c>
      <c r="U65" s="1" t="s">
        <v>121</v>
      </c>
      <c r="V65" s="2" t="s">
        <v>145</v>
      </c>
      <c r="W65" s="4" t="s">
        <v>61</v>
      </c>
      <c r="X65" s="4" t="s">
        <v>123</v>
      </c>
      <c r="Y65" s="4" t="s">
        <v>52</v>
      </c>
      <c r="Z65" s="17">
        <f>IF(Tabela1[[#This Row],[R.A.E]]="SIM",VLOOKUP(Tabela1[[#This Row],[CLASSIFICAÇÃO]],[1]Lista_Susp_!PRAZO,2,0)+Tabela1[[#This Row],[DATA]],"")</f>
        <v>45316</v>
      </c>
      <c r="AA65" s="18" t="str">
        <f ca="1">IF(Tabela1[[#This Row],[R.A.E]]="SIM",IF(AC65="ok","CONCLUÍDO",IF(Tabela1[[#This Row],[PRAZO ABERTURA R.A.E]]&lt;TODAY(),"ATRASADO","NO PRAZO")))</f>
        <v>CONCLUÍDO</v>
      </c>
      <c r="AB65" s="19" t="str">
        <f ca="1">IF(Tabela1[[#This Row],[PRAZO ABERTURA R.A.E]]&gt;=TODAY(),"",IF(Tabela1[[#This Row],[STATUS]]="ATRASADO",TODAY()-Tabela1[[#This Row],[PRAZO ABERTURA R.A.E]],""))</f>
        <v/>
      </c>
      <c r="AC65" s="2" t="s">
        <v>62</v>
      </c>
      <c r="AE65" s="2"/>
    </row>
    <row r="66" spans="1:32" ht="30" x14ac:dyDescent="0.25">
      <c r="A66" s="4">
        <v>65</v>
      </c>
      <c r="B66" s="20" t="s">
        <v>71</v>
      </c>
      <c r="C66" s="5">
        <v>45309</v>
      </c>
      <c r="D66" s="6" t="str">
        <f t="shared" ref="D66:D116" si="1">TEXT(C66,"MMMM")</f>
        <v>janeiro</v>
      </c>
      <c r="E66" s="21">
        <v>0.47916666666666669</v>
      </c>
      <c r="F66" s="25" t="s">
        <v>550</v>
      </c>
      <c r="G66" s="23" t="s">
        <v>125</v>
      </c>
      <c r="H66" s="10"/>
      <c r="I66" s="10"/>
      <c r="J66" s="2"/>
      <c r="K66" s="11" t="s">
        <v>551</v>
      </c>
      <c r="L66" s="4" t="s">
        <v>552</v>
      </c>
      <c r="M66" s="4" t="s">
        <v>128</v>
      </c>
      <c r="N66" s="4"/>
      <c r="O66" s="2" t="s">
        <v>553</v>
      </c>
      <c r="P66" s="13" t="s">
        <v>554</v>
      </c>
      <c r="Q66" s="32"/>
      <c r="R66" s="4" t="s">
        <v>437</v>
      </c>
      <c r="S66" s="15" t="s">
        <v>555</v>
      </c>
      <c r="T66" s="16" t="s">
        <v>556</v>
      </c>
      <c r="U66" s="1" t="s">
        <v>557</v>
      </c>
      <c r="V66" s="2" t="s">
        <v>85</v>
      </c>
      <c r="W66" s="4" t="s">
        <v>46</v>
      </c>
      <c r="X66" s="4" t="s">
        <v>47</v>
      </c>
      <c r="Y66" s="4" t="s">
        <v>48</v>
      </c>
      <c r="Z66" s="17" t="str">
        <f>IF(Tabela1[[#This Row],[R.A.E]]="SIM",VLOOKUP(Tabela1[[#This Row],[CLASSIFICAÇÃO]],[1]Lista_Susp_!PRAZO,2,0)+Tabela1[[#This Row],[DATA]],"")</f>
        <v/>
      </c>
      <c r="AA66" s="18" t="b">
        <f ca="1">IF(Tabela1[[#This Row],[R.A.E]]="SIM",IF(AC66="ok","CONCLUÍDO",IF(Tabela1[[#This Row],[PRAZO ABERTURA R.A.E]]&lt;TODAY(),"ATRASADO","NO PRAZO")))</f>
        <v>0</v>
      </c>
      <c r="AB66" s="19" t="str">
        <f ca="1">IF(Tabela1[[#This Row],[PRAZO ABERTURA R.A.E]]&gt;=TODAY(),"",IF(Tabela1[[#This Row],[STATUS]]="ATRASADO",TODAY()-Tabela1[[#This Row],[PRAZO ABERTURA R.A.E]],""))</f>
        <v/>
      </c>
      <c r="AC66"/>
      <c r="AD66"/>
      <c r="AF66" t="s">
        <v>52</v>
      </c>
    </row>
    <row r="67" spans="1:32" ht="29.25" x14ac:dyDescent="0.25">
      <c r="A67" s="4">
        <v>66</v>
      </c>
      <c r="B67" s="20" t="s">
        <v>32</v>
      </c>
      <c r="C67" s="5">
        <v>45308</v>
      </c>
      <c r="D67" s="6" t="str">
        <f t="shared" si="1"/>
        <v>janeiro</v>
      </c>
      <c r="E67" s="21">
        <v>0.35416666666666669</v>
      </c>
      <c r="F67" s="25" t="s">
        <v>558</v>
      </c>
      <c r="G67" s="23" t="s">
        <v>125</v>
      </c>
      <c r="H67" s="10"/>
      <c r="I67" s="10"/>
      <c r="J67" s="2"/>
      <c r="K67" s="11" t="s">
        <v>559</v>
      </c>
      <c r="L67" s="4" t="s">
        <v>560</v>
      </c>
      <c r="M67" s="4" t="s">
        <v>128</v>
      </c>
      <c r="N67" s="20" t="s">
        <v>561</v>
      </c>
      <c r="O67" s="20" t="s">
        <v>562</v>
      </c>
      <c r="P67" s="13" t="s">
        <v>245</v>
      </c>
      <c r="Q67" s="14" t="s">
        <v>563</v>
      </c>
      <c r="R67" s="4" t="s">
        <v>564</v>
      </c>
      <c r="S67" s="15" t="s">
        <v>563</v>
      </c>
      <c r="T67" s="16" t="s">
        <v>565</v>
      </c>
      <c r="U67" s="1" t="s">
        <v>566</v>
      </c>
      <c r="V67" s="2" t="s">
        <v>104</v>
      </c>
      <c r="W67" s="4" t="s">
        <v>46</v>
      </c>
      <c r="X67" s="4" t="s">
        <v>47</v>
      </c>
      <c r="Y67" s="4" t="s">
        <v>48</v>
      </c>
      <c r="Z67" s="17" t="str">
        <f>IF(Tabela1[[#This Row],[R.A.E]]="SIM",VLOOKUP(Tabela1[[#This Row],[CLASSIFICAÇÃO]],[1]Lista_Susp_!PRAZO,2,0)+Tabela1[[#This Row],[DATA]],"")</f>
        <v/>
      </c>
      <c r="AA67" s="18" t="b">
        <f ca="1">IF(Tabela1[[#This Row],[R.A.E]]="SIM",IF(AC67="ok","CONCLUÍDO",IF(Tabela1[[#This Row],[PRAZO ABERTURA R.A.E]]&lt;TODAY(),"ATRASADO","NO PRAZO")))</f>
        <v>0</v>
      </c>
      <c r="AB67" s="19" t="str">
        <f ca="1">IF(Tabela1[[#This Row],[PRAZO ABERTURA R.A.E]]&gt;=TODAY(),"",IF(Tabela1[[#This Row],[STATUS]]="ATRASADO",TODAY()-Tabela1[[#This Row],[PRAZO ABERTURA R.A.E]],""))</f>
        <v/>
      </c>
      <c r="AC67"/>
      <c r="AD67"/>
    </row>
    <row r="68" spans="1:32" ht="30" x14ac:dyDescent="0.25">
      <c r="A68" s="4">
        <v>67</v>
      </c>
      <c r="B68" s="20" t="s">
        <v>32</v>
      </c>
      <c r="C68" s="5">
        <v>45310</v>
      </c>
      <c r="D68" s="6" t="str">
        <f t="shared" si="1"/>
        <v>janeiro</v>
      </c>
      <c r="E68" s="21">
        <v>0.4513888888888889</v>
      </c>
      <c r="F68" s="25" t="s">
        <v>567</v>
      </c>
      <c r="G68" s="23" t="s">
        <v>34</v>
      </c>
      <c r="H68" s="10" t="s">
        <v>93</v>
      </c>
      <c r="I68" s="10"/>
      <c r="J68" s="2"/>
      <c r="K68" s="11" t="s">
        <v>568</v>
      </c>
      <c r="L68" s="4" t="s">
        <v>37</v>
      </c>
      <c r="M68" s="4" t="s">
        <v>569</v>
      </c>
      <c r="N68" s="4"/>
      <c r="O68" s="24" t="s">
        <v>570</v>
      </c>
      <c r="P68" s="20" t="s">
        <v>571</v>
      </c>
      <c r="Q68" s="20" t="s">
        <v>572</v>
      </c>
      <c r="R68" s="20" t="s">
        <v>573</v>
      </c>
      <c r="S68" s="20" t="s">
        <v>574</v>
      </c>
      <c r="T68" s="26" t="s">
        <v>575</v>
      </c>
      <c r="U68" s="20" t="s">
        <v>576</v>
      </c>
      <c r="V68" s="2" t="s">
        <v>467</v>
      </c>
      <c r="W68" s="4" t="s">
        <v>46</v>
      </c>
      <c r="X68" s="4" t="s">
        <v>47</v>
      </c>
      <c r="Y68" s="4" t="s">
        <v>48</v>
      </c>
      <c r="Z68" s="17" t="str">
        <f>IF(Tabela1[[#This Row],[R.A.E]]="SIM",VLOOKUP(Tabela1[[#This Row],[CLASSIFICAÇÃO]],[1]Lista_Susp_!PRAZO,2,0)+Tabela1[[#This Row],[DATA]],"")</f>
        <v/>
      </c>
      <c r="AA68" s="18" t="b">
        <f ca="1">IF(Tabela1[[#This Row],[R.A.E]]="SIM",IF(AC68="ok","CONCLUÍDO",IF(Tabela1[[#This Row],[PRAZO ABERTURA R.A.E]]&lt;TODAY(),"ATRASADO","NO PRAZO")))</f>
        <v>0</v>
      </c>
      <c r="AB68" s="19" t="str">
        <f ca="1">IF(Tabela1[[#This Row],[PRAZO ABERTURA R.A.E]]&gt;=TODAY(),"",IF(Tabela1[[#This Row],[STATUS]]="ATRASADO",TODAY()-Tabela1[[#This Row],[PRAZO ABERTURA R.A.E]],""))</f>
        <v/>
      </c>
      <c r="AC68"/>
      <c r="AD68"/>
    </row>
    <row r="69" spans="1:32" ht="30" x14ac:dyDescent="0.25">
      <c r="A69" s="4">
        <v>68</v>
      </c>
      <c r="B69" s="20" t="s">
        <v>32</v>
      </c>
      <c r="C69" s="5">
        <v>45310</v>
      </c>
      <c r="D69" s="6" t="str">
        <f t="shared" si="1"/>
        <v>janeiro</v>
      </c>
      <c r="E69" s="21">
        <v>0.625</v>
      </c>
      <c r="F69" s="25" t="s">
        <v>577</v>
      </c>
      <c r="G69" s="23" t="s">
        <v>34</v>
      </c>
      <c r="H69" s="10" t="s">
        <v>93</v>
      </c>
      <c r="I69" s="10"/>
      <c r="J69" s="2"/>
      <c r="K69" s="11" t="s">
        <v>578</v>
      </c>
      <c r="L69" s="4" t="s">
        <v>560</v>
      </c>
      <c r="M69" s="4" t="s">
        <v>128</v>
      </c>
      <c r="N69" s="4" t="s">
        <v>579</v>
      </c>
      <c r="O69" s="20" t="s">
        <v>580</v>
      </c>
      <c r="P69" s="13" t="s">
        <v>290</v>
      </c>
      <c r="Q69" s="14" t="s">
        <v>563</v>
      </c>
      <c r="R69" s="4" t="s">
        <v>564</v>
      </c>
      <c r="S69" s="14" t="s">
        <v>563</v>
      </c>
      <c r="T69" s="16" t="s">
        <v>581</v>
      </c>
      <c r="U69" s="1" t="s">
        <v>566</v>
      </c>
      <c r="V69" s="2" t="s">
        <v>104</v>
      </c>
      <c r="W69" s="4" t="s">
        <v>46</v>
      </c>
      <c r="X69" s="4" t="s">
        <v>47</v>
      </c>
      <c r="Y69" s="4" t="s">
        <v>48</v>
      </c>
      <c r="Z69" s="17" t="str">
        <f>IF(Tabela1[[#This Row],[R.A.E]]="SIM",VLOOKUP(Tabela1[[#This Row],[CLASSIFICAÇÃO]],[1]Lista_Susp_!PRAZO,2,0)+Tabela1[[#This Row],[DATA]],"")</f>
        <v/>
      </c>
      <c r="AA69" s="18" t="b">
        <f ca="1">IF(Tabela1[[#This Row],[R.A.E]]="SIM",IF(AC69="ok","CONCLUÍDO",IF(Tabela1[[#This Row],[PRAZO ABERTURA R.A.E]]&lt;TODAY(),"ATRASADO","NO PRAZO")))</f>
        <v>0</v>
      </c>
      <c r="AB69" s="19" t="str">
        <f ca="1">IF(Tabela1[[#This Row],[PRAZO ABERTURA R.A.E]]&gt;=TODAY(),"",IF(Tabela1[[#This Row],[STATUS]]="ATRASADO",TODAY()-Tabela1[[#This Row],[PRAZO ABERTURA R.A.E]],""))</f>
        <v/>
      </c>
      <c r="AC69"/>
      <c r="AD69"/>
    </row>
    <row r="70" spans="1:32" ht="42.75" x14ac:dyDescent="0.25">
      <c r="A70" s="4">
        <v>69</v>
      </c>
      <c r="B70" s="20" t="s">
        <v>32</v>
      </c>
      <c r="C70" s="5">
        <v>45310</v>
      </c>
      <c r="D70" s="6" t="str">
        <f t="shared" si="1"/>
        <v>janeiro</v>
      </c>
      <c r="E70" s="21">
        <v>0.2986111111111111</v>
      </c>
      <c r="F70" s="40" t="s">
        <v>582</v>
      </c>
      <c r="G70" s="23" t="s">
        <v>34</v>
      </c>
      <c r="H70" s="10" t="s">
        <v>583</v>
      </c>
      <c r="I70" s="10"/>
      <c r="J70" s="2"/>
      <c r="K70" s="11" t="s">
        <v>584</v>
      </c>
      <c r="L70" s="4" t="s">
        <v>95</v>
      </c>
      <c r="M70" s="4" t="s">
        <v>96</v>
      </c>
      <c r="N70" s="20"/>
      <c r="O70" s="13" t="s">
        <v>585</v>
      </c>
      <c r="P70" s="13" t="s">
        <v>586</v>
      </c>
      <c r="Q70" s="2" t="s">
        <v>587</v>
      </c>
      <c r="R70" s="2" t="s">
        <v>179</v>
      </c>
      <c r="S70" s="2" t="s">
        <v>588</v>
      </c>
      <c r="T70" s="16" t="s">
        <v>589</v>
      </c>
      <c r="U70" s="2" t="s">
        <v>590</v>
      </c>
      <c r="V70" s="2" t="s">
        <v>104</v>
      </c>
      <c r="W70" s="4" t="s">
        <v>46</v>
      </c>
      <c r="X70" s="4" t="s">
        <v>47</v>
      </c>
      <c r="Y70" s="4" t="s">
        <v>48</v>
      </c>
      <c r="Z70" s="17" t="str">
        <f>IF(Tabela1[[#This Row],[R.A.E]]="SIM",VLOOKUP(Tabela1[[#This Row],[CLASSIFICAÇÃO]],[1]Lista_Susp_!PRAZO,2,0)+Tabela1[[#This Row],[DATA]],"")</f>
        <v/>
      </c>
      <c r="AA70" s="19" t="b">
        <f ca="1">IF(Tabela1[[#This Row],[R.A.E]]="SIM",IF(AC70="ok","CONCLUÍDO",IF(Tabela1[[#This Row],[PRAZO ABERTURA R.A.E]]&lt;TODAY(),"ATRASADO","NO PRAZO")))</f>
        <v>0</v>
      </c>
      <c r="AB70" s="19" t="str">
        <f ca="1">IF(Tabela1[[#This Row],[PRAZO ABERTURA R.A.E]]&gt;=TODAY(),"",IF(Tabela1[[#This Row],[STATUS]]="ATRASADO",TODAY()-Tabela1[[#This Row],[PRAZO ABERTURA R.A.E]],""))</f>
        <v/>
      </c>
      <c r="AE70" s="2"/>
    </row>
    <row r="71" spans="1:32" ht="57.75" x14ac:dyDescent="0.25">
      <c r="A71" s="4">
        <v>70</v>
      </c>
      <c r="B71" s="20" t="s">
        <v>32</v>
      </c>
      <c r="C71" s="5">
        <v>45312</v>
      </c>
      <c r="D71" s="6" t="str">
        <f t="shared" si="1"/>
        <v>janeiro</v>
      </c>
      <c r="E71" s="21">
        <v>0.35069444444444442</v>
      </c>
      <c r="F71" s="40" t="s">
        <v>591</v>
      </c>
      <c r="G71" s="23" t="s">
        <v>34</v>
      </c>
      <c r="H71" s="10" t="s">
        <v>113</v>
      </c>
      <c r="I71" s="10"/>
      <c r="J71" s="2"/>
      <c r="K71" s="11" t="s">
        <v>592</v>
      </c>
      <c r="L71" s="4" t="s">
        <v>37</v>
      </c>
      <c r="M71" s="2" t="s">
        <v>593</v>
      </c>
      <c r="N71" s="20"/>
      <c r="O71" s="20" t="s">
        <v>594</v>
      </c>
      <c r="P71" s="2" t="s">
        <v>595</v>
      </c>
      <c r="Q71" s="2" t="s">
        <v>596</v>
      </c>
      <c r="R71" s="2" t="s">
        <v>597</v>
      </c>
      <c r="S71" s="2" t="s">
        <v>596</v>
      </c>
      <c r="T71" s="16" t="s">
        <v>598</v>
      </c>
      <c r="U71" s="2" t="s">
        <v>596</v>
      </c>
      <c r="V71" s="2" t="s">
        <v>599</v>
      </c>
      <c r="W71" s="4" t="s">
        <v>46</v>
      </c>
      <c r="X71" s="4" t="s">
        <v>47</v>
      </c>
      <c r="Y71" s="4" t="s">
        <v>48</v>
      </c>
      <c r="Z71" s="17" t="str">
        <f>IF(Tabela1[[#This Row],[R.A.E]]="SIM",VLOOKUP(Tabela1[[#This Row],[CLASSIFICAÇÃO]],[1]Lista_Susp_!PRAZO,2,0)+Tabela1[[#This Row],[DATA]],"")</f>
        <v/>
      </c>
      <c r="AA71" s="19" t="b">
        <f ca="1">IF(Tabela1[[#This Row],[R.A.E]]="SIM",IF(AC71="ok","CONCLUÍDO",IF(Tabela1[[#This Row],[PRAZO ABERTURA R.A.E]]&lt;TODAY(),"ATRASADO","NO PRAZO")))</f>
        <v>0</v>
      </c>
      <c r="AB71" s="19" t="str">
        <f ca="1">IF(Tabela1[[#This Row],[PRAZO ABERTURA R.A.E]]&gt;=TODAY(),"",IF(Tabela1[[#This Row],[STATUS]]="ATRASADO",TODAY()-Tabela1[[#This Row],[PRAZO ABERTURA R.A.E]],""))</f>
        <v/>
      </c>
      <c r="AE71" s="2"/>
      <c r="AF71" t="s">
        <v>52</v>
      </c>
    </row>
    <row r="72" spans="1:32" ht="45" x14ac:dyDescent="0.25">
      <c r="A72" s="4">
        <v>71</v>
      </c>
      <c r="B72" s="20" t="s">
        <v>32</v>
      </c>
      <c r="C72" s="5">
        <v>45308</v>
      </c>
      <c r="D72" s="6" t="str">
        <f t="shared" si="1"/>
        <v>janeiro</v>
      </c>
      <c r="E72" s="21">
        <v>0.69444444444444453</v>
      </c>
      <c r="F72" s="40" t="s">
        <v>600</v>
      </c>
      <c r="G72" s="20" t="s">
        <v>125</v>
      </c>
      <c r="H72" s="10"/>
      <c r="I72" s="10"/>
      <c r="J72" s="2"/>
      <c r="K72" s="30" t="s">
        <v>601</v>
      </c>
      <c r="L72" s="4" t="s">
        <v>37</v>
      </c>
      <c r="M72" s="2" t="s">
        <v>96</v>
      </c>
      <c r="N72" s="20"/>
      <c r="O72" s="12" t="s">
        <v>602</v>
      </c>
      <c r="P72" s="2" t="s">
        <v>478</v>
      </c>
      <c r="Q72" s="2" t="s">
        <v>603</v>
      </c>
      <c r="R72" s="2" t="s">
        <v>101</v>
      </c>
      <c r="S72" s="2" t="s">
        <v>603</v>
      </c>
      <c r="T72" s="41" t="s">
        <v>604</v>
      </c>
      <c r="U72" s="2" t="s">
        <v>603</v>
      </c>
      <c r="V72" s="2" t="s">
        <v>104</v>
      </c>
      <c r="W72" s="4" t="s">
        <v>46</v>
      </c>
      <c r="X72" s="4" t="s">
        <v>47</v>
      </c>
      <c r="Y72" s="4" t="s">
        <v>48</v>
      </c>
      <c r="Z72" s="17" t="str">
        <f>IF(Tabela1[[#This Row],[R.A.E]]="SIM",VLOOKUP(Tabela1[[#This Row],[CLASSIFICAÇÃO]],[1]Lista_Susp_!PRAZO,2,0)+Tabela1[[#This Row],[DATA]],"")</f>
        <v/>
      </c>
      <c r="AA72" s="19" t="b">
        <f ca="1">IF(Tabela1[[#This Row],[R.A.E]]="SIM",IF(AC72="ok","CONCLUÍDO",IF(Tabela1[[#This Row],[PRAZO ABERTURA R.A.E]]&lt;TODAY(),"ATRASADO","NO PRAZO")))</f>
        <v>0</v>
      </c>
      <c r="AB72" s="19" t="str">
        <f ca="1">IF(Tabela1[[#This Row],[PRAZO ABERTURA R.A.E]]&gt;=TODAY(),"",IF(Tabela1[[#This Row],[STATUS]]="ATRASADO",TODAY()-Tabela1[[#This Row],[PRAZO ABERTURA R.A.E]],""))</f>
        <v/>
      </c>
      <c r="AE72" s="2"/>
    </row>
    <row r="73" spans="1:32" ht="30" x14ac:dyDescent="0.25">
      <c r="A73" s="4">
        <v>72</v>
      </c>
      <c r="B73" s="20" t="s">
        <v>71</v>
      </c>
      <c r="C73" s="5">
        <v>45312</v>
      </c>
      <c r="D73" s="6" t="str">
        <f t="shared" si="1"/>
        <v>janeiro</v>
      </c>
      <c r="E73" s="21">
        <v>0.79236111111111107</v>
      </c>
      <c r="F73" s="40" t="s">
        <v>605</v>
      </c>
      <c r="G73" s="20" t="s">
        <v>73</v>
      </c>
      <c r="H73" s="10"/>
      <c r="I73" s="10"/>
      <c r="J73" s="2"/>
      <c r="K73" s="11" t="s">
        <v>606</v>
      </c>
      <c r="L73" s="2" t="s">
        <v>75</v>
      </c>
      <c r="M73" s="2" t="s">
        <v>128</v>
      </c>
      <c r="N73" s="20"/>
      <c r="O73" s="12" t="s">
        <v>607</v>
      </c>
      <c r="P73" s="2" t="s">
        <v>608</v>
      </c>
      <c r="Q73" s="2" t="s">
        <v>609</v>
      </c>
      <c r="R73" s="2" t="s">
        <v>610</v>
      </c>
      <c r="S73" s="15" t="s">
        <v>609</v>
      </c>
      <c r="T73" s="41" t="s">
        <v>611</v>
      </c>
      <c r="U73" s="2" t="s">
        <v>612</v>
      </c>
      <c r="V73" s="2" t="s">
        <v>85</v>
      </c>
      <c r="W73" s="4" t="s">
        <v>46</v>
      </c>
      <c r="X73" s="4" t="s">
        <v>47</v>
      </c>
      <c r="Y73" s="4" t="s">
        <v>48</v>
      </c>
      <c r="Z73" s="17" t="str">
        <f>IF(Tabela1[[#This Row],[R.A.E]]="SIM",VLOOKUP(Tabela1[[#This Row],[CLASSIFICAÇÃO]],[1]Lista_Susp_!PRAZO,2,0)+Tabela1[[#This Row],[DATA]],"")</f>
        <v/>
      </c>
      <c r="AA73" s="19" t="b">
        <f ca="1">IF(Tabela1[[#This Row],[R.A.E]]="SIM",IF(AC73="ok","CONCLUÍDO",IF(Tabela1[[#This Row],[PRAZO ABERTURA R.A.E]]&lt;TODAY(),"ATRASADO","NO PRAZO")))</f>
        <v>0</v>
      </c>
      <c r="AB73" s="19" t="str">
        <f ca="1">IF(Tabela1[[#This Row],[PRAZO ABERTURA R.A.E]]&gt;=TODAY(),"",IF(Tabela1[[#This Row],[STATUS]]="ATRASADO",TODAY()-Tabela1[[#This Row],[PRAZO ABERTURA R.A.E]],""))</f>
        <v/>
      </c>
      <c r="AE73" s="2"/>
      <c r="AF73" t="s">
        <v>52</v>
      </c>
    </row>
    <row r="74" spans="1:32" ht="30" x14ac:dyDescent="0.25">
      <c r="A74" s="4">
        <v>73</v>
      </c>
      <c r="B74" s="20" t="s">
        <v>71</v>
      </c>
      <c r="C74" s="5">
        <v>45311</v>
      </c>
      <c r="D74" s="6" t="str">
        <f t="shared" si="1"/>
        <v>janeiro</v>
      </c>
      <c r="E74" s="21">
        <v>0.73263888888888884</v>
      </c>
      <c r="F74" s="40" t="s">
        <v>613</v>
      </c>
      <c r="G74" s="20" t="s">
        <v>125</v>
      </c>
      <c r="H74" s="10"/>
      <c r="I74" s="10"/>
      <c r="J74" s="2"/>
      <c r="K74" s="11" t="s">
        <v>614</v>
      </c>
      <c r="L74" s="2" t="s">
        <v>615</v>
      </c>
      <c r="M74" s="2" t="s">
        <v>163</v>
      </c>
      <c r="N74" s="20"/>
      <c r="O74" s="20" t="s">
        <v>616</v>
      </c>
      <c r="P74" s="2" t="s">
        <v>329</v>
      </c>
      <c r="Q74" s="31"/>
      <c r="R74" s="2" t="s">
        <v>617</v>
      </c>
      <c r="S74" s="2" t="s">
        <v>548</v>
      </c>
      <c r="T74" s="41" t="s">
        <v>618</v>
      </c>
      <c r="U74" s="2" t="s">
        <v>619</v>
      </c>
      <c r="V74" s="2" t="s">
        <v>145</v>
      </c>
      <c r="W74" s="4" t="s">
        <v>46</v>
      </c>
      <c r="X74" s="4" t="s">
        <v>47</v>
      </c>
      <c r="Y74" s="4" t="s">
        <v>48</v>
      </c>
      <c r="Z74" s="17" t="str">
        <f>IF(Tabela1[[#This Row],[R.A.E]]="SIM",VLOOKUP(Tabela1[[#This Row],[CLASSIFICAÇÃO]],[1]Lista_Susp_!PRAZO,2,0)+Tabela1[[#This Row],[DATA]],"")</f>
        <v/>
      </c>
      <c r="AA74" s="19" t="b">
        <f ca="1">IF(Tabela1[[#This Row],[R.A.E]]="SIM",IF(AC74="ok","CONCLUÍDO",IF(Tabela1[[#This Row],[PRAZO ABERTURA R.A.E]]&lt;TODAY(),"ATRASADO","NO PRAZO")))</f>
        <v>0</v>
      </c>
      <c r="AB74" s="19" t="str">
        <f ca="1">IF(Tabela1[[#This Row],[PRAZO ABERTURA R.A.E]]&gt;=TODAY(),"",IF(Tabela1[[#This Row],[STATUS]]="ATRASADO",TODAY()-Tabela1[[#This Row],[PRAZO ABERTURA R.A.E]],""))</f>
        <v/>
      </c>
      <c r="AE74" s="2"/>
      <c r="AF74" t="s">
        <v>52</v>
      </c>
    </row>
    <row r="75" spans="1:32" ht="30" x14ac:dyDescent="0.25">
      <c r="A75" s="4">
        <v>74</v>
      </c>
      <c r="B75" s="20" t="s">
        <v>32</v>
      </c>
      <c r="C75" s="5">
        <v>45310</v>
      </c>
      <c r="D75" s="6" t="str">
        <f t="shared" si="1"/>
        <v>janeiro</v>
      </c>
      <c r="E75" s="21">
        <v>0.45069444444444445</v>
      </c>
      <c r="F75" s="40" t="s">
        <v>620</v>
      </c>
      <c r="G75" s="20" t="s">
        <v>64</v>
      </c>
      <c r="H75" s="10"/>
      <c r="I75" s="10"/>
      <c r="J75" s="2"/>
      <c r="K75" s="11" t="s">
        <v>621</v>
      </c>
      <c r="L75" s="2" t="s">
        <v>211</v>
      </c>
      <c r="M75" s="2" t="s">
        <v>128</v>
      </c>
      <c r="N75" s="20"/>
      <c r="O75" s="20" t="s">
        <v>622</v>
      </c>
      <c r="P75" s="2" t="s">
        <v>213</v>
      </c>
      <c r="Q75" s="2" t="s">
        <v>214</v>
      </c>
      <c r="R75" s="2" t="s">
        <v>215</v>
      </c>
      <c r="S75" s="2" t="s">
        <v>216</v>
      </c>
      <c r="T75" t="s">
        <v>623</v>
      </c>
      <c r="U75" s="2" t="s">
        <v>218</v>
      </c>
      <c r="V75" s="2" t="s">
        <v>219</v>
      </c>
      <c r="W75" s="4" t="s">
        <v>46</v>
      </c>
      <c r="X75" s="4" t="s">
        <v>47</v>
      </c>
      <c r="Y75" s="4" t="s">
        <v>48</v>
      </c>
      <c r="Z75" s="17" t="str">
        <f>IF(Tabela1[[#This Row],[R.A.E]]="SIM",VLOOKUP(Tabela1[[#This Row],[CLASSIFICAÇÃO]],[1]Lista_Susp_!PRAZO,2,0)+Tabela1[[#This Row],[DATA]],"")</f>
        <v/>
      </c>
      <c r="AA75" s="19" t="b">
        <f ca="1">IF(Tabela1[[#This Row],[R.A.E]]="SIM",IF(AC75="ok","CONCLUÍDO",IF(Tabela1[[#This Row],[PRAZO ABERTURA R.A.E]]&lt;TODAY(),"ATRASADO","NO PRAZO")))</f>
        <v>0</v>
      </c>
      <c r="AB75" s="19" t="str">
        <f ca="1">IF(Tabela1[[#This Row],[PRAZO ABERTURA R.A.E]]&gt;=TODAY(),"",IF(Tabela1[[#This Row],[STATUS]]="ATRASADO",TODAY()-Tabela1[[#This Row],[PRAZO ABERTURA R.A.E]],""))</f>
        <v/>
      </c>
      <c r="AE75" s="2"/>
    </row>
    <row r="76" spans="1:32" ht="30" x14ac:dyDescent="0.25">
      <c r="A76" s="4">
        <v>75</v>
      </c>
      <c r="B76" s="20" t="s">
        <v>32</v>
      </c>
      <c r="C76" s="5">
        <v>45310</v>
      </c>
      <c r="D76" s="6" t="str">
        <f t="shared" si="1"/>
        <v>janeiro</v>
      </c>
      <c r="E76" s="21">
        <v>0.66666666666666663</v>
      </c>
      <c r="F76" s="40" t="s">
        <v>624</v>
      </c>
      <c r="G76" s="20" t="s">
        <v>64</v>
      </c>
      <c r="H76" s="10"/>
      <c r="I76" s="10"/>
      <c r="J76" s="2"/>
      <c r="K76" s="11" t="s">
        <v>625</v>
      </c>
      <c r="L76" s="2" t="s">
        <v>626</v>
      </c>
      <c r="M76" s="2" t="s">
        <v>460</v>
      </c>
      <c r="N76" s="20"/>
      <c r="O76" s="20" t="s">
        <v>627</v>
      </c>
      <c r="P76" s="2" t="s">
        <v>628</v>
      </c>
      <c r="Q76" s="2" t="s">
        <v>629</v>
      </c>
      <c r="R76" s="2" t="s">
        <v>630</v>
      </c>
      <c r="S76" s="2" t="s">
        <v>629</v>
      </c>
      <c r="T76" s="41" t="s">
        <v>631</v>
      </c>
      <c r="U76" s="2" t="s">
        <v>632</v>
      </c>
      <c r="V76" s="2" t="s">
        <v>467</v>
      </c>
      <c r="W76" s="4" t="s">
        <v>46</v>
      </c>
      <c r="X76" s="4" t="s">
        <v>47</v>
      </c>
      <c r="Y76" s="4" t="s">
        <v>48</v>
      </c>
      <c r="Z76" s="17" t="str">
        <f>IF(Tabela1[[#This Row],[R.A.E]]="SIM",VLOOKUP(Tabela1[[#This Row],[CLASSIFICAÇÃO]],[1]Lista_Susp_!PRAZO,2,0)+Tabela1[[#This Row],[DATA]],"")</f>
        <v/>
      </c>
      <c r="AA76" s="19" t="b">
        <f ca="1">IF(Tabela1[[#This Row],[R.A.E]]="SIM",IF(AC76="ok","CONCLUÍDO",IF(Tabela1[[#This Row],[PRAZO ABERTURA R.A.E]]&lt;TODAY(),"ATRASADO","NO PRAZO")))</f>
        <v>0</v>
      </c>
      <c r="AB76" s="19" t="str">
        <f ca="1">IF(Tabela1[[#This Row],[PRAZO ABERTURA R.A.E]]&gt;=TODAY(),"",IF(Tabela1[[#This Row],[STATUS]]="ATRASADO",TODAY()-Tabela1[[#This Row],[PRAZO ABERTURA R.A.E]],""))</f>
        <v/>
      </c>
      <c r="AE76" s="2"/>
    </row>
    <row r="77" spans="1:32" x14ac:dyDescent="0.25">
      <c r="A77" s="4">
        <v>76</v>
      </c>
      <c r="B77" s="20" t="s">
        <v>32</v>
      </c>
      <c r="C77" s="5">
        <v>45313</v>
      </c>
      <c r="D77" s="6" t="str">
        <f t="shared" si="1"/>
        <v>janeiro</v>
      </c>
      <c r="E77" s="21">
        <v>0.41666666666666669</v>
      </c>
      <c r="F77" s="40" t="s">
        <v>620</v>
      </c>
      <c r="G77" s="20" t="s">
        <v>73</v>
      </c>
      <c r="H77" s="10"/>
      <c r="I77" s="10"/>
      <c r="J77" s="2"/>
      <c r="K77" s="11" t="s">
        <v>633</v>
      </c>
      <c r="L77" s="2" t="s">
        <v>211</v>
      </c>
      <c r="M77" s="2" t="s">
        <v>128</v>
      </c>
      <c r="N77" s="20"/>
      <c r="O77" s="20" t="s">
        <v>634</v>
      </c>
      <c r="P77" s="2" t="s">
        <v>213</v>
      </c>
      <c r="Q77" s="25" t="s">
        <v>635</v>
      </c>
      <c r="R77" s="2" t="s">
        <v>215</v>
      </c>
      <c r="S77" s="2" t="s">
        <v>216</v>
      </c>
      <c r="T77" t="s">
        <v>636</v>
      </c>
      <c r="U77" s="2" t="s">
        <v>218</v>
      </c>
      <c r="V77" s="2" t="s">
        <v>219</v>
      </c>
      <c r="W77" s="4" t="s">
        <v>46</v>
      </c>
      <c r="X77" s="4" t="s">
        <v>47</v>
      </c>
      <c r="Y77" s="4" t="s">
        <v>48</v>
      </c>
      <c r="Z77" s="17" t="str">
        <f>IF(Tabela1[[#This Row],[R.A.E]]="SIM",VLOOKUP(Tabela1[[#This Row],[CLASSIFICAÇÃO]],[1]Lista_Susp_!PRAZO,2,0)+Tabela1[[#This Row],[DATA]],"")</f>
        <v/>
      </c>
      <c r="AA77" s="19" t="b">
        <f ca="1">IF(Tabela1[[#This Row],[R.A.E]]="SIM",IF(AC77="ok","CONCLUÍDO",IF(Tabela1[[#This Row],[PRAZO ABERTURA R.A.E]]&lt;TODAY(),"ATRASADO","NO PRAZO")))</f>
        <v>0</v>
      </c>
      <c r="AB77" s="19" t="str">
        <f ca="1">IF(Tabela1[[#This Row],[PRAZO ABERTURA R.A.E]]&gt;=TODAY(),"",IF(Tabela1[[#This Row],[STATUS]]="ATRASADO",TODAY()-Tabela1[[#This Row],[PRAZO ABERTURA R.A.E]],""))</f>
        <v/>
      </c>
      <c r="AE77" s="2"/>
    </row>
    <row r="78" spans="1:32" ht="45" x14ac:dyDescent="0.25">
      <c r="A78" s="4">
        <v>77</v>
      </c>
      <c r="B78" s="20" t="s">
        <v>32</v>
      </c>
      <c r="C78" s="5">
        <v>45314</v>
      </c>
      <c r="D78" s="6" t="str">
        <f t="shared" si="1"/>
        <v>janeiro</v>
      </c>
      <c r="E78" s="21">
        <v>0.21527777777777779</v>
      </c>
      <c r="F78" s="25" t="s">
        <v>591</v>
      </c>
      <c r="G78" s="20" t="s">
        <v>34</v>
      </c>
      <c r="H78" s="10" t="s">
        <v>113</v>
      </c>
      <c r="I78" s="10"/>
      <c r="J78" s="2"/>
      <c r="K78" s="30" t="s">
        <v>637</v>
      </c>
      <c r="L78" s="4" t="s">
        <v>37</v>
      </c>
      <c r="M78" s="2" t="s">
        <v>593</v>
      </c>
      <c r="N78" s="20"/>
      <c r="O78" s="12" t="s">
        <v>638</v>
      </c>
      <c r="P78" s="2" t="s">
        <v>595</v>
      </c>
      <c r="Q78" s="2" t="s">
        <v>639</v>
      </c>
      <c r="R78" s="2" t="s">
        <v>640</v>
      </c>
      <c r="S78" s="2" t="s">
        <v>639</v>
      </c>
      <c r="T78" s="41" t="s">
        <v>641</v>
      </c>
      <c r="U78" s="2" t="s">
        <v>639</v>
      </c>
      <c r="V78" s="2" t="s">
        <v>599</v>
      </c>
      <c r="W78" s="2" t="s">
        <v>184</v>
      </c>
      <c r="X78" s="2" t="s">
        <v>151</v>
      </c>
      <c r="Y78" s="2" t="s">
        <v>52</v>
      </c>
      <c r="Z78" s="17">
        <f>IF(Tabela1[[#This Row],[R.A.E]]="SIM",VLOOKUP(Tabela1[[#This Row],[CLASSIFICAÇÃO]],[1]Lista_Susp_!PRAZO,2,0)+Tabela1[[#This Row],[DATA]],"")</f>
        <v>45321</v>
      </c>
      <c r="AA78" s="19" t="str">
        <f ca="1">IF(Tabela1[[#This Row],[R.A.E]]="SIM",IF(AC78="ok","CONCLUÍDO",IF(Tabela1[[#This Row],[PRAZO ABERTURA R.A.E]]&lt;TODAY(),"ATRASADO","NO PRAZO")))</f>
        <v>CONCLUÍDO</v>
      </c>
      <c r="AB78" s="19" t="str">
        <f ca="1">IF(Tabela1[[#This Row],[PRAZO ABERTURA R.A.E]]&gt;=TODAY(),"",IF(Tabela1[[#This Row],[STATUS]]="ATRASADO",TODAY()-Tabela1[[#This Row],[PRAZO ABERTURA R.A.E]],""))</f>
        <v/>
      </c>
      <c r="AC78" s="2" t="s">
        <v>62</v>
      </c>
      <c r="AE78" s="2" t="s">
        <v>52</v>
      </c>
      <c r="AF78" t="s">
        <v>52</v>
      </c>
    </row>
    <row r="79" spans="1:32" ht="45" x14ac:dyDescent="0.25">
      <c r="A79" s="4">
        <v>78</v>
      </c>
      <c r="B79" s="20" t="s">
        <v>32</v>
      </c>
      <c r="C79" s="5">
        <v>45313</v>
      </c>
      <c r="D79" s="6" t="str">
        <f t="shared" si="1"/>
        <v>janeiro</v>
      </c>
      <c r="E79" s="21">
        <v>0.625</v>
      </c>
      <c r="F79" s="40" t="s">
        <v>642</v>
      </c>
      <c r="G79" s="20" t="s">
        <v>34</v>
      </c>
      <c r="H79" s="10" t="s">
        <v>113</v>
      </c>
      <c r="I79" s="10"/>
      <c r="J79" s="2"/>
      <c r="K79" s="11" t="s">
        <v>643</v>
      </c>
      <c r="L79" s="4" t="s">
        <v>37</v>
      </c>
      <c r="M79" s="2" t="s">
        <v>38</v>
      </c>
      <c r="N79" s="20"/>
      <c r="O79" s="24" t="s">
        <v>644</v>
      </c>
      <c r="P79" s="2" t="s">
        <v>307</v>
      </c>
      <c r="Q79" s="2" t="s">
        <v>308</v>
      </c>
      <c r="R79" s="15" t="s">
        <v>206</v>
      </c>
      <c r="S79" s="2" t="s">
        <v>308</v>
      </c>
      <c r="T79" s="41" t="s">
        <v>645</v>
      </c>
      <c r="U79" s="2" t="s">
        <v>646</v>
      </c>
      <c r="V79" s="2" t="s">
        <v>45</v>
      </c>
      <c r="W79" s="4" t="s">
        <v>46</v>
      </c>
      <c r="X79" s="4" t="s">
        <v>47</v>
      </c>
      <c r="Y79" s="4" t="s">
        <v>48</v>
      </c>
      <c r="Z79" s="17" t="str">
        <f>IF(Tabela1[[#This Row],[R.A.E]]="SIM",VLOOKUP(Tabela1[[#This Row],[CLASSIFICAÇÃO]],[1]Lista_Susp_!PRAZO,2,0)+Tabela1[[#This Row],[DATA]],"")</f>
        <v/>
      </c>
      <c r="AA79" s="19" t="b">
        <f ca="1">IF(Tabela1[[#This Row],[R.A.E]]="SIM",IF(AC79="ok","CONCLUÍDO",IF(Tabela1[[#This Row],[PRAZO ABERTURA R.A.E]]&lt;TODAY(),"ATRASADO","NO PRAZO")))</f>
        <v>0</v>
      </c>
      <c r="AB79" s="19" t="str">
        <f ca="1">IF(Tabela1[[#This Row],[PRAZO ABERTURA R.A.E]]&gt;=TODAY(),"",IF(Tabela1[[#This Row],[STATUS]]="ATRASADO",TODAY()-Tabela1[[#This Row],[PRAZO ABERTURA R.A.E]],""))</f>
        <v/>
      </c>
      <c r="AE79" s="2"/>
    </row>
    <row r="80" spans="1:32" ht="30" x14ac:dyDescent="0.25">
      <c r="A80" s="4">
        <v>79</v>
      </c>
      <c r="B80" s="20" t="s">
        <v>32</v>
      </c>
      <c r="C80" s="5">
        <v>45313</v>
      </c>
      <c r="D80" s="6" t="str">
        <f t="shared" si="1"/>
        <v>janeiro</v>
      </c>
      <c r="E80" s="21">
        <v>0.3888888888888889</v>
      </c>
      <c r="F80" s="40" t="s">
        <v>647</v>
      </c>
      <c r="G80" s="20" t="s">
        <v>34</v>
      </c>
      <c r="H80" s="10" t="s">
        <v>113</v>
      </c>
      <c r="I80" s="10"/>
      <c r="J80" s="2"/>
      <c r="K80" s="11" t="s">
        <v>648</v>
      </c>
      <c r="L80" s="4" t="s">
        <v>37</v>
      </c>
      <c r="M80" s="2" t="s">
        <v>38</v>
      </c>
      <c r="N80" s="20"/>
      <c r="O80" s="24" t="s">
        <v>649</v>
      </c>
      <c r="P80" s="29" t="s">
        <v>313</v>
      </c>
      <c r="Q80" s="2" t="s">
        <v>68</v>
      </c>
      <c r="R80" s="2" t="s">
        <v>650</v>
      </c>
      <c r="S80" s="2" t="s">
        <v>68</v>
      </c>
      <c r="T80" t="s">
        <v>314</v>
      </c>
      <c r="U80" s="2" t="s">
        <v>70</v>
      </c>
      <c r="V80" s="2" t="s">
        <v>45</v>
      </c>
      <c r="W80" s="4" t="s">
        <v>46</v>
      </c>
      <c r="X80" s="4" t="s">
        <v>47</v>
      </c>
      <c r="Y80" s="4" t="s">
        <v>48</v>
      </c>
      <c r="Z80" s="17" t="str">
        <f>IF(Tabela1[[#This Row],[R.A.E]]="SIM",VLOOKUP(Tabela1[[#This Row],[CLASSIFICAÇÃO]],[1]Lista_Susp_!PRAZO,2,0)+Tabela1[[#This Row],[DATA]],"")</f>
        <v/>
      </c>
      <c r="AA80" s="19" t="b">
        <f ca="1">IF(Tabela1[[#This Row],[R.A.E]]="SIM",IF(AC80="ok","CONCLUÍDO",IF(Tabela1[[#This Row],[PRAZO ABERTURA R.A.E]]&lt;TODAY(),"ATRASADO","NO PRAZO")))</f>
        <v>0</v>
      </c>
      <c r="AB80" s="19" t="str">
        <f ca="1">IF(Tabela1[[#This Row],[PRAZO ABERTURA R.A.E]]&gt;=TODAY(),"",IF(Tabela1[[#This Row],[STATUS]]="ATRASADO",TODAY()-Tabela1[[#This Row],[PRAZO ABERTURA R.A.E]],""))</f>
        <v/>
      </c>
      <c r="AE80" s="2"/>
    </row>
    <row r="81" spans="1:32" ht="30" x14ac:dyDescent="0.25">
      <c r="A81" s="4">
        <v>80</v>
      </c>
      <c r="B81" s="20" t="s">
        <v>71</v>
      </c>
      <c r="C81" s="5">
        <v>45313</v>
      </c>
      <c r="D81" s="6" t="str">
        <f t="shared" si="1"/>
        <v>janeiro</v>
      </c>
      <c r="E81" s="21">
        <v>0.54166666666666663</v>
      </c>
      <c r="F81" s="40" t="s">
        <v>651</v>
      </c>
      <c r="G81" s="20" t="s">
        <v>34</v>
      </c>
      <c r="H81" s="10" t="s">
        <v>35</v>
      </c>
      <c r="I81" s="10"/>
      <c r="J81" s="2"/>
      <c r="K81" s="11" t="s">
        <v>652</v>
      </c>
      <c r="L81" s="2" t="s">
        <v>243</v>
      </c>
      <c r="M81" s="2" t="s">
        <v>128</v>
      </c>
      <c r="N81" s="20"/>
      <c r="O81" s="20" t="s">
        <v>653</v>
      </c>
      <c r="P81" s="2" t="s">
        <v>245</v>
      </c>
      <c r="Q81" s="2" t="s">
        <v>246</v>
      </c>
      <c r="R81" s="2" t="s">
        <v>247</v>
      </c>
      <c r="S81" s="2" t="s">
        <v>246</v>
      </c>
      <c r="T81" s="41" t="s">
        <v>654</v>
      </c>
      <c r="U81" s="2" t="s">
        <v>655</v>
      </c>
      <c r="V81" s="2" t="s">
        <v>170</v>
      </c>
      <c r="W81" s="4" t="s">
        <v>46</v>
      </c>
      <c r="X81" s="4" t="s">
        <v>47</v>
      </c>
      <c r="Y81" s="4" t="s">
        <v>48</v>
      </c>
      <c r="Z81" s="17" t="str">
        <f>IF(Tabela1[[#This Row],[R.A.E]]="SIM",VLOOKUP(Tabela1[[#This Row],[CLASSIFICAÇÃO]],[1]Lista_Susp_!PRAZO,2,0)+Tabela1[[#This Row],[DATA]],"")</f>
        <v/>
      </c>
      <c r="AA81" s="19" t="b">
        <f ca="1">IF(Tabela1[[#This Row],[R.A.E]]="SIM",IF(AC81="ok","CONCLUÍDO",IF(Tabela1[[#This Row],[PRAZO ABERTURA R.A.E]]&lt;TODAY(),"ATRASADO","NO PRAZO")))</f>
        <v>0</v>
      </c>
      <c r="AB81" s="19" t="str">
        <f ca="1">IF(Tabela1[[#This Row],[PRAZO ABERTURA R.A.E]]&gt;=TODAY(),"",IF(Tabela1[[#This Row],[STATUS]]="ATRASADO",TODAY()-Tabela1[[#This Row],[PRAZO ABERTURA R.A.E]],""))</f>
        <v/>
      </c>
      <c r="AE81" s="2"/>
      <c r="AF81" t="s">
        <v>52</v>
      </c>
    </row>
    <row r="82" spans="1:32" ht="60" x14ac:dyDescent="0.25">
      <c r="A82" s="4">
        <v>81</v>
      </c>
      <c r="B82" s="20" t="s">
        <v>71</v>
      </c>
      <c r="C82" s="5">
        <v>45313</v>
      </c>
      <c r="D82" s="6" t="str">
        <f t="shared" si="1"/>
        <v>janeiro</v>
      </c>
      <c r="E82" s="21">
        <v>0.4375</v>
      </c>
      <c r="F82" s="40" t="s">
        <v>656</v>
      </c>
      <c r="G82" s="20" t="s">
        <v>34</v>
      </c>
      <c r="H82" s="10" t="s">
        <v>93</v>
      </c>
      <c r="I82" s="10"/>
      <c r="J82" s="2"/>
      <c r="K82" s="11" t="s">
        <v>657</v>
      </c>
      <c r="L82" s="2" t="s">
        <v>75</v>
      </c>
      <c r="M82" s="2" t="s">
        <v>128</v>
      </c>
      <c r="N82" s="2" t="s">
        <v>658</v>
      </c>
      <c r="O82" s="12" t="s">
        <v>659</v>
      </c>
      <c r="P82" s="2" t="s">
        <v>660</v>
      </c>
      <c r="Q82" s="2" t="s">
        <v>347</v>
      </c>
      <c r="R82" s="2" t="s">
        <v>345</v>
      </c>
      <c r="S82" s="2" t="s">
        <v>347</v>
      </c>
      <c r="T82" s="41" t="s">
        <v>661</v>
      </c>
      <c r="U82" s="2" t="s">
        <v>347</v>
      </c>
      <c r="V82" s="2" t="s">
        <v>85</v>
      </c>
      <c r="W82" s="4" t="s">
        <v>46</v>
      </c>
      <c r="X82" s="4" t="s">
        <v>47</v>
      </c>
      <c r="Y82" s="4" t="s">
        <v>48</v>
      </c>
      <c r="Z82" s="17" t="str">
        <f>IF(Tabela1[[#This Row],[R.A.E]]="SIM",VLOOKUP(Tabela1[[#This Row],[CLASSIFICAÇÃO]],[1]Lista_Susp_!PRAZO,2,0)+Tabela1[[#This Row],[DATA]],"")</f>
        <v/>
      </c>
      <c r="AA82" s="19" t="b">
        <f ca="1">IF(Tabela1[[#This Row],[R.A.E]]="SIM",IF(AC82="ok","CONCLUÍDO",IF(Tabela1[[#This Row],[PRAZO ABERTURA R.A.E]]&lt;TODAY(),"ATRASADO","NO PRAZO")))</f>
        <v>0</v>
      </c>
      <c r="AB82" s="19" t="str">
        <f ca="1">IF(Tabela1[[#This Row],[PRAZO ABERTURA R.A.E]]&gt;=TODAY(),"",IF(Tabela1[[#This Row],[STATUS]]="ATRASADO",TODAY()-Tabela1[[#This Row],[PRAZO ABERTURA R.A.E]],""))</f>
        <v/>
      </c>
      <c r="AE82" s="2"/>
      <c r="AF82" t="s">
        <v>52</v>
      </c>
    </row>
    <row r="83" spans="1:32" x14ac:dyDescent="0.25">
      <c r="A83" s="4">
        <v>82</v>
      </c>
      <c r="B83" s="20" t="s">
        <v>32</v>
      </c>
      <c r="C83" s="5">
        <v>45314</v>
      </c>
      <c r="D83" s="6" t="str">
        <f t="shared" si="1"/>
        <v>janeiro</v>
      </c>
      <c r="E83" s="21">
        <v>0.28819444444444448</v>
      </c>
      <c r="F83" s="40" t="s">
        <v>315</v>
      </c>
      <c r="G83" s="20" t="s">
        <v>405</v>
      </c>
      <c r="H83" s="10"/>
      <c r="I83" s="10"/>
      <c r="J83" s="2"/>
      <c r="K83" s="11" t="s">
        <v>662</v>
      </c>
      <c r="L83" s="4" t="s">
        <v>37</v>
      </c>
      <c r="M83" s="2" t="s">
        <v>76</v>
      </c>
      <c r="N83" s="20" t="s">
        <v>317</v>
      </c>
      <c r="O83" s="24" t="s">
        <v>663</v>
      </c>
      <c r="P83" s="2" t="s">
        <v>319</v>
      </c>
      <c r="Q83" s="2" t="s">
        <v>322</v>
      </c>
      <c r="R83" s="2" t="s">
        <v>321</v>
      </c>
      <c r="S83" s="2" t="s">
        <v>322</v>
      </c>
      <c r="T83" s="41" t="s">
        <v>664</v>
      </c>
      <c r="U83" s="2" t="s">
        <v>665</v>
      </c>
      <c r="V83" s="2" t="s">
        <v>135</v>
      </c>
      <c r="W83" s="4" t="s">
        <v>46</v>
      </c>
      <c r="X83" s="4" t="s">
        <v>47</v>
      </c>
      <c r="Y83" s="4" t="s">
        <v>48</v>
      </c>
      <c r="Z83" s="17" t="str">
        <f>IF(Tabela1[[#This Row],[R.A.E]]="SIM",VLOOKUP(Tabela1[[#This Row],[CLASSIFICAÇÃO]],[1]Lista_Susp_!PRAZO,2,0)+Tabela1[[#This Row],[DATA]],"")</f>
        <v/>
      </c>
      <c r="AA83" s="19" t="b">
        <f ca="1">IF(Tabela1[[#This Row],[R.A.E]]="SIM",IF(AC83="ok","CONCLUÍDO",IF(Tabela1[[#This Row],[PRAZO ABERTURA R.A.E]]&lt;TODAY(),"ATRASADO","NO PRAZO")))</f>
        <v>0</v>
      </c>
      <c r="AB83" s="19" t="str">
        <f ca="1">IF(Tabela1[[#This Row],[PRAZO ABERTURA R.A.E]]&gt;=TODAY(),"",IF(Tabela1[[#This Row],[STATUS]]="ATRASADO",TODAY()-Tabela1[[#This Row],[PRAZO ABERTURA R.A.E]],""))</f>
        <v/>
      </c>
      <c r="AE83" s="2"/>
    </row>
    <row r="84" spans="1:32" ht="30" x14ac:dyDescent="0.25">
      <c r="A84" s="4">
        <v>83</v>
      </c>
      <c r="B84" s="20" t="s">
        <v>71</v>
      </c>
      <c r="C84" s="5">
        <v>45314</v>
      </c>
      <c r="D84" s="6" t="str">
        <f t="shared" si="1"/>
        <v>janeiro</v>
      </c>
      <c r="E84" s="21">
        <v>0.41666666666666669</v>
      </c>
      <c r="F84" s="40" t="s">
        <v>666</v>
      </c>
      <c r="G84" s="20" t="s">
        <v>73</v>
      </c>
      <c r="H84" s="10"/>
      <c r="I84" s="10"/>
      <c r="J84" s="2"/>
      <c r="K84" s="11" t="s">
        <v>667</v>
      </c>
      <c r="L84" s="2" t="s">
        <v>75</v>
      </c>
      <c r="M84" s="2" t="s">
        <v>76</v>
      </c>
      <c r="N84" s="20"/>
      <c r="O84" s="20" t="s">
        <v>668</v>
      </c>
      <c r="P84" s="2" t="s">
        <v>319</v>
      </c>
      <c r="Q84" s="2" t="s">
        <v>669</v>
      </c>
      <c r="R84" s="2" t="s">
        <v>670</v>
      </c>
      <c r="S84" s="29" t="s">
        <v>669</v>
      </c>
      <c r="T84" s="41" t="s">
        <v>671</v>
      </c>
      <c r="U84" s="2" t="s">
        <v>672</v>
      </c>
      <c r="V84" s="15" t="s">
        <v>673</v>
      </c>
      <c r="W84" s="4" t="s">
        <v>46</v>
      </c>
      <c r="X84" s="4" t="s">
        <v>47</v>
      </c>
      <c r="Y84" s="4" t="s">
        <v>48</v>
      </c>
      <c r="Z84" s="17" t="str">
        <f>IF(Tabela1[[#This Row],[R.A.E]]="SIM",VLOOKUP(Tabela1[[#This Row],[CLASSIFICAÇÃO]],[1]Lista_Susp_!PRAZO,2,0)+Tabela1[[#This Row],[DATA]],"")</f>
        <v/>
      </c>
      <c r="AA84" s="19" t="b">
        <f ca="1">IF(Tabela1[[#This Row],[R.A.E]]="SIM",IF(AC84="ok","CONCLUÍDO",IF(Tabela1[[#This Row],[PRAZO ABERTURA R.A.E]]&lt;TODAY(),"ATRASADO","NO PRAZO")))</f>
        <v>0</v>
      </c>
      <c r="AB84" s="19" t="str">
        <f ca="1">IF(Tabela1[[#This Row],[PRAZO ABERTURA R.A.E]]&gt;=TODAY(),"",IF(Tabela1[[#This Row],[STATUS]]="ATRASADO",TODAY()-Tabela1[[#This Row],[PRAZO ABERTURA R.A.E]],""))</f>
        <v/>
      </c>
      <c r="AE84" s="2"/>
      <c r="AF84" t="s">
        <v>52</v>
      </c>
    </row>
    <row r="85" spans="1:32" ht="30" x14ac:dyDescent="0.25">
      <c r="A85" s="4">
        <v>84</v>
      </c>
      <c r="B85" s="20" t="s">
        <v>71</v>
      </c>
      <c r="C85" s="5">
        <v>45315</v>
      </c>
      <c r="D85" s="6" t="str">
        <f t="shared" si="1"/>
        <v>janeiro</v>
      </c>
      <c r="E85" s="21">
        <v>0.34722222222222227</v>
      </c>
      <c r="F85" s="40" t="s">
        <v>286</v>
      </c>
      <c r="G85" s="20" t="s">
        <v>73</v>
      </c>
      <c r="H85" s="10"/>
      <c r="I85" s="10"/>
      <c r="J85" s="2"/>
      <c r="K85" s="11" t="s">
        <v>674</v>
      </c>
      <c r="L85" s="2" t="s">
        <v>138</v>
      </c>
      <c r="M85" s="2" t="s">
        <v>128</v>
      </c>
      <c r="N85" s="20"/>
      <c r="O85" s="20" t="s">
        <v>675</v>
      </c>
      <c r="P85" s="2" t="s">
        <v>140</v>
      </c>
      <c r="Q85" s="2" t="s">
        <v>676</v>
      </c>
      <c r="R85" s="2" t="s">
        <v>292</v>
      </c>
      <c r="S85" s="29" t="s">
        <v>676</v>
      </c>
      <c r="T85" s="41" t="s">
        <v>677</v>
      </c>
      <c r="U85" s="2" t="s">
        <v>678</v>
      </c>
      <c r="V85" s="2" t="s">
        <v>145</v>
      </c>
      <c r="W85" s="4" t="s">
        <v>46</v>
      </c>
      <c r="X85" s="4" t="s">
        <v>47</v>
      </c>
      <c r="Y85" s="4" t="s">
        <v>48</v>
      </c>
      <c r="Z85" s="17" t="str">
        <f>IF(Tabela1[[#This Row],[R.A.E]]="SIM",VLOOKUP(Tabela1[[#This Row],[CLASSIFICAÇÃO]],[1]Lista_Susp_!PRAZO,2,0)+Tabela1[[#This Row],[DATA]],"")</f>
        <v/>
      </c>
      <c r="AA85" s="19" t="b">
        <f ca="1">IF(Tabela1[[#This Row],[R.A.E]]="SIM",IF(AC85="ok","CONCLUÍDO",IF(Tabela1[[#This Row],[PRAZO ABERTURA R.A.E]]&lt;TODAY(),"ATRASADO","NO PRAZO")))</f>
        <v>0</v>
      </c>
      <c r="AB85" s="19" t="str">
        <f ca="1">IF(Tabela1[[#This Row],[PRAZO ABERTURA R.A.E]]&gt;=TODAY(),"",IF(Tabela1[[#This Row],[STATUS]]="ATRASADO",TODAY()-Tabela1[[#This Row],[PRAZO ABERTURA R.A.E]],""))</f>
        <v/>
      </c>
      <c r="AE85" s="2"/>
      <c r="AF85" t="s">
        <v>52</v>
      </c>
    </row>
    <row r="86" spans="1:32" ht="30" x14ac:dyDescent="0.25">
      <c r="A86" s="4">
        <v>85</v>
      </c>
      <c r="B86" s="20" t="s">
        <v>32</v>
      </c>
      <c r="C86" s="5">
        <v>45315</v>
      </c>
      <c r="D86" s="6" t="str">
        <f t="shared" si="1"/>
        <v>janeiro</v>
      </c>
      <c r="E86" s="21">
        <v>0.41666666666666669</v>
      </c>
      <c r="F86" s="40" t="s">
        <v>679</v>
      </c>
      <c r="G86" s="42" t="s">
        <v>680</v>
      </c>
      <c r="H86" s="10"/>
      <c r="I86" s="10"/>
      <c r="J86" s="2"/>
      <c r="K86" s="11" t="s">
        <v>681</v>
      </c>
      <c r="L86" s="2" t="s">
        <v>298</v>
      </c>
      <c r="M86" s="2" t="s">
        <v>38</v>
      </c>
      <c r="N86" s="20" t="s">
        <v>679</v>
      </c>
      <c r="O86" s="20" t="s">
        <v>682</v>
      </c>
      <c r="P86" s="2" t="s">
        <v>300</v>
      </c>
      <c r="Q86" s="2" t="s">
        <v>301</v>
      </c>
      <c r="R86" s="29" t="s">
        <v>206</v>
      </c>
      <c r="S86" s="2" t="s">
        <v>119</v>
      </c>
      <c r="T86" s="41" t="s">
        <v>683</v>
      </c>
      <c r="U86" s="41" t="s">
        <v>684</v>
      </c>
      <c r="V86" s="2" t="s">
        <v>122</v>
      </c>
      <c r="W86" s="2" t="s">
        <v>61</v>
      </c>
      <c r="X86" s="2" t="s">
        <v>151</v>
      </c>
      <c r="Y86" s="4" t="s">
        <v>52</v>
      </c>
      <c r="Z86" s="17" t="e">
        <f>IF(Tabela1[[#This Row],[R.A.E]]="SIM",VLOOKUP(Tabela1[[#This Row],[CLASSIFICAÇÃO]],[1]Lista_Susp_!PRAZO,2,0)+Tabela1[[#This Row],[DATA]],"")</f>
        <v>#N/A</v>
      </c>
      <c r="AA86" s="19" t="str">
        <f ca="1">IF(Tabela1[[#This Row],[R.A.E]]="SIM",IF(AC86="ok","CONCLUÍDO",IF(Tabela1[[#This Row],[PRAZO ABERTURA R.A.E]]&lt;TODAY(),"ATRASADO","NO PRAZO")))</f>
        <v>CONCLUÍDO</v>
      </c>
      <c r="AB86" s="19"/>
      <c r="AC86" s="2" t="s">
        <v>62</v>
      </c>
      <c r="AD86" s="17">
        <v>45315</v>
      </c>
      <c r="AE86" s="2" t="s">
        <v>52</v>
      </c>
      <c r="AF86" t="s">
        <v>52</v>
      </c>
    </row>
    <row r="87" spans="1:32" x14ac:dyDescent="0.25">
      <c r="A87" s="4">
        <v>86</v>
      </c>
      <c r="B87" s="20" t="s">
        <v>32</v>
      </c>
      <c r="C87" s="5">
        <v>45315</v>
      </c>
      <c r="D87" s="6" t="str">
        <f t="shared" si="1"/>
        <v>janeiro</v>
      </c>
      <c r="E87" s="21">
        <v>0.4513888888888889</v>
      </c>
      <c r="F87" s="40" t="s">
        <v>315</v>
      </c>
      <c r="G87" s="20" t="s">
        <v>73</v>
      </c>
      <c r="H87" s="10"/>
      <c r="I87" s="10"/>
      <c r="J87" s="2"/>
      <c r="K87" s="11" t="s">
        <v>685</v>
      </c>
      <c r="L87" s="4" t="s">
        <v>37</v>
      </c>
      <c r="M87" s="2" t="s">
        <v>76</v>
      </c>
      <c r="N87" s="20" t="s">
        <v>317</v>
      </c>
      <c r="O87" s="24" t="s">
        <v>686</v>
      </c>
      <c r="P87" s="2" t="s">
        <v>319</v>
      </c>
      <c r="Q87" s="2" t="s">
        <v>322</v>
      </c>
      <c r="R87" s="2" t="s">
        <v>321</v>
      </c>
      <c r="S87" s="2" t="s">
        <v>322</v>
      </c>
      <c r="T87" s="41" t="s">
        <v>511</v>
      </c>
      <c r="U87" s="31"/>
      <c r="V87" s="2" t="s">
        <v>135</v>
      </c>
      <c r="W87" s="4" t="s">
        <v>46</v>
      </c>
      <c r="X87" s="4" t="s">
        <v>47</v>
      </c>
      <c r="Y87" s="4" t="s">
        <v>48</v>
      </c>
      <c r="Z87" s="17" t="str">
        <f>IF(Tabela1[[#This Row],[R.A.E]]="SIM",VLOOKUP(Tabela1[[#This Row],[CLASSIFICAÇÃO]],[1]Lista_Susp_!PRAZO,2,0)+Tabela1[[#This Row],[DATA]],"")</f>
        <v/>
      </c>
      <c r="AA87" s="19" t="b">
        <f ca="1">IF(Tabela1[[#This Row],[R.A.E]]="SIM",IF(AC87="ok","CONCLUÍDO",IF(Tabela1[[#This Row],[PRAZO ABERTURA R.A.E]]&lt;TODAY(),"ATRASADO","NO PRAZO")))</f>
        <v>0</v>
      </c>
      <c r="AB87" s="19" t="str">
        <f ca="1">IF(Tabela1[[#This Row],[PRAZO ABERTURA R.A.E]]&gt;=TODAY(),"",IF(Tabela1[[#This Row],[STATUS]]="ATRASADO",TODAY()-Tabela1[[#This Row],[PRAZO ABERTURA R.A.E]],""))</f>
        <v/>
      </c>
      <c r="AE87" s="2"/>
    </row>
    <row r="88" spans="1:32" ht="30" x14ac:dyDescent="0.25">
      <c r="A88" s="4">
        <v>87</v>
      </c>
      <c r="B88" s="20" t="s">
        <v>71</v>
      </c>
      <c r="C88" s="5">
        <v>45315</v>
      </c>
      <c r="D88" s="6" t="str">
        <f t="shared" si="1"/>
        <v>janeiro</v>
      </c>
      <c r="E88" s="21">
        <v>0.67222222222222217</v>
      </c>
      <c r="F88" s="40" t="s">
        <v>687</v>
      </c>
      <c r="G88" s="20" t="s">
        <v>34</v>
      </c>
      <c r="H88" s="10" t="s">
        <v>93</v>
      </c>
      <c r="I88" s="10"/>
      <c r="J88" s="2"/>
      <c r="K88" s="11" t="s">
        <v>688</v>
      </c>
      <c r="L88" s="2" t="s">
        <v>689</v>
      </c>
      <c r="M88" s="2" t="s">
        <v>128</v>
      </c>
      <c r="N88" s="20"/>
      <c r="O88" s="25" t="s">
        <v>690</v>
      </c>
      <c r="P88" s="2" t="s">
        <v>691</v>
      </c>
      <c r="Q88" s="2" t="s">
        <v>692</v>
      </c>
      <c r="R88" s="2" t="s">
        <v>158</v>
      </c>
      <c r="S88" s="29" t="s">
        <v>692</v>
      </c>
      <c r="T88" s="41" t="s">
        <v>693</v>
      </c>
      <c r="U88" s="2" t="s">
        <v>694</v>
      </c>
      <c r="V88" s="2" t="s">
        <v>145</v>
      </c>
      <c r="W88" s="4" t="s">
        <v>46</v>
      </c>
      <c r="X88" s="4" t="s">
        <v>47</v>
      </c>
      <c r="Y88" s="4" t="s">
        <v>48</v>
      </c>
      <c r="Z88" s="17" t="str">
        <f>IF(Tabela1[[#This Row],[R.A.E]]="SIM",VLOOKUP(Tabela1[[#This Row],[CLASSIFICAÇÃO]],[1]Lista_Susp_!PRAZO,2,0)+Tabela1[[#This Row],[DATA]],"")</f>
        <v/>
      </c>
      <c r="AA88" s="19" t="b">
        <f ca="1">IF(Tabela1[[#This Row],[R.A.E]]="SIM",IF(AC88="ok","CONCLUÍDO",IF(Tabela1[[#This Row],[PRAZO ABERTURA R.A.E]]&lt;TODAY(),"ATRASADO","NO PRAZO")))</f>
        <v>0</v>
      </c>
      <c r="AB88" s="19" t="str">
        <f ca="1">IF(Tabela1[[#This Row],[PRAZO ABERTURA R.A.E]]&gt;=TODAY(),"",IF(Tabela1[[#This Row],[STATUS]]="ATRASADO",TODAY()-Tabela1[[#This Row],[PRAZO ABERTURA R.A.E]],""))</f>
        <v/>
      </c>
      <c r="AE88" s="2"/>
      <c r="AF88" t="s">
        <v>52</v>
      </c>
    </row>
    <row r="89" spans="1:32" ht="30" x14ac:dyDescent="0.25">
      <c r="A89" s="4">
        <v>88</v>
      </c>
      <c r="B89" s="20" t="s">
        <v>32</v>
      </c>
      <c r="C89" s="5">
        <v>45316</v>
      </c>
      <c r="D89" s="6" t="str">
        <f t="shared" si="1"/>
        <v>janeiro</v>
      </c>
      <c r="E89" s="21">
        <v>0.4548611111111111</v>
      </c>
      <c r="F89" s="40" t="s">
        <v>695</v>
      </c>
      <c r="G89" s="20" t="s">
        <v>73</v>
      </c>
      <c r="H89" s="10"/>
      <c r="I89" s="10"/>
      <c r="J89" s="2"/>
      <c r="K89" s="11" t="s">
        <v>696</v>
      </c>
      <c r="L89" s="2" t="s">
        <v>211</v>
      </c>
      <c r="M89" s="2" t="s">
        <v>128</v>
      </c>
      <c r="N89" s="20"/>
      <c r="O89" s="20" t="s">
        <v>697</v>
      </c>
      <c r="P89" s="2" t="s">
        <v>213</v>
      </c>
      <c r="Q89" s="2" t="s">
        <v>214</v>
      </c>
      <c r="R89" s="2" t="s">
        <v>214</v>
      </c>
      <c r="S89" s="2" t="s">
        <v>216</v>
      </c>
      <c r="T89" s="41" t="s">
        <v>698</v>
      </c>
      <c r="U89" s="2" t="s">
        <v>218</v>
      </c>
      <c r="V89" s="2" t="s">
        <v>219</v>
      </c>
      <c r="W89" s="4" t="s">
        <v>46</v>
      </c>
      <c r="X89" s="4" t="s">
        <v>47</v>
      </c>
      <c r="Y89" s="4" t="s">
        <v>48</v>
      </c>
      <c r="Z89" s="17" t="str">
        <f>IF(Tabela1[[#This Row],[R.A.E]]="SIM",VLOOKUP(Tabela1[[#This Row],[CLASSIFICAÇÃO]],[1]Lista_Susp_!PRAZO,2,0)+Tabela1[[#This Row],[DATA]],"")</f>
        <v/>
      </c>
      <c r="AA89" s="19" t="b">
        <f ca="1">IF(Tabela1[[#This Row],[R.A.E]]="SIM",IF(AC89="ok","CONCLUÍDO",IF(Tabela1[[#This Row],[PRAZO ABERTURA R.A.E]]&lt;TODAY(),"ATRASADO","NO PRAZO")))</f>
        <v>0</v>
      </c>
      <c r="AB89" s="19" t="str">
        <f ca="1">IF(Tabela1[[#This Row],[PRAZO ABERTURA R.A.E]]&gt;=TODAY(),"",IF(Tabela1[[#This Row],[STATUS]]="ATRASADO",TODAY()-Tabela1[[#This Row],[PRAZO ABERTURA R.A.E]],""))</f>
        <v/>
      </c>
      <c r="AE89" s="2"/>
    </row>
    <row r="90" spans="1:32" ht="30" x14ac:dyDescent="0.25">
      <c r="A90" s="4">
        <v>89</v>
      </c>
      <c r="B90" s="20" t="s">
        <v>32</v>
      </c>
      <c r="C90" s="43">
        <v>45316</v>
      </c>
      <c r="D90" s="6" t="str">
        <f t="shared" si="1"/>
        <v>janeiro</v>
      </c>
      <c r="E90" s="21">
        <v>0.35416666666666669</v>
      </c>
      <c r="F90" s="15" t="s">
        <v>699</v>
      </c>
      <c r="G90" s="20" t="s">
        <v>125</v>
      </c>
      <c r="H90" s="10"/>
      <c r="I90" s="10"/>
      <c r="J90" s="2"/>
      <c r="K90" s="11" t="s">
        <v>700</v>
      </c>
      <c r="L90" s="2" t="s">
        <v>701</v>
      </c>
      <c r="M90" s="2" t="s">
        <v>128</v>
      </c>
      <c r="N90" s="20"/>
      <c r="O90" s="15" t="s">
        <v>702</v>
      </c>
      <c r="P90" s="2" t="s">
        <v>245</v>
      </c>
      <c r="Q90" s="2" t="s">
        <v>703</v>
      </c>
      <c r="R90" s="2" t="s">
        <v>215</v>
      </c>
      <c r="S90" s="2" t="s">
        <v>704</v>
      </c>
      <c r="T90" s="41" t="s">
        <v>705</v>
      </c>
      <c r="U90" s="1" t="s">
        <v>706</v>
      </c>
      <c r="V90" s="2" t="s">
        <v>219</v>
      </c>
      <c r="W90" s="4" t="s">
        <v>46</v>
      </c>
      <c r="X90" s="4" t="s">
        <v>47</v>
      </c>
      <c r="Y90" s="4" t="s">
        <v>48</v>
      </c>
      <c r="Z90" s="17" t="str">
        <f>IF(Tabela1[[#This Row],[R.A.E]]="SIM",VLOOKUP(Tabela1[[#This Row],[CLASSIFICAÇÃO]],[1]Lista_Susp_!PRAZO,2,0)+Tabela1[[#This Row],[DATA]],"")</f>
        <v/>
      </c>
      <c r="AA90" s="19" t="b">
        <f ca="1">IF(Tabela1[[#This Row],[R.A.E]]="SIM",IF(AC90="ok","CONCLUÍDO",IF(Tabela1[[#This Row],[PRAZO ABERTURA R.A.E]]&lt;TODAY(),"ATRASADO","NO PRAZO")))</f>
        <v>0</v>
      </c>
      <c r="AB90" s="19" t="str">
        <f ca="1">IF(Tabela1[[#This Row],[PRAZO ABERTURA R.A.E]]&gt;=TODAY(),"",IF(Tabela1[[#This Row],[STATUS]]="ATRASADO",TODAY()-Tabela1[[#This Row],[PRAZO ABERTURA R.A.E]],""))</f>
        <v/>
      </c>
      <c r="AE90" s="2"/>
    </row>
    <row r="91" spans="1:32" x14ac:dyDescent="0.25">
      <c r="A91" s="4">
        <v>90</v>
      </c>
      <c r="B91" s="20" t="s">
        <v>32</v>
      </c>
      <c r="C91" s="43">
        <v>45316</v>
      </c>
      <c r="D91" s="6" t="str">
        <f t="shared" si="1"/>
        <v>janeiro</v>
      </c>
      <c r="E91" s="21">
        <v>0.3263888888888889</v>
      </c>
      <c r="F91" s="40" t="s">
        <v>707</v>
      </c>
      <c r="G91" s="20" t="s">
        <v>125</v>
      </c>
      <c r="H91" s="10"/>
      <c r="I91" s="10"/>
      <c r="J91" s="2"/>
      <c r="K91" s="11" t="s">
        <v>708</v>
      </c>
      <c r="L91" s="2" t="s">
        <v>560</v>
      </c>
      <c r="M91" s="2" t="s">
        <v>128</v>
      </c>
      <c r="N91" s="20" t="s">
        <v>709</v>
      </c>
      <c r="O91" s="20" t="s">
        <v>710</v>
      </c>
      <c r="P91" s="2" t="s">
        <v>245</v>
      </c>
      <c r="Q91" s="31"/>
      <c r="R91" s="31"/>
      <c r="S91" s="31"/>
      <c r="T91" s="41" t="s">
        <v>711</v>
      </c>
      <c r="U91" s="2" t="s">
        <v>712</v>
      </c>
      <c r="V91" s="2" t="s">
        <v>135</v>
      </c>
      <c r="W91" s="4" t="s">
        <v>46</v>
      </c>
      <c r="X91" s="4" t="s">
        <v>47</v>
      </c>
      <c r="Y91" s="4" t="s">
        <v>48</v>
      </c>
      <c r="Z91" s="17" t="str">
        <f>IF(Tabela1[[#This Row],[R.A.E]]="SIM",VLOOKUP(Tabela1[[#This Row],[CLASSIFICAÇÃO]],[1]Lista_Susp_!PRAZO,2,0)+Tabela1[[#This Row],[DATA]],"")</f>
        <v/>
      </c>
      <c r="AA91" s="19" t="b">
        <f ca="1">IF(Tabela1[[#This Row],[R.A.E]]="SIM",IF(AC91="ok","CONCLUÍDO",IF(Tabela1[[#This Row],[PRAZO ABERTURA R.A.E]]&lt;TODAY(),"ATRASADO","NO PRAZO")))</f>
        <v>0</v>
      </c>
      <c r="AB91" s="19" t="str">
        <f ca="1">IF(Tabela1[[#This Row],[PRAZO ABERTURA R.A.E]]&gt;=TODAY(),"",IF(Tabela1[[#This Row],[STATUS]]="ATRASADO",TODAY()-Tabela1[[#This Row],[PRAZO ABERTURA R.A.E]],""))</f>
        <v/>
      </c>
      <c r="AE91" s="2"/>
    </row>
    <row r="92" spans="1:32" ht="60" x14ac:dyDescent="0.25">
      <c r="A92" s="4">
        <v>91</v>
      </c>
      <c r="B92" s="20" t="s">
        <v>32</v>
      </c>
      <c r="C92" s="43">
        <v>45317</v>
      </c>
      <c r="D92" s="6" t="str">
        <f t="shared" si="1"/>
        <v>janeiro</v>
      </c>
      <c r="E92" s="21">
        <v>0.86111111111111116</v>
      </c>
      <c r="F92" s="40" t="s">
        <v>713</v>
      </c>
      <c r="G92" s="44" t="s">
        <v>34</v>
      </c>
      <c r="H92" s="10" t="s">
        <v>113</v>
      </c>
      <c r="I92" s="10"/>
      <c r="J92" s="2" t="s">
        <v>52</v>
      </c>
      <c r="K92" s="11" t="s">
        <v>714</v>
      </c>
      <c r="L92" s="4" t="s">
        <v>37</v>
      </c>
      <c r="M92" s="2" t="s">
        <v>38</v>
      </c>
      <c r="N92" s="20"/>
      <c r="O92" s="24" t="s">
        <v>715</v>
      </c>
      <c r="P92" s="2" t="s">
        <v>307</v>
      </c>
      <c r="Q92" s="2" t="s">
        <v>308</v>
      </c>
      <c r="R92" s="2" t="s">
        <v>206</v>
      </c>
      <c r="S92" s="2" t="s">
        <v>308</v>
      </c>
      <c r="T92" s="41" t="s">
        <v>716</v>
      </c>
      <c r="U92" s="2" t="s">
        <v>308</v>
      </c>
      <c r="V92" s="2" t="s">
        <v>45</v>
      </c>
      <c r="W92" s="2" t="s">
        <v>61</v>
      </c>
      <c r="X92" s="2" t="s">
        <v>151</v>
      </c>
      <c r="Y92" s="2" t="s">
        <v>52</v>
      </c>
      <c r="Z92" s="17">
        <f>IF(Tabela1[[#This Row],[R.A.E]]="SIM",VLOOKUP(Tabela1[[#This Row],[CLASSIFICAÇÃO]],[1]Lista_Susp_!PRAZO,2,0)+Tabela1[[#This Row],[DATA]],"")</f>
        <v>45324</v>
      </c>
      <c r="AA92" s="19" t="str">
        <f ca="1">IF(Tabela1[[#This Row],[R.A.E]]="SIM",IF(AC92="ok","CONCLUÍDO",IF(Tabela1[[#This Row],[PRAZO ABERTURA R.A.E]]&lt;TODAY(),"ATRASADO","NO PRAZO")))</f>
        <v>CONCLUÍDO</v>
      </c>
      <c r="AB92" s="19" t="str">
        <f ca="1">IF(Tabela1[[#This Row],[PRAZO ABERTURA R.A.E]]&gt;=TODAY(),"",IF(Tabela1[[#This Row],[STATUS]]="ATRASADO",TODAY()-Tabela1[[#This Row],[PRAZO ABERTURA R.A.E]],""))</f>
        <v/>
      </c>
      <c r="AC92" s="2" t="s">
        <v>62</v>
      </c>
      <c r="AE92" s="2" t="s">
        <v>52</v>
      </c>
    </row>
    <row r="93" spans="1:32" ht="45" x14ac:dyDescent="0.25">
      <c r="A93" s="4">
        <v>92</v>
      </c>
      <c r="B93" s="20" t="s">
        <v>32</v>
      </c>
      <c r="C93" s="43">
        <v>45316</v>
      </c>
      <c r="D93" s="6" t="str">
        <f t="shared" si="1"/>
        <v>janeiro</v>
      </c>
      <c r="E93" s="21">
        <v>0.4375</v>
      </c>
      <c r="F93" s="40" t="s">
        <v>717</v>
      </c>
      <c r="G93" s="45" t="s">
        <v>718</v>
      </c>
      <c r="H93" s="10"/>
      <c r="I93" s="10"/>
      <c r="J93" s="2"/>
      <c r="K93" s="11" t="s">
        <v>719</v>
      </c>
      <c r="L93" s="2" t="s">
        <v>560</v>
      </c>
      <c r="M93" s="2" t="s">
        <v>128</v>
      </c>
      <c r="N93" s="20" t="s">
        <v>579</v>
      </c>
      <c r="O93" s="20" t="s">
        <v>720</v>
      </c>
      <c r="P93" s="2" t="s">
        <v>721</v>
      </c>
      <c r="Q93" s="2" t="s">
        <v>722</v>
      </c>
      <c r="R93" s="2" t="s">
        <v>723</v>
      </c>
      <c r="S93" s="2" t="s">
        <v>724</v>
      </c>
      <c r="T93" s="41" t="s">
        <v>725</v>
      </c>
      <c r="U93" s="2" t="s">
        <v>726</v>
      </c>
      <c r="V93" s="2" t="s">
        <v>104</v>
      </c>
      <c r="W93" s="2" t="s">
        <v>46</v>
      </c>
      <c r="X93" s="2" t="s">
        <v>151</v>
      </c>
      <c r="Y93" s="2" t="s">
        <v>48</v>
      </c>
      <c r="Z93" s="17" t="str">
        <f>IF(Tabela1[[#This Row],[R.A.E]]="SIM",VLOOKUP(Tabela1[[#This Row],[CLASSIFICAÇÃO]],[1]Lista_Susp_!PRAZO,2,0)+Tabela1[[#This Row],[DATA]],"")</f>
        <v/>
      </c>
      <c r="AA93" s="19" t="b">
        <f ca="1">IF(Tabela1[[#This Row],[R.A.E]]="SIM",IF(AC93="ok","CONCLUÍDO",IF(Tabela1[[#This Row],[PRAZO ABERTURA R.A.E]]&lt;TODAY(),"ATRASADO","NO PRAZO")))</f>
        <v>0</v>
      </c>
      <c r="AB93" s="19" t="str">
        <f ca="1">IF(Tabela1[[#This Row],[PRAZO ABERTURA R.A.E]]&gt;=TODAY(),"",IF(Tabela1[[#This Row],[STATUS]]="ATRASADO",TODAY()-Tabela1[[#This Row],[PRAZO ABERTURA R.A.E]],""))</f>
        <v/>
      </c>
      <c r="AE93" s="2"/>
    </row>
    <row r="94" spans="1:32" ht="45" x14ac:dyDescent="0.25">
      <c r="A94" s="4">
        <v>93</v>
      </c>
      <c r="B94" s="20" t="s">
        <v>32</v>
      </c>
      <c r="C94" s="43">
        <v>45318</v>
      </c>
      <c r="D94" s="6" t="str">
        <f t="shared" si="1"/>
        <v>janeiro</v>
      </c>
      <c r="E94" s="21">
        <v>0.72916666666666663</v>
      </c>
      <c r="F94" s="40" t="s">
        <v>727</v>
      </c>
      <c r="G94" s="20" t="s">
        <v>125</v>
      </c>
      <c r="H94" s="10"/>
      <c r="I94" s="10"/>
      <c r="J94" s="2"/>
      <c r="K94" s="30" t="s">
        <v>728</v>
      </c>
      <c r="L94" s="4" t="s">
        <v>37</v>
      </c>
      <c r="M94" s="2" t="s">
        <v>729</v>
      </c>
      <c r="N94" s="20" t="s">
        <v>658</v>
      </c>
      <c r="O94" s="24" t="s">
        <v>730</v>
      </c>
      <c r="P94" s="2" t="s">
        <v>731</v>
      </c>
      <c r="Q94" s="2" t="s">
        <v>732</v>
      </c>
      <c r="R94" s="2" t="s">
        <v>733</v>
      </c>
      <c r="S94" s="2" t="s">
        <v>732</v>
      </c>
      <c r="T94" s="41" t="s">
        <v>734</v>
      </c>
      <c r="U94" s="2" t="s">
        <v>735</v>
      </c>
      <c r="V94" s="2" t="s">
        <v>333</v>
      </c>
      <c r="W94" s="4" t="s">
        <v>46</v>
      </c>
      <c r="X94" s="4" t="s">
        <v>47</v>
      </c>
      <c r="Y94" s="4" t="s">
        <v>48</v>
      </c>
      <c r="Z94" s="17" t="str">
        <f>IF(Tabela1[[#This Row],[R.A.E]]="SIM",VLOOKUP(Tabela1[[#This Row],[CLASSIFICAÇÃO]],[1]Lista_Susp_!PRAZO,2,0)+Tabela1[[#This Row],[DATA]],"")</f>
        <v/>
      </c>
      <c r="AA94" s="19" t="b">
        <f ca="1">IF(Tabela1[[#This Row],[R.A.E]]="SIM",IF(AC94="ok","CONCLUÍDO",IF(Tabela1[[#This Row],[PRAZO ABERTURA R.A.E]]&lt;TODAY(),"ATRASADO","NO PRAZO")))</f>
        <v>0</v>
      </c>
      <c r="AB94" s="19" t="str">
        <f ca="1">IF(Tabela1[[#This Row],[PRAZO ABERTURA R.A.E]]&gt;=TODAY(),"",IF(Tabela1[[#This Row],[STATUS]]="ATRASADO",TODAY()-Tabela1[[#This Row],[PRAZO ABERTURA R.A.E]],""))</f>
        <v/>
      </c>
      <c r="AE94" s="2"/>
    </row>
    <row r="95" spans="1:32" ht="45" x14ac:dyDescent="0.25">
      <c r="A95" s="4">
        <v>94</v>
      </c>
      <c r="B95" s="20" t="s">
        <v>32</v>
      </c>
      <c r="C95" s="43">
        <v>45319</v>
      </c>
      <c r="D95" s="6" t="str">
        <f t="shared" si="1"/>
        <v>janeiro</v>
      </c>
      <c r="E95" s="21">
        <v>0.33333333333333331</v>
      </c>
      <c r="F95" s="40" t="s">
        <v>736</v>
      </c>
      <c r="G95" s="20" t="s">
        <v>64</v>
      </c>
      <c r="H95" s="10"/>
      <c r="I95" s="10"/>
      <c r="J95" s="2"/>
      <c r="K95" s="30" t="s">
        <v>737</v>
      </c>
      <c r="L95" s="4" t="s">
        <v>37</v>
      </c>
      <c r="M95" s="2" t="s">
        <v>729</v>
      </c>
      <c r="N95" s="20" t="s">
        <v>658</v>
      </c>
      <c r="O95" s="24" t="s">
        <v>730</v>
      </c>
      <c r="P95" s="2" t="s">
        <v>731</v>
      </c>
      <c r="Q95" s="2" t="s">
        <v>732</v>
      </c>
      <c r="R95" s="2" t="s">
        <v>733</v>
      </c>
      <c r="S95" s="29" t="s">
        <v>732</v>
      </c>
      <c r="T95" s="41" t="s">
        <v>734</v>
      </c>
      <c r="U95" s="2" t="s">
        <v>735</v>
      </c>
      <c r="V95" s="2" t="s">
        <v>333</v>
      </c>
      <c r="W95" s="4" t="s">
        <v>46</v>
      </c>
      <c r="X95" s="4" t="s">
        <v>47</v>
      </c>
      <c r="Y95" s="4" t="s">
        <v>48</v>
      </c>
      <c r="Z95" s="17" t="str">
        <f>IF(Tabela1[[#This Row],[R.A.E]]="SIM",VLOOKUP(Tabela1[[#This Row],[CLASSIFICAÇÃO]],[1]Lista_Susp_!PRAZO,2,0)+Tabela1[[#This Row],[DATA]],"")</f>
        <v/>
      </c>
      <c r="AA95" s="19" t="b">
        <f ca="1">IF(Tabela1[[#This Row],[R.A.E]]="SIM",IF(AC95="ok","CONCLUÍDO",IF(Tabela1[[#This Row],[PRAZO ABERTURA R.A.E]]&lt;TODAY(),"ATRASADO","NO PRAZO")))</f>
        <v>0</v>
      </c>
      <c r="AB95" s="19" t="str">
        <f ca="1">IF(Tabela1[[#This Row],[PRAZO ABERTURA R.A.E]]&gt;=TODAY(),"",IF(Tabela1[[#This Row],[STATUS]]="ATRASADO",TODAY()-Tabela1[[#This Row],[PRAZO ABERTURA R.A.E]],""))</f>
        <v/>
      </c>
      <c r="AE95" s="2"/>
    </row>
    <row r="96" spans="1:32" x14ac:dyDescent="0.25">
      <c r="A96" s="4">
        <v>95</v>
      </c>
      <c r="B96" s="20" t="s">
        <v>32</v>
      </c>
      <c r="C96" s="43">
        <v>45319</v>
      </c>
      <c r="D96" s="6" t="str">
        <f t="shared" si="1"/>
        <v>janeiro</v>
      </c>
      <c r="E96" s="21">
        <v>0.25</v>
      </c>
      <c r="F96" s="25" t="s">
        <v>738</v>
      </c>
      <c r="G96" s="20" t="s">
        <v>34</v>
      </c>
      <c r="H96" s="10" t="s">
        <v>93</v>
      </c>
      <c r="I96" s="10"/>
      <c r="J96" s="2"/>
      <c r="K96" s="11" t="s">
        <v>739</v>
      </c>
      <c r="L96" s="31" t="s">
        <v>740</v>
      </c>
      <c r="M96" s="2" t="s">
        <v>96</v>
      </c>
      <c r="N96" s="20" t="s">
        <v>741</v>
      </c>
      <c r="O96" s="20" t="s">
        <v>742</v>
      </c>
      <c r="P96" s="2" t="s">
        <v>329</v>
      </c>
      <c r="Q96" s="2" t="s">
        <v>743</v>
      </c>
      <c r="R96" s="2" t="s">
        <v>744</v>
      </c>
      <c r="S96" s="2" t="s">
        <v>743</v>
      </c>
      <c r="T96" t="s">
        <v>745</v>
      </c>
      <c r="U96" s="2" t="s">
        <v>743</v>
      </c>
      <c r="V96" s="2" t="s">
        <v>746</v>
      </c>
      <c r="W96" s="4" t="s">
        <v>46</v>
      </c>
      <c r="X96" s="4" t="s">
        <v>47</v>
      </c>
      <c r="Y96" s="4" t="s">
        <v>48</v>
      </c>
      <c r="Z96" s="17" t="str">
        <f>IF(Tabela1[[#This Row],[R.A.E]]="SIM",VLOOKUP(Tabela1[[#This Row],[CLASSIFICAÇÃO]],[1]Lista_Susp_!PRAZO,2,0)+Tabela1[[#This Row],[DATA]],"")</f>
        <v/>
      </c>
      <c r="AA96" s="19" t="b">
        <f ca="1">IF(Tabela1[[#This Row],[R.A.E]]="SIM",IF(AC96="ok","CONCLUÍDO",IF(Tabela1[[#This Row],[PRAZO ABERTURA R.A.E]]&lt;TODAY(),"ATRASADO","NO PRAZO")))</f>
        <v>0</v>
      </c>
      <c r="AB96" s="19" t="str">
        <f ca="1">IF(Tabela1[[#This Row],[PRAZO ABERTURA R.A.E]]&gt;=TODAY(),"",IF(Tabela1[[#This Row],[STATUS]]="ATRASADO",TODAY()-Tabela1[[#This Row],[PRAZO ABERTURA R.A.E]],""))</f>
        <v/>
      </c>
      <c r="AE96" s="2"/>
    </row>
    <row r="97" spans="1:32" ht="30" x14ac:dyDescent="0.25">
      <c r="A97" s="4">
        <v>96</v>
      </c>
      <c r="B97" s="20" t="s">
        <v>32</v>
      </c>
      <c r="C97" s="43">
        <v>45320</v>
      </c>
      <c r="D97" s="6" t="str">
        <f t="shared" si="1"/>
        <v>janeiro</v>
      </c>
      <c r="E97" s="21">
        <v>0.48958333333333331</v>
      </c>
      <c r="F97" s="40" t="s">
        <v>747</v>
      </c>
      <c r="G97" s="20" t="s">
        <v>125</v>
      </c>
      <c r="H97" s="10"/>
      <c r="I97" s="10"/>
      <c r="J97" s="2"/>
      <c r="K97" s="11" t="s">
        <v>748</v>
      </c>
      <c r="L97" s="2" t="s">
        <v>326</v>
      </c>
      <c r="M97" s="2" t="s">
        <v>327</v>
      </c>
      <c r="N97" s="20" t="s">
        <v>658</v>
      </c>
      <c r="O97" s="20" t="s">
        <v>749</v>
      </c>
      <c r="P97" s="2" t="s">
        <v>750</v>
      </c>
      <c r="Q97" s="31"/>
      <c r="R97" s="31"/>
      <c r="S97" s="31"/>
      <c r="T97" s="41" t="s">
        <v>751</v>
      </c>
      <c r="U97" s="2" t="s">
        <v>752</v>
      </c>
      <c r="V97" s="2" t="s">
        <v>333</v>
      </c>
      <c r="W97" s="4" t="s">
        <v>46</v>
      </c>
      <c r="X97" s="4" t="s">
        <v>47</v>
      </c>
      <c r="Y97" s="4" t="s">
        <v>48</v>
      </c>
      <c r="Z97" s="17" t="str">
        <f>IF(Tabela1[[#This Row],[R.A.E]]="SIM",VLOOKUP(Tabela1[[#This Row],[CLASSIFICAÇÃO]],[1]Lista_Susp_!PRAZO,2,0)+Tabela1[[#This Row],[DATA]],"")</f>
        <v/>
      </c>
      <c r="AA97" s="19" t="b">
        <f ca="1">IF(Tabela1[[#This Row],[R.A.E]]="SIM",IF(AC97="ok","CONCLUÍDO",IF(Tabela1[[#This Row],[PRAZO ABERTURA R.A.E]]&lt;TODAY(),"ATRASADO","NO PRAZO")))</f>
        <v>0</v>
      </c>
      <c r="AB97" s="19" t="str">
        <f ca="1">IF(Tabela1[[#This Row],[PRAZO ABERTURA R.A.E]]&gt;=TODAY(),"",IF(Tabela1[[#This Row],[STATUS]]="ATRASADO",TODAY()-Tabela1[[#This Row],[PRAZO ABERTURA R.A.E]],""))</f>
        <v/>
      </c>
      <c r="AE97" s="2"/>
    </row>
    <row r="98" spans="1:32" ht="30" x14ac:dyDescent="0.25">
      <c r="A98" s="4">
        <v>97</v>
      </c>
      <c r="B98" s="20" t="s">
        <v>32</v>
      </c>
      <c r="C98" s="43">
        <v>45317</v>
      </c>
      <c r="D98" s="6" t="str">
        <f t="shared" si="1"/>
        <v>janeiro</v>
      </c>
      <c r="E98" s="21">
        <v>0.3888888888888889</v>
      </c>
      <c r="F98" s="40" t="s">
        <v>753</v>
      </c>
      <c r="G98" s="20" t="s">
        <v>50</v>
      </c>
      <c r="H98" s="10"/>
      <c r="I98" s="10" t="s">
        <v>172</v>
      </c>
      <c r="J98" s="2"/>
      <c r="K98" s="11" t="s">
        <v>754</v>
      </c>
      <c r="L98" s="4" t="s">
        <v>37</v>
      </c>
      <c r="M98" s="2" t="s">
        <v>96</v>
      </c>
      <c r="N98" s="20" t="s">
        <v>755</v>
      </c>
      <c r="O98" s="24" t="s">
        <v>756</v>
      </c>
      <c r="P98" s="2" t="s">
        <v>731</v>
      </c>
      <c r="Q98" s="31"/>
      <c r="R98" s="31"/>
      <c r="S98" s="31"/>
      <c r="T98" s="41" t="s">
        <v>757</v>
      </c>
      <c r="U98" s="41" t="s">
        <v>758</v>
      </c>
      <c r="V98" s="2" t="s">
        <v>104</v>
      </c>
      <c r="W98" s="4" t="s">
        <v>46</v>
      </c>
      <c r="X98" s="4" t="s">
        <v>47</v>
      </c>
      <c r="Y98" s="2" t="s">
        <v>52</v>
      </c>
      <c r="Z98" s="17">
        <f>IF(Tabela1[[#This Row],[R.A.E]]="SIM",VLOOKUP(Tabela1[[#This Row],[CLASSIFICAÇÃO]],[1]Lista_Susp_!PRAZO,2,0)+Tabela1[[#This Row],[DATA]],"")</f>
        <v>45324</v>
      </c>
      <c r="AA98" s="19" t="str">
        <f ca="1">IF(Tabela1[[#This Row],[R.A.E]]="SIM",IF(AC98="ok","CONCLUÍDO",IF(Tabela1[[#This Row],[PRAZO ABERTURA R.A.E]]&lt;TODAY(),"ATRASADO","NO PRAZO")))</f>
        <v>CONCLUÍDO</v>
      </c>
      <c r="AB98" s="19" t="str">
        <f ca="1">IF(Tabela1[[#This Row],[PRAZO ABERTURA R.A.E]]&gt;=TODAY(),"",IF(Tabela1[[#This Row],[STATUS]]="ATRASADO",TODAY()-Tabela1[[#This Row],[PRAZO ABERTURA R.A.E]],""))</f>
        <v/>
      </c>
      <c r="AC98" s="46" t="s">
        <v>186</v>
      </c>
      <c r="AD98" s="46"/>
      <c r="AE98" s="46"/>
    </row>
    <row r="99" spans="1:32" ht="30" x14ac:dyDescent="0.25">
      <c r="A99" s="4">
        <v>98</v>
      </c>
      <c r="B99" s="20" t="s">
        <v>32</v>
      </c>
      <c r="C99" s="43">
        <v>45319</v>
      </c>
      <c r="D99" s="6" t="str">
        <f t="shared" si="1"/>
        <v>janeiro</v>
      </c>
      <c r="E99" s="21">
        <v>0.44791666666666669</v>
      </c>
      <c r="F99" s="25" t="s">
        <v>759</v>
      </c>
      <c r="G99" s="20" t="s">
        <v>50</v>
      </c>
      <c r="H99" s="10"/>
      <c r="I99" s="10" t="s">
        <v>172</v>
      </c>
      <c r="J99" s="2"/>
      <c r="K99" s="11" t="s">
        <v>760</v>
      </c>
      <c r="L99" s="2" t="s">
        <v>174</v>
      </c>
      <c r="M99" s="2" t="s">
        <v>96</v>
      </c>
      <c r="N99" s="20" t="s">
        <v>761</v>
      </c>
      <c r="O99" s="20" t="s">
        <v>762</v>
      </c>
      <c r="P99" s="2" t="s">
        <v>763</v>
      </c>
      <c r="Q99" s="31"/>
      <c r="R99" s="31"/>
      <c r="S99" s="31"/>
      <c r="T99" s="41" t="s">
        <v>764</v>
      </c>
      <c r="U99" s="41" t="s">
        <v>389</v>
      </c>
      <c r="V99" s="2" t="s">
        <v>104</v>
      </c>
      <c r="W99" s="2" t="s">
        <v>46</v>
      </c>
      <c r="X99" s="2" t="s">
        <v>151</v>
      </c>
      <c r="Y99" s="2" t="s">
        <v>52</v>
      </c>
      <c r="Z99" s="17">
        <f>IF(Tabela1[[#This Row],[R.A.E]]="SIM",VLOOKUP(Tabela1[[#This Row],[CLASSIFICAÇÃO]],[1]Lista_Susp_!PRAZO,2,0)+Tabela1[[#This Row],[DATA]],"")</f>
        <v>45326</v>
      </c>
      <c r="AA99" s="19" t="str">
        <f ca="1">IF(Tabela1[[#This Row],[R.A.E]]="SIM",IF(AC99="ok","CONCLUÍDO",IF(Tabela1[[#This Row],[PRAZO ABERTURA R.A.E]]&lt;TODAY(),"ATRASADO","NO PRAZO")))</f>
        <v>CONCLUÍDO</v>
      </c>
      <c r="AB99" s="19" t="str">
        <f ca="1">IF(Tabela1[[#This Row],[PRAZO ABERTURA R.A.E]]&gt;=TODAY(),"",IF(Tabela1[[#This Row],[STATUS]]="ATRASADO",TODAY()-Tabela1[[#This Row],[PRAZO ABERTURA R.A.E]],""))</f>
        <v/>
      </c>
      <c r="AC99" s="46" t="s">
        <v>186</v>
      </c>
      <c r="AD99" s="46"/>
      <c r="AE99" s="46"/>
    </row>
    <row r="100" spans="1:32" ht="50.25" customHeight="1" x14ac:dyDescent="0.25">
      <c r="A100" s="4">
        <v>99</v>
      </c>
      <c r="B100" s="20" t="s">
        <v>32</v>
      </c>
      <c r="C100" s="43">
        <v>45321</v>
      </c>
      <c r="D100" s="6" t="str">
        <f t="shared" si="1"/>
        <v>janeiro</v>
      </c>
      <c r="E100" s="21">
        <v>0.65763888888888888</v>
      </c>
      <c r="F100" s="40" t="s">
        <v>765</v>
      </c>
      <c r="G100" s="20" t="s">
        <v>64</v>
      </c>
      <c r="H100" s="10"/>
      <c r="I100" s="10"/>
      <c r="J100" s="2"/>
      <c r="K100" s="11" t="s">
        <v>766</v>
      </c>
      <c r="L100" s="4" t="s">
        <v>37</v>
      </c>
      <c r="M100" s="2" t="s">
        <v>96</v>
      </c>
      <c r="N100" s="20" t="s">
        <v>767</v>
      </c>
      <c r="O100" s="24" t="s">
        <v>768</v>
      </c>
      <c r="P100" s="2" t="s">
        <v>769</v>
      </c>
      <c r="Q100" s="31"/>
      <c r="R100" s="31"/>
      <c r="S100" s="31"/>
      <c r="T100" s="41" t="s">
        <v>770</v>
      </c>
      <c r="U100" s="2" t="s">
        <v>771</v>
      </c>
      <c r="V100" s="2" t="s">
        <v>398</v>
      </c>
      <c r="W100" s="4" t="s">
        <v>46</v>
      </c>
      <c r="X100" s="4" t="s">
        <v>47</v>
      </c>
      <c r="Y100" s="4" t="s">
        <v>48</v>
      </c>
      <c r="Z100" s="17" t="str">
        <f>IF(Tabela1[[#This Row],[R.A.E]]="SIM",VLOOKUP(Tabela1[[#This Row],[CLASSIFICAÇÃO]],[1]Lista_Susp_!PRAZO,2,0)+Tabela1[[#This Row],[DATA]],"")</f>
        <v/>
      </c>
      <c r="AA100" s="19" t="b">
        <f ca="1">IF(Tabela1[[#This Row],[R.A.E]]="SIM",IF(AC100="ok","CONCLUÍDO",IF(Tabela1[[#This Row],[PRAZO ABERTURA R.A.E]]&lt;TODAY(),"ATRASADO","NO PRAZO")))</f>
        <v>0</v>
      </c>
      <c r="AB100" s="19" t="str">
        <f ca="1">IF(Tabela1[[#This Row],[PRAZO ABERTURA R.A.E]]&gt;=TODAY(),"",IF(Tabela1[[#This Row],[STATUS]]="ATRASADO",TODAY()-Tabela1[[#This Row],[PRAZO ABERTURA R.A.E]],""))</f>
        <v/>
      </c>
      <c r="AE100" s="2"/>
    </row>
    <row r="101" spans="1:32" ht="45" x14ac:dyDescent="0.25">
      <c r="A101" s="4">
        <v>100</v>
      </c>
      <c r="B101" s="20" t="s">
        <v>32</v>
      </c>
      <c r="C101" s="43">
        <v>45322</v>
      </c>
      <c r="D101" s="6" t="str">
        <f t="shared" si="1"/>
        <v>janeiro</v>
      </c>
      <c r="E101" s="21">
        <v>6.5277777777777782E-2</v>
      </c>
      <c r="F101" s="40" t="s">
        <v>772</v>
      </c>
      <c r="G101" s="20" t="s">
        <v>125</v>
      </c>
      <c r="H101" s="10"/>
      <c r="I101" s="10"/>
      <c r="J101" s="2"/>
      <c r="K101" s="11" t="s">
        <v>773</v>
      </c>
      <c r="L101" s="4" t="s">
        <v>37</v>
      </c>
      <c r="M101" s="2" t="s">
        <v>593</v>
      </c>
      <c r="N101" s="20" t="s">
        <v>774</v>
      </c>
      <c r="O101" s="24" t="s">
        <v>775</v>
      </c>
      <c r="P101" s="2" t="s">
        <v>776</v>
      </c>
      <c r="Q101" s="31"/>
      <c r="R101" s="31"/>
      <c r="S101" s="31"/>
      <c r="T101" s="41" t="s">
        <v>777</v>
      </c>
      <c r="U101" s="2" t="s">
        <v>778</v>
      </c>
      <c r="V101" s="2" t="s">
        <v>599</v>
      </c>
      <c r="W101" s="2" t="s">
        <v>61</v>
      </c>
      <c r="X101" s="2" t="s">
        <v>151</v>
      </c>
      <c r="Y101" s="2" t="s">
        <v>52</v>
      </c>
      <c r="Z101" s="17">
        <f>IF(Tabela1[[#This Row],[R.A.E]]="SIM",VLOOKUP(Tabela1[[#This Row],[CLASSIFICAÇÃO]],[1]Lista_Susp_!PRAZO,2,0)+Tabela1[[#This Row],[DATA]],"")</f>
        <v>45329</v>
      </c>
      <c r="AA101" s="19" t="str">
        <f ca="1">IF(Tabela1[[#This Row],[R.A.E]]="SIM",IF(AC101="ok","CONCLUÍDO",IF(Tabela1[[#This Row],[PRAZO ABERTURA R.A.E]]&lt;TODAY(),"ATRASADO","NO PRAZO")))</f>
        <v>CONCLUÍDO</v>
      </c>
      <c r="AB101" s="19" t="str">
        <f ca="1">IF(Tabela1[[#This Row],[PRAZO ABERTURA R.A.E]]&gt;=TODAY(),"",IF(Tabela1[[#This Row],[STATUS]]="ATRASADO",TODAY()-Tabela1[[#This Row],[PRAZO ABERTURA R.A.E]],""))</f>
        <v/>
      </c>
      <c r="AC101" s="2" t="s">
        <v>62</v>
      </c>
      <c r="AE101" s="2" t="s">
        <v>52</v>
      </c>
      <c r="AF101" t="s">
        <v>52</v>
      </c>
    </row>
    <row r="102" spans="1:32" ht="30" x14ac:dyDescent="0.25">
      <c r="A102" s="4">
        <v>101</v>
      </c>
      <c r="B102" s="20" t="s">
        <v>32</v>
      </c>
      <c r="C102" s="43">
        <v>45321</v>
      </c>
      <c r="D102" s="6" t="str">
        <f t="shared" si="1"/>
        <v>janeiro</v>
      </c>
      <c r="E102" s="21">
        <v>0.44097222222222227</v>
      </c>
      <c r="F102" s="1" t="s">
        <v>779</v>
      </c>
      <c r="G102" s="20" t="s">
        <v>125</v>
      </c>
      <c r="H102" s="10"/>
      <c r="I102" s="10"/>
      <c r="J102" s="2"/>
      <c r="K102" s="11" t="s">
        <v>780</v>
      </c>
      <c r="L102" s="2" t="s">
        <v>560</v>
      </c>
      <c r="M102" s="2" t="s">
        <v>128</v>
      </c>
      <c r="N102" s="20" t="s">
        <v>781</v>
      </c>
      <c r="O102" s="20" t="s">
        <v>782</v>
      </c>
      <c r="P102" s="2" t="s">
        <v>245</v>
      </c>
      <c r="Q102" s="31"/>
      <c r="R102" s="31"/>
      <c r="S102" s="31"/>
      <c r="T102" t="s">
        <v>783</v>
      </c>
      <c r="U102" s="2" t="s">
        <v>784</v>
      </c>
      <c r="V102" s="2" t="s">
        <v>135</v>
      </c>
      <c r="W102" s="4" t="s">
        <v>46</v>
      </c>
      <c r="X102" s="4" t="s">
        <v>47</v>
      </c>
      <c r="Y102" s="4" t="s">
        <v>48</v>
      </c>
      <c r="Z102" s="17" t="str">
        <f>IF(Tabela1[[#This Row],[R.A.E]]="SIM",VLOOKUP(Tabela1[[#This Row],[CLASSIFICAÇÃO]],[1]Lista_Susp_!PRAZO,2,0)+Tabela1[[#This Row],[DATA]],"")</f>
        <v/>
      </c>
      <c r="AA102" s="19" t="b">
        <f ca="1">IF(Tabela1[[#This Row],[R.A.E]]="SIM",IF(AC102="ok","CONCLUÍDO",IF(Tabela1[[#This Row],[PRAZO ABERTURA R.A.E]]&lt;TODAY(),"ATRASADO","NO PRAZO")))</f>
        <v>0</v>
      </c>
      <c r="AB102" s="19" t="str">
        <f ca="1">IF(Tabela1[[#This Row],[PRAZO ABERTURA R.A.E]]&gt;=TODAY(),"",IF(Tabela1[[#This Row],[STATUS]]="ATRASADO",TODAY()-Tabela1[[#This Row],[PRAZO ABERTURA R.A.E]],""))</f>
        <v/>
      </c>
      <c r="AE102" s="2"/>
    </row>
    <row r="103" spans="1:32" ht="30" x14ac:dyDescent="0.25">
      <c r="A103" s="4">
        <v>102</v>
      </c>
      <c r="B103" s="20" t="s">
        <v>71</v>
      </c>
      <c r="C103" s="43">
        <v>45321</v>
      </c>
      <c r="D103" s="6" t="str">
        <f t="shared" si="1"/>
        <v>janeiro</v>
      </c>
      <c r="E103" s="21">
        <v>0.65277777777777779</v>
      </c>
      <c r="F103" s="40" t="s">
        <v>785</v>
      </c>
      <c r="G103" s="20" t="s">
        <v>73</v>
      </c>
      <c r="H103" s="10"/>
      <c r="I103" s="10"/>
      <c r="J103" s="2"/>
      <c r="K103" s="11" t="s">
        <v>786</v>
      </c>
      <c r="L103" s="2" t="s">
        <v>75</v>
      </c>
      <c r="M103" s="2" t="s">
        <v>76</v>
      </c>
      <c r="N103" s="20" t="s">
        <v>77</v>
      </c>
      <c r="O103" s="24" t="s">
        <v>787</v>
      </c>
      <c r="P103" s="2" t="s">
        <v>413</v>
      </c>
      <c r="Q103" s="31"/>
      <c r="R103" s="31"/>
      <c r="S103" s="31"/>
      <c r="T103" s="41" t="s">
        <v>788</v>
      </c>
      <c r="U103" s="2" t="s">
        <v>240</v>
      </c>
      <c r="V103" s="2" t="s">
        <v>415</v>
      </c>
      <c r="W103" s="4" t="s">
        <v>46</v>
      </c>
      <c r="X103" s="4" t="s">
        <v>47</v>
      </c>
      <c r="Y103" s="4" t="s">
        <v>48</v>
      </c>
      <c r="Z103" s="17" t="str">
        <f>IF(Tabela1[[#This Row],[R.A.E]]="SIM",VLOOKUP(Tabela1[[#This Row],[CLASSIFICAÇÃO]],[1]Lista_Susp_!PRAZO,2,0)+Tabela1[[#This Row],[DATA]],"")</f>
        <v/>
      </c>
      <c r="AA103" s="19" t="b">
        <f ca="1">IF(Tabela1[[#This Row],[R.A.E]]="SIM",IF(AC103="ok","CONCLUÍDO",IF(Tabela1[[#This Row],[PRAZO ABERTURA R.A.E]]&lt;TODAY(),"ATRASADO","NO PRAZO")))</f>
        <v>0</v>
      </c>
      <c r="AB103" s="19" t="str">
        <f ca="1">IF(Tabela1[[#This Row],[PRAZO ABERTURA R.A.E]]&gt;=TODAY(),"",IF(Tabela1[[#This Row],[STATUS]]="ATRASADO",TODAY()-Tabela1[[#This Row],[PRAZO ABERTURA R.A.E]],""))</f>
        <v/>
      </c>
      <c r="AE103" s="2"/>
      <c r="AF103" t="s">
        <v>52</v>
      </c>
    </row>
    <row r="104" spans="1:32" ht="30" x14ac:dyDescent="0.25">
      <c r="A104" s="4">
        <v>103</v>
      </c>
      <c r="B104" s="20" t="s">
        <v>32</v>
      </c>
      <c r="C104" s="43">
        <v>45321</v>
      </c>
      <c r="D104" s="6" t="str">
        <f t="shared" si="1"/>
        <v>janeiro</v>
      </c>
      <c r="E104" s="21">
        <v>0.97916666666666663</v>
      </c>
      <c r="F104" s="40" t="s">
        <v>474</v>
      </c>
      <c r="G104" s="20" t="s">
        <v>125</v>
      </c>
      <c r="H104" s="10"/>
      <c r="I104" s="10"/>
      <c r="J104" s="2" t="s">
        <v>52</v>
      </c>
      <c r="K104" s="11" t="s">
        <v>789</v>
      </c>
      <c r="L104" s="4" t="s">
        <v>37</v>
      </c>
      <c r="M104" s="2" t="s">
        <v>96</v>
      </c>
      <c r="N104" s="20" t="s">
        <v>476</v>
      </c>
      <c r="O104" s="24" t="s">
        <v>790</v>
      </c>
      <c r="P104" s="2" t="s">
        <v>731</v>
      </c>
      <c r="Q104" s="31"/>
      <c r="R104" s="31"/>
      <c r="S104" s="31"/>
      <c r="T104" s="41" t="s">
        <v>791</v>
      </c>
      <c r="U104" s="1" t="s">
        <v>792</v>
      </c>
      <c r="V104" s="2" t="s">
        <v>104</v>
      </c>
      <c r="W104" s="2" t="s">
        <v>46</v>
      </c>
      <c r="X104" s="2" t="s">
        <v>151</v>
      </c>
      <c r="Y104" s="2" t="s">
        <v>52</v>
      </c>
      <c r="Z104" s="17">
        <f>IF(Tabela1[[#This Row],[R.A.E]]="SIM",VLOOKUP(Tabela1[[#This Row],[CLASSIFICAÇÃO]],[1]Lista_Susp_!PRAZO,2,0)+Tabela1[[#This Row],[DATA]],"")</f>
        <v>45328</v>
      </c>
      <c r="AA104" s="19" t="str">
        <f ca="1">IF(Tabela1[[#This Row],[R.A.E]]="SIM",IF(AC104="ok","CONCLUÍDO",IF(Tabela1[[#This Row],[PRAZO ABERTURA R.A.E]]&lt;TODAY(),"ATRASADO","NO PRAZO")))</f>
        <v>CONCLUÍDO</v>
      </c>
      <c r="AB104" s="19" t="str">
        <f ca="1">IF(Tabela1[[#This Row],[PRAZO ABERTURA R.A.E]]&gt;=TODAY(),"",IF(Tabela1[[#This Row],[STATUS]]="ATRASADO",TODAY()-Tabela1[[#This Row],[PRAZO ABERTURA R.A.E]],""))</f>
        <v/>
      </c>
      <c r="AC104" s="46" t="s">
        <v>186</v>
      </c>
      <c r="AD104" s="46"/>
      <c r="AE104" s="46"/>
    </row>
    <row r="105" spans="1:32" ht="30" x14ac:dyDescent="0.25">
      <c r="A105" s="4">
        <v>104</v>
      </c>
      <c r="B105" s="20" t="s">
        <v>32</v>
      </c>
      <c r="C105" s="43">
        <v>45321</v>
      </c>
      <c r="D105" s="6" t="str">
        <f t="shared" si="1"/>
        <v>janeiro</v>
      </c>
      <c r="E105" s="21">
        <v>0.80208333333333337</v>
      </c>
      <c r="F105" s="40" t="s">
        <v>793</v>
      </c>
      <c r="G105" s="20" t="s">
        <v>50</v>
      </c>
      <c r="H105" s="10"/>
      <c r="I105" s="10" t="s">
        <v>172</v>
      </c>
      <c r="J105" s="2"/>
      <c r="K105" s="11" t="s">
        <v>794</v>
      </c>
      <c r="L105" s="1" t="s">
        <v>795</v>
      </c>
      <c r="M105" s="2" t="s">
        <v>38</v>
      </c>
      <c r="N105" s="20" t="s">
        <v>385</v>
      </c>
      <c r="O105" s="20" t="s">
        <v>796</v>
      </c>
      <c r="P105" s="2" t="s">
        <v>797</v>
      </c>
      <c r="Q105" s="31"/>
      <c r="R105" s="31"/>
      <c r="S105" s="31"/>
      <c r="T105" s="41" t="s">
        <v>798</v>
      </c>
      <c r="U105" s="2" t="s">
        <v>799</v>
      </c>
      <c r="V105" s="2" t="s">
        <v>122</v>
      </c>
      <c r="W105" s="2" t="s">
        <v>46</v>
      </c>
      <c r="X105" s="2" t="s">
        <v>151</v>
      </c>
      <c r="Y105" s="2" t="s">
        <v>52</v>
      </c>
      <c r="Z105" s="17">
        <f>IF(Tabela1[[#This Row],[R.A.E]]="SIM",VLOOKUP(Tabela1[[#This Row],[CLASSIFICAÇÃO]],[1]Lista_Susp_!PRAZO,2,0)+Tabela1[[#This Row],[DATA]],"")</f>
        <v>45328</v>
      </c>
      <c r="AA105" s="19" t="str">
        <f ca="1">IF(Tabela1[[#This Row],[R.A.E]]="SIM",IF(AC105="ok","CONCLUÍDO",IF(Tabela1[[#This Row],[PRAZO ABERTURA R.A.E]]&lt;TODAY(),"ATRASADO","NO PRAZO")))</f>
        <v>CONCLUÍDO</v>
      </c>
      <c r="AB105" s="19" t="str">
        <f ca="1">IF(Tabela1[[#This Row],[PRAZO ABERTURA R.A.E]]&gt;=TODAY(),"",IF(Tabela1[[#This Row],[STATUS]]="ATRASADO",TODAY()-Tabela1[[#This Row],[PRAZO ABERTURA R.A.E]],""))</f>
        <v/>
      </c>
      <c r="AC105" s="2" t="s">
        <v>186</v>
      </c>
      <c r="AE105" s="2"/>
    </row>
    <row r="106" spans="1:32" ht="45.75" customHeight="1" x14ac:dyDescent="0.25">
      <c r="A106" s="4">
        <v>105</v>
      </c>
      <c r="B106" s="20" t="s">
        <v>32</v>
      </c>
      <c r="C106" s="43">
        <v>45322</v>
      </c>
      <c r="D106" s="6" t="str">
        <f t="shared" si="1"/>
        <v>janeiro</v>
      </c>
      <c r="E106" s="21">
        <v>0.45833333333333331</v>
      </c>
      <c r="F106" s="40" t="s">
        <v>315</v>
      </c>
      <c r="G106" s="20" t="s">
        <v>34</v>
      </c>
      <c r="H106" s="10" t="s">
        <v>93</v>
      </c>
      <c r="I106" s="10"/>
      <c r="J106" s="2"/>
      <c r="K106" s="11" t="s">
        <v>800</v>
      </c>
      <c r="L106" s="4" t="s">
        <v>37</v>
      </c>
      <c r="M106" s="2" t="s">
        <v>76</v>
      </c>
      <c r="N106" s="20" t="s">
        <v>801</v>
      </c>
      <c r="O106" s="24" t="s">
        <v>802</v>
      </c>
      <c r="P106" s="2" t="s">
        <v>803</v>
      </c>
      <c r="Q106" s="31"/>
      <c r="R106" s="31"/>
      <c r="S106" s="31"/>
      <c r="T106" s="41" t="s">
        <v>804</v>
      </c>
      <c r="U106" s="2" t="s">
        <v>320</v>
      </c>
      <c r="V106" s="2" t="s">
        <v>467</v>
      </c>
      <c r="W106" s="4" t="s">
        <v>46</v>
      </c>
      <c r="X106" s="4" t="s">
        <v>47</v>
      </c>
      <c r="Y106" s="4" t="s">
        <v>48</v>
      </c>
      <c r="Z106" s="17" t="str">
        <f>IF(Tabela1[[#This Row],[R.A.E]]="SIM",VLOOKUP(Tabela1[[#This Row],[CLASSIFICAÇÃO]],[1]Lista_Susp_!PRAZO,2,0)+Tabela1[[#This Row],[DATA]],"")</f>
        <v/>
      </c>
      <c r="AA106" s="19" t="b">
        <f ca="1">IF(Tabela1[[#This Row],[R.A.E]]="SIM",IF(AC106="ok","CONCLUÍDO",IF(Tabela1[[#This Row],[PRAZO ABERTURA R.A.E]]&lt;TODAY(),"ATRASADO","NO PRAZO")))</f>
        <v>0</v>
      </c>
      <c r="AB106" s="19" t="str">
        <f ca="1">IF(Tabela1[[#This Row],[PRAZO ABERTURA R.A.E]]&gt;=TODAY(),"",IF(Tabela1[[#This Row],[STATUS]]="ATRASADO",TODAY()-Tabela1[[#This Row],[PRAZO ABERTURA R.A.E]],""))</f>
        <v/>
      </c>
      <c r="AE106" s="2"/>
    </row>
    <row r="107" spans="1:32" ht="30" x14ac:dyDescent="0.25">
      <c r="A107" s="4">
        <v>106</v>
      </c>
      <c r="B107" s="20" t="s">
        <v>32</v>
      </c>
      <c r="C107" s="43">
        <v>45322</v>
      </c>
      <c r="D107" s="6" t="str">
        <f t="shared" si="1"/>
        <v>janeiro</v>
      </c>
      <c r="E107" s="21">
        <v>0.84375</v>
      </c>
      <c r="F107" s="40" t="s">
        <v>805</v>
      </c>
      <c r="G107" s="20" t="s">
        <v>34</v>
      </c>
      <c r="H107" s="10" t="s">
        <v>113</v>
      </c>
      <c r="I107" s="10"/>
      <c r="J107" s="2"/>
      <c r="K107" s="30" t="s">
        <v>806</v>
      </c>
      <c r="L107" s="4" t="s">
        <v>37</v>
      </c>
      <c r="M107" s="2" t="s">
        <v>54</v>
      </c>
      <c r="N107" s="20" t="s">
        <v>385</v>
      </c>
      <c r="O107" s="24" t="s">
        <v>807</v>
      </c>
      <c r="P107" s="2" t="s">
        <v>808</v>
      </c>
      <c r="Q107" s="31"/>
      <c r="R107" s="31"/>
      <c r="S107" s="31"/>
      <c r="T107" s="41" t="s">
        <v>809</v>
      </c>
      <c r="U107" s="2" t="s">
        <v>810</v>
      </c>
      <c r="V107" s="2" t="s">
        <v>60</v>
      </c>
      <c r="W107" s="4" t="s">
        <v>46</v>
      </c>
      <c r="X107" s="4" t="s">
        <v>47</v>
      </c>
      <c r="Y107" s="4" t="s">
        <v>48</v>
      </c>
      <c r="Z107" s="17" t="str">
        <f>IF(Tabela1[[#This Row],[R.A.E]]="SIM",VLOOKUP(Tabela1[[#This Row],[CLASSIFICAÇÃO]],[1]Lista_Susp_!PRAZO,2,0)+Tabela1[[#This Row],[DATA]],"")</f>
        <v/>
      </c>
      <c r="AA107" s="19" t="b">
        <f ca="1">IF(Tabela1[[#This Row],[R.A.E]]="SIM",IF(AC107="ok","CONCLUÍDO",IF(Tabela1[[#This Row],[PRAZO ABERTURA R.A.E]]&lt;TODAY(),"ATRASADO","NO PRAZO")))</f>
        <v>0</v>
      </c>
      <c r="AB107" s="19" t="str">
        <f ca="1">IF(Tabela1[[#This Row],[PRAZO ABERTURA R.A.E]]&gt;=TODAY(),"",IF(Tabela1[[#This Row],[STATUS]]="ATRASADO",TODAY()-Tabela1[[#This Row],[PRAZO ABERTURA R.A.E]],""))</f>
        <v/>
      </c>
      <c r="AE107" s="2"/>
    </row>
    <row r="108" spans="1:32" x14ac:dyDescent="0.25">
      <c r="A108" s="4">
        <v>107</v>
      </c>
      <c r="B108" s="20" t="s">
        <v>32</v>
      </c>
      <c r="C108" s="43">
        <v>45322</v>
      </c>
      <c r="D108" s="6" t="str">
        <f t="shared" si="1"/>
        <v>janeiro</v>
      </c>
      <c r="E108" s="21">
        <v>0.93402777777777779</v>
      </c>
      <c r="F108" s="40" t="s">
        <v>811</v>
      </c>
      <c r="G108" s="20" t="s">
        <v>34</v>
      </c>
      <c r="H108" s="10" t="s">
        <v>113</v>
      </c>
      <c r="I108" s="10"/>
      <c r="J108" s="2" t="s">
        <v>52</v>
      </c>
      <c r="K108" s="11" t="s">
        <v>812</v>
      </c>
      <c r="L108" s="1" t="s">
        <v>37</v>
      </c>
      <c r="M108" s="2" t="s">
        <v>38</v>
      </c>
      <c r="N108" s="20" t="s">
        <v>813</v>
      </c>
      <c r="O108" s="24" t="s">
        <v>814</v>
      </c>
      <c r="P108" s="2" t="s">
        <v>307</v>
      </c>
      <c r="Q108" s="31"/>
      <c r="R108" s="31"/>
      <c r="S108" s="31"/>
      <c r="T108" s="41" t="s">
        <v>815</v>
      </c>
      <c r="U108" s="2" t="s">
        <v>308</v>
      </c>
      <c r="V108" s="2" t="s">
        <v>45</v>
      </c>
      <c r="W108" s="2" t="s">
        <v>61</v>
      </c>
      <c r="X108" s="2" t="s">
        <v>151</v>
      </c>
      <c r="Y108" s="2" t="s">
        <v>52</v>
      </c>
      <c r="Z108" s="17">
        <f>IF(Tabela1[[#This Row],[R.A.E]]="SIM",VLOOKUP(Tabela1[[#This Row],[CLASSIFICAÇÃO]],[1]Lista_Susp_!PRAZO,2,0)+Tabela1[[#This Row],[DATA]],"")</f>
        <v>45329</v>
      </c>
      <c r="AA108" s="19" t="str">
        <f ca="1">IF(Tabela1[[#This Row],[R.A.E]]="SIM",IF(AC108="ok","CONCLUÍDO",IF(Tabela1[[#This Row],[PRAZO ABERTURA R.A.E]]&lt;TODAY(),"ATRASADO","NO PRAZO")))</f>
        <v>CONCLUÍDO</v>
      </c>
      <c r="AB108" s="19" t="str">
        <f ca="1">IF(Tabela1[[#This Row],[PRAZO ABERTURA R.A.E]]&gt;=TODAY(),"",IF(Tabela1[[#This Row],[STATUS]]="ATRASADO",TODAY()-Tabela1[[#This Row],[PRAZO ABERTURA R.A.E]],""))</f>
        <v/>
      </c>
      <c r="AC108" s="2" t="s">
        <v>186</v>
      </c>
      <c r="AE108" s="2" t="s">
        <v>52</v>
      </c>
    </row>
    <row r="109" spans="1:32" ht="30" x14ac:dyDescent="0.25">
      <c r="A109" s="4">
        <v>108</v>
      </c>
      <c r="B109" s="20" t="s">
        <v>32</v>
      </c>
      <c r="C109" s="43">
        <v>45322</v>
      </c>
      <c r="D109" s="6" t="str">
        <f t="shared" si="1"/>
        <v>janeiro</v>
      </c>
      <c r="E109" s="21">
        <v>0.4375</v>
      </c>
      <c r="F109" s="40" t="s">
        <v>816</v>
      </c>
      <c r="G109" s="20" t="s">
        <v>125</v>
      </c>
      <c r="H109" s="10"/>
      <c r="I109" s="10"/>
      <c r="J109" s="2"/>
      <c r="K109" s="11" t="s">
        <v>817</v>
      </c>
      <c r="L109" s="2" t="s">
        <v>448</v>
      </c>
      <c r="M109" s="2" t="s">
        <v>128</v>
      </c>
      <c r="N109" s="20" t="s">
        <v>818</v>
      </c>
      <c r="O109" s="20" t="s">
        <v>819</v>
      </c>
      <c r="P109" s="2" t="s">
        <v>820</v>
      </c>
      <c r="Q109" s="31"/>
      <c r="R109" s="31"/>
      <c r="S109" s="31"/>
      <c r="T109" s="41" t="s">
        <v>821</v>
      </c>
      <c r="U109" s="2" t="s">
        <v>822</v>
      </c>
      <c r="V109" s="2" t="s">
        <v>135</v>
      </c>
      <c r="W109" s="4" t="s">
        <v>46</v>
      </c>
      <c r="X109" s="4" t="s">
        <v>47</v>
      </c>
      <c r="Y109" s="4" t="s">
        <v>48</v>
      </c>
      <c r="Z109" s="17" t="str">
        <f>IF(Tabela1[[#This Row],[R.A.E]]="SIM",VLOOKUP(Tabela1[[#This Row],[CLASSIFICAÇÃO]],[1]Lista_Susp_!PRAZO,2,0)+Tabela1[[#This Row],[DATA]],"")</f>
        <v/>
      </c>
      <c r="AA109" s="19" t="b">
        <f ca="1">IF(Tabela1[[#This Row],[R.A.E]]="SIM",IF(AC109="ok","CONCLUÍDO",IF(Tabela1[[#This Row],[PRAZO ABERTURA R.A.E]]&lt;TODAY(),"ATRASADO","NO PRAZO")))</f>
        <v>0</v>
      </c>
      <c r="AB109" s="19" t="str">
        <f ca="1">IF(Tabela1[[#This Row],[PRAZO ABERTURA R.A.E]]&gt;=TODAY(),"",IF(Tabela1[[#This Row],[STATUS]]="ATRASADO",TODAY()-Tabela1[[#This Row],[PRAZO ABERTURA R.A.E]],""))</f>
        <v/>
      </c>
      <c r="AE109" s="2"/>
    </row>
    <row r="110" spans="1:32" ht="30" x14ac:dyDescent="0.25">
      <c r="A110" s="4">
        <v>109</v>
      </c>
      <c r="B110" s="20" t="s">
        <v>32</v>
      </c>
      <c r="C110" s="43">
        <v>45323</v>
      </c>
      <c r="D110" s="6" t="str">
        <f t="shared" si="1"/>
        <v>fevereiro</v>
      </c>
      <c r="E110" s="21">
        <v>0.58333333333333337</v>
      </c>
      <c r="F110" s="40" t="s">
        <v>823</v>
      </c>
      <c r="G110" s="20" t="s">
        <v>73</v>
      </c>
      <c r="H110" s="10"/>
      <c r="I110" s="10"/>
      <c r="J110" s="2"/>
      <c r="K110" s="11" t="s">
        <v>824</v>
      </c>
      <c r="L110" s="1" t="s">
        <v>37</v>
      </c>
      <c r="M110" s="2" t="s">
        <v>76</v>
      </c>
      <c r="N110" s="20" t="s">
        <v>825</v>
      </c>
      <c r="O110" s="24" t="s">
        <v>826</v>
      </c>
      <c r="P110" s="2" t="s">
        <v>319</v>
      </c>
      <c r="Q110" s="31"/>
      <c r="R110" s="31"/>
      <c r="S110" s="31"/>
      <c r="T110" s="41" t="s">
        <v>827</v>
      </c>
      <c r="U110" s="2" t="s">
        <v>828</v>
      </c>
      <c r="V110" s="2" t="s">
        <v>467</v>
      </c>
      <c r="W110" s="4" t="s">
        <v>46</v>
      </c>
      <c r="X110" s="4" t="s">
        <v>47</v>
      </c>
      <c r="Y110" s="4" t="s">
        <v>48</v>
      </c>
      <c r="Z110" s="17" t="str">
        <f>IF(Tabela1[[#This Row],[R.A.E]]="SIM",VLOOKUP(Tabela1[[#This Row],[CLASSIFICAÇÃO]],[1]Lista_Susp_!PRAZO,2,0)+Tabela1[[#This Row],[DATA]],"")</f>
        <v/>
      </c>
      <c r="AA110" s="19" t="b">
        <f ca="1">IF(Tabela1[[#This Row],[R.A.E]]="SIM",IF(AC110="ok","CONCLUÍDO",IF(Tabela1[[#This Row],[PRAZO ABERTURA R.A.E]]&lt;TODAY(),"ATRASADO","NO PRAZO")))</f>
        <v>0</v>
      </c>
      <c r="AB110" s="19" t="str">
        <f ca="1">IF(Tabela1[[#This Row],[PRAZO ABERTURA R.A.E]]&gt;=TODAY(),"",IF(Tabela1[[#This Row],[STATUS]]="ATRASADO",TODAY()-Tabela1[[#This Row],[PRAZO ABERTURA R.A.E]],""))</f>
        <v/>
      </c>
      <c r="AE110" s="2"/>
    </row>
    <row r="111" spans="1:32" x14ac:dyDescent="0.25">
      <c r="A111" s="4">
        <v>110</v>
      </c>
      <c r="B111" s="20" t="s">
        <v>71</v>
      </c>
      <c r="C111" s="43">
        <v>45322</v>
      </c>
      <c r="D111" s="6" t="str">
        <f t="shared" si="1"/>
        <v>janeiro</v>
      </c>
      <c r="E111" s="21">
        <v>0.64583333333333337</v>
      </c>
      <c r="F111" s="40" t="s">
        <v>829</v>
      </c>
      <c r="G111" s="20" t="s">
        <v>73</v>
      </c>
      <c r="H111" s="10"/>
      <c r="I111" s="10"/>
      <c r="J111" s="2"/>
      <c r="K111" s="11" t="s">
        <v>830</v>
      </c>
      <c r="L111" s="2" t="s">
        <v>75</v>
      </c>
      <c r="M111" s="2" t="s">
        <v>76</v>
      </c>
      <c r="N111" s="20" t="s">
        <v>77</v>
      </c>
      <c r="O111" s="24" t="s">
        <v>831</v>
      </c>
      <c r="P111" s="2" t="s">
        <v>319</v>
      </c>
      <c r="Q111" s="31"/>
      <c r="R111" s="31"/>
      <c r="S111" s="31"/>
      <c r="T111" s="41" t="s">
        <v>832</v>
      </c>
      <c r="U111" s="2" t="s">
        <v>672</v>
      </c>
      <c r="V111" s="2" t="s">
        <v>415</v>
      </c>
      <c r="W111" s="4" t="s">
        <v>46</v>
      </c>
      <c r="X111" s="4" t="s">
        <v>47</v>
      </c>
      <c r="Y111" s="4" t="s">
        <v>48</v>
      </c>
      <c r="Z111" s="17" t="str">
        <f>IF(Tabela1[[#This Row],[R.A.E]]="SIM",VLOOKUP(Tabela1[[#This Row],[CLASSIFICAÇÃO]],[1]Lista_Susp_!PRAZO,2,0)+Tabela1[[#This Row],[DATA]],"")</f>
        <v/>
      </c>
      <c r="AA111" s="19" t="b">
        <f ca="1">IF(Tabela1[[#This Row],[R.A.E]]="SIM",IF(AC111="ok","CONCLUÍDO",IF(Tabela1[[#This Row],[PRAZO ABERTURA R.A.E]]&lt;TODAY(),"ATRASADO","NO PRAZO")))</f>
        <v>0</v>
      </c>
      <c r="AB111" s="19" t="str">
        <f ca="1">IF(Tabela1[[#This Row],[PRAZO ABERTURA R.A.E]]&gt;=TODAY(),"",IF(Tabela1[[#This Row],[STATUS]]="ATRASADO",TODAY()-Tabela1[[#This Row],[PRAZO ABERTURA R.A.E]],""))</f>
        <v/>
      </c>
      <c r="AE111" s="2"/>
      <c r="AF111" t="s">
        <v>52</v>
      </c>
    </row>
    <row r="112" spans="1:32" ht="30" x14ac:dyDescent="0.25">
      <c r="A112" s="4">
        <v>111</v>
      </c>
      <c r="B112" s="20" t="s">
        <v>32</v>
      </c>
      <c r="C112" s="43">
        <v>45324</v>
      </c>
      <c r="D112" s="6" t="str">
        <f t="shared" si="1"/>
        <v>fevereiro</v>
      </c>
      <c r="E112" s="21">
        <v>0.44791666666666669</v>
      </c>
      <c r="F112" s="40" t="s">
        <v>833</v>
      </c>
      <c r="G112" s="20" t="s">
        <v>73</v>
      </c>
      <c r="H112" s="10"/>
      <c r="I112" s="10"/>
      <c r="J112" s="2"/>
      <c r="K112" s="11" t="s">
        <v>834</v>
      </c>
      <c r="L112" s="2" t="s">
        <v>441</v>
      </c>
      <c r="M112" s="2" t="s">
        <v>38</v>
      </c>
      <c r="N112" s="45"/>
      <c r="O112" s="20" t="s">
        <v>835</v>
      </c>
      <c r="P112" s="2" t="s">
        <v>836</v>
      </c>
      <c r="Q112" s="31"/>
      <c r="R112" s="31"/>
      <c r="S112" s="31"/>
      <c r="T112" s="41" t="s">
        <v>837</v>
      </c>
      <c r="U112" s="2" t="s">
        <v>445</v>
      </c>
      <c r="V112" s="2" t="s">
        <v>122</v>
      </c>
      <c r="W112" s="4" t="s">
        <v>46</v>
      </c>
      <c r="X112" s="4" t="s">
        <v>47</v>
      </c>
      <c r="Y112" s="4" t="s">
        <v>48</v>
      </c>
      <c r="Z112" s="17" t="str">
        <f>IF(Tabela1[[#This Row],[R.A.E]]="SIM",VLOOKUP(Tabela1[[#This Row],[CLASSIFICAÇÃO]],[1]Lista_Susp_!PRAZO,2,0)+Tabela1[[#This Row],[DATA]],"")</f>
        <v/>
      </c>
      <c r="AA112" s="19" t="b">
        <f ca="1">IF(Tabela1[[#This Row],[R.A.E]]="SIM",IF(AC112="ok","CONCLUÍDO",IF(Tabela1[[#This Row],[PRAZO ABERTURA R.A.E]]&lt;TODAY(),"ATRASADO","NO PRAZO")))</f>
        <v>0</v>
      </c>
      <c r="AB112" s="19" t="str">
        <f ca="1">IF(Tabela1[[#This Row],[PRAZO ABERTURA R.A.E]]&gt;=TODAY(),"",IF(Tabela1[[#This Row],[STATUS]]="ATRASADO",TODAY()-Tabela1[[#This Row],[PRAZO ABERTURA R.A.E]],""))</f>
        <v/>
      </c>
      <c r="AE112" s="2"/>
    </row>
    <row r="113" spans="1:32" ht="90" x14ac:dyDescent="0.25">
      <c r="A113" s="4">
        <v>112</v>
      </c>
      <c r="B113" s="20" t="s">
        <v>71</v>
      </c>
      <c r="C113" s="43">
        <v>45323</v>
      </c>
      <c r="D113" s="6" t="str">
        <f t="shared" si="1"/>
        <v>fevereiro</v>
      </c>
      <c r="E113" s="21">
        <v>0.69444444444444453</v>
      </c>
      <c r="F113" s="40" t="s">
        <v>838</v>
      </c>
      <c r="G113" s="20" t="s">
        <v>405</v>
      </c>
      <c r="H113" s="10"/>
      <c r="I113" s="10"/>
      <c r="J113" s="2"/>
      <c r="K113" s="30" t="s">
        <v>839</v>
      </c>
      <c r="L113" s="2" t="s">
        <v>75</v>
      </c>
      <c r="M113" s="2" t="s">
        <v>128</v>
      </c>
      <c r="N113" s="20"/>
      <c r="O113" s="47" t="s">
        <v>840</v>
      </c>
      <c r="P113" s="1" t="s">
        <v>841</v>
      </c>
      <c r="Q113" s="31"/>
      <c r="R113" s="31"/>
      <c r="S113" s="31"/>
      <c r="T113" s="41" t="s">
        <v>842</v>
      </c>
      <c r="U113" s="2" t="s">
        <v>247</v>
      </c>
      <c r="V113" s="2" t="s">
        <v>374</v>
      </c>
      <c r="W113" s="2" t="s">
        <v>184</v>
      </c>
      <c r="X113" s="2" t="s">
        <v>151</v>
      </c>
      <c r="Y113" s="2" t="s">
        <v>52</v>
      </c>
      <c r="Z113" s="17" t="e">
        <f>IF(Tabela1[[#This Row],[R.A.E]]="SIM",VLOOKUP(Tabela1[[#This Row],[CLASSIFICAÇÃO]],[1]Lista_Susp_!PRAZO,2,0)+Tabela1[[#This Row],[DATA]],"")</f>
        <v>#N/A</v>
      </c>
      <c r="AA113" s="19" t="e">
        <f ca="1">IF(Tabela1[[#This Row],[R.A.E]]="SIM",IF(AC113="ok","CONCLUÍDO",IF(Tabela1[[#This Row],[PRAZO ABERTURA R.A.E]]&lt;TODAY(),"ATRASADO","NO PRAZO")))</f>
        <v>#N/A</v>
      </c>
      <c r="AB113" s="19" t="e">
        <f ca="1">IF(Tabela1[[#This Row],[PRAZO ABERTURA R.A.E]]&gt;=TODAY(),"",IF(Tabela1[[#This Row],[STATUS]]="ATRASADO",TODAY()-Tabela1[[#This Row],[PRAZO ABERTURA R.A.E]],""))</f>
        <v>#N/A</v>
      </c>
      <c r="AE113" s="2"/>
      <c r="AF113" t="s">
        <v>52</v>
      </c>
    </row>
    <row r="114" spans="1:32" ht="90" x14ac:dyDescent="0.25">
      <c r="A114" s="4">
        <v>113</v>
      </c>
      <c r="B114" s="20" t="s">
        <v>32</v>
      </c>
      <c r="C114" s="43">
        <v>45323</v>
      </c>
      <c r="D114" s="6" t="str">
        <f t="shared" si="1"/>
        <v>fevereiro</v>
      </c>
      <c r="E114" s="21">
        <v>0.63124999999999998</v>
      </c>
      <c r="F114" s="40" t="s">
        <v>843</v>
      </c>
      <c r="G114" s="20" t="s">
        <v>64</v>
      </c>
      <c r="H114" s="10"/>
      <c r="I114" s="10"/>
      <c r="J114" s="2"/>
      <c r="K114" s="11" t="s">
        <v>844</v>
      </c>
      <c r="L114" s="1" t="s">
        <v>37</v>
      </c>
      <c r="M114" s="2" t="s">
        <v>96</v>
      </c>
      <c r="N114" s="20" t="s">
        <v>767</v>
      </c>
      <c r="O114" s="12" t="s">
        <v>845</v>
      </c>
      <c r="P114" s="2" t="s">
        <v>846</v>
      </c>
      <c r="Q114" s="31"/>
      <c r="R114" s="31"/>
      <c r="S114" s="31"/>
      <c r="T114" s="41" t="s">
        <v>847</v>
      </c>
      <c r="U114" s="2" t="s">
        <v>771</v>
      </c>
      <c r="V114" s="2" t="s">
        <v>398</v>
      </c>
      <c r="W114" s="4" t="s">
        <v>46</v>
      </c>
      <c r="X114" s="4" t="s">
        <v>47</v>
      </c>
      <c r="Y114" s="4" t="s">
        <v>48</v>
      </c>
      <c r="Z114" s="17" t="str">
        <f>IF(Tabela1[[#This Row],[R.A.E]]="SIM",VLOOKUP(Tabela1[[#This Row],[CLASSIFICAÇÃO]],[1]Lista_Susp_!PRAZO,2,0)+Tabela1[[#This Row],[DATA]],"")</f>
        <v/>
      </c>
      <c r="AA114" s="19" t="b">
        <f ca="1">IF(Tabela1[[#This Row],[R.A.E]]="SIM",IF(AC114="ok","CONCLUÍDO",IF(Tabela1[[#This Row],[PRAZO ABERTURA R.A.E]]&lt;TODAY(),"ATRASADO","NO PRAZO")))</f>
        <v>0</v>
      </c>
      <c r="AB114" s="19" t="str">
        <f ca="1">IF(Tabela1[[#This Row],[PRAZO ABERTURA R.A.E]]&gt;=TODAY(),"",IF(Tabela1[[#This Row],[STATUS]]="ATRASADO",TODAY()-Tabela1[[#This Row],[PRAZO ABERTURA R.A.E]],""))</f>
        <v/>
      </c>
      <c r="AE114" s="2"/>
    </row>
    <row r="115" spans="1:32" ht="60" x14ac:dyDescent="0.25">
      <c r="A115" s="4">
        <v>114</v>
      </c>
      <c r="B115" s="2" t="s">
        <v>71</v>
      </c>
      <c r="C115" s="48">
        <v>45323</v>
      </c>
      <c r="D115" s="6" t="str">
        <f t="shared" si="1"/>
        <v>fevereiro</v>
      </c>
      <c r="E115" s="7">
        <v>0.4513888888888889</v>
      </c>
      <c r="F115" s="1" t="s">
        <v>446</v>
      </c>
      <c r="G115" s="2" t="s">
        <v>73</v>
      </c>
      <c r="H115" s="10"/>
      <c r="I115" s="10"/>
      <c r="J115" s="2"/>
      <c r="K115" s="11" t="s">
        <v>848</v>
      </c>
      <c r="L115" s="2" t="s">
        <v>448</v>
      </c>
      <c r="M115" s="2" t="s">
        <v>128</v>
      </c>
      <c r="N115" s="20"/>
      <c r="O115" s="2" t="s">
        <v>849</v>
      </c>
      <c r="P115" s="2" t="s">
        <v>140</v>
      </c>
      <c r="Q115" s="31"/>
      <c r="R115" s="31"/>
      <c r="S115" s="31"/>
      <c r="T115" s="41" t="s">
        <v>850</v>
      </c>
      <c r="U115" s="2" t="s">
        <v>851</v>
      </c>
      <c r="V115" s="2" t="s">
        <v>170</v>
      </c>
      <c r="W115" s="4" t="s">
        <v>46</v>
      </c>
      <c r="X115" s="4" t="s">
        <v>47</v>
      </c>
      <c r="Y115" s="4" t="s">
        <v>48</v>
      </c>
      <c r="Z115" s="17" t="str">
        <f>IF(Tabela1[[#This Row],[R.A.E]]="SIM",VLOOKUP(Tabela1[[#This Row],[CLASSIFICAÇÃO]],[1]Lista_Susp_!PRAZO,2,0)+Tabela1[[#This Row],[DATA]],"")</f>
        <v/>
      </c>
      <c r="AA115" s="19" t="b">
        <f ca="1">IF(Tabela1[[#This Row],[R.A.E]]="SIM",IF(AC115="ok","CONCLUÍDO",IF(Tabela1[[#This Row],[PRAZO ABERTURA R.A.E]]&lt;TODAY(),"ATRASADO","NO PRAZO")))</f>
        <v>0</v>
      </c>
      <c r="AB115" s="19" t="str">
        <f ca="1">IF(Tabela1[[#This Row],[PRAZO ABERTURA R.A.E]]&gt;=TODAY(),"",IF(Tabela1[[#This Row],[STATUS]]="ATRASADO",TODAY()-Tabela1[[#This Row],[PRAZO ABERTURA R.A.E]],""))</f>
        <v/>
      </c>
      <c r="AE115" s="2"/>
      <c r="AF115" t="s">
        <v>52</v>
      </c>
    </row>
    <row r="116" spans="1:32" ht="30" x14ac:dyDescent="0.25">
      <c r="A116" s="4">
        <v>115</v>
      </c>
      <c r="B116" s="2" t="s">
        <v>71</v>
      </c>
      <c r="C116" s="48">
        <v>45323</v>
      </c>
      <c r="D116" s="6" t="str">
        <f t="shared" si="1"/>
        <v>fevereiro</v>
      </c>
      <c r="E116" s="21">
        <v>0.47083333333333338</v>
      </c>
      <c r="F116" s="40" t="s">
        <v>829</v>
      </c>
      <c r="G116" s="2" t="s">
        <v>73</v>
      </c>
      <c r="H116" s="10"/>
      <c r="I116" s="10"/>
      <c r="J116" s="2"/>
      <c r="K116" s="11" t="s">
        <v>852</v>
      </c>
      <c r="L116" s="2" t="s">
        <v>75</v>
      </c>
      <c r="M116" s="2" t="s">
        <v>76</v>
      </c>
      <c r="N116" s="20" t="s">
        <v>77</v>
      </c>
      <c r="O116" s="20" t="s">
        <v>853</v>
      </c>
      <c r="P116" s="2" t="s">
        <v>854</v>
      </c>
      <c r="Q116" s="31"/>
      <c r="R116" s="31"/>
      <c r="S116" s="31"/>
      <c r="T116" s="41" t="s">
        <v>855</v>
      </c>
      <c r="U116" s="2" t="s">
        <v>260</v>
      </c>
      <c r="V116" s="2" t="s">
        <v>415</v>
      </c>
      <c r="W116" s="4" t="s">
        <v>46</v>
      </c>
      <c r="X116" s="4" t="s">
        <v>47</v>
      </c>
      <c r="Y116" s="4" t="s">
        <v>48</v>
      </c>
      <c r="Z116" s="17" t="str">
        <f>IF(Tabela1[[#This Row],[R.A.E]]="SIM",VLOOKUP(Tabela1[[#This Row],[CLASSIFICAÇÃO]],[1]Lista_Susp_!PRAZO,2,0)+Tabela1[[#This Row],[DATA]],"")</f>
        <v/>
      </c>
      <c r="AA116" s="19" t="b">
        <f ca="1">IF(Tabela1[[#This Row],[R.A.E]]="SIM",IF(AC116="ok","CONCLUÍDO",IF(Tabela1[[#This Row],[PRAZO ABERTURA R.A.E]]&lt;TODAY(),"ATRASADO","NO PRAZO")))</f>
        <v>0</v>
      </c>
      <c r="AB116" s="19" t="str">
        <f ca="1">IF(Tabela1[[#This Row],[PRAZO ABERTURA R.A.E]]&gt;=TODAY(),"",IF(Tabela1[[#This Row],[STATUS]]="ATRASADO",TODAY()-Tabela1[[#This Row],[PRAZO ABERTURA R.A.E]],""))</f>
        <v/>
      </c>
      <c r="AE116" s="2"/>
      <c r="AF116" t="s">
        <v>52</v>
      </c>
    </row>
    <row r="117" spans="1:32" ht="30" x14ac:dyDescent="0.25">
      <c r="A117" s="4">
        <v>116</v>
      </c>
      <c r="B117" s="2" t="s">
        <v>71</v>
      </c>
      <c r="C117" s="48">
        <v>45323</v>
      </c>
      <c r="D117" s="6" t="str">
        <f>TEXT(C117,"MMMM")</f>
        <v>fevereiro</v>
      </c>
      <c r="E117" s="21">
        <v>0.51388888888888895</v>
      </c>
      <c r="F117" s="40" t="s">
        <v>856</v>
      </c>
      <c r="G117" s="2" t="s">
        <v>73</v>
      </c>
      <c r="H117" s="10"/>
      <c r="I117" s="10"/>
      <c r="J117" s="2"/>
      <c r="K117" s="11" t="s">
        <v>857</v>
      </c>
      <c r="L117" s="2" t="s">
        <v>75</v>
      </c>
      <c r="M117" s="2" t="s">
        <v>76</v>
      </c>
      <c r="N117" s="20" t="s">
        <v>856</v>
      </c>
      <c r="O117" s="24" t="s">
        <v>858</v>
      </c>
      <c r="P117" s="2" t="s">
        <v>859</v>
      </c>
      <c r="Q117" s="31"/>
      <c r="R117" s="31"/>
      <c r="S117" s="31"/>
      <c r="T117" s="41" t="s">
        <v>860</v>
      </c>
      <c r="U117" s="2" t="s">
        <v>672</v>
      </c>
      <c r="V117" s="2" t="s">
        <v>415</v>
      </c>
      <c r="W117" s="4" t="s">
        <v>46</v>
      </c>
      <c r="X117" s="4" t="s">
        <v>47</v>
      </c>
      <c r="Y117" s="4" t="s">
        <v>48</v>
      </c>
      <c r="Z117" s="17" t="str">
        <f>IF(Tabela1[[#This Row],[R.A.E]]="SIM",VLOOKUP(Tabela1[[#This Row],[CLASSIFICAÇÃO]],[1]Lista_Susp_!PRAZO,2,0)+Tabela1[[#This Row],[DATA]],"")</f>
        <v/>
      </c>
      <c r="AA117" s="19" t="b">
        <f ca="1">IF(Tabela1[[#This Row],[R.A.E]]="SIM",IF(AC117="ok","CONCLUÍDO",IF(Tabela1[[#This Row],[PRAZO ABERTURA R.A.E]]&lt;TODAY(),"ATRASADO","NO PRAZO")))</f>
        <v>0</v>
      </c>
      <c r="AB117" s="19" t="str">
        <f ca="1">IF(Tabela1[[#This Row],[PRAZO ABERTURA R.A.E]]&gt;=TODAY(),"",IF(Tabela1[[#This Row],[STATUS]]="ATRASADO",TODAY()-Tabela1[[#This Row],[PRAZO ABERTURA R.A.E]],""))</f>
        <v/>
      </c>
      <c r="AE117" s="2"/>
      <c r="AF117" t="s">
        <v>52</v>
      </c>
    </row>
    <row r="118" spans="1:32" ht="30" x14ac:dyDescent="0.25">
      <c r="A118" s="4">
        <v>117</v>
      </c>
      <c r="B118" s="20" t="s">
        <v>71</v>
      </c>
      <c r="C118" s="48">
        <v>45324</v>
      </c>
      <c r="D118" s="6" t="str">
        <f>TEXT(C118,"MMMM")</f>
        <v>fevereiro</v>
      </c>
      <c r="E118" s="21">
        <v>0.40277777777777773</v>
      </c>
      <c r="F118" s="40" t="s">
        <v>861</v>
      </c>
      <c r="G118" s="20" t="s">
        <v>64</v>
      </c>
      <c r="H118" s="10"/>
      <c r="I118" s="10"/>
      <c r="J118" s="2"/>
      <c r="K118" s="11" t="s">
        <v>862</v>
      </c>
      <c r="L118" s="2" t="s">
        <v>138</v>
      </c>
      <c r="M118" s="2" t="s">
        <v>128</v>
      </c>
      <c r="N118" s="20" t="s">
        <v>863</v>
      </c>
      <c r="O118" s="20" t="s">
        <v>864</v>
      </c>
      <c r="P118" s="2" t="s">
        <v>865</v>
      </c>
      <c r="Q118" s="31"/>
      <c r="R118" s="31"/>
      <c r="S118" s="31"/>
      <c r="T118" s="41" t="s">
        <v>866</v>
      </c>
      <c r="U118" s="2" t="s">
        <v>678</v>
      </c>
      <c r="V118" s="2" t="s">
        <v>145</v>
      </c>
      <c r="W118" s="4" t="s">
        <v>46</v>
      </c>
      <c r="X118" s="4" t="s">
        <v>47</v>
      </c>
      <c r="Y118" s="4" t="s">
        <v>48</v>
      </c>
      <c r="Z118" s="17" t="str">
        <f>IF(Tabela1[[#This Row],[R.A.E]]="SIM",VLOOKUP(Tabela1[[#This Row],[CLASSIFICAÇÃO]],[1]Lista_Susp_!PRAZO,2,0)+Tabela1[[#This Row],[DATA]],"")</f>
        <v/>
      </c>
      <c r="AA118" s="19" t="b">
        <f ca="1">IF(Tabela1[[#This Row],[R.A.E]]="SIM",IF(AC118="ok","CONCLUÍDO",IF(Tabela1[[#This Row],[PRAZO ABERTURA R.A.E]]&lt;TODAY(),"ATRASADO","NO PRAZO")))</f>
        <v>0</v>
      </c>
      <c r="AB118" s="19" t="str">
        <f ca="1">IF(Tabela1[[#This Row],[PRAZO ABERTURA R.A.E]]&gt;=TODAY(),"",IF(Tabela1[[#This Row],[STATUS]]="ATRASADO",TODAY()-Tabela1[[#This Row],[PRAZO ABERTURA R.A.E]],""))</f>
        <v/>
      </c>
      <c r="AE118" s="2"/>
      <c r="AF118" t="s">
        <v>52</v>
      </c>
    </row>
    <row r="119" spans="1:32" ht="30" x14ac:dyDescent="0.25">
      <c r="A119" s="4">
        <v>118</v>
      </c>
      <c r="B119" s="20" t="s">
        <v>32</v>
      </c>
      <c r="C119" s="48">
        <v>45324</v>
      </c>
      <c r="D119" s="6" t="str">
        <f t="shared" ref="D119:D176" si="2">TEXT(C119,"MMMM")</f>
        <v>fevereiro</v>
      </c>
      <c r="E119" s="21">
        <v>0.98263888888888884</v>
      </c>
      <c r="F119" s="40" t="s">
        <v>867</v>
      </c>
      <c r="G119" s="20" t="s">
        <v>34</v>
      </c>
      <c r="H119" s="10" t="s">
        <v>113</v>
      </c>
      <c r="I119" s="10"/>
      <c r="J119" s="2"/>
      <c r="K119" s="11" t="s">
        <v>868</v>
      </c>
      <c r="L119" s="2" t="s">
        <v>37</v>
      </c>
      <c r="M119" s="2" t="s">
        <v>38</v>
      </c>
      <c r="N119" s="20" t="s">
        <v>869</v>
      </c>
      <c r="O119" s="24" t="s">
        <v>870</v>
      </c>
      <c r="P119" s="2" t="s">
        <v>307</v>
      </c>
      <c r="Q119" s="31"/>
      <c r="R119" s="31"/>
      <c r="S119" s="31"/>
      <c r="T119" s="41" t="s">
        <v>871</v>
      </c>
      <c r="U119" s="2" t="s">
        <v>308</v>
      </c>
      <c r="V119" s="2" t="s">
        <v>45</v>
      </c>
      <c r="W119" s="4" t="s">
        <v>46</v>
      </c>
      <c r="X119" s="4" t="s">
        <v>47</v>
      </c>
      <c r="Y119" s="4" t="s">
        <v>48</v>
      </c>
      <c r="Z119" s="17" t="str">
        <f>IF(Tabela1[[#This Row],[R.A.E]]="SIM",VLOOKUP(Tabela1[[#This Row],[CLASSIFICAÇÃO]],[1]Lista_Susp_!PRAZO,2,0)+Tabela1[[#This Row],[DATA]],"")</f>
        <v/>
      </c>
      <c r="AA119" s="19" t="b">
        <f ca="1">IF(Tabela1[[#This Row],[R.A.E]]="SIM",IF(AC119="ok","CONCLUÍDO",IF(Tabela1[[#This Row],[PRAZO ABERTURA R.A.E]]&lt;TODAY(),"ATRASADO","NO PRAZO")))</f>
        <v>0</v>
      </c>
      <c r="AB119" s="19" t="str">
        <f ca="1">IF(Tabela1[[#This Row],[PRAZO ABERTURA R.A.E]]&gt;=TODAY(),"",IF(Tabela1[[#This Row],[STATUS]]="ATRASADO",TODAY()-Tabela1[[#This Row],[PRAZO ABERTURA R.A.E]],""))</f>
        <v/>
      </c>
      <c r="AE119" s="2"/>
    </row>
    <row r="120" spans="1:32" ht="30" x14ac:dyDescent="0.25">
      <c r="A120" s="4">
        <v>119</v>
      </c>
      <c r="B120" s="20" t="s">
        <v>32</v>
      </c>
      <c r="C120" s="48">
        <v>45327</v>
      </c>
      <c r="D120" s="6" t="str">
        <f t="shared" si="2"/>
        <v>fevereiro</v>
      </c>
      <c r="E120" s="21">
        <v>0.34027777777777773</v>
      </c>
      <c r="F120" s="40" t="s">
        <v>872</v>
      </c>
      <c r="G120" s="20" t="s">
        <v>34</v>
      </c>
      <c r="H120" s="10" t="s">
        <v>113</v>
      </c>
      <c r="I120" s="10"/>
      <c r="J120" s="2"/>
      <c r="K120" s="11" t="s">
        <v>873</v>
      </c>
      <c r="L120" s="2" t="s">
        <v>298</v>
      </c>
      <c r="M120" s="2" t="s">
        <v>38</v>
      </c>
      <c r="N120" s="45"/>
      <c r="O120" s="20" t="s">
        <v>874</v>
      </c>
      <c r="P120" s="2" t="s">
        <v>797</v>
      </c>
      <c r="Q120" s="31"/>
      <c r="R120" s="31"/>
      <c r="S120" s="31"/>
      <c r="T120" s="41" t="s">
        <v>875</v>
      </c>
      <c r="U120" s="2" t="s">
        <v>876</v>
      </c>
      <c r="V120" s="2" t="s">
        <v>122</v>
      </c>
      <c r="W120" s="4" t="s">
        <v>46</v>
      </c>
      <c r="X120" s="4" t="s">
        <v>47</v>
      </c>
      <c r="Y120" s="4" t="s">
        <v>48</v>
      </c>
      <c r="Z120" s="17" t="str">
        <f>IF(Tabela1[[#This Row],[R.A.E]]="SIM",VLOOKUP(Tabela1[[#This Row],[CLASSIFICAÇÃO]],[1]Lista_Susp_!PRAZO,2,0)+Tabela1[[#This Row],[DATA]],"")</f>
        <v/>
      </c>
      <c r="AA120" s="19" t="b">
        <f ca="1">IF(Tabela1[[#This Row],[R.A.E]]="SIM",IF(AC120="ok","CONCLUÍDO",IF(Tabela1[[#This Row],[PRAZO ABERTURA R.A.E]]&lt;TODAY(),"ATRASADO","NO PRAZO")))</f>
        <v>0</v>
      </c>
      <c r="AB120" s="19" t="str">
        <f ca="1">IF(Tabela1[[#This Row],[PRAZO ABERTURA R.A.E]]&gt;=TODAY(),"",IF(Tabela1[[#This Row],[STATUS]]="ATRASADO",TODAY()-Tabela1[[#This Row],[PRAZO ABERTURA R.A.E]],""))</f>
        <v/>
      </c>
      <c r="AE120" s="2"/>
    </row>
    <row r="121" spans="1:32" ht="45" x14ac:dyDescent="0.25">
      <c r="A121" s="4">
        <v>120</v>
      </c>
      <c r="B121" s="20" t="s">
        <v>32</v>
      </c>
      <c r="C121" s="48">
        <v>45327</v>
      </c>
      <c r="D121" s="6" t="str">
        <f t="shared" si="2"/>
        <v>fevereiro</v>
      </c>
      <c r="E121" s="21">
        <v>0.66666666666666663</v>
      </c>
      <c r="F121" s="40" t="s">
        <v>877</v>
      </c>
      <c r="G121" s="20" t="s">
        <v>34</v>
      </c>
      <c r="H121" s="10" t="s">
        <v>113</v>
      </c>
      <c r="I121" s="10"/>
      <c r="J121" s="2"/>
      <c r="K121" s="11" t="s">
        <v>878</v>
      </c>
      <c r="L121" s="2" t="s">
        <v>879</v>
      </c>
      <c r="M121" s="2" t="s">
        <v>38</v>
      </c>
      <c r="N121" s="45"/>
      <c r="O121" s="20" t="s">
        <v>880</v>
      </c>
      <c r="P121" s="2" t="s">
        <v>797</v>
      </c>
      <c r="Q121" s="31"/>
      <c r="R121" s="31"/>
      <c r="S121" s="31"/>
      <c r="T121" s="41" t="s">
        <v>881</v>
      </c>
      <c r="U121" s="2" t="s">
        <v>882</v>
      </c>
      <c r="V121" s="2" t="s">
        <v>122</v>
      </c>
      <c r="W121" s="4" t="s">
        <v>46</v>
      </c>
      <c r="X121" s="4" t="s">
        <v>47</v>
      </c>
      <c r="Y121" s="4" t="s">
        <v>48</v>
      </c>
      <c r="Z121" s="17" t="str">
        <f>IF(Tabela1[[#This Row],[R.A.E]]="SIM",VLOOKUP(Tabela1[[#This Row],[CLASSIFICAÇÃO]],[1]Lista_Susp_!PRAZO,2,0)+Tabela1[[#This Row],[DATA]],"")</f>
        <v/>
      </c>
      <c r="AA121" s="19" t="b">
        <f ca="1">IF(Tabela1[[#This Row],[R.A.E]]="SIM",IF(AC121="ok","CONCLUÍDO",IF(Tabela1[[#This Row],[PRAZO ABERTURA R.A.E]]&lt;TODAY(),"ATRASADO","NO PRAZO")))</f>
        <v>0</v>
      </c>
      <c r="AB121" s="19" t="str">
        <f ca="1">IF(Tabela1[[#This Row],[PRAZO ABERTURA R.A.E]]&gt;=TODAY(),"",IF(Tabela1[[#This Row],[STATUS]]="ATRASADO",TODAY()-Tabela1[[#This Row],[PRAZO ABERTURA R.A.E]],""))</f>
        <v/>
      </c>
      <c r="AE121" s="2"/>
    </row>
    <row r="122" spans="1:32" ht="30" x14ac:dyDescent="0.25">
      <c r="A122" s="4">
        <v>121</v>
      </c>
      <c r="B122" s="20" t="s">
        <v>32</v>
      </c>
      <c r="C122" s="48">
        <v>45327</v>
      </c>
      <c r="D122" s="6" t="str">
        <f t="shared" si="2"/>
        <v>fevereiro</v>
      </c>
      <c r="E122" s="21">
        <v>0.45833333333333331</v>
      </c>
      <c r="F122" s="40" t="s">
        <v>883</v>
      </c>
      <c r="G122" s="20" t="s">
        <v>64</v>
      </c>
      <c r="H122" s="10"/>
      <c r="I122" s="10"/>
      <c r="J122" s="2"/>
      <c r="K122" s="11" t="s">
        <v>884</v>
      </c>
      <c r="L122" s="2" t="s">
        <v>37</v>
      </c>
      <c r="M122" s="2" t="s">
        <v>497</v>
      </c>
      <c r="N122" s="20" t="s">
        <v>885</v>
      </c>
      <c r="O122" s="20" t="s">
        <v>886</v>
      </c>
      <c r="P122" s="1" t="s">
        <v>887</v>
      </c>
      <c r="Q122" s="31"/>
      <c r="R122" s="31"/>
      <c r="S122" s="31"/>
      <c r="T122" s="41" t="s">
        <v>888</v>
      </c>
      <c r="U122" s="1" t="s">
        <v>889</v>
      </c>
      <c r="V122" s="2" t="s">
        <v>467</v>
      </c>
      <c r="W122" s="4" t="s">
        <v>46</v>
      </c>
      <c r="X122" s="4" t="s">
        <v>47</v>
      </c>
      <c r="Y122" s="4" t="s">
        <v>48</v>
      </c>
      <c r="Z122" s="17" t="str">
        <f>IF(Tabela1[[#This Row],[R.A.E]]="SIM",VLOOKUP(Tabela1[[#This Row],[CLASSIFICAÇÃO]],[1]Lista_Susp_!PRAZO,2,0)+Tabela1[[#This Row],[DATA]],"")</f>
        <v/>
      </c>
      <c r="AA122" s="19" t="b">
        <f ca="1">IF(Tabela1[[#This Row],[R.A.E]]="SIM",IF(AC122="ok","CONCLUÍDO",IF(Tabela1[[#This Row],[PRAZO ABERTURA R.A.E]]&lt;TODAY(),"ATRASADO","NO PRAZO")))</f>
        <v>0</v>
      </c>
      <c r="AB122" s="19" t="str">
        <f ca="1">IF(Tabela1[[#This Row],[PRAZO ABERTURA R.A.E]]&gt;=TODAY(),"",IF(Tabela1[[#This Row],[STATUS]]="ATRASADO",TODAY()-Tabela1[[#This Row],[PRAZO ABERTURA R.A.E]],""))</f>
        <v/>
      </c>
      <c r="AE122" s="2"/>
    </row>
    <row r="123" spans="1:32" ht="30" x14ac:dyDescent="0.25">
      <c r="A123" s="4">
        <v>122</v>
      </c>
      <c r="B123" s="20" t="s">
        <v>71</v>
      </c>
      <c r="C123" s="48">
        <v>45327</v>
      </c>
      <c r="D123" s="6" t="str">
        <f t="shared" si="2"/>
        <v>fevereiro</v>
      </c>
      <c r="E123" s="21">
        <v>0.31597222222222221</v>
      </c>
      <c r="F123" s="40" t="s">
        <v>890</v>
      </c>
      <c r="G123" s="20" t="s">
        <v>73</v>
      </c>
      <c r="H123" s="10"/>
      <c r="I123" s="10"/>
      <c r="J123" s="2"/>
      <c r="K123" s="11" t="s">
        <v>891</v>
      </c>
      <c r="L123" s="2" t="s">
        <v>75</v>
      </c>
      <c r="M123" s="2" t="s">
        <v>76</v>
      </c>
      <c r="N123" s="20"/>
      <c r="O123" s="20" t="s">
        <v>892</v>
      </c>
      <c r="P123" s="2" t="s">
        <v>413</v>
      </c>
      <c r="Q123" s="31"/>
      <c r="R123" s="31"/>
      <c r="S123" s="31"/>
      <c r="T123" s="41" t="s">
        <v>893</v>
      </c>
      <c r="U123" s="2" t="s">
        <v>285</v>
      </c>
      <c r="V123" s="2" t="s">
        <v>894</v>
      </c>
      <c r="W123" s="4" t="s">
        <v>46</v>
      </c>
      <c r="X123" s="4" t="s">
        <v>47</v>
      </c>
      <c r="Y123" s="4" t="s">
        <v>48</v>
      </c>
      <c r="Z123" s="17" t="str">
        <f>IF(Tabela1[[#This Row],[R.A.E]]="SIM",VLOOKUP(Tabela1[[#This Row],[CLASSIFICAÇÃO]],[1]Lista_Susp_!PRAZO,2,0)+Tabela1[[#This Row],[DATA]],"")</f>
        <v/>
      </c>
      <c r="AA123" s="19" t="b">
        <f ca="1">IF(Tabela1[[#This Row],[R.A.E]]="SIM",IF(AC123="ok","CONCLUÍDO",IF(Tabela1[[#This Row],[PRAZO ABERTURA R.A.E]]&lt;TODAY(),"ATRASADO","NO PRAZO")))</f>
        <v>0</v>
      </c>
      <c r="AB123" s="19" t="str">
        <f ca="1">IF(Tabela1[[#This Row],[PRAZO ABERTURA R.A.E]]&gt;=TODAY(),"",IF(Tabela1[[#This Row],[STATUS]]="ATRASADO",TODAY()-Tabela1[[#This Row],[PRAZO ABERTURA R.A.E]],""))</f>
        <v/>
      </c>
      <c r="AE123" s="2"/>
      <c r="AF123" t="s">
        <v>52</v>
      </c>
    </row>
    <row r="124" spans="1:32" ht="30" x14ac:dyDescent="0.25">
      <c r="A124" s="4">
        <v>123</v>
      </c>
      <c r="B124" s="20" t="s">
        <v>71</v>
      </c>
      <c r="C124" s="48">
        <v>45327</v>
      </c>
      <c r="D124" s="6" t="str">
        <f t="shared" si="2"/>
        <v>fevereiro</v>
      </c>
      <c r="E124" s="21">
        <v>0.61111111111111105</v>
      </c>
      <c r="F124" s="40" t="s">
        <v>895</v>
      </c>
      <c r="G124" s="20" t="s">
        <v>73</v>
      </c>
      <c r="H124" s="10"/>
      <c r="I124" s="10"/>
      <c r="J124" s="2"/>
      <c r="K124" s="11" t="s">
        <v>896</v>
      </c>
      <c r="L124" s="2" t="s">
        <v>75</v>
      </c>
      <c r="M124" s="2" t="s">
        <v>76</v>
      </c>
      <c r="N124" s="20"/>
      <c r="O124" s="24" t="s">
        <v>897</v>
      </c>
      <c r="P124" s="2" t="s">
        <v>413</v>
      </c>
      <c r="Q124" s="31"/>
      <c r="R124" s="31"/>
      <c r="S124" s="31"/>
      <c r="T124" s="41" t="s">
        <v>259</v>
      </c>
      <c r="U124" s="2" t="s">
        <v>672</v>
      </c>
      <c r="V124" s="2" t="s">
        <v>894</v>
      </c>
      <c r="W124" s="4" t="s">
        <v>46</v>
      </c>
      <c r="X124" s="4" t="s">
        <v>47</v>
      </c>
      <c r="Y124" s="4" t="s">
        <v>48</v>
      </c>
      <c r="Z124" s="17" t="str">
        <f>IF(Tabela1[[#This Row],[R.A.E]]="SIM",VLOOKUP(Tabela1[[#This Row],[CLASSIFICAÇÃO]],[1]Lista_Susp_!PRAZO,2,0)+Tabela1[[#This Row],[DATA]],"")</f>
        <v/>
      </c>
      <c r="AA124" s="19" t="b">
        <f ca="1">IF(Tabela1[[#This Row],[R.A.E]]="SIM",IF(AC124="ok","CONCLUÍDO",IF(Tabela1[[#This Row],[PRAZO ABERTURA R.A.E]]&lt;TODAY(),"ATRASADO","NO PRAZO")))</f>
        <v>0</v>
      </c>
      <c r="AB124" s="19" t="str">
        <f ca="1">IF(Tabela1[[#This Row],[PRAZO ABERTURA R.A.E]]&gt;=TODAY(),"",IF(Tabela1[[#This Row],[STATUS]]="ATRASADO",TODAY()-Tabela1[[#This Row],[PRAZO ABERTURA R.A.E]],""))</f>
        <v/>
      </c>
      <c r="AE124" s="2"/>
      <c r="AF124" t="s">
        <v>52</v>
      </c>
    </row>
    <row r="125" spans="1:32" ht="45" x14ac:dyDescent="0.25">
      <c r="A125" s="4">
        <v>124</v>
      </c>
      <c r="B125" s="20" t="s">
        <v>71</v>
      </c>
      <c r="C125" s="48">
        <v>45327</v>
      </c>
      <c r="D125" s="6" t="str">
        <f t="shared" si="2"/>
        <v>fevereiro</v>
      </c>
      <c r="E125" s="21">
        <v>0.39583333333333331</v>
      </c>
      <c r="F125" s="40" t="s">
        <v>895</v>
      </c>
      <c r="G125" s="20" t="s">
        <v>73</v>
      </c>
      <c r="H125" s="10"/>
      <c r="I125" s="10"/>
      <c r="J125" s="2"/>
      <c r="K125" s="11" t="s">
        <v>898</v>
      </c>
      <c r="L125" s="2" t="s">
        <v>75</v>
      </c>
      <c r="M125" s="2" t="s">
        <v>76</v>
      </c>
      <c r="N125" s="20"/>
      <c r="O125" s="24" t="s">
        <v>899</v>
      </c>
      <c r="P125" s="2" t="s">
        <v>413</v>
      </c>
      <c r="Q125" s="31"/>
      <c r="R125" s="31"/>
      <c r="S125" s="31"/>
      <c r="T125" s="41" t="s">
        <v>900</v>
      </c>
      <c r="U125" s="2" t="s">
        <v>672</v>
      </c>
      <c r="V125" s="2" t="s">
        <v>894</v>
      </c>
      <c r="W125" s="4" t="s">
        <v>46</v>
      </c>
      <c r="X125" s="4" t="s">
        <v>47</v>
      </c>
      <c r="Y125" s="4" t="s">
        <v>48</v>
      </c>
      <c r="Z125" s="17" t="str">
        <f>IF(Tabela1[[#This Row],[R.A.E]]="SIM",VLOOKUP(Tabela1[[#This Row],[CLASSIFICAÇÃO]],[1]Lista_Susp_!PRAZO,2,0)+Tabela1[[#This Row],[DATA]],"")</f>
        <v/>
      </c>
      <c r="AA125" s="19" t="b">
        <f ca="1">IF(Tabela1[[#This Row],[R.A.E]]="SIM",IF(AC125="ok","CONCLUÍDO",IF(Tabela1[[#This Row],[PRAZO ABERTURA R.A.E]]&lt;TODAY(),"ATRASADO","NO PRAZO")))</f>
        <v>0</v>
      </c>
      <c r="AB125" s="19" t="str">
        <f ca="1">IF(Tabela1[[#This Row],[PRAZO ABERTURA R.A.E]]&gt;=TODAY(),"",IF(Tabela1[[#This Row],[STATUS]]="ATRASADO",TODAY()-Tabela1[[#This Row],[PRAZO ABERTURA R.A.E]],""))</f>
        <v/>
      </c>
      <c r="AE125" s="2"/>
      <c r="AF125" t="s">
        <v>52</v>
      </c>
    </row>
    <row r="126" spans="1:32" ht="75" x14ac:dyDescent="0.25">
      <c r="A126" s="4">
        <v>125</v>
      </c>
      <c r="B126" s="20" t="s">
        <v>32</v>
      </c>
      <c r="C126" s="48">
        <v>45325</v>
      </c>
      <c r="D126" s="6" t="str">
        <f t="shared" si="2"/>
        <v>fevereiro</v>
      </c>
      <c r="E126" s="21">
        <v>0.46527777777777773</v>
      </c>
      <c r="F126" s="40" t="s">
        <v>843</v>
      </c>
      <c r="G126" s="20" t="s">
        <v>73</v>
      </c>
      <c r="H126" s="10"/>
      <c r="I126" s="10"/>
      <c r="J126" s="2"/>
      <c r="K126" s="11" t="s">
        <v>901</v>
      </c>
      <c r="L126" s="2" t="s">
        <v>902</v>
      </c>
      <c r="M126" s="2" t="s">
        <v>96</v>
      </c>
      <c r="N126" s="20" t="s">
        <v>767</v>
      </c>
      <c r="O126" s="25" t="s">
        <v>903</v>
      </c>
      <c r="P126" s="2" t="s">
        <v>904</v>
      </c>
      <c r="Q126" s="31"/>
      <c r="R126" s="31"/>
      <c r="S126" s="31"/>
      <c r="T126" s="41" t="s">
        <v>905</v>
      </c>
      <c r="U126" s="2" t="s">
        <v>906</v>
      </c>
      <c r="V126" s="2" t="s">
        <v>398</v>
      </c>
      <c r="W126" s="4" t="s">
        <v>46</v>
      </c>
      <c r="X126" s="4" t="s">
        <v>47</v>
      </c>
      <c r="Y126" s="4" t="s">
        <v>48</v>
      </c>
      <c r="Z126" s="17" t="str">
        <f>IF(Tabela1[[#This Row],[R.A.E]]="SIM",VLOOKUP(Tabela1[[#This Row],[CLASSIFICAÇÃO]],[1]Lista_Susp_!PRAZO,2,0)+Tabela1[[#This Row],[DATA]],"")</f>
        <v/>
      </c>
      <c r="AA126" s="19" t="b">
        <f ca="1">IF(Tabela1[[#This Row],[R.A.E]]="SIM",IF(AC126="ok","CONCLUÍDO",IF(Tabela1[[#This Row],[PRAZO ABERTURA R.A.E]]&lt;TODAY(),"ATRASADO","NO PRAZO")))</f>
        <v>0</v>
      </c>
      <c r="AB126" s="19" t="str">
        <f ca="1">IF(Tabela1[[#This Row],[PRAZO ABERTURA R.A.E]]&gt;=TODAY(),"",IF(Tabela1[[#This Row],[STATUS]]="ATRASADO",TODAY()-Tabela1[[#This Row],[PRAZO ABERTURA R.A.E]],""))</f>
        <v/>
      </c>
      <c r="AE126" s="2"/>
    </row>
    <row r="127" spans="1:32" ht="30" x14ac:dyDescent="0.25">
      <c r="A127" s="4">
        <v>126</v>
      </c>
      <c r="B127" s="20" t="s">
        <v>32</v>
      </c>
      <c r="C127" s="48">
        <v>45327</v>
      </c>
      <c r="D127" s="6" t="str">
        <f t="shared" si="2"/>
        <v>fevereiro</v>
      </c>
      <c r="E127" s="21">
        <v>0.59027777777777779</v>
      </c>
      <c r="F127" s="40" t="s">
        <v>907</v>
      </c>
      <c r="G127" s="20" t="s">
        <v>125</v>
      </c>
      <c r="H127" s="10"/>
      <c r="I127" s="10"/>
      <c r="J127" s="2"/>
      <c r="K127" s="11" t="s">
        <v>908</v>
      </c>
      <c r="L127" s="2" t="s">
        <v>448</v>
      </c>
      <c r="M127" s="2" t="s">
        <v>128</v>
      </c>
      <c r="N127" s="20" t="s">
        <v>818</v>
      </c>
      <c r="O127" s="20" t="s">
        <v>909</v>
      </c>
      <c r="P127" s="2" t="s">
        <v>820</v>
      </c>
      <c r="Q127" s="31"/>
      <c r="R127" s="31"/>
      <c r="S127" s="31"/>
      <c r="T127" s="41" t="s">
        <v>910</v>
      </c>
      <c r="U127" s="2" t="s">
        <v>911</v>
      </c>
      <c r="V127" s="2" t="s">
        <v>135</v>
      </c>
      <c r="W127" s="4" t="s">
        <v>46</v>
      </c>
      <c r="X127" s="4" t="s">
        <v>47</v>
      </c>
      <c r="Y127" s="4" t="s">
        <v>48</v>
      </c>
      <c r="Z127" s="17" t="str">
        <f>IF(Tabela1[[#This Row],[R.A.E]]="SIM",VLOOKUP(Tabela1[[#This Row],[CLASSIFICAÇÃO]],[1]Lista_Susp_!PRAZO,2,0)+Tabela1[[#This Row],[DATA]],"")</f>
        <v/>
      </c>
      <c r="AA127" s="19" t="b">
        <f ca="1">IF(Tabela1[[#This Row],[R.A.E]]="SIM",IF(AC127="ok","CONCLUÍDO",IF(Tabela1[[#This Row],[PRAZO ABERTURA R.A.E]]&lt;TODAY(),"ATRASADO","NO PRAZO")))</f>
        <v>0</v>
      </c>
      <c r="AB127" s="19" t="str">
        <f ca="1">IF(Tabela1[[#This Row],[PRAZO ABERTURA R.A.E]]&gt;=TODAY(),"",IF(Tabela1[[#This Row],[STATUS]]="ATRASADO",TODAY()-Tabela1[[#This Row],[PRAZO ABERTURA R.A.E]],""))</f>
        <v/>
      </c>
      <c r="AE127" s="2"/>
    </row>
    <row r="128" spans="1:32" x14ac:dyDescent="0.25">
      <c r="A128" s="4">
        <v>127</v>
      </c>
      <c r="B128" s="20" t="s">
        <v>32</v>
      </c>
      <c r="C128" s="48">
        <v>45322</v>
      </c>
      <c r="D128" s="6" t="str">
        <f t="shared" si="2"/>
        <v>janeiro</v>
      </c>
      <c r="E128" s="21">
        <v>0.52777777777777779</v>
      </c>
      <c r="F128" s="40" t="s">
        <v>912</v>
      </c>
      <c r="G128" s="20" t="s">
        <v>125</v>
      </c>
      <c r="H128" s="10"/>
      <c r="I128" s="10"/>
      <c r="J128" s="2"/>
      <c r="K128" s="11" t="s">
        <v>913</v>
      </c>
      <c r="L128" s="2" t="s">
        <v>127</v>
      </c>
      <c r="M128" s="2" t="s">
        <v>128</v>
      </c>
      <c r="N128" s="20" t="s">
        <v>914</v>
      </c>
      <c r="O128" s="20" t="s">
        <v>915</v>
      </c>
      <c r="P128" s="2" t="s">
        <v>916</v>
      </c>
      <c r="Q128" s="31"/>
      <c r="R128" s="31"/>
      <c r="S128" s="31"/>
      <c r="T128" s="41" t="s">
        <v>917</v>
      </c>
      <c r="U128" s="2" t="s">
        <v>918</v>
      </c>
      <c r="V128" s="2" t="s">
        <v>135</v>
      </c>
      <c r="W128" s="4" t="s">
        <v>46</v>
      </c>
      <c r="X128" s="4" t="s">
        <v>47</v>
      </c>
      <c r="Y128" s="4" t="s">
        <v>48</v>
      </c>
      <c r="Z128" s="17" t="str">
        <f>IF(Tabela1[[#This Row],[R.A.E]]="SIM",VLOOKUP(Tabela1[[#This Row],[CLASSIFICAÇÃO]],[1]Lista_Susp_!PRAZO,2,0)+Tabela1[[#This Row],[DATA]],"")</f>
        <v/>
      </c>
      <c r="AA128" s="19" t="b">
        <f ca="1">IF(Tabela1[[#This Row],[R.A.E]]="SIM",IF(AC128="ok","CONCLUÍDO",IF(Tabela1[[#This Row],[PRAZO ABERTURA R.A.E]]&lt;TODAY(),"ATRASADO","NO PRAZO")))</f>
        <v>0</v>
      </c>
      <c r="AB128" s="19" t="str">
        <f ca="1">IF(Tabela1[[#This Row],[PRAZO ABERTURA R.A.E]]&gt;=TODAY(),"",IF(Tabela1[[#This Row],[STATUS]]="ATRASADO",TODAY()-Tabela1[[#This Row],[PRAZO ABERTURA R.A.E]],""))</f>
        <v/>
      </c>
      <c r="AE128" s="2"/>
    </row>
    <row r="129" spans="1:32" ht="60" x14ac:dyDescent="0.25">
      <c r="A129" s="4">
        <v>128</v>
      </c>
      <c r="B129" s="20" t="s">
        <v>32</v>
      </c>
      <c r="C129" s="48">
        <v>45323</v>
      </c>
      <c r="D129" s="6" t="str">
        <f t="shared" si="2"/>
        <v>fevereiro</v>
      </c>
      <c r="E129" s="21">
        <v>0.47916666666666669</v>
      </c>
      <c r="F129" s="40" t="s">
        <v>919</v>
      </c>
      <c r="G129" s="20" t="s">
        <v>73</v>
      </c>
      <c r="H129" s="10"/>
      <c r="I129" s="10"/>
      <c r="J129" s="2"/>
      <c r="K129" s="11" t="s">
        <v>920</v>
      </c>
      <c r="L129" s="2" t="s">
        <v>921</v>
      </c>
      <c r="M129" s="2" t="s">
        <v>128</v>
      </c>
      <c r="N129" s="20" t="s">
        <v>818</v>
      </c>
      <c r="O129" s="11" t="s">
        <v>922</v>
      </c>
      <c r="P129" s="2" t="s">
        <v>923</v>
      </c>
      <c r="Q129" s="31"/>
      <c r="R129" s="31"/>
      <c r="S129" s="31"/>
      <c r="T129" s="41" t="s">
        <v>924</v>
      </c>
      <c r="U129" s="29" t="s">
        <v>925</v>
      </c>
      <c r="V129" s="2" t="s">
        <v>135</v>
      </c>
      <c r="W129" s="4" t="s">
        <v>46</v>
      </c>
      <c r="X129" s="4" t="s">
        <v>47</v>
      </c>
      <c r="Y129" s="4" t="s">
        <v>48</v>
      </c>
      <c r="Z129" s="17" t="str">
        <f>IF(Tabela1[[#This Row],[R.A.E]]="SIM",VLOOKUP(Tabela1[[#This Row],[CLASSIFICAÇÃO]],[1]Lista_Susp_!PRAZO,2,0)+Tabela1[[#This Row],[DATA]],"")</f>
        <v/>
      </c>
      <c r="AA129" s="19" t="b">
        <f ca="1">IF(Tabela1[[#This Row],[R.A.E]]="SIM",IF(AC129="ok","CONCLUÍDO",IF(Tabela1[[#This Row],[PRAZO ABERTURA R.A.E]]&lt;TODAY(),"ATRASADO","NO PRAZO")))</f>
        <v>0</v>
      </c>
      <c r="AB129" s="19" t="str">
        <f ca="1">IF(Tabela1[[#This Row],[PRAZO ABERTURA R.A.E]]&gt;=TODAY(),"",IF(Tabela1[[#This Row],[STATUS]]="ATRASADO",TODAY()-Tabela1[[#This Row],[PRAZO ABERTURA R.A.E]],""))</f>
        <v/>
      </c>
      <c r="AE129" s="2"/>
    </row>
    <row r="130" spans="1:32" ht="45" x14ac:dyDescent="0.25">
      <c r="A130" s="4">
        <v>129</v>
      </c>
      <c r="B130" s="20" t="s">
        <v>71</v>
      </c>
      <c r="C130" s="48">
        <v>45327</v>
      </c>
      <c r="D130" s="6" t="str">
        <f t="shared" si="2"/>
        <v>fevereiro</v>
      </c>
      <c r="E130" s="21">
        <v>0.66666666666666663</v>
      </c>
      <c r="F130" s="40" t="s">
        <v>926</v>
      </c>
      <c r="G130" s="20" t="s">
        <v>34</v>
      </c>
      <c r="H130" s="10" t="s">
        <v>93</v>
      </c>
      <c r="I130" s="10"/>
      <c r="J130" s="2"/>
      <c r="K130" s="11" t="s">
        <v>927</v>
      </c>
      <c r="L130" s="2" t="s">
        <v>75</v>
      </c>
      <c r="M130" s="2" t="s">
        <v>163</v>
      </c>
      <c r="N130" s="20" t="s">
        <v>928</v>
      </c>
      <c r="O130" s="24" t="s">
        <v>929</v>
      </c>
      <c r="P130" s="29" t="s">
        <v>930</v>
      </c>
      <c r="Q130" s="31"/>
      <c r="R130" s="31"/>
      <c r="S130" s="31"/>
      <c r="T130" s="41" t="s">
        <v>931</v>
      </c>
      <c r="U130" s="2" t="s">
        <v>932</v>
      </c>
      <c r="V130" s="2" t="s">
        <v>170</v>
      </c>
      <c r="W130" s="2" t="s">
        <v>184</v>
      </c>
      <c r="X130" s="2" t="s">
        <v>151</v>
      </c>
      <c r="Y130" s="2" t="s">
        <v>52</v>
      </c>
      <c r="Z130" s="17">
        <f>IF(Tabela1[[#This Row],[R.A.E]]="SIM",VLOOKUP(Tabela1[[#This Row],[CLASSIFICAÇÃO]],[1]Lista_Susp_!PRAZO,2,0)+Tabela1[[#This Row],[DATA]],"")</f>
        <v>45334</v>
      </c>
      <c r="AA130" s="19" t="str">
        <f ca="1">IF(Tabela1[[#This Row],[R.A.E]]="SIM",IF(AC130="ok","CONCLUÍDO",IF(Tabela1[[#This Row],[PRAZO ABERTURA R.A.E]]&lt;TODAY(),"ATRASADO","NO PRAZO")))</f>
        <v>ATRASADO</v>
      </c>
      <c r="AB130" s="19">
        <f ca="1">IF(Tabela1[[#This Row],[PRAZO ABERTURA R.A.E]]&gt;=TODAY(),"",IF(Tabela1[[#This Row],[STATUS]]="ATRASADO",TODAY()-Tabela1[[#This Row],[PRAZO ABERTURA R.A.E]],""))</f>
        <v>249</v>
      </c>
      <c r="AE130" s="2"/>
      <c r="AF130" t="s">
        <v>52</v>
      </c>
    </row>
    <row r="131" spans="1:32" ht="30" x14ac:dyDescent="0.25">
      <c r="A131" s="4">
        <v>130</v>
      </c>
      <c r="B131" s="20" t="s">
        <v>71</v>
      </c>
      <c r="C131" s="48">
        <v>45328</v>
      </c>
      <c r="D131" s="6" t="str">
        <f t="shared" si="2"/>
        <v>fevereiro</v>
      </c>
      <c r="E131" s="21">
        <v>0.375</v>
      </c>
      <c r="F131" s="40" t="s">
        <v>933</v>
      </c>
      <c r="G131" s="20" t="s">
        <v>73</v>
      </c>
      <c r="H131" s="10"/>
      <c r="I131" s="10"/>
      <c r="J131" s="2"/>
      <c r="K131" s="11" t="s">
        <v>934</v>
      </c>
      <c r="L131" s="2" t="s">
        <v>243</v>
      </c>
      <c r="M131" s="2" t="s">
        <v>128</v>
      </c>
      <c r="N131" s="20" t="s">
        <v>935</v>
      </c>
      <c r="O131" s="20" t="s">
        <v>936</v>
      </c>
      <c r="P131" s="2" t="s">
        <v>140</v>
      </c>
      <c r="Q131" s="31"/>
      <c r="R131" s="31"/>
      <c r="S131" s="31"/>
      <c r="T131" s="41" t="s">
        <v>937</v>
      </c>
      <c r="U131" s="2" t="s">
        <v>938</v>
      </c>
      <c r="V131" s="2" t="s">
        <v>170</v>
      </c>
      <c r="W131" s="4" t="s">
        <v>46</v>
      </c>
      <c r="X131" s="4" t="s">
        <v>47</v>
      </c>
      <c r="Y131" s="4" t="s">
        <v>48</v>
      </c>
      <c r="Z131" s="17" t="str">
        <f>IF(Tabela1[[#This Row],[R.A.E]]="SIM",VLOOKUP(Tabela1[[#This Row],[CLASSIFICAÇÃO]],[1]Lista_Susp_!PRAZO,2,0)+Tabela1[[#This Row],[DATA]],"")</f>
        <v/>
      </c>
      <c r="AA131" s="19" t="b">
        <f ca="1">IF(Tabela1[[#This Row],[R.A.E]]="SIM",IF(AC131="ok","CONCLUÍDO",IF(Tabela1[[#This Row],[PRAZO ABERTURA R.A.E]]&lt;TODAY(),"ATRASADO","NO PRAZO")))</f>
        <v>0</v>
      </c>
      <c r="AB131" s="19" t="str">
        <f ca="1">IF(Tabela1[[#This Row],[PRAZO ABERTURA R.A.E]]&gt;=TODAY(),"",IF(Tabela1[[#This Row],[STATUS]]="ATRASADO",TODAY()-Tabela1[[#This Row],[PRAZO ABERTURA R.A.E]],""))</f>
        <v/>
      </c>
      <c r="AE131" s="2"/>
      <c r="AF131" t="s">
        <v>52</v>
      </c>
    </row>
    <row r="132" spans="1:32" ht="45" x14ac:dyDescent="0.25">
      <c r="A132" s="4">
        <v>131</v>
      </c>
      <c r="B132" s="20" t="s">
        <v>32</v>
      </c>
      <c r="C132" s="48">
        <v>45328</v>
      </c>
      <c r="D132" s="6" t="str">
        <f t="shared" si="2"/>
        <v>fevereiro</v>
      </c>
      <c r="E132" s="21">
        <v>0.82638888888888884</v>
      </c>
      <c r="F132" s="40" t="s">
        <v>939</v>
      </c>
      <c r="G132" s="20" t="s">
        <v>125</v>
      </c>
      <c r="H132" s="10"/>
      <c r="I132" s="10"/>
      <c r="J132" s="2"/>
      <c r="K132" s="11" t="s">
        <v>940</v>
      </c>
      <c r="L132" s="2" t="s">
        <v>37</v>
      </c>
      <c r="M132" s="2" t="s">
        <v>593</v>
      </c>
      <c r="N132" s="20" t="s">
        <v>941</v>
      </c>
      <c r="O132" s="36" t="s">
        <v>942</v>
      </c>
      <c r="P132" s="11" t="s">
        <v>943</v>
      </c>
      <c r="Q132" s="31"/>
      <c r="R132" s="31"/>
      <c r="S132" s="31"/>
      <c r="T132" s="41" t="s">
        <v>944</v>
      </c>
      <c r="U132" s="41" t="s">
        <v>945</v>
      </c>
      <c r="V132" s="2" t="s">
        <v>599</v>
      </c>
      <c r="W132" s="4" t="s">
        <v>46</v>
      </c>
      <c r="X132" s="4" t="s">
        <v>47</v>
      </c>
      <c r="Y132" s="4" t="s">
        <v>48</v>
      </c>
      <c r="Z132" s="17" t="str">
        <f>IF(Tabela1[[#This Row],[R.A.E]]="SIM",VLOOKUP(Tabela1[[#This Row],[CLASSIFICAÇÃO]],[1]Lista_Susp_!PRAZO,2,0)+Tabela1[[#This Row],[DATA]],"")</f>
        <v/>
      </c>
      <c r="AA132" s="19" t="b">
        <f ca="1">IF(Tabela1[[#This Row],[R.A.E]]="SIM",IF(AC132="ok","CONCLUÍDO",IF(Tabela1[[#This Row],[PRAZO ABERTURA R.A.E]]&lt;TODAY(),"ATRASADO","NO PRAZO")))</f>
        <v>0</v>
      </c>
      <c r="AB132" s="19" t="str">
        <f ca="1">IF(Tabela1[[#This Row],[PRAZO ABERTURA R.A.E]]&gt;=TODAY(),"",IF(Tabela1[[#This Row],[STATUS]]="ATRASADO",TODAY()-Tabela1[[#This Row],[PRAZO ABERTURA R.A.E]],""))</f>
        <v/>
      </c>
      <c r="AE132" s="2"/>
      <c r="AF132" t="s">
        <v>52</v>
      </c>
    </row>
    <row r="133" spans="1:32" ht="45" x14ac:dyDescent="0.25">
      <c r="A133" s="4">
        <v>132</v>
      </c>
      <c r="B133" s="20" t="s">
        <v>71</v>
      </c>
      <c r="C133" s="48">
        <v>45328</v>
      </c>
      <c r="D133" s="6" t="str">
        <f t="shared" si="2"/>
        <v>fevereiro</v>
      </c>
      <c r="E133" s="21">
        <v>0.41666666666666669</v>
      </c>
      <c r="F133" s="40" t="s">
        <v>946</v>
      </c>
      <c r="G133" s="20" t="s">
        <v>64</v>
      </c>
      <c r="H133" s="10"/>
      <c r="I133" s="10"/>
      <c r="J133" s="2"/>
      <c r="K133" s="11" t="s">
        <v>947</v>
      </c>
      <c r="L133" s="2" t="s">
        <v>75</v>
      </c>
      <c r="M133" s="2" t="s">
        <v>128</v>
      </c>
      <c r="N133" s="20" t="s">
        <v>658</v>
      </c>
      <c r="O133" s="24" t="s">
        <v>948</v>
      </c>
      <c r="P133" s="11" t="s">
        <v>949</v>
      </c>
      <c r="Q133" s="31"/>
      <c r="R133" s="31"/>
      <c r="S133" s="31"/>
      <c r="T133" s="41" t="s">
        <v>950</v>
      </c>
      <c r="U133" s="2" t="s">
        <v>951</v>
      </c>
      <c r="V133" s="2" t="s">
        <v>145</v>
      </c>
      <c r="W133" s="4" t="s">
        <v>46</v>
      </c>
      <c r="X133" s="4" t="s">
        <v>47</v>
      </c>
      <c r="Y133" s="4" t="s">
        <v>48</v>
      </c>
      <c r="Z133" s="17" t="str">
        <f>IF(Tabela1[[#This Row],[R.A.E]]="SIM",VLOOKUP(Tabela1[[#This Row],[CLASSIFICAÇÃO]],[1]Lista_Susp_!PRAZO,2,0)+Tabela1[[#This Row],[DATA]],"")</f>
        <v/>
      </c>
      <c r="AA133" s="19" t="b">
        <f ca="1">IF(Tabela1[[#This Row],[R.A.E]]="SIM",IF(AC133="ok","CONCLUÍDO",IF(Tabela1[[#This Row],[PRAZO ABERTURA R.A.E]]&lt;TODAY(),"ATRASADO","NO PRAZO")))</f>
        <v>0</v>
      </c>
      <c r="AB133" s="19" t="str">
        <f ca="1">IF(Tabela1[[#This Row],[PRAZO ABERTURA R.A.E]]&gt;=TODAY(),"",IF(Tabela1[[#This Row],[STATUS]]="ATRASADO",TODAY()-Tabela1[[#This Row],[PRAZO ABERTURA R.A.E]],""))</f>
        <v/>
      </c>
      <c r="AE133" s="2"/>
      <c r="AF133" t="s">
        <v>52</v>
      </c>
    </row>
    <row r="134" spans="1:32" ht="48" customHeight="1" x14ac:dyDescent="0.25">
      <c r="A134" s="4">
        <v>133</v>
      </c>
      <c r="B134" s="20" t="s">
        <v>71</v>
      </c>
      <c r="C134" s="48">
        <v>45328</v>
      </c>
      <c r="D134" s="6" t="str">
        <f t="shared" si="2"/>
        <v>fevereiro</v>
      </c>
      <c r="E134" s="21">
        <v>0.66666666666666663</v>
      </c>
      <c r="F134" s="40" t="s">
        <v>895</v>
      </c>
      <c r="G134" s="20" t="s">
        <v>73</v>
      </c>
      <c r="H134" s="10"/>
      <c r="I134" s="10"/>
      <c r="J134" s="2"/>
      <c r="K134" s="11" t="s">
        <v>952</v>
      </c>
      <c r="L134" s="2" t="s">
        <v>75</v>
      </c>
      <c r="M134" s="2" t="s">
        <v>128</v>
      </c>
      <c r="N134" s="20" t="s">
        <v>895</v>
      </c>
      <c r="O134" s="20" t="s">
        <v>953</v>
      </c>
      <c r="P134" s="11" t="s">
        <v>413</v>
      </c>
      <c r="Q134" s="31"/>
      <c r="R134" s="31"/>
      <c r="S134" s="31"/>
      <c r="T134" s="41" t="s">
        <v>954</v>
      </c>
      <c r="U134" s="25" t="s">
        <v>955</v>
      </c>
      <c r="V134" s="2" t="s">
        <v>894</v>
      </c>
      <c r="W134" s="4" t="s">
        <v>46</v>
      </c>
      <c r="X134" s="4" t="s">
        <v>47</v>
      </c>
      <c r="Y134" s="4" t="s">
        <v>48</v>
      </c>
      <c r="Z134" s="17" t="str">
        <f>IF(Tabela1[[#This Row],[R.A.E]]="SIM",VLOOKUP(Tabela1[[#This Row],[CLASSIFICAÇÃO]],[1]Lista_Susp_!PRAZO,2,0)+Tabela1[[#This Row],[DATA]],"")</f>
        <v/>
      </c>
      <c r="AA134" s="19" t="b">
        <f ca="1">IF(Tabela1[[#This Row],[R.A.E]]="SIM",IF(AC134="ok","CONCLUÍDO",IF(Tabela1[[#This Row],[PRAZO ABERTURA R.A.E]]&lt;TODAY(),"ATRASADO","NO PRAZO")))</f>
        <v>0</v>
      </c>
      <c r="AB134" s="19" t="str">
        <f ca="1">IF(Tabela1[[#This Row],[PRAZO ABERTURA R.A.E]]&gt;=TODAY(),"",IF(Tabela1[[#This Row],[STATUS]]="ATRASADO",TODAY()-Tabela1[[#This Row],[PRAZO ABERTURA R.A.E]],""))</f>
        <v/>
      </c>
      <c r="AE134" s="2"/>
      <c r="AF134" t="s">
        <v>52</v>
      </c>
    </row>
    <row r="135" spans="1:32" ht="30" x14ac:dyDescent="0.25">
      <c r="A135" s="4">
        <v>134</v>
      </c>
      <c r="B135" s="20" t="s">
        <v>32</v>
      </c>
      <c r="C135" s="48">
        <v>45328</v>
      </c>
      <c r="D135" s="6" t="str">
        <f t="shared" si="2"/>
        <v>fevereiro</v>
      </c>
      <c r="E135" s="21">
        <v>0.58333333333333337</v>
      </c>
      <c r="F135" s="40" t="s">
        <v>956</v>
      </c>
      <c r="G135" s="20" t="s">
        <v>125</v>
      </c>
      <c r="H135" s="10"/>
      <c r="I135" s="10"/>
      <c r="J135" s="2"/>
      <c r="K135" s="11" t="s">
        <v>957</v>
      </c>
      <c r="L135" s="2" t="s">
        <v>211</v>
      </c>
      <c r="M135" s="2" t="s">
        <v>128</v>
      </c>
      <c r="N135" s="20" t="s">
        <v>958</v>
      </c>
      <c r="O135" s="20" t="s">
        <v>959</v>
      </c>
      <c r="P135" s="2" t="s">
        <v>960</v>
      </c>
      <c r="Q135" s="31"/>
      <c r="R135" s="31"/>
      <c r="S135" s="31"/>
      <c r="T135" s="41" t="s">
        <v>961</v>
      </c>
      <c r="U135" s="2" t="s">
        <v>962</v>
      </c>
      <c r="V135" s="2" t="s">
        <v>219</v>
      </c>
      <c r="W135" s="4" t="s">
        <v>46</v>
      </c>
      <c r="X135" s="4" t="s">
        <v>47</v>
      </c>
      <c r="Y135" s="4" t="s">
        <v>48</v>
      </c>
      <c r="Z135" s="17" t="str">
        <f>IF(Tabela1[[#This Row],[R.A.E]]="SIM",VLOOKUP(Tabela1[[#This Row],[CLASSIFICAÇÃO]],[1]Lista_Susp_!PRAZO,2,0)+Tabela1[[#This Row],[DATA]],"")</f>
        <v/>
      </c>
      <c r="AA135" s="19" t="b">
        <f ca="1">IF(Tabela1[[#This Row],[R.A.E]]="SIM",IF(AC135="ok","CONCLUÍDO",IF(Tabela1[[#This Row],[PRAZO ABERTURA R.A.E]]&lt;TODAY(),"ATRASADO","NO PRAZO")))</f>
        <v>0</v>
      </c>
      <c r="AB135" s="19" t="str">
        <f ca="1">IF(Tabela1[[#This Row],[PRAZO ABERTURA R.A.E]]&gt;=TODAY(),"",IF(Tabela1[[#This Row],[STATUS]]="ATRASADO",TODAY()-Tabela1[[#This Row],[PRAZO ABERTURA R.A.E]],""))</f>
        <v/>
      </c>
      <c r="AE135" s="2"/>
    </row>
    <row r="136" spans="1:32" ht="45" x14ac:dyDescent="0.25">
      <c r="A136" s="4">
        <v>135</v>
      </c>
      <c r="B136" s="20" t="s">
        <v>32</v>
      </c>
      <c r="C136" s="48">
        <v>45329</v>
      </c>
      <c r="D136" s="6" t="str">
        <f t="shared" si="2"/>
        <v>fevereiro</v>
      </c>
      <c r="E136" s="21">
        <v>0.55208333333333337</v>
      </c>
      <c r="F136" s="25" t="s">
        <v>939</v>
      </c>
      <c r="G136" s="20" t="s">
        <v>34</v>
      </c>
      <c r="H136" s="10" t="s">
        <v>35</v>
      </c>
      <c r="I136" s="10"/>
      <c r="J136" s="2"/>
      <c r="K136" s="11" t="s">
        <v>963</v>
      </c>
      <c r="L136" s="31" t="s">
        <v>37</v>
      </c>
      <c r="M136" s="2" t="s">
        <v>593</v>
      </c>
      <c r="N136" s="20" t="s">
        <v>964</v>
      </c>
      <c r="O136" s="24" t="s">
        <v>965</v>
      </c>
      <c r="P136" s="11" t="s">
        <v>943</v>
      </c>
      <c r="Q136" s="31"/>
      <c r="R136" s="31"/>
      <c r="S136" s="31"/>
      <c r="T136" s="41" t="s">
        <v>966</v>
      </c>
      <c r="U136" s="2" t="s">
        <v>639</v>
      </c>
      <c r="V136" s="2" t="s">
        <v>599</v>
      </c>
      <c r="W136" s="4" t="s">
        <v>46</v>
      </c>
      <c r="X136" s="4" t="s">
        <v>185</v>
      </c>
      <c r="Y136" s="4" t="s">
        <v>48</v>
      </c>
      <c r="Z136" s="17" t="str">
        <f>IF(Tabela1[[#This Row],[R.A.E]]="SIM",VLOOKUP(Tabela1[[#This Row],[CLASSIFICAÇÃO]],[1]Lista_Susp_!PRAZO,2,0)+Tabela1[[#This Row],[DATA]],"")</f>
        <v/>
      </c>
      <c r="AA136" s="19" t="b">
        <f ca="1">IF(Tabela1[[#This Row],[R.A.E]]="SIM",IF(AC136="ok","CONCLUÍDO",IF(Tabela1[[#This Row],[PRAZO ABERTURA R.A.E]]&lt;TODAY(),"ATRASADO","NO PRAZO")))</f>
        <v>0</v>
      </c>
      <c r="AB136" s="19" t="str">
        <f ca="1">IF(Tabela1[[#This Row],[PRAZO ABERTURA R.A.E]]&gt;=TODAY(),"",IF(Tabela1[[#This Row],[STATUS]]="ATRASADO",TODAY()-Tabela1[[#This Row],[PRAZO ABERTURA R.A.E]],""))</f>
        <v/>
      </c>
      <c r="AE136" s="2"/>
      <c r="AF136" t="s">
        <v>52</v>
      </c>
    </row>
    <row r="137" spans="1:32" ht="75" x14ac:dyDescent="0.25">
      <c r="A137" s="4">
        <v>136</v>
      </c>
      <c r="B137" s="20" t="s">
        <v>32</v>
      </c>
      <c r="C137" s="48">
        <v>45328</v>
      </c>
      <c r="D137" s="6" t="str">
        <f t="shared" si="2"/>
        <v>fevereiro</v>
      </c>
      <c r="E137" s="21">
        <v>0.64583333333333337</v>
      </c>
      <c r="F137" s="40" t="s">
        <v>967</v>
      </c>
      <c r="G137" s="20" t="s">
        <v>125</v>
      </c>
      <c r="H137" s="10"/>
      <c r="I137" s="10"/>
      <c r="J137" s="2"/>
      <c r="K137" s="11" t="s">
        <v>968</v>
      </c>
      <c r="L137" s="4" t="s">
        <v>37</v>
      </c>
      <c r="M137" s="2" t="s">
        <v>96</v>
      </c>
      <c r="N137" s="20" t="s">
        <v>761</v>
      </c>
      <c r="O137" s="24" t="s">
        <v>969</v>
      </c>
      <c r="P137" s="2" t="s">
        <v>970</v>
      </c>
      <c r="Q137" s="31"/>
      <c r="R137" s="31"/>
      <c r="S137" s="31"/>
      <c r="T137" s="41" t="s">
        <v>971</v>
      </c>
      <c r="U137" s="2" t="s">
        <v>603</v>
      </c>
      <c r="V137" s="2" t="s">
        <v>104</v>
      </c>
      <c r="W137" s="4" t="s">
        <v>46</v>
      </c>
      <c r="X137" s="4" t="s">
        <v>123</v>
      </c>
      <c r="Y137" s="4" t="s">
        <v>52</v>
      </c>
      <c r="Z137" s="17">
        <f>IF(Tabela1[[#This Row],[R.A.E]]="SIM",VLOOKUP(Tabela1[[#This Row],[CLASSIFICAÇÃO]],[1]Lista_Susp_!PRAZO,2,0)+Tabela1[[#This Row],[DATA]],"")</f>
        <v>45335</v>
      </c>
      <c r="AA137" s="19" t="s">
        <v>972</v>
      </c>
      <c r="AB137" s="19" t="str">
        <f ca="1">IF(Tabela1[[#This Row],[PRAZO ABERTURA R.A.E]]&gt;=TODAY(),"",IF(Tabela1[[#This Row],[STATUS]]="ATRASADO",TODAY()-Tabela1[[#This Row],[PRAZO ABERTURA R.A.E]],""))</f>
        <v/>
      </c>
      <c r="AE137" s="2"/>
    </row>
    <row r="138" spans="1:32" ht="30" x14ac:dyDescent="0.25">
      <c r="A138" s="4">
        <v>137</v>
      </c>
      <c r="B138" s="20" t="s">
        <v>32</v>
      </c>
      <c r="C138" s="48">
        <v>45328</v>
      </c>
      <c r="D138" s="6" t="str">
        <f t="shared" si="2"/>
        <v>fevereiro</v>
      </c>
      <c r="E138" s="21">
        <v>0.70833333333333337</v>
      </c>
      <c r="F138" s="40" t="s">
        <v>967</v>
      </c>
      <c r="G138" s="20" t="s">
        <v>34</v>
      </c>
      <c r="H138" s="10" t="s">
        <v>583</v>
      </c>
      <c r="I138" s="10"/>
      <c r="J138" s="2"/>
      <c r="K138" s="11" t="s">
        <v>973</v>
      </c>
      <c r="L138" s="2" t="s">
        <v>95</v>
      </c>
      <c r="M138" s="2" t="s">
        <v>96</v>
      </c>
      <c r="N138" s="20" t="s">
        <v>761</v>
      </c>
      <c r="O138" s="20" t="s">
        <v>974</v>
      </c>
      <c r="P138" s="2" t="s">
        <v>329</v>
      </c>
      <c r="Q138" s="31"/>
      <c r="R138" s="31"/>
      <c r="S138" s="31"/>
      <c r="T138" s="41" t="s">
        <v>975</v>
      </c>
      <c r="U138" s="2" t="s">
        <v>603</v>
      </c>
      <c r="V138" s="2" t="s">
        <v>104</v>
      </c>
      <c r="W138" s="4" t="s">
        <v>46</v>
      </c>
      <c r="X138" s="4" t="s">
        <v>47</v>
      </c>
      <c r="Y138" s="4" t="s">
        <v>48</v>
      </c>
      <c r="Z138" s="17" t="str">
        <f>IF(Tabela1[[#This Row],[R.A.E]]="SIM",VLOOKUP(Tabela1[[#This Row],[CLASSIFICAÇÃO]],[1]Lista_Susp_!PRAZO,2,0)+Tabela1[[#This Row],[DATA]],"")</f>
        <v/>
      </c>
      <c r="AA138" s="19" t="b">
        <f ca="1">IF(Tabela1[[#This Row],[R.A.E]]="SIM",IF(AC138="ok","CONCLUÍDO",IF(Tabela1[[#This Row],[PRAZO ABERTURA R.A.E]]&lt;TODAY(),"ATRASADO","NO PRAZO")))</f>
        <v>0</v>
      </c>
      <c r="AB138" s="19" t="str">
        <f ca="1">IF(Tabela1[[#This Row],[PRAZO ABERTURA R.A.E]]&gt;=TODAY(),"",IF(Tabela1[[#This Row],[STATUS]]="ATRASADO",TODAY()-Tabela1[[#This Row],[PRAZO ABERTURA R.A.E]],""))</f>
        <v/>
      </c>
      <c r="AE138" s="2"/>
    </row>
    <row r="139" spans="1:32" ht="30" x14ac:dyDescent="0.25">
      <c r="A139" s="4">
        <v>138</v>
      </c>
      <c r="B139" s="20" t="s">
        <v>32</v>
      </c>
      <c r="C139" s="48">
        <v>45328</v>
      </c>
      <c r="D139" s="6" t="str">
        <f t="shared" si="2"/>
        <v>fevereiro</v>
      </c>
      <c r="E139" s="21">
        <v>0.9375</v>
      </c>
      <c r="F139" s="40" t="s">
        <v>883</v>
      </c>
      <c r="G139" s="44" t="s">
        <v>73</v>
      </c>
      <c r="H139" s="10"/>
      <c r="I139" s="10"/>
      <c r="J139" s="2"/>
      <c r="K139" s="11" t="s">
        <v>976</v>
      </c>
      <c r="L139" s="4" t="s">
        <v>37</v>
      </c>
      <c r="M139" s="2" t="s">
        <v>96</v>
      </c>
      <c r="N139" s="20" t="s">
        <v>97</v>
      </c>
      <c r="O139" s="24" t="s">
        <v>977</v>
      </c>
      <c r="P139" s="2" t="s">
        <v>978</v>
      </c>
      <c r="Q139" s="31"/>
      <c r="R139" s="31"/>
      <c r="S139" s="31"/>
      <c r="T139" s="41" t="s">
        <v>979</v>
      </c>
      <c r="U139" s="2" t="s">
        <v>100</v>
      </c>
      <c r="V139" s="2" t="s">
        <v>104</v>
      </c>
      <c r="W139" s="4" t="s">
        <v>46</v>
      </c>
      <c r="X139" s="4" t="s">
        <v>47</v>
      </c>
      <c r="Y139" s="2" t="s">
        <v>52</v>
      </c>
      <c r="Z139" s="17">
        <f>IF(Tabela1[[#This Row],[R.A.E]]="SIM",VLOOKUP(Tabela1[[#This Row],[CLASSIFICAÇÃO]],[1]Lista_Susp_!PRAZO,2,0)+Tabela1[[#This Row],[DATA]],"")</f>
        <v>45335</v>
      </c>
      <c r="AA139" s="19" t="s">
        <v>972</v>
      </c>
      <c r="AB139" s="19" t="str">
        <f ca="1">IF(Tabela1[[#This Row],[PRAZO ABERTURA R.A.E]]&gt;=TODAY(),"",IF(Tabela1[[#This Row],[STATUS]]="ATRASADO",TODAY()-Tabela1[[#This Row],[PRAZO ABERTURA R.A.E]],""))</f>
        <v/>
      </c>
      <c r="AE139" s="2"/>
    </row>
    <row r="140" spans="1:32" ht="30" x14ac:dyDescent="0.25">
      <c r="A140" s="4">
        <v>139</v>
      </c>
      <c r="B140" s="20" t="s">
        <v>32</v>
      </c>
      <c r="C140" s="48">
        <v>45329</v>
      </c>
      <c r="D140" s="6" t="str">
        <f t="shared" si="2"/>
        <v>fevereiro</v>
      </c>
      <c r="E140" s="21">
        <v>0.1388888888888889</v>
      </c>
      <c r="F140" s="40" t="s">
        <v>980</v>
      </c>
      <c r="G140" s="20" t="s">
        <v>125</v>
      </c>
      <c r="H140" s="10"/>
      <c r="I140" s="10"/>
      <c r="J140" s="2" t="s">
        <v>48</v>
      </c>
      <c r="K140" s="11" t="s">
        <v>981</v>
      </c>
      <c r="L140" s="2" t="s">
        <v>982</v>
      </c>
      <c r="M140" s="2" t="s">
        <v>54</v>
      </c>
      <c r="N140" s="20" t="s">
        <v>426</v>
      </c>
      <c r="O140" s="20" t="s">
        <v>983</v>
      </c>
      <c r="P140" s="2" t="s">
        <v>808</v>
      </c>
      <c r="Q140" s="31"/>
      <c r="R140" s="31"/>
      <c r="S140" s="31"/>
      <c r="T140" t="s">
        <v>984</v>
      </c>
      <c r="U140" s="2" t="s">
        <v>985</v>
      </c>
      <c r="V140" s="2" t="s">
        <v>60</v>
      </c>
      <c r="W140" s="2" t="s">
        <v>61</v>
      </c>
      <c r="X140" s="2" t="s">
        <v>47</v>
      </c>
      <c r="Y140" s="2" t="s">
        <v>52</v>
      </c>
      <c r="Z140" s="17">
        <f>IF(Tabela1[[#This Row],[R.A.E]]="SIM",VLOOKUP(Tabela1[[#This Row],[CLASSIFICAÇÃO]],[1]Lista_Susp_!PRAZO,2,0)+Tabela1[[#This Row],[DATA]],"")</f>
        <v>45336</v>
      </c>
      <c r="AA140" s="19" t="str">
        <f ca="1">IF(Tabela1[[#This Row],[R.A.E]]="SIM",IF(AC140="ok","CONCLUÍDO",IF(Tabela1[[#This Row],[PRAZO ABERTURA R.A.E]]&lt;TODAY(),"ATRASADO","NO PRAZO")))</f>
        <v>CONCLUÍDO</v>
      </c>
      <c r="AB140" s="19" t="str">
        <f ca="1">IF(Tabela1[[#This Row],[PRAZO ABERTURA R.A.E]]&gt;=TODAY(),"",IF(Tabela1[[#This Row],[STATUS]]="ATRASADO",TODAY()-Tabela1[[#This Row],[PRAZO ABERTURA R.A.E]],""))</f>
        <v/>
      </c>
      <c r="AC140" s="2" t="s">
        <v>186</v>
      </c>
      <c r="AD140" s="17">
        <v>45331</v>
      </c>
      <c r="AE140" s="2" t="s">
        <v>52</v>
      </c>
      <c r="AF140" t="s">
        <v>52</v>
      </c>
    </row>
    <row r="141" spans="1:32" ht="45" x14ac:dyDescent="0.25">
      <c r="A141" s="4">
        <v>140</v>
      </c>
      <c r="B141" s="20" t="s">
        <v>32</v>
      </c>
      <c r="C141" s="49">
        <v>45321</v>
      </c>
      <c r="D141" s="6" t="str">
        <f t="shared" si="2"/>
        <v>janeiro</v>
      </c>
      <c r="E141" s="21">
        <v>0.28472222222222221</v>
      </c>
      <c r="F141" s="40" t="s">
        <v>986</v>
      </c>
      <c r="G141" s="20" t="s">
        <v>34</v>
      </c>
      <c r="H141" s="10" t="s">
        <v>35</v>
      </c>
      <c r="I141" s="10"/>
      <c r="J141" s="2"/>
      <c r="K141" s="11" t="s">
        <v>987</v>
      </c>
      <c r="L141" s="4" t="s">
        <v>37</v>
      </c>
      <c r="M141" s="2" t="s">
        <v>272</v>
      </c>
      <c r="N141" s="20" t="s">
        <v>988</v>
      </c>
      <c r="O141" s="24" t="s">
        <v>989</v>
      </c>
      <c r="P141" s="2" t="s">
        <v>177</v>
      </c>
      <c r="Q141" s="31"/>
      <c r="R141" s="31"/>
      <c r="S141" s="31"/>
      <c r="T141" s="41" t="s">
        <v>990</v>
      </c>
      <c r="U141" s="2" t="s">
        <v>991</v>
      </c>
      <c r="V141" s="2" t="s">
        <v>279</v>
      </c>
      <c r="W141" s="4" t="s">
        <v>46</v>
      </c>
      <c r="X141" s="4" t="s">
        <v>47</v>
      </c>
      <c r="Y141" s="4" t="s">
        <v>48</v>
      </c>
      <c r="Z141" s="17" t="str">
        <f>IF(Tabela1[[#This Row],[R.A.E]]="SIM",VLOOKUP(Tabela1[[#This Row],[CLASSIFICAÇÃO]],[1]Lista_Susp_!PRAZO,2,0)+Tabela1[[#This Row],[DATA]],"")</f>
        <v/>
      </c>
      <c r="AA141" s="19" t="b">
        <f ca="1">IF(Tabela1[[#This Row],[R.A.E]]="SIM",IF(AC141="ok","CONCLUÍDO",IF(Tabela1[[#This Row],[PRAZO ABERTURA R.A.E]]&lt;TODAY(),"ATRASADO","NO PRAZO")))</f>
        <v>0</v>
      </c>
      <c r="AB141" s="19" t="str">
        <f ca="1">IF(Tabela1[[#This Row],[PRAZO ABERTURA R.A.E]]&gt;=TODAY(),"",IF(Tabela1[[#This Row],[STATUS]]="ATRASADO",TODAY()-Tabela1[[#This Row],[PRAZO ABERTURA R.A.E]],""))</f>
        <v/>
      </c>
      <c r="AE141" s="2"/>
    </row>
    <row r="142" spans="1:32" ht="30" x14ac:dyDescent="0.25">
      <c r="A142" s="4">
        <v>141</v>
      </c>
      <c r="B142" s="20" t="s">
        <v>32</v>
      </c>
      <c r="C142" s="48">
        <v>45330</v>
      </c>
      <c r="D142" s="6" t="str">
        <f t="shared" si="2"/>
        <v>fevereiro</v>
      </c>
      <c r="E142" s="21">
        <v>0.33333333333333331</v>
      </c>
      <c r="F142" s="40" t="s">
        <v>992</v>
      </c>
      <c r="G142" s="20" t="s">
        <v>34</v>
      </c>
      <c r="H142" s="10" t="s">
        <v>113</v>
      </c>
      <c r="I142" s="10"/>
      <c r="J142" s="2"/>
      <c r="K142" s="11" t="s">
        <v>993</v>
      </c>
      <c r="L142" s="2" t="s">
        <v>203</v>
      </c>
      <c r="M142" s="2" t="s">
        <v>38</v>
      </c>
      <c r="N142" s="20" t="s">
        <v>476</v>
      </c>
      <c r="O142" s="20" t="s">
        <v>994</v>
      </c>
      <c r="P142" s="2" t="s">
        <v>995</v>
      </c>
      <c r="Q142" s="31"/>
      <c r="R142" s="31"/>
      <c r="S142" s="31"/>
      <c r="T142" s="41" t="s">
        <v>996</v>
      </c>
      <c r="U142" s="2" t="s">
        <v>208</v>
      </c>
      <c r="V142" s="2" t="s">
        <v>122</v>
      </c>
      <c r="W142" s="4" t="s">
        <v>46</v>
      </c>
      <c r="X142" s="4" t="s">
        <v>47</v>
      </c>
      <c r="Y142" s="4" t="s">
        <v>48</v>
      </c>
      <c r="Z142" s="17" t="str">
        <f>IF(Tabela1[[#This Row],[R.A.E]]="SIM",VLOOKUP(Tabela1[[#This Row],[CLASSIFICAÇÃO]],[1]Lista_Susp_!PRAZO,2,0)+Tabela1[[#This Row],[DATA]],"")</f>
        <v/>
      </c>
      <c r="AA142" s="19" t="b">
        <f ca="1">IF(Tabela1[[#This Row],[R.A.E]]="SIM",IF(AC142="ok","CONCLUÍDO",IF(Tabela1[[#This Row],[PRAZO ABERTURA R.A.E]]&lt;TODAY(),"ATRASADO","NO PRAZO")))</f>
        <v>0</v>
      </c>
      <c r="AB142" s="19" t="str">
        <f ca="1">IF(Tabela1[[#This Row],[PRAZO ABERTURA R.A.E]]&gt;=TODAY(),"",IF(Tabela1[[#This Row],[STATUS]]="ATRASADO",TODAY()-Tabela1[[#This Row],[PRAZO ABERTURA R.A.E]],""))</f>
        <v/>
      </c>
      <c r="AE142" s="2"/>
    </row>
    <row r="143" spans="1:32" ht="64.5" customHeight="1" x14ac:dyDescent="0.25">
      <c r="A143" s="4">
        <v>142</v>
      </c>
      <c r="B143" s="20" t="s">
        <v>71</v>
      </c>
      <c r="C143" s="48">
        <v>45329</v>
      </c>
      <c r="D143" s="6" t="str">
        <f t="shared" si="2"/>
        <v>fevereiro</v>
      </c>
      <c r="E143" s="21">
        <v>0.40277777777777773</v>
      </c>
      <c r="F143" s="40" t="s">
        <v>997</v>
      </c>
      <c r="G143" s="20" t="s">
        <v>64</v>
      </c>
      <c r="H143" s="10"/>
      <c r="I143" s="10"/>
      <c r="J143" s="2"/>
      <c r="K143" s="38" t="s">
        <v>998</v>
      </c>
      <c r="L143" s="2" t="s">
        <v>448</v>
      </c>
      <c r="M143" s="2" t="s">
        <v>128</v>
      </c>
      <c r="N143" s="20"/>
      <c r="O143" s="20" t="s">
        <v>999</v>
      </c>
      <c r="P143" s="2" t="s">
        <v>820</v>
      </c>
      <c r="Q143" s="31"/>
      <c r="R143" s="31"/>
      <c r="S143" s="31"/>
      <c r="T143" s="41" t="s">
        <v>1000</v>
      </c>
      <c r="U143" s="2" t="s">
        <v>1001</v>
      </c>
      <c r="V143" s="2" t="s">
        <v>170</v>
      </c>
      <c r="W143" s="4" t="s">
        <v>46</v>
      </c>
      <c r="X143" s="4" t="s">
        <v>47</v>
      </c>
      <c r="Y143" s="4" t="s">
        <v>48</v>
      </c>
      <c r="Z143" s="17" t="str">
        <f>IF(Tabela1[[#This Row],[R.A.E]]="SIM",VLOOKUP(Tabela1[[#This Row],[CLASSIFICAÇÃO]],[1]Lista_Susp_!PRAZO,2,0)+Tabela1[[#This Row],[DATA]],"")</f>
        <v/>
      </c>
      <c r="AA143" s="19" t="b">
        <f ca="1">IF(Tabela1[[#This Row],[R.A.E]]="SIM",IF(AC143="ok","CONCLUÍDO",IF(Tabela1[[#This Row],[PRAZO ABERTURA R.A.E]]&lt;TODAY(),"ATRASADO","NO PRAZO")))</f>
        <v>0</v>
      </c>
      <c r="AB143" s="19" t="str">
        <f ca="1">IF(Tabela1[[#This Row],[PRAZO ABERTURA R.A.E]]&gt;=TODAY(),"",IF(Tabela1[[#This Row],[STATUS]]="ATRASADO",TODAY()-Tabela1[[#This Row],[PRAZO ABERTURA R.A.E]],""))</f>
        <v/>
      </c>
      <c r="AE143" s="2"/>
      <c r="AF143" t="s">
        <v>52</v>
      </c>
    </row>
    <row r="144" spans="1:32" ht="30" x14ac:dyDescent="0.25">
      <c r="A144" s="4">
        <v>143</v>
      </c>
      <c r="B144" s="20" t="s">
        <v>71</v>
      </c>
      <c r="C144" s="48">
        <v>45329</v>
      </c>
      <c r="D144" s="6" t="str">
        <f t="shared" si="2"/>
        <v>fevereiro</v>
      </c>
      <c r="E144" s="21">
        <v>0.45833333333333331</v>
      </c>
      <c r="F144" s="40" t="s">
        <v>1002</v>
      </c>
      <c r="G144" s="20" t="s">
        <v>125</v>
      </c>
      <c r="H144" s="10"/>
      <c r="I144" s="10"/>
      <c r="J144" s="2"/>
      <c r="K144" s="11" t="s">
        <v>1003</v>
      </c>
      <c r="L144" s="2" t="s">
        <v>127</v>
      </c>
      <c r="M144" s="2" t="s">
        <v>128</v>
      </c>
      <c r="N144" s="20" t="s">
        <v>1004</v>
      </c>
      <c r="O144" s="20" t="s">
        <v>1005</v>
      </c>
      <c r="P144" s="2" t="s">
        <v>130</v>
      </c>
      <c r="Q144" s="31"/>
      <c r="R144" s="31"/>
      <c r="S144" s="31"/>
      <c r="T144" s="41" t="s">
        <v>1006</v>
      </c>
      <c r="U144" s="2" t="s">
        <v>1007</v>
      </c>
      <c r="V144" s="2" t="s">
        <v>85</v>
      </c>
      <c r="W144" s="4" t="s">
        <v>46</v>
      </c>
      <c r="X144" s="4" t="s">
        <v>47</v>
      </c>
      <c r="Y144" s="4" t="s">
        <v>48</v>
      </c>
      <c r="Z144" s="17" t="str">
        <f>IF(Tabela1[[#This Row],[R.A.E]]="SIM",VLOOKUP(Tabela1[[#This Row],[CLASSIFICAÇÃO]],[1]Lista_Susp_!PRAZO,2,0)+Tabela1[[#This Row],[DATA]],"")</f>
        <v/>
      </c>
      <c r="AA144" s="19" t="b">
        <f ca="1">IF(Tabela1[[#This Row],[R.A.E]]="SIM",IF(AC144="ok","CONCLUÍDO",IF(Tabela1[[#This Row],[PRAZO ABERTURA R.A.E]]&lt;TODAY(),"ATRASADO","NO PRAZO")))</f>
        <v>0</v>
      </c>
      <c r="AB144" s="19" t="str">
        <f ca="1">IF(Tabela1[[#This Row],[PRAZO ABERTURA R.A.E]]&gt;=TODAY(),"",IF(Tabela1[[#This Row],[STATUS]]="ATRASADO",TODAY()-Tabela1[[#This Row],[PRAZO ABERTURA R.A.E]],""))</f>
        <v/>
      </c>
      <c r="AE144" s="2"/>
      <c r="AF144" t="s">
        <v>52</v>
      </c>
    </row>
    <row r="145" spans="1:32" ht="61.5" customHeight="1" x14ac:dyDescent="0.25">
      <c r="A145" s="4">
        <v>144</v>
      </c>
      <c r="B145" s="20" t="s">
        <v>32</v>
      </c>
      <c r="C145" s="48">
        <v>45329</v>
      </c>
      <c r="D145" s="6" t="str">
        <f t="shared" si="2"/>
        <v>fevereiro</v>
      </c>
      <c r="E145" s="21">
        <v>0.39583333333333331</v>
      </c>
      <c r="F145" s="40" t="s">
        <v>1008</v>
      </c>
      <c r="G145" s="20" t="s">
        <v>34</v>
      </c>
      <c r="H145" s="10" t="s">
        <v>113</v>
      </c>
      <c r="I145" s="10"/>
      <c r="J145" s="2" t="s">
        <v>52</v>
      </c>
      <c r="K145" s="11" t="s">
        <v>1009</v>
      </c>
      <c r="L145" s="2" t="s">
        <v>441</v>
      </c>
      <c r="M145" s="2" t="s">
        <v>38</v>
      </c>
      <c r="N145" s="20"/>
      <c r="O145" s="20" t="s">
        <v>1010</v>
      </c>
      <c r="P145" s="2" t="s">
        <v>1011</v>
      </c>
      <c r="Q145" s="31"/>
      <c r="R145" s="31"/>
      <c r="S145" s="31"/>
      <c r="T145" s="41" t="s">
        <v>1012</v>
      </c>
      <c r="U145" s="2" t="s">
        <v>1013</v>
      </c>
      <c r="V145" s="2" t="s">
        <v>170</v>
      </c>
      <c r="W145" s="2" t="s">
        <v>61</v>
      </c>
      <c r="X145" s="2" t="s">
        <v>123</v>
      </c>
      <c r="Y145" s="2" t="s">
        <v>52</v>
      </c>
      <c r="Z145" s="17">
        <f>IF(Tabela1[[#This Row],[R.A.E]]="SIM",VLOOKUP(Tabela1[[#This Row],[CLASSIFICAÇÃO]],[1]Lista_Susp_!PRAZO,2,0)+Tabela1[[#This Row],[DATA]],"")</f>
        <v>45336</v>
      </c>
      <c r="AA145" s="19" t="str">
        <f ca="1">IF(Tabela1[[#This Row],[R.A.E]]="SIM",IF(AC145="ok","CONCLUÍDO",IF(Tabela1[[#This Row],[PRAZO ABERTURA R.A.E]]&lt;TODAY(),"ATRASADO","NO PRAZO")))</f>
        <v>ATRASADO</v>
      </c>
      <c r="AB145" s="19">
        <f ca="1">IF(Tabela1[[#This Row],[PRAZO ABERTURA R.A.E]]&gt;=TODAY(),"",IF(Tabela1[[#This Row],[STATUS]]="ATRASADO",TODAY()-Tabela1[[#This Row],[PRAZO ABERTURA R.A.E]],""))</f>
        <v>247</v>
      </c>
      <c r="AE145" s="2"/>
    </row>
    <row r="146" spans="1:32" ht="81" customHeight="1" x14ac:dyDescent="0.25">
      <c r="A146" s="4">
        <v>145</v>
      </c>
      <c r="B146" s="20" t="s">
        <v>71</v>
      </c>
      <c r="C146" s="48">
        <v>45330</v>
      </c>
      <c r="D146" s="6" t="str">
        <f t="shared" si="2"/>
        <v>fevereiro</v>
      </c>
      <c r="E146" s="21">
        <v>0.4694444444444445</v>
      </c>
      <c r="F146" s="25" t="s">
        <v>1014</v>
      </c>
      <c r="G146" s="20" t="s">
        <v>64</v>
      </c>
      <c r="H146" s="10"/>
      <c r="I146" s="10"/>
      <c r="J146" s="2"/>
      <c r="K146" s="11" t="s">
        <v>1015</v>
      </c>
      <c r="L146" s="2" t="s">
        <v>1016</v>
      </c>
      <c r="M146" s="2" t="s">
        <v>128</v>
      </c>
      <c r="N146" s="20" t="s">
        <v>1004</v>
      </c>
      <c r="O146" s="20" t="s">
        <v>1017</v>
      </c>
      <c r="P146" s="2" t="s">
        <v>213</v>
      </c>
      <c r="Q146" s="31"/>
      <c r="R146" s="31"/>
      <c r="S146" s="31"/>
      <c r="T146" s="41" t="s">
        <v>1018</v>
      </c>
      <c r="U146" s="2" t="s">
        <v>1019</v>
      </c>
      <c r="V146" s="2" t="s">
        <v>85</v>
      </c>
      <c r="W146" s="4" t="s">
        <v>46</v>
      </c>
      <c r="X146" s="4" t="s">
        <v>47</v>
      </c>
      <c r="Y146" s="4" t="s">
        <v>48</v>
      </c>
      <c r="Z146" s="17" t="str">
        <f>IF(Tabela1[[#This Row],[R.A.E]]="SIM",VLOOKUP(Tabela1[[#This Row],[CLASSIFICAÇÃO]],[1]Lista_Susp_!PRAZO,2,0)+Tabela1[[#This Row],[DATA]],"")</f>
        <v/>
      </c>
      <c r="AA146" s="19" t="b">
        <f ca="1">IF(Tabela1[[#This Row],[R.A.E]]="SIM",IF(AC146="ok","CONCLUÍDO",IF(Tabela1[[#This Row],[PRAZO ABERTURA R.A.E]]&lt;TODAY(),"ATRASADO","NO PRAZO")))</f>
        <v>0</v>
      </c>
      <c r="AB146" s="19" t="str">
        <f ca="1">IF(Tabela1[[#This Row],[PRAZO ABERTURA R.A.E]]&gt;=TODAY(),"",IF(Tabela1[[#This Row],[STATUS]]="ATRASADO",TODAY()-Tabela1[[#This Row],[PRAZO ABERTURA R.A.E]],""))</f>
        <v/>
      </c>
      <c r="AE146" s="2"/>
      <c r="AF146" t="s">
        <v>52</v>
      </c>
    </row>
    <row r="147" spans="1:32" ht="45" x14ac:dyDescent="0.25">
      <c r="A147" s="4">
        <v>146</v>
      </c>
      <c r="B147" s="20" t="s">
        <v>71</v>
      </c>
      <c r="C147" s="48">
        <v>45329</v>
      </c>
      <c r="D147" s="6" t="str">
        <f t="shared" si="2"/>
        <v>fevereiro</v>
      </c>
      <c r="E147" s="21">
        <v>0.34722222222222227</v>
      </c>
      <c r="F147" s="40" t="s">
        <v>1020</v>
      </c>
      <c r="G147" s="20" t="s">
        <v>125</v>
      </c>
      <c r="H147" s="10"/>
      <c r="I147" s="10"/>
      <c r="J147" s="2"/>
      <c r="K147" s="11" t="s">
        <v>1021</v>
      </c>
      <c r="L147" s="2" t="s">
        <v>154</v>
      </c>
      <c r="M147" s="2" t="s">
        <v>128</v>
      </c>
      <c r="N147" s="40" t="s">
        <v>1022</v>
      </c>
      <c r="O147" s="20" t="s">
        <v>1023</v>
      </c>
      <c r="P147" s="2" t="s">
        <v>245</v>
      </c>
      <c r="Q147" s="31"/>
      <c r="R147" s="31"/>
      <c r="S147" s="31"/>
      <c r="T147" s="41" t="s">
        <v>1024</v>
      </c>
      <c r="U147" s="2" t="s">
        <v>1025</v>
      </c>
      <c r="V147" s="2" t="s">
        <v>145</v>
      </c>
      <c r="W147" s="4" t="s">
        <v>46</v>
      </c>
      <c r="X147" s="4" t="s">
        <v>47</v>
      </c>
      <c r="Y147" s="4" t="s">
        <v>48</v>
      </c>
      <c r="Z147" s="17" t="str">
        <f>IF(Tabela1[[#This Row],[R.A.E]]="SIM",VLOOKUP(Tabela1[[#This Row],[CLASSIFICAÇÃO]],[1]Lista_Susp_!PRAZO,2,0)+Tabela1[[#This Row],[DATA]],"")</f>
        <v/>
      </c>
      <c r="AA147" s="19" t="b">
        <f ca="1">IF(Tabela1[[#This Row],[R.A.E]]="SIM",IF(AC147="ok","CONCLUÍDO",IF(Tabela1[[#This Row],[PRAZO ABERTURA R.A.E]]&lt;TODAY(),"ATRASADO","NO PRAZO")))</f>
        <v>0</v>
      </c>
      <c r="AB147" s="19" t="str">
        <f ca="1">IF(Tabela1[[#This Row],[PRAZO ABERTURA R.A.E]]&gt;=TODAY(),"",IF(Tabela1[[#This Row],[STATUS]]="ATRASADO",TODAY()-Tabela1[[#This Row],[PRAZO ABERTURA R.A.E]],""))</f>
        <v/>
      </c>
      <c r="AE147" s="2"/>
      <c r="AF147" t="s">
        <v>52</v>
      </c>
    </row>
    <row r="148" spans="1:32" ht="90" x14ac:dyDescent="0.25">
      <c r="A148" s="4">
        <v>147</v>
      </c>
      <c r="B148" s="20" t="s">
        <v>32</v>
      </c>
      <c r="C148" s="48">
        <v>45329</v>
      </c>
      <c r="D148" s="6" t="str">
        <f t="shared" si="2"/>
        <v>fevereiro</v>
      </c>
      <c r="E148" s="21">
        <v>0.70833333333333337</v>
      </c>
      <c r="F148" s="40" t="s">
        <v>1026</v>
      </c>
      <c r="G148" s="20" t="s">
        <v>73</v>
      </c>
      <c r="H148" s="10"/>
      <c r="I148" s="10"/>
      <c r="J148" s="2"/>
      <c r="K148" s="11" t="s">
        <v>1027</v>
      </c>
      <c r="L148" s="2" t="s">
        <v>37</v>
      </c>
      <c r="M148" s="2" t="s">
        <v>96</v>
      </c>
      <c r="N148" s="44" t="s">
        <v>767</v>
      </c>
      <c r="O148" s="24" t="s">
        <v>1028</v>
      </c>
      <c r="P148" s="2" t="s">
        <v>846</v>
      </c>
      <c r="Q148" s="31"/>
      <c r="R148" s="31"/>
      <c r="S148" s="31"/>
      <c r="T148" s="41" t="s">
        <v>1029</v>
      </c>
      <c r="U148" s="2" t="s">
        <v>1030</v>
      </c>
      <c r="V148" s="2" t="s">
        <v>398</v>
      </c>
      <c r="W148" s="4" t="s">
        <v>46</v>
      </c>
      <c r="X148" s="4" t="s">
        <v>47</v>
      </c>
      <c r="Y148" s="4" t="s">
        <v>48</v>
      </c>
      <c r="Z148" s="17" t="str">
        <f>IF(Tabela1[[#This Row],[R.A.E]]="SIM",VLOOKUP(Tabela1[[#This Row],[CLASSIFICAÇÃO]],[1]Lista_Susp_!PRAZO,2,0)+Tabela1[[#This Row],[DATA]],"")</f>
        <v/>
      </c>
      <c r="AA148" s="19" t="b">
        <f ca="1">IF(Tabela1[[#This Row],[R.A.E]]="SIM",IF(AC148="ok","CONCLUÍDO",IF(Tabela1[[#This Row],[PRAZO ABERTURA R.A.E]]&lt;TODAY(),"ATRASADO","NO PRAZO")))</f>
        <v>0</v>
      </c>
      <c r="AB148" s="19" t="str">
        <f ca="1">IF(Tabela1[[#This Row],[PRAZO ABERTURA R.A.E]]&gt;=TODAY(),"",IF(Tabela1[[#This Row],[STATUS]]="ATRASADO",TODAY()-Tabela1[[#This Row],[PRAZO ABERTURA R.A.E]],""))</f>
        <v/>
      </c>
      <c r="AE148" s="2"/>
    </row>
    <row r="149" spans="1:32" ht="75" x14ac:dyDescent="0.25">
      <c r="A149" s="4">
        <v>148</v>
      </c>
      <c r="B149" s="20" t="s">
        <v>32</v>
      </c>
      <c r="C149" s="48">
        <v>45330</v>
      </c>
      <c r="D149" s="6" t="str">
        <f t="shared" si="2"/>
        <v>fevereiro</v>
      </c>
      <c r="E149" s="21">
        <v>0.27083333333333331</v>
      </c>
      <c r="F149" s="40" t="s">
        <v>1031</v>
      </c>
      <c r="G149" s="20" t="s">
        <v>34</v>
      </c>
      <c r="H149" s="10" t="s">
        <v>93</v>
      </c>
      <c r="I149" s="10"/>
      <c r="J149" s="2"/>
      <c r="K149" s="37" t="s">
        <v>1032</v>
      </c>
      <c r="L149" s="2" t="s">
        <v>37</v>
      </c>
      <c r="M149" s="2" t="s">
        <v>272</v>
      </c>
      <c r="N149" s="20" t="s">
        <v>1033</v>
      </c>
      <c r="O149" s="24" t="s">
        <v>1034</v>
      </c>
      <c r="P149" s="2" t="s">
        <v>1035</v>
      </c>
      <c r="Q149" s="31"/>
      <c r="R149" s="31"/>
      <c r="S149" s="31"/>
      <c r="T149" s="41" t="s">
        <v>1036</v>
      </c>
      <c r="U149" s="2" t="s">
        <v>1037</v>
      </c>
      <c r="V149" s="2" t="s">
        <v>1038</v>
      </c>
      <c r="W149" s="2" t="s">
        <v>46</v>
      </c>
      <c r="X149" s="2" t="s">
        <v>47</v>
      </c>
      <c r="Y149" s="2" t="s">
        <v>48</v>
      </c>
      <c r="Z149" s="17" t="str">
        <f>IF(Tabela1[[#This Row],[R.A.E]]="SIM",VLOOKUP(Tabela1[[#This Row],[CLASSIFICAÇÃO]],[1]Lista_Susp_!PRAZO,2,0)+Tabela1[[#This Row],[DATA]],"")</f>
        <v/>
      </c>
      <c r="AA149" s="19" t="b">
        <f ca="1">IF(Tabela1[[#This Row],[R.A.E]]="SIM",IF(AC149="ok","CONCLUÍDO",IF(Tabela1[[#This Row],[PRAZO ABERTURA R.A.E]]&lt;TODAY(),"ATRASADO","NO PRAZO")))</f>
        <v>0</v>
      </c>
      <c r="AB149" s="19" t="str">
        <f ca="1">IF(Tabela1[[#This Row],[PRAZO ABERTURA R.A.E]]&gt;=TODAY(),"",IF(Tabela1[[#This Row],[STATUS]]="ATRASADO",TODAY()-Tabela1[[#This Row],[PRAZO ABERTURA R.A.E]],""))</f>
        <v/>
      </c>
      <c r="AE149" s="2"/>
    </row>
    <row r="150" spans="1:32" ht="66.75" customHeight="1" x14ac:dyDescent="0.25">
      <c r="A150" s="4">
        <v>149</v>
      </c>
      <c r="B150" s="20" t="s">
        <v>32</v>
      </c>
      <c r="C150" s="48">
        <v>45331</v>
      </c>
      <c r="D150" s="6" t="str">
        <f t="shared" si="2"/>
        <v>fevereiro</v>
      </c>
      <c r="E150" s="21">
        <v>0.27083333333333331</v>
      </c>
      <c r="F150" s="40" t="s">
        <v>1039</v>
      </c>
      <c r="G150" s="20" t="s">
        <v>405</v>
      </c>
      <c r="H150" s="10"/>
      <c r="I150" s="10"/>
      <c r="J150" s="2"/>
      <c r="K150" s="11" t="s">
        <v>1040</v>
      </c>
      <c r="L150" s="2" t="s">
        <v>37</v>
      </c>
      <c r="M150" s="2" t="s">
        <v>272</v>
      </c>
      <c r="N150" s="20" t="s">
        <v>986</v>
      </c>
      <c r="O150" s="24" t="s">
        <v>1041</v>
      </c>
      <c r="P150" s="2" t="s">
        <v>1042</v>
      </c>
      <c r="Q150" s="31"/>
      <c r="R150" s="31"/>
      <c r="S150" s="31"/>
      <c r="T150" t="s">
        <v>1043</v>
      </c>
      <c r="U150" s="2" t="s">
        <v>1044</v>
      </c>
      <c r="V150" s="2" t="s">
        <v>279</v>
      </c>
      <c r="W150" s="31"/>
      <c r="X150" s="31"/>
      <c r="Y150" s="31"/>
      <c r="Z150" s="17" t="str">
        <f>IF(Tabela1[[#This Row],[R.A.E]]="SIM",VLOOKUP(Tabela1[[#This Row],[CLASSIFICAÇÃO]],[1]Lista_Susp_!PRAZO,2,0)+Tabela1[[#This Row],[DATA]],"")</f>
        <v/>
      </c>
      <c r="AA150" s="19" t="b">
        <f ca="1">IF(Tabela1[[#This Row],[R.A.E]]="SIM",IF(AC150="ok","CONCLUÍDO",IF(Tabela1[[#This Row],[PRAZO ABERTURA R.A.E]]&lt;TODAY(),"ATRASADO","NO PRAZO")))</f>
        <v>0</v>
      </c>
      <c r="AB150" s="19" t="str">
        <f ca="1">IF(Tabela1[[#This Row],[PRAZO ABERTURA R.A.E]]&gt;=TODAY(),"",IF(Tabela1[[#This Row],[STATUS]]="ATRASADO",TODAY()-Tabela1[[#This Row],[PRAZO ABERTURA R.A.E]],""))</f>
        <v/>
      </c>
      <c r="AE150" s="2"/>
    </row>
    <row r="151" spans="1:32" x14ac:dyDescent="0.25">
      <c r="A151" s="4">
        <v>150</v>
      </c>
      <c r="B151" s="20" t="s">
        <v>32</v>
      </c>
      <c r="C151" s="48">
        <v>45330</v>
      </c>
      <c r="D151" s="6" t="str">
        <f t="shared" si="2"/>
        <v>fevereiro</v>
      </c>
      <c r="E151" s="21">
        <v>0.67708333333333337</v>
      </c>
      <c r="F151" s="40" t="s">
        <v>315</v>
      </c>
      <c r="G151" s="20" t="s">
        <v>73</v>
      </c>
      <c r="H151" s="10"/>
      <c r="I151" s="10"/>
      <c r="J151" s="2"/>
      <c r="K151" s="11" t="s">
        <v>1045</v>
      </c>
      <c r="L151" s="2" t="s">
        <v>37</v>
      </c>
      <c r="M151" s="2" t="s">
        <v>76</v>
      </c>
      <c r="N151" s="20" t="s">
        <v>317</v>
      </c>
      <c r="O151" s="24" t="s">
        <v>1046</v>
      </c>
      <c r="P151" s="2" t="s">
        <v>319</v>
      </c>
      <c r="Q151" s="31"/>
      <c r="R151" s="31"/>
      <c r="S151" s="31"/>
      <c r="T151" s="41" t="s">
        <v>1047</v>
      </c>
      <c r="U151" s="2" t="s">
        <v>1048</v>
      </c>
      <c r="V151" s="2" t="s">
        <v>467</v>
      </c>
      <c r="W151" s="2" t="s">
        <v>46</v>
      </c>
      <c r="X151" s="2" t="s">
        <v>47</v>
      </c>
      <c r="Y151" s="2" t="s">
        <v>48</v>
      </c>
      <c r="Z151" s="17" t="str">
        <f>IF(Tabela1[[#This Row],[R.A.E]]="SIM",VLOOKUP(Tabela1[[#This Row],[CLASSIFICAÇÃO]],[1]Lista_Susp_!PRAZO,2,0)+Tabela1[[#This Row],[DATA]],"")</f>
        <v/>
      </c>
      <c r="AA151" s="19" t="b">
        <f ca="1">IF(Tabela1[[#This Row],[R.A.E]]="SIM",IF(AC151="ok","CONCLUÍDO",IF(Tabela1[[#This Row],[PRAZO ABERTURA R.A.E]]&lt;TODAY(),"ATRASADO","NO PRAZO")))</f>
        <v>0</v>
      </c>
      <c r="AB151" s="19" t="str">
        <f ca="1">IF(Tabela1[[#This Row],[PRAZO ABERTURA R.A.E]]&gt;=TODAY(),"",IF(Tabela1[[#This Row],[STATUS]]="ATRASADO",TODAY()-Tabela1[[#This Row],[PRAZO ABERTURA R.A.E]],""))</f>
        <v/>
      </c>
      <c r="AE151" s="2"/>
    </row>
    <row r="152" spans="1:32" ht="45" x14ac:dyDescent="0.25">
      <c r="A152" s="4">
        <v>151</v>
      </c>
      <c r="B152" s="20" t="s">
        <v>32</v>
      </c>
      <c r="C152" s="48">
        <v>45328</v>
      </c>
      <c r="D152" s="6" t="str">
        <f t="shared" si="2"/>
        <v>fevereiro</v>
      </c>
      <c r="E152" s="21">
        <v>0.52083333333333337</v>
      </c>
      <c r="F152" s="40" t="s">
        <v>1049</v>
      </c>
      <c r="G152" s="20" t="s">
        <v>50</v>
      </c>
      <c r="H152" s="10"/>
      <c r="I152" s="10" t="s">
        <v>172</v>
      </c>
      <c r="J152" s="2"/>
      <c r="K152" s="11" t="s">
        <v>1050</v>
      </c>
      <c r="L152" s="2" t="s">
        <v>448</v>
      </c>
      <c r="M152" s="2" t="s">
        <v>128</v>
      </c>
      <c r="N152" s="20" t="s">
        <v>1051</v>
      </c>
      <c r="O152" s="20" t="s">
        <v>1052</v>
      </c>
      <c r="P152" s="2" t="s">
        <v>1053</v>
      </c>
      <c r="Q152" s="31"/>
      <c r="R152" s="31"/>
      <c r="S152" s="31"/>
      <c r="T152" s="41" t="s">
        <v>1054</v>
      </c>
      <c r="U152" s="2" t="s">
        <v>1055</v>
      </c>
      <c r="V152" s="2" t="s">
        <v>135</v>
      </c>
      <c r="W152" s="2" t="s">
        <v>46</v>
      </c>
      <c r="X152" s="2" t="s">
        <v>47</v>
      </c>
      <c r="Y152" s="2" t="s">
        <v>52</v>
      </c>
      <c r="Z152" s="17">
        <f>IF(Tabela1[[#This Row],[R.A.E]]="SIM",VLOOKUP(Tabela1[[#This Row],[CLASSIFICAÇÃO]],[1]Lista_Susp_!PRAZO,2,0)+Tabela1[[#This Row],[DATA]],"")</f>
        <v>45335</v>
      </c>
      <c r="AA152" s="19" t="s">
        <v>972</v>
      </c>
      <c r="AB152" s="19" t="str">
        <f ca="1">IF(Tabela1[[#This Row],[PRAZO ABERTURA R.A.E]]&gt;=TODAY(),"",IF(Tabela1[[#This Row],[STATUS]]="ATRASADO",TODAY()-Tabela1[[#This Row],[PRAZO ABERTURA R.A.E]],""))</f>
        <v/>
      </c>
      <c r="AE152" s="2"/>
    </row>
    <row r="153" spans="1:32" x14ac:dyDescent="0.25">
      <c r="A153" s="4">
        <v>152</v>
      </c>
      <c r="B153" s="20" t="s">
        <v>32</v>
      </c>
      <c r="C153" s="48">
        <v>45327</v>
      </c>
      <c r="D153" s="6" t="str">
        <f t="shared" si="2"/>
        <v>fevereiro</v>
      </c>
      <c r="E153" s="21">
        <v>0.3576388888888889</v>
      </c>
      <c r="F153" s="40" t="s">
        <v>315</v>
      </c>
      <c r="G153" s="20" t="s">
        <v>73</v>
      </c>
      <c r="H153" s="10"/>
      <c r="I153" s="10"/>
      <c r="J153" s="2"/>
      <c r="K153" s="11" t="s">
        <v>1056</v>
      </c>
      <c r="L153" s="2" t="s">
        <v>37</v>
      </c>
      <c r="M153" s="2" t="s">
        <v>76</v>
      </c>
      <c r="N153" s="20" t="s">
        <v>317</v>
      </c>
      <c r="O153" s="24" t="s">
        <v>1057</v>
      </c>
      <c r="P153" s="2" t="s">
        <v>319</v>
      </c>
      <c r="Q153" s="31"/>
      <c r="R153" s="31"/>
      <c r="S153" s="31"/>
      <c r="T153" s="41" t="s">
        <v>1058</v>
      </c>
      <c r="U153" s="2" t="s">
        <v>1059</v>
      </c>
      <c r="V153" s="2" t="s">
        <v>467</v>
      </c>
      <c r="W153" s="2" t="s">
        <v>46</v>
      </c>
      <c r="X153" s="2" t="s">
        <v>47</v>
      </c>
      <c r="Y153" s="2" t="s">
        <v>48</v>
      </c>
      <c r="Z153" s="17" t="str">
        <f>IF(Tabela1[[#This Row],[R.A.E]]="SIM",VLOOKUP(Tabela1[[#This Row],[CLASSIFICAÇÃO]],[1]Lista_Susp_!PRAZO,2,0)+Tabela1[[#This Row],[DATA]],"")</f>
        <v/>
      </c>
      <c r="AA153" s="19" t="b">
        <f ca="1">IF(Tabela1[[#This Row],[R.A.E]]="SIM",IF(AC153="ok","CONCLUÍDO",IF(Tabela1[[#This Row],[PRAZO ABERTURA R.A.E]]&lt;TODAY(),"ATRASADO","NO PRAZO")))</f>
        <v>0</v>
      </c>
      <c r="AB153" s="19" t="str">
        <f ca="1">IF(Tabela1[[#This Row],[PRAZO ABERTURA R.A.E]]&gt;=TODAY(),"",IF(Tabela1[[#This Row],[STATUS]]="ATRASADO",TODAY()-Tabela1[[#This Row],[PRAZO ABERTURA R.A.E]],""))</f>
        <v/>
      </c>
      <c r="AE153" s="2"/>
    </row>
    <row r="154" spans="1:32" ht="30" x14ac:dyDescent="0.25">
      <c r="A154" s="4">
        <v>153</v>
      </c>
      <c r="B154" s="20" t="s">
        <v>32</v>
      </c>
      <c r="C154" s="48">
        <v>45333</v>
      </c>
      <c r="D154" s="6" t="str">
        <f t="shared" si="2"/>
        <v>fevereiro</v>
      </c>
      <c r="E154" s="21">
        <v>0.10416666666666667</v>
      </c>
      <c r="F154" s="40" t="s">
        <v>1060</v>
      </c>
      <c r="G154" s="20" t="s">
        <v>64</v>
      </c>
      <c r="H154" s="10"/>
      <c r="I154" s="10"/>
      <c r="J154" s="2"/>
      <c r="K154" s="11" t="s">
        <v>1061</v>
      </c>
      <c r="L154" s="2" t="s">
        <v>37</v>
      </c>
      <c r="M154" s="2" t="s">
        <v>96</v>
      </c>
      <c r="N154" s="20" t="s">
        <v>1062</v>
      </c>
      <c r="O154" s="24" t="s">
        <v>1063</v>
      </c>
      <c r="P154" s="1" t="s">
        <v>1064</v>
      </c>
      <c r="Q154" s="31"/>
      <c r="R154" s="31"/>
      <c r="S154" s="31"/>
      <c r="T154" s="41" t="s">
        <v>1065</v>
      </c>
      <c r="U154" s="2" t="s">
        <v>1066</v>
      </c>
      <c r="V154" s="2" t="s">
        <v>104</v>
      </c>
      <c r="W154" s="2" t="s">
        <v>46</v>
      </c>
      <c r="X154" s="2" t="s">
        <v>47</v>
      </c>
      <c r="Y154" s="2" t="s">
        <v>48</v>
      </c>
      <c r="Z154" s="17" t="str">
        <f>IF(Tabela1[[#This Row],[R.A.E]]="SIM",VLOOKUP(Tabela1[[#This Row],[CLASSIFICAÇÃO]],[1]Lista_Susp_!PRAZO,2,0)+Tabela1[[#This Row],[DATA]],"")</f>
        <v/>
      </c>
      <c r="AA154" s="19" t="b">
        <f ca="1">IF(Tabela1[[#This Row],[R.A.E]]="SIM",IF(AC154="ok","CONCLUÍDO",IF(Tabela1[[#This Row],[PRAZO ABERTURA R.A.E]]&lt;TODAY(),"ATRASADO","NO PRAZO")))</f>
        <v>0</v>
      </c>
      <c r="AB154" s="19" t="str">
        <f ca="1">IF(Tabela1[[#This Row],[PRAZO ABERTURA R.A.E]]&gt;=TODAY(),"",IF(Tabela1[[#This Row],[STATUS]]="ATRASADO",TODAY()-Tabela1[[#This Row],[PRAZO ABERTURA R.A.E]],""))</f>
        <v/>
      </c>
      <c r="AE154" s="2"/>
    </row>
    <row r="155" spans="1:32" ht="60" x14ac:dyDescent="0.25">
      <c r="A155" s="4">
        <v>154</v>
      </c>
      <c r="B155" s="20" t="s">
        <v>32</v>
      </c>
      <c r="C155" s="48">
        <v>45333</v>
      </c>
      <c r="D155" s="6" t="str">
        <f t="shared" si="2"/>
        <v>fevereiro</v>
      </c>
      <c r="E155" s="21">
        <v>0.3125</v>
      </c>
      <c r="F155" s="40" t="s">
        <v>1067</v>
      </c>
      <c r="G155" s="20" t="s">
        <v>34</v>
      </c>
      <c r="H155" s="10" t="s">
        <v>113</v>
      </c>
      <c r="I155" s="10"/>
      <c r="J155" s="2" t="s">
        <v>52</v>
      </c>
      <c r="K155" s="11" t="s">
        <v>1068</v>
      </c>
      <c r="L155" s="2" t="s">
        <v>203</v>
      </c>
      <c r="M155" s="2" t="s">
        <v>38</v>
      </c>
      <c r="N155" s="20"/>
      <c r="O155" s="2" t="s">
        <v>1069</v>
      </c>
      <c r="P155" s="2" t="s">
        <v>1070</v>
      </c>
      <c r="Q155" s="31"/>
      <c r="R155" s="31"/>
      <c r="S155" s="31"/>
      <c r="T155" s="41" t="s">
        <v>1071</v>
      </c>
      <c r="U155" s="2" t="s">
        <v>1072</v>
      </c>
      <c r="V155" s="2" t="s">
        <v>170</v>
      </c>
      <c r="W155" s="2" t="s">
        <v>61</v>
      </c>
      <c r="X155" s="2" t="s">
        <v>123</v>
      </c>
      <c r="Y155" s="2" t="s">
        <v>52</v>
      </c>
      <c r="Z155" s="17">
        <f>IF(Tabela1[[#This Row],[R.A.E]]="SIM",VLOOKUP(Tabela1[[#This Row],[CLASSIFICAÇÃO]],[1]Lista_Susp_!PRAZO,2,0)+Tabela1[[#This Row],[DATA]],"")</f>
        <v>45340</v>
      </c>
      <c r="AA155" s="19" t="str">
        <f ca="1">IF(Tabela1[[#This Row],[R.A.E]]="SIM",IF(AC155="ok","CONCLUÍDO",IF(Tabela1[[#This Row],[PRAZO ABERTURA R.A.E]]&lt;TODAY(),"ATRASADO","NO PRAZO")))</f>
        <v>ATRASADO</v>
      </c>
      <c r="AB155" s="19">
        <f ca="1">IF(Tabela1[[#This Row],[PRAZO ABERTURA R.A.E]]&gt;=TODAY(),"",IF(Tabela1[[#This Row],[STATUS]]="ATRASADO",TODAY()-Tabela1[[#This Row],[PRAZO ABERTURA R.A.E]],""))</f>
        <v>243</v>
      </c>
      <c r="AE155" s="2"/>
    </row>
    <row r="156" spans="1:32" ht="45" x14ac:dyDescent="0.25">
      <c r="A156" s="4">
        <v>155</v>
      </c>
      <c r="B156" s="20" t="s">
        <v>71</v>
      </c>
      <c r="C156" s="48">
        <v>45331</v>
      </c>
      <c r="D156" s="6" t="str">
        <f t="shared" si="2"/>
        <v>fevereiro</v>
      </c>
      <c r="E156" s="21">
        <v>0.40277777777777773</v>
      </c>
      <c r="F156" s="40" t="s">
        <v>1073</v>
      </c>
      <c r="G156" s="20" t="s">
        <v>73</v>
      </c>
      <c r="H156" s="10"/>
      <c r="I156" s="10"/>
      <c r="J156" s="2"/>
      <c r="K156" s="11" t="s">
        <v>1074</v>
      </c>
      <c r="L156" s="2" t="s">
        <v>75</v>
      </c>
      <c r="M156" s="2" t="s">
        <v>76</v>
      </c>
      <c r="N156" s="20" t="s">
        <v>895</v>
      </c>
      <c r="O156" s="24" t="s">
        <v>1075</v>
      </c>
      <c r="P156" s="2" t="s">
        <v>413</v>
      </c>
      <c r="Q156" s="31"/>
      <c r="R156" s="31"/>
      <c r="S156" s="31"/>
      <c r="T156" s="41" t="s">
        <v>1076</v>
      </c>
      <c r="U156" s="2" t="s">
        <v>672</v>
      </c>
      <c r="V156" s="2" t="s">
        <v>894</v>
      </c>
      <c r="W156" s="2" t="s">
        <v>46</v>
      </c>
      <c r="X156" s="2" t="s">
        <v>47</v>
      </c>
      <c r="Y156" s="2" t="s">
        <v>48</v>
      </c>
      <c r="Z156" s="17" t="str">
        <f>IF(Tabela1[[#This Row],[R.A.E]]="SIM",VLOOKUP(Tabela1[[#This Row],[CLASSIFICAÇÃO]],[1]Lista_Susp_!PRAZO,2,0)+Tabela1[[#This Row],[DATA]],"")</f>
        <v/>
      </c>
      <c r="AA156" s="19" t="b">
        <f ca="1">IF(Tabela1[[#This Row],[R.A.E]]="SIM",IF(AC156="ok","CONCLUÍDO",IF(Tabela1[[#This Row],[PRAZO ABERTURA R.A.E]]&lt;TODAY(),"ATRASADO","NO PRAZO")))</f>
        <v>0</v>
      </c>
      <c r="AB156" s="19" t="str">
        <f ca="1">IF(Tabela1[[#This Row],[PRAZO ABERTURA R.A.E]]&gt;=TODAY(),"",IF(Tabela1[[#This Row],[STATUS]]="ATRASADO",TODAY()-Tabela1[[#This Row],[PRAZO ABERTURA R.A.E]],""))</f>
        <v/>
      </c>
      <c r="AE156" s="2"/>
      <c r="AF156" t="s">
        <v>52</v>
      </c>
    </row>
    <row r="157" spans="1:32" ht="45" x14ac:dyDescent="0.25">
      <c r="A157" s="4">
        <v>156</v>
      </c>
      <c r="B157" s="20" t="s">
        <v>71</v>
      </c>
      <c r="C157" s="48">
        <v>45333</v>
      </c>
      <c r="D157" s="6" t="str">
        <f t="shared" si="2"/>
        <v>fevereiro</v>
      </c>
      <c r="E157" s="21">
        <v>0.61111111111111105</v>
      </c>
      <c r="F157" s="40" t="s">
        <v>1077</v>
      </c>
      <c r="G157" s="20" t="s">
        <v>73</v>
      </c>
      <c r="H157" s="10"/>
      <c r="I157" s="10"/>
      <c r="J157" s="2"/>
      <c r="K157" s="11" t="s">
        <v>1078</v>
      </c>
      <c r="L157" s="2" t="s">
        <v>127</v>
      </c>
      <c r="M157" s="2" t="s">
        <v>128</v>
      </c>
      <c r="N157" s="20" t="s">
        <v>1079</v>
      </c>
      <c r="O157" s="20" t="s">
        <v>1080</v>
      </c>
      <c r="P157" s="2" t="s">
        <v>140</v>
      </c>
      <c r="Q157" s="31"/>
      <c r="R157" s="31"/>
      <c r="S157" s="31"/>
      <c r="T157" s="41" t="s">
        <v>1081</v>
      </c>
      <c r="U157" s="2" t="s">
        <v>1082</v>
      </c>
      <c r="V157" s="2" t="s">
        <v>170</v>
      </c>
      <c r="W157" s="2" t="s">
        <v>46</v>
      </c>
      <c r="X157" s="2" t="s">
        <v>47</v>
      </c>
      <c r="Y157" s="2" t="s">
        <v>48</v>
      </c>
      <c r="Z157" s="17" t="str">
        <f>IF(Tabela1[[#This Row],[R.A.E]]="SIM",VLOOKUP(Tabela1[[#This Row],[CLASSIFICAÇÃO]],[1]Lista_Susp_!PRAZO,2,0)+Tabela1[[#This Row],[DATA]],"")</f>
        <v/>
      </c>
      <c r="AA157" s="19" t="b">
        <f ca="1">IF(Tabela1[[#This Row],[R.A.E]]="SIM",IF(AC157="ok","CONCLUÍDO",IF(Tabela1[[#This Row],[PRAZO ABERTURA R.A.E]]&lt;TODAY(),"ATRASADO","NO PRAZO")))</f>
        <v>0</v>
      </c>
      <c r="AB157" s="19" t="str">
        <f ca="1">IF(Tabela1[[#This Row],[PRAZO ABERTURA R.A.E]]&gt;=TODAY(),"",IF(Tabela1[[#This Row],[STATUS]]="ATRASADO",TODAY()-Tabela1[[#This Row],[PRAZO ABERTURA R.A.E]],""))</f>
        <v/>
      </c>
      <c r="AE157" s="2"/>
      <c r="AF157" t="s">
        <v>52</v>
      </c>
    </row>
    <row r="158" spans="1:32" ht="75" x14ac:dyDescent="0.25">
      <c r="A158" s="4">
        <v>157</v>
      </c>
      <c r="B158" s="20" t="s">
        <v>32</v>
      </c>
      <c r="C158" s="48">
        <v>45333</v>
      </c>
      <c r="D158" s="6" t="str">
        <f t="shared" si="2"/>
        <v>fevereiro</v>
      </c>
      <c r="E158" s="21">
        <v>0.94791666666666663</v>
      </c>
      <c r="F158" s="40" t="s">
        <v>1083</v>
      </c>
      <c r="G158" s="20" t="s">
        <v>1084</v>
      </c>
      <c r="H158" s="10"/>
      <c r="I158" s="10"/>
      <c r="J158" s="2" t="s">
        <v>48</v>
      </c>
      <c r="K158" s="11" t="s">
        <v>1085</v>
      </c>
      <c r="L158" s="2" t="s">
        <v>982</v>
      </c>
      <c r="M158" s="2" t="s">
        <v>38</v>
      </c>
      <c r="N158" s="20" t="s">
        <v>1086</v>
      </c>
      <c r="O158" s="20" t="s">
        <v>1087</v>
      </c>
      <c r="P158" s="2" t="s">
        <v>797</v>
      </c>
      <c r="Q158" s="31"/>
      <c r="R158" s="31"/>
      <c r="S158" s="31"/>
      <c r="T158" s="41" t="s">
        <v>1088</v>
      </c>
      <c r="U158" s="2" t="s">
        <v>1089</v>
      </c>
      <c r="V158" s="2" t="s">
        <v>122</v>
      </c>
      <c r="W158" s="4" t="s">
        <v>61</v>
      </c>
      <c r="X158" s="4" t="s">
        <v>151</v>
      </c>
      <c r="Y158" s="4" t="s">
        <v>52</v>
      </c>
      <c r="Z158" s="17">
        <f>IF(Tabela1[[#This Row],[R.A.E]]="SIM",VLOOKUP(Tabela1[[#This Row],[CLASSIFICAÇÃO]],[1]Lista_Susp_!PRAZO,2,0)+Tabela1[[#This Row],[DATA]],"")</f>
        <v>45340</v>
      </c>
      <c r="AA158" s="19" t="str">
        <f ca="1">IF(Tabela1[[#This Row],[R.A.E]]="SIM",IF(AC158="ok","CONCLUÍDO",IF(Tabela1[[#This Row],[PRAZO ABERTURA R.A.E]]&lt;TODAY(),"ATRASADO","NO PRAZO")))</f>
        <v>CONCLUÍDO</v>
      </c>
      <c r="AB158" s="19" t="str">
        <f ca="1">IF(Tabela1[[#This Row],[PRAZO ABERTURA R.A.E]]&gt;=TODAY(),"",IF(Tabela1[[#This Row],[STATUS]]="ATRASADO",TODAY()-Tabela1[[#This Row],[PRAZO ABERTURA R.A.E]],""))</f>
        <v/>
      </c>
      <c r="AC158" s="2" t="s">
        <v>186</v>
      </c>
      <c r="AD158" s="17">
        <v>45334</v>
      </c>
      <c r="AE158" s="2" t="s">
        <v>52</v>
      </c>
      <c r="AF158" t="s">
        <v>52</v>
      </c>
    </row>
    <row r="159" spans="1:32" ht="90" customHeight="1" x14ac:dyDescent="0.25">
      <c r="A159" s="4">
        <v>158</v>
      </c>
      <c r="B159" s="20" t="s">
        <v>32</v>
      </c>
      <c r="C159" s="43">
        <v>45333</v>
      </c>
      <c r="D159" s="6" t="str">
        <f t="shared" si="2"/>
        <v>fevereiro</v>
      </c>
      <c r="E159" s="21">
        <v>0.375</v>
      </c>
      <c r="F159" s="40" t="s">
        <v>1090</v>
      </c>
      <c r="G159" s="20" t="s">
        <v>1084</v>
      </c>
      <c r="H159" s="10"/>
      <c r="I159" s="10"/>
      <c r="J159" s="2"/>
      <c r="K159" s="11" t="s">
        <v>1091</v>
      </c>
      <c r="L159" s="2" t="s">
        <v>37</v>
      </c>
      <c r="M159" s="2" t="s">
        <v>96</v>
      </c>
      <c r="N159" s="20" t="s">
        <v>426</v>
      </c>
      <c r="O159" s="24" t="s">
        <v>1092</v>
      </c>
      <c r="P159" s="2" t="s">
        <v>1093</v>
      </c>
      <c r="Q159" s="31"/>
      <c r="R159" s="31"/>
      <c r="S159" s="31"/>
      <c r="T159" s="41" t="s">
        <v>1094</v>
      </c>
      <c r="U159" s="2" t="s">
        <v>1095</v>
      </c>
      <c r="V159" s="2" t="s">
        <v>398</v>
      </c>
      <c r="W159" s="2" t="s">
        <v>184</v>
      </c>
      <c r="X159" s="2" t="s">
        <v>47</v>
      </c>
      <c r="Y159" s="2" t="s">
        <v>52</v>
      </c>
      <c r="Z159" s="17">
        <f>IF(Tabela1[[#This Row],[R.A.E]]="SIM",VLOOKUP(Tabela1[[#This Row],[CLASSIFICAÇÃO]],[1]Lista_Susp_!PRAZO,2,0)+Tabela1[[#This Row],[DATA]],"")</f>
        <v>45340</v>
      </c>
      <c r="AA159" s="19" t="s">
        <v>972</v>
      </c>
      <c r="AB159" s="19" t="str">
        <f ca="1">IF(Tabela1[[#This Row],[PRAZO ABERTURA R.A.E]]&gt;=TODAY(),"",IF(Tabela1[[#This Row],[STATUS]]="ATRASADO",TODAY()-Tabela1[[#This Row],[PRAZO ABERTURA R.A.E]],""))</f>
        <v/>
      </c>
      <c r="AE159" s="2"/>
    </row>
    <row r="160" spans="1:32" x14ac:dyDescent="0.25">
      <c r="A160" s="4">
        <v>159</v>
      </c>
      <c r="B160" s="20" t="s">
        <v>32</v>
      </c>
      <c r="C160" s="43">
        <v>45334</v>
      </c>
      <c r="D160" s="6" t="str">
        <f t="shared" si="2"/>
        <v>fevereiro</v>
      </c>
      <c r="E160" s="21">
        <v>0.3125</v>
      </c>
      <c r="F160" s="40" t="s">
        <v>1096</v>
      </c>
      <c r="G160" s="20" t="s">
        <v>73</v>
      </c>
      <c r="H160" s="10"/>
      <c r="I160" s="10"/>
      <c r="J160" s="2"/>
      <c r="K160" s="37" t="s">
        <v>1097</v>
      </c>
      <c r="L160" s="2" t="s">
        <v>37</v>
      </c>
      <c r="M160" s="2" t="s">
        <v>272</v>
      </c>
      <c r="N160" s="40" t="s">
        <v>1098</v>
      </c>
      <c r="O160" s="24" t="s">
        <v>1099</v>
      </c>
      <c r="P160" s="2" t="s">
        <v>177</v>
      </c>
      <c r="Q160" s="31"/>
      <c r="R160" s="31"/>
      <c r="S160" s="31"/>
      <c r="T160" s="41" t="s">
        <v>1100</v>
      </c>
      <c r="U160" s="2" t="s">
        <v>1101</v>
      </c>
      <c r="V160" s="2" t="s">
        <v>1038</v>
      </c>
      <c r="W160" s="2" t="s">
        <v>46</v>
      </c>
      <c r="X160" s="2" t="s">
        <v>47</v>
      </c>
      <c r="Y160" s="2" t="s">
        <v>48</v>
      </c>
      <c r="Z160" s="17" t="str">
        <f>IF(Tabela1[[#This Row],[R.A.E]]="SIM",VLOOKUP(Tabela1[[#This Row],[CLASSIFICAÇÃO]],[1]Lista_Susp_!PRAZO,2,0)+Tabela1[[#This Row],[DATA]],"")</f>
        <v/>
      </c>
      <c r="AA160" s="19" t="b">
        <f ca="1">IF(Tabela1[[#This Row],[R.A.E]]="SIM",IF(AC160="ok","CONCLUÍDO",IF(Tabela1[[#This Row],[PRAZO ABERTURA R.A.E]]&lt;TODAY(),"ATRASADO","NO PRAZO")))</f>
        <v>0</v>
      </c>
      <c r="AB160" s="19" t="str">
        <f ca="1">IF(Tabela1[[#This Row],[PRAZO ABERTURA R.A.E]]&gt;=TODAY(),"",IF(Tabela1[[#This Row],[STATUS]]="ATRASADO",TODAY()-Tabela1[[#This Row],[PRAZO ABERTURA R.A.E]],""))</f>
        <v/>
      </c>
      <c r="AE160" s="2"/>
    </row>
    <row r="161" spans="1:32" ht="60" x14ac:dyDescent="0.25">
      <c r="A161" s="4">
        <v>160</v>
      </c>
      <c r="B161" s="20" t="s">
        <v>32</v>
      </c>
      <c r="C161" s="43">
        <v>45335</v>
      </c>
      <c r="D161" s="6" t="str">
        <f t="shared" si="2"/>
        <v>fevereiro</v>
      </c>
      <c r="E161" s="21">
        <v>0.43402777777777773</v>
      </c>
      <c r="F161" s="40" t="s">
        <v>1102</v>
      </c>
      <c r="G161" s="20" t="s">
        <v>73</v>
      </c>
      <c r="H161" s="10"/>
      <c r="I161" s="10"/>
      <c r="J161" s="2"/>
      <c r="K161" s="11" t="s">
        <v>1103</v>
      </c>
      <c r="L161" s="2" t="s">
        <v>448</v>
      </c>
      <c r="M161" s="2" t="s">
        <v>128</v>
      </c>
      <c r="N161" s="20" t="s">
        <v>1104</v>
      </c>
      <c r="O161" s="20" t="s">
        <v>1105</v>
      </c>
      <c r="P161" s="2" t="s">
        <v>1053</v>
      </c>
      <c r="Q161" s="31"/>
      <c r="R161" s="31"/>
      <c r="S161" s="31"/>
      <c r="T161" s="41" t="s">
        <v>1106</v>
      </c>
      <c r="U161" s="2" t="s">
        <v>1055</v>
      </c>
      <c r="V161" s="2" t="s">
        <v>135</v>
      </c>
      <c r="W161" s="2" t="s">
        <v>46</v>
      </c>
      <c r="X161" s="2" t="s">
        <v>47</v>
      </c>
      <c r="Y161" s="4" t="s">
        <v>48</v>
      </c>
      <c r="Z161" s="17" t="str">
        <f>IF(Tabela1[[#This Row],[R.A.E]]="SIM",VLOOKUP(Tabela1[[#This Row],[CLASSIFICAÇÃO]],[1]Lista_Susp_!PRAZO,2,0)+Tabela1[[#This Row],[DATA]],"")</f>
        <v/>
      </c>
      <c r="AA161" s="19" t="b">
        <f ca="1">IF(Tabela1[[#This Row],[R.A.E]]="SIM",IF(AC161="ok","CONCLUÍDO",IF(Tabela1[[#This Row],[PRAZO ABERTURA R.A.E]]&lt;TODAY(),"ATRASADO","NO PRAZO")))</f>
        <v>0</v>
      </c>
      <c r="AB161" s="19" t="str">
        <f ca="1">IF(Tabela1[[#This Row],[PRAZO ABERTURA R.A.E]]&gt;=TODAY(),"",IF(Tabela1[[#This Row],[STATUS]]="ATRASADO",TODAY()-Tabela1[[#This Row],[PRAZO ABERTURA R.A.E]],""))</f>
        <v/>
      </c>
      <c r="AE161" s="2"/>
    </row>
    <row r="162" spans="1:32" ht="30" x14ac:dyDescent="0.25">
      <c r="A162" s="4">
        <v>161</v>
      </c>
      <c r="B162" s="20" t="s">
        <v>32</v>
      </c>
      <c r="C162" s="43">
        <v>45335</v>
      </c>
      <c r="D162" s="6" t="str">
        <f t="shared" si="2"/>
        <v>fevereiro</v>
      </c>
      <c r="E162" s="21">
        <v>0.4236111111111111</v>
      </c>
      <c r="F162" s="40" t="s">
        <v>1107</v>
      </c>
      <c r="G162" s="20" t="s">
        <v>73</v>
      </c>
      <c r="H162" s="10"/>
      <c r="I162" s="10"/>
      <c r="J162" s="2"/>
      <c r="K162" s="11" t="s">
        <v>1108</v>
      </c>
      <c r="L162" s="2" t="s">
        <v>448</v>
      </c>
      <c r="M162" s="2" t="s">
        <v>128</v>
      </c>
      <c r="N162" s="20" t="s">
        <v>1104</v>
      </c>
      <c r="O162" s="20" t="s">
        <v>1109</v>
      </c>
      <c r="P162" s="2" t="s">
        <v>1053</v>
      </c>
      <c r="Q162" s="31"/>
      <c r="R162" s="31"/>
      <c r="S162" s="31"/>
      <c r="T162" s="41" t="s">
        <v>1110</v>
      </c>
      <c r="U162" s="2" t="s">
        <v>1055</v>
      </c>
      <c r="V162" s="2" t="s">
        <v>135</v>
      </c>
      <c r="W162" s="2" t="s">
        <v>46</v>
      </c>
      <c r="X162" s="2" t="s">
        <v>47</v>
      </c>
      <c r="Y162" s="4" t="s">
        <v>48</v>
      </c>
      <c r="Z162" s="17" t="str">
        <f>IF(Tabela1[[#This Row],[R.A.E]]="SIM",VLOOKUP(Tabela1[[#This Row],[CLASSIFICAÇÃO]],[1]Lista_Susp_!PRAZO,2,0)+Tabela1[[#This Row],[DATA]],"")</f>
        <v/>
      </c>
      <c r="AA162" s="19" t="b">
        <f ca="1">IF(Tabela1[[#This Row],[R.A.E]]="SIM",IF(AC162="ok","CONCLUÍDO",IF(Tabela1[[#This Row],[PRAZO ABERTURA R.A.E]]&lt;TODAY(),"ATRASADO","NO PRAZO")))</f>
        <v>0</v>
      </c>
      <c r="AB162" s="19" t="str">
        <f ca="1">IF(Tabela1[[#This Row],[PRAZO ABERTURA R.A.E]]&gt;=TODAY(),"",IF(Tabela1[[#This Row],[STATUS]]="ATRASADO",TODAY()-Tabela1[[#This Row],[PRAZO ABERTURA R.A.E]],""))</f>
        <v/>
      </c>
      <c r="AE162" s="2"/>
    </row>
    <row r="163" spans="1:32" ht="68.25" customHeight="1" x14ac:dyDescent="0.25">
      <c r="A163" s="4">
        <v>162</v>
      </c>
      <c r="B163" s="20" t="s">
        <v>71</v>
      </c>
      <c r="C163" s="43">
        <v>45335</v>
      </c>
      <c r="D163" s="6" t="str">
        <f t="shared" si="2"/>
        <v>fevereiro</v>
      </c>
      <c r="E163" s="21">
        <v>0.52083333333333337</v>
      </c>
      <c r="F163" s="40" t="s">
        <v>1111</v>
      </c>
      <c r="G163" s="20" t="s">
        <v>125</v>
      </c>
      <c r="H163" s="10"/>
      <c r="I163" s="10"/>
      <c r="J163" s="2"/>
      <c r="K163" s="11" t="s">
        <v>1112</v>
      </c>
      <c r="L163" s="2" t="s">
        <v>448</v>
      </c>
      <c r="M163" s="2" t="s">
        <v>128</v>
      </c>
      <c r="N163" s="20"/>
      <c r="O163" s="20" t="s">
        <v>1113</v>
      </c>
      <c r="P163" s="2" t="s">
        <v>820</v>
      </c>
      <c r="Q163" s="31"/>
      <c r="R163" s="31"/>
      <c r="S163" s="31"/>
      <c r="T163" s="41" t="s">
        <v>1114</v>
      </c>
      <c r="U163" s="2" t="s">
        <v>1115</v>
      </c>
      <c r="V163" s="2" t="s">
        <v>170</v>
      </c>
      <c r="W163" s="2" t="s">
        <v>46</v>
      </c>
      <c r="X163" s="2" t="s">
        <v>47</v>
      </c>
      <c r="Y163" s="2" t="s">
        <v>48</v>
      </c>
      <c r="Z163" s="17" t="str">
        <f>IF(Tabela1[[#This Row],[R.A.E]]="SIM",VLOOKUP(Tabela1[[#This Row],[CLASSIFICAÇÃO]],[1]Lista_Susp_!PRAZO,2,0)+Tabela1[[#This Row],[DATA]],"")</f>
        <v/>
      </c>
      <c r="AA163" s="19" t="b">
        <f ca="1">IF(Tabela1[[#This Row],[R.A.E]]="SIM",IF(AC163="ok","CONCLUÍDO",IF(Tabela1[[#This Row],[PRAZO ABERTURA R.A.E]]&lt;TODAY(),"ATRASADO","NO PRAZO")))</f>
        <v>0</v>
      </c>
      <c r="AB163" s="19" t="str">
        <f ca="1">IF(Tabela1[[#This Row],[PRAZO ABERTURA R.A.E]]&gt;=TODAY(),"",IF(Tabela1[[#This Row],[STATUS]]="ATRASADO",TODAY()-Tabela1[[#This Row],[PRAZO ABERTURA R.A.E]],""))</f>
        <v/>
      </c>
      <c r="AE163" s="2"/>
      <c r="AF163" t="s">
        <v>52</v>
      </c>
    </row>
    <row r="164" spans="1:32" ht="66" customHeight="1" x14ac:dyDescent="0.25">
      <c r="A164" s="4">
        <v>163</v>
      </c>
      <c r="B164" s="20" t="s">
        <v>71</v>
      </c>
      <c r="C164" s="43">
        <v>45335</v>
      </c>
      <c r="D164" s="6" t="str">
        <f t="shared" si="2"/>
        <v>fevereiro</v>
      </c>
      <c r="E164" s="21">
        <v>0.61111111111111105</v>
      </c>
      <c r="F164" s="40" t="s">
        <v>1116</v>
      </c>
      <c r="G164" s="20" t="s">
        <v>73</v>
      </c>
      <c r="H164" s="10"/>
      <c r="I164" s="10"/>
      <c r="J164" s="2"/>
      <c r="K164" s="11" t="s">
        <v>1117</v>
      </c>
      <c r="L164" s="2" t="s">
        <v>75</v>
      </c>
      <c r="M164" s="2" t="s">
        <v>163</v>
      </c>
      <c r="N164" s="20" t="s">
        <v>128</v>
      </c>
      <c r="O164" s="24" t="s">
        <v>1118</v>
      </c>
      <c r="P164" s="2" t="s">
        <v>1119</v>
      </c>
      <c r="Q164" s="31"/>
      <c r="R164" s="31"/>
      <c r="S164" s="31"/>
      <c r="T164" s="41" t="s">
        <v>1120</v>
      </c>
      <c r="U164" s="2" t="s">
        <v>1121</v>
      </c>
      <c r="V164" s="2" t="s">
        <v>85</v>
      </c>
      <c r="W164" s="2" t="s">
        <v>46</v>
      </c>
      <c r="X164" s="2" t="s">
        <v>47</v>
      </c>
      <c r="Y164" s="2" t="s">
        <v>48</v>
      </c>
      <c r="Z164" s="17" t="str">
        <f>IF(Tabela1[[#This Row],[R.A.E]]="SIM",VLOOKUP(Tabela1[[#This Row],[CLASSIFICAÇÃO]],[1]Lista_Susp_!PRAZO,2,0)+Tabela1[[#This Row],[DATA]],"")</f>
        <v/>
      </c>
      <c r="AA164" s="19" t="b">
        <f ca="1">IF(Tabela1[[#This Row],[R.A.E]]="SIM",IF(AC164="ok","CONCLUÍDO",IF(Tabela1[[#This Row],[PRAZO ABERTURA R.A.E]]&lt;TODAY(),"ATRASADO","NO PRAZO")))</f>
        <v>0</v>
      </c>
      <c r="AB164" s="19" t="str">
        <f ca="1">IF(Tabela1[[#This Row],[PRAZO ABERTURA R.A.E]]&gt;=TODAY(),"",IF(Tabela1[[#This Row],[STATUS]]="ATRASADO",TODAY()-Tabela1[[#This Row],[PRAZO ABERTURA R.A.E]],""))</f>
        <v/>
      </c>
      <c r="AE164" s="2"/>
      <c r="AF164" t="s">
        <v>52</v>
      </c>
    </row>
    <row r="165" spans="1:32" ht="30" x14ac:dyDescent="0.25">
      <c r="A165" s="4">
        <v>164</v>
      </c>
      <c r="B165" s="20" t="s">
        <v>32</v>
      </c>
      <c r="C165" s="43">
        <v>45335</v>
      </c>
      <c r="D165" s="6" t="str">
        <f t="shared" si="2"/>
        <v>fevereiro</v>
      </c>
      <c r="E165" s="21">
        <v>0.34375</v>
      </c>
      <c r="F165" s="40" t="s">
        <v>1122</v>
      </c>
      <c r="G165" s="20" t="s">
        <v>73</v>
      </c>
      <c r="H165" s="10"/>
      <c r="I165" s="10"/>
      <c r="J165" s="2"/>
      <c r="K165" s="11" t="s">
        <v>1123</v>
      </c>
      <c r="L165" s="2" t="s">
        <v>37</v>
      </c>
      <c r="M165" s="2" t="s">
        <v>76</v>
      </c>
      <c r="N165" s="20" t="s">
        <v>317</v>
      </c>
      <c r="O165" s="24" t="s">
        <v>1124</v>
      </c>
      <c r="P165" s="2" t="s">
        <v>1125</v>
      </c>
      <c r="Q165" s="31"/>
      <c r="R165" s="31"/>
      <c r="S165" s="31"/>
      <c r="T165" s="41" t="s">
        <v>1126</v>
      </c>
      <c r="U165" s="2" t="s">
        <v>320</v>
      </c>
      <c r="V165" s="2" t="s">
        <v>467</v>
      </c>
      <c r="W165" s="2" t="s">
        <v>46</v>
      </c>
      <c r="X165" s="2" t="s">
        <v>47</v>
      </c>
      <c r="Y165" s="2" t="s">
        <v>48</v>
      </c>
      <c r="Z165" s="17" t="str">
        <f>IF(Tabela1[[#This Row],[R.A.E]]="SIM",VLOOKUP(Tabela1[[#This Row],[CLASSIFICAÇÃO]],[1]Lista_Susp_!PRAZO,2,0)+Tabela1[[#This Row],[DATA]],"")</f>
        <v/>
      </c>
      <c r="AA165" s="19" t="b">
        <f ca="1">IF(Tabela1[[#This Row],[R.A.E]]="SIM",IF(AC165="ok","CONCLUÍDO",IF(Tabela1[[#This Row],[PRAZO ABERTURA R.A.E]]&lt;TODAY(),"ATRASADO","NO PRAZO")))</f>
        <v>0</v>
      </c>
      <c r="AB165" s="19" t="str">
        <f ca="1">IF(Tabela1[[#This Row],[PRAZO ABERTURA R.A.E]]&gt;=TODAY(),"",IF(Tabela1[[#This Row],[STATUS]]="ATRASADO",TODAY()-Tabela1[[#This Row],[PRAZO ABERTURA R.A.E]],""))</f>
        <v/>
      </c>
      <c r="AE165" s="2"/>
    </row>
    <row r="166" spans="1:32" ht="30" x14ac:dyDescent="0.25">
      <c r="A166" s="4">
        <v>165</v>
      </c>
      <c r="B166" s="20" t="s">
        <v>32</v>
      </c>
      <c r="C166" s="43">
        <v>45334</v>
      </c>
      <c r="D166" s="6" t="str">
        <f t="shared" si="2"/>
        <v>fevereiro</v>
      </c>
      <c r="E166" s="21">
        <v>0.55555555555555558</v>
      </c>
      <c r="F166" s="40" t="s">
        <v>1127</v>
      </c>
      <c r="G166" s="20" t="s">
        <v>34</v>
      </c>
      <c r="H166" s="10" t="s">
        <v>93</v>
      </c>
      <c r="I166" s="10"/>
      <c r="J166" s="2"/>
      <c r="K166" s="11" t="s">
        <v>1128</v>
      </c>
      <c r="L166" s="2" t="s">
        <v>37</v>
      </c>
      <c r="M166" s="2" t="s">
        <v>460</v>
      </c>
      <c r="N166" s="20" t="s">
        <v>1129</v>
      </c>
      <c r="O166" s="24" t="s">
        <v>1130</v>
      </c>
      <c r="P166" s="2" t="s">
        <v>1131</v>
      </c>
      <c r="Q166" s="31"/>
      <c r="R166" s="31"/>
      <c r="S166" s="31"/>
      <c r="T166" s="41" t="s">
        <v>1132</v>
      </c>
      <c r="U166" s="2" t="s">
        <v>1133</v>
      </c>
      <c r="V166" s="2" t="s">
        <v>467</v>
      </c>
      <c r="W166" s="2" t="s">
        <v>46</v>
      </c>
      <c r="X166" s="2" t="s">
        <v>47</v>
      </c>
      <c r="Y166" s="2" t="s">
        <v>48</v>
      </c>
      <c r="Z166" s="17" t="str">
        <f>IF(Tabela1[[#This Row],[R.A.E]]="SIM",VLOOKUP(Tabela1[[#This Row],[CLASSIFICAÇÃO]],[1]Lista_Susp_!PRAZO,2,0)+Tabela1[[#This Row],[DATA]],"")</f>
        <v/>
      </c>
      <c r="AA166" s="19" t="b">
        <f ca="1">IF(Tabela1[[#This Row],[R.A.E]]="SIM",IF(AC166="ok","CONCLUÍDO",IF(Tabela1[[#This Row],[PRAZO ABERTURA R.A.E]]&lt;TODAY(),"ATRASADO","NO PRAZO")))</f>
        <v>0</v>
      </c>
      <c r="AB166" s="19" t="str">
        <f ca="1">IF(Tabela1[[#This Row],[PRAZO ABERTURA R.A.E]]&gt;=TODAY(),"",IF(Tabela1[[#This Row],[STATUS]]="ATRASADO",TODAY()-Tabela1[[#This Row],[PRAZO ABERTURA R.A.E]],""))</f>
        <v/>
      </c>
      <c r="AE166" s="2"/>
    </row>
    <row r="167" spans="1:32" ht="45" x14ac:dyDescent="0.25">
      <c r="A167" s="4">
        <v>166</v>
      </c>
      <c r="B167" s="20" t="s">
        <v>32</v>
      </c>
      <c r="C167" s="43">
        <v>45331</v>
      </c>
      <c r="D167" s="6" t="str">
        <f t="shared" si="2"/>
        <v>fevereiro</v>
      </c>
      <c r="E167" s="21">
        <v>0.625</v>
      </c>
      <c r="F167" s="40" t="s">
        <v>1134</v>
      </c>
      <c r="G167" s="20" t="s">
        <v>34</v>
      </c>
      <c r="H167" s="10" t="s">
        <v>93</v>
      </c>
      <c r="I167" s="10"/>
      <c r="J167" s="2"/>
      <c r="K167" s="11" t="s">
        <v>1135</v>
      </c>
      <c r="L167" s="2" t="s">
        <v>37</v>
      </c>
      <c r="M167" s="2" t="s">
        <v>497</v>
      </c>
      <c r="N167" s="40" t="s">
        <v>1136</v>
      </c>
      <c r="O167" s="24" t="s">
        <v>1137</v>
      </c>
      <c r="P167" s="2" t="s">
        <v>1138</v>
      </c>
      <c r="Q167" s="31"/>
      <c r="R167" s="31"/>
      <c r="S167" s="31"/>
      <c r="T167" s="41" t="s">
        <v>1139</v>
      </c>
      <c r="U167" s="2" t="s">
        <v>498</v>
      </c>
      <c r="V167" s="2" t="s">
        <v>467</v>
      </c>
      <c r="W167" s="2" t="s">
        <v>46</v>
      </c>
      <c r="X167" s="2" t="s">
        <v>47</v>
      </c>
      <c r="Y167" s="2" t="s">
        <v>48</v>
      </c>
      <c r="Z167" s="17" t="str">
        <f>IF(Tabela1[[#This Row],[R.A.E]]="SIM",VLOOKUP(Tabela1[[#This Row],[CLASSIFICAÇÃO]],[1]Lista_Susp_!PRAZO,2,0)+Tabela1[[#This Row],[DATA]],"")</f>
        <v/>
      </c>
      <c r="AA167" s="19" t="b">
        <f ca="1">IF(Tabela1[[#This Row],[R.A.E]]="SIM",IF(AC167="ok","CONCLUÍDO",IF(Tabela1[[#This Row],[PRAZO ABERTURA R.A.E]]&lt;TODAY(),"ATRASADO","NO PRAZO")))</f>
        <v>0</v>
      </c>
      <c r="AB167" s="19" t="str">
        <f ca="1">IF(Tabela1[[#This Row],[PRAZO ABERTURA R.A.E]]&gt;=TODAY(),"",IF(Tabela1[[#This Row],[STATUS]]="ATRASADO",TODAY()-Tabela1[[#This Row],[PRAZO ABERTURA R.A.E]],""))</f>
        <v/>
      </c>
      <c r="AE167" s="2"/>
    </row>
    <row r="168" spans="1:32" ht="30" x14ac:dyDescent="0.25">
      <c r="A168" s="4">
        <v>167</v>
      </c>
      <c r="B168" s="20" t="s">
        <v>32</v>
      </c>
      <c r="C168" s="43">
        <v>45336</v>
      </c>
      <c r="D168" s="6" t="str">
        <f t="shared" si="2"/>
        <v>fevereiro</v>
      </c>
      <c r="E168" s="21">
        <v>0.84722222222222221</v>
      </c>
      <c r="F168" s="40" t="s">
        <v>1140</v>
      </c>
      <c r="G168" s="20" t="s">
        <v>73</v>
      </c>
      <c r="H168" s="10"/>
      <c r="I168" s="10"/>
      <c r="J168" s="2"/>
      <c r="K168" s="11" t="s">
        <v>1141</v>
      </c>
      <c r="L168" s="2" t="s">
        <v>37</v>
      </c>
      <c r="M168" s="2" t="s">
        <v>1142</v>
      </c>
      <c r="N168" s="20"/>
      <c r="O168" s="20" t="s">
        <v>1143</v>
      </c>
      <c r="P168" s="2" t="s">
        <v>149</v>
      </c>
      <c r="Q168" s="31"/>
      <c r="R168" s="31"/>
      <c r="S168" s="31"/>
      <c r="T168" s="41" t="s">
        <v>1144</v>
      </c>
      <c r="U168" s="2" t="s">
        <v>1145</v>
      </c>
      <c r="V168" s="2" t="s">
        <v>398</v>
      </c>
      <c r="W168" s="31"/>
      <c r="X168" s="31"/>
      <c r="Y168" s="4" t="s">
        <v>48</v>
      </c>
      <c r="Z168" s="17" t="str">
        <f>IF(Tabela1[[#This Row],[R.A.E]]="SIM",VLOOKUP(Tabela1[[#This Row],[CLASSIFICAÇÃO]],[1]Lista_Susp_!PRAZO,2,0)+Tabela1[[#This Row],[DATA]],"")</f>
        <v/>
      </c>
      <c r="AA168" s="19" t="b">
        <f ca="1">IF(Tabela1[[#This Row],[R.A.E]]="SIM",IF(AC168="ok","CONCLUÍDO",IF(Tabela1[[#This Row],[PRAZO ABERTURA R.A.E]]&lt;TODAY(),"ATRASADO","NO PRAZO")))</f>
        <v>0</v>
      </c>
      <c r="AB168" s="19" t="str">
        <f ca="1">IF(Tabela1[[#This Row],[PRAZO ABERTURA R.A.E]]&gt;=TODAY(),"",IF(Tabela1[[#This Row],[STATUS]]="ATRASADO",TODAY()-Tabela1[[#This Row],[PRAZO ABERTURA R.A.E]],""))</f>
        <v/>
      </c>
      <c r="AE168" s="2"/>
    </row>
    <row r="169" spans="1:32" x14ac:dyDescent="0.25">
      <c r="A169" s="4">
        <v>168</v>
      </c>
      <c r="B169" s="20" t="s">
        <v>32</v>
      </c>
      <c r="C169" s="43">
        <v>45330</v>
      </c>
      <c r="D169" s="6" t="str">
        <f t="shared" si="2"/>
        <v>fevereiro</v>
      </c>
      <c r="E169" s="21">
        <v>0.64583333333333337</v>
      </c>
      <c r="F169" s="40" t="s">
        <v>1146</v>
      </c>
      <c r="G169" s="20" t="s">
        <v>73</v>
      </c>
      <c r="H169" s="10"/>
      <c r="I169" s="10"/>
      <c r="J169" s="2"/>
      <c r="K169" s="11" t="s">
        <v>1147</v>
      </c>
      <c r="L169" s="2" t="s">
        <v>921</v>
      </c>
      <c r="M169" s="2" t="s">
        <v>128</v>
      </c>
      <c r="N169" s="20" t="s">
        <v>1104</v>
      </c>
      <c r="O169" s="20" t="s">
        <v>1148</v>
      </c>
      <c r="P169" s="2" t="s">
        <v>923</v>
      </c>
      <c r="Q169" s="31"/>
      <c r="R169" s="31"/>
      <c r="S169" s="31"/>
      <c r="T169" s="41" t="s">
        <v>1149</v>
      </c>
      <c r="U169" s="2" t="s">
        <v>1150</v>
      </c>
      <c r="V169" s="2" t="s">
        <v>135</v>
      </c>
      <c r="W169" s="2" t="s">
        <v>46</v>
      </c>
      <c r="X169" s="2" t="s">
        <v>47</v>
      </c>
      <c r="Y169" s="2" t="s">
        <v>48</v>
      </c>
      <c r="Z169" s="17" t="str">
        <f>IF(Tabela1[[#This Row],[R.A.E]]="SIM",VLOOKUP(Tabela1[[#This Row],[CLASSIFICAÇÃO]],[1]Lista_Susp_!PRAZO,2,0)+Tabela1[[#This Row],[DATA]],"")</f>
        <v/>
      </c>
      <c r="AA169" s="19" t="b">
        <f ca="1">IF(Tabela1[[#This Row],[R.A.E]]="SIM",IF(AC169="ok","CONCLUÍDO",IF(Tabela1[[#This Row],[PRAZO ABERTURA R.A.E]]&lt;TODAY(),"ATRASADO","NO PRAZO")))</f>
        <v>0</v>
      </c>
      <c r="AB169" s="19" t="str">
        <f ca="1">IF(Tabela1[[#This Row],[PRAZO ABERTURA R.A.E]]&gt;=TODAY(),"",IF(Tabela1[[#This Row],[STATUS]]="ATRASADO",TODAY()-Tabela1[[#This Row],[PRAZO ABERTURA R.A.E]],""))</f>
        <v/>
      </c>
      <c r="AE169" s="2"/>
    </row>
    <row r="170" spans="1:32" ht="45" x14ac:dyDescent="0.25">
      <c r="A170" s="4">
        <v>169</v>
      </c>
      <c r="B170" s="20" t="s">
        <v>32</v>
      </c>
      <c r="C170" s="49">
        <v>45336</v>
      </c>
      <c r="D170" s="50" t="str">
        <f>TEXT(C170,"MMMM")</f>
        <v>fevereiro</v>
      </c>
      <c r="E170" s="21">
        <v>0.6430555555555556</v>
      </c>
      <c r="F170" s="40" t="s">
        <v>1151</v>
      </c>
      <c r="G170" s="20" t="s">
        <v>73</v>
      </c>
      <c r="H170" s="10"/>
      <c r="I170" s="10"/>
      <c r="J170" s="2"/>
      <c r="K170" s="11" t="s">
        <v>1152</v>
      </c>
      <c r="L170" s="2" t="s">
        <v>37</v>
      </c>
      <c r="M170" s="2" t="s">
        <v>38</v>
      </c>
      <c r="N170" s="51" t="s">
        <v>755</v>
      </c>
      <c r="O170" s="52" t="s">
        <v>1153</v>
      </c>
      <c r="P170" s="2" t="s">
        <v>1154</v>
      </c>
      <c r="Q170" s="31"/>
      <c r="R170" s="31"/>
      <c r="S170" s="31"/>
      <c r="T170" s="53" t="s">
        <v>1155</v>
      </c>
      <c r="U170" s="54" t="s">
        <v>109</v>
      </c>
      <c r="V170" s="2" t="s">
        <v>45</v>
      </c>
      <c r="W170" s="2" t="s">
        <v>46</v>
      </c>
      <c r="X170" s="2" t="s">
        <v>47</v>
      </c>
      <c r="Y170" s="2" t="s">
        <v>48</v>
      </c>
      <c r="Z170" s="17" t="str">
        <f>IF(Tabela1[[#This Row],[R.A.E]]="SIM",VLOOKUP(Tabela1[[#This Row],[CLASSIFICAÇÃO]],[1]Lista_Susp_!PRAZO,2,0)+Tabela1[[#This Row],[DATA]],"")</f>
        <v/>
      </c>
      <c r="AA170" s="19" t="b">
        <f ca="1">IF(Tabela1[[#This Row],[R.A.E]]="SIM",IF(AC170="ok","CONCLUÍDO",IF(Tabela1[[#This Row],[PRAZO ABERTURA R.A.E]]&lt;TODAY(),"ATRASADO","NO PRAZO")))</f>
        <v>0</v>
      </c>
      <c r="AB170" s="19" t="str">
        <f ca="1">IF(Tabela1[[#This Row],[PRAZO ABERTURA R.A.E]]&gt;=TODAY(),"",IF(Tabela1[[#This Row],[STATUS]]="ATRASADO",TODAY()-Tabela1[[#This Row],[PRAZO ABERTURA R.A.E]],""))</f>
        <v/>
      </c>
      <c r="AE170" s="2"/>
    </row>
    <row r="171" spans="1:32" ht="62.25" customHeight="1" x14ac:dyDescent="0.25">
      <c r="A171" s="4">
        <v>170</v>
      </c>
      <c r="B171" s="20" t="s">
        <v>32</v>
      </c>
      <c r="C171" s="49">
        <v>45336</v>
      </c>
      <c r="D171" s="50" t="str">
        <f t="shared" si="2"/>
        <v>fevereiro</v>
      </c>
      <c r="E171" s="21">
        <v>0.65277777777777779</v>
      </c>
      <c r="F171" s="55" t="s">
        <v>1122</v>
      </c>
      <c r="G171" s="20" t="s">
        <v>73</v>
      </c>
      <c r="H171" s="10"/>
      <c r="I171" s="10"/>
      <c r="J171" s="2"/>
      <c r="K171" s="11" t="s">
        <v>1156</v>
      </c>
      <c r="L171" s="2" t="s">
        <v>37</v>
      </c>
      <c r="M171" s="2" t="s">
        <v>76</v>
      </c>
      <c r="N171" s="4" t="s">
        <v>317</v>
      </c>
      <c r="O171" s="52" t="s">
        <v>1157</v>
      </c>
      <c r="P171" s="2" t="s">
        <v>1125</v>
      </c>
      <c r="Q171" s="31"/>
      <c r="R171" s="31"/>
      <c r="S171" s="31"/>
      <c r="T171" s="38" t="s">
        <v>1158</v>
      </c>
      <c r="U171" s="54" t="s">
        <v>1059</v>
      </c>
      <c r="V171" s="2" t="s">
        <v>467</v>
      </c>
      <c r="W171" s="2" t="s">
        <v>46</v>
      </c>
      <c r="X171" s="2" t="s">
        <v>47</v>
      </c>
      <c r="Y171" s="2" t="s">
        <v>48</v>
      </c>
      <c r="Z171" s="17" t="str">
        <f>IF(Tabela1[[#This Row],[R.A.E]]="SIM",VLOOKUP(Tabela1[[#This Row],[CLASSIFICAÇÃO]],[1]Lista_Susp_!PRAZO,2,0)+Tabela1[[#This Row],[DATA]],"")</f>
        <v/>
      </c>
      <c r="AA171" s="19" t="b">
        <f ca="1">IF(Tabela1[[#This Row],[R.A.E]]="SIM",IF(AC171="ok","CONCLUÍDO",IF(Tabela1[[#This Row],[PRAZO ABERTURA R.A.E]]&lt;TODAY(),"ATRASADO","NO PRAZO")))</f>
        <v>0</v>
      </c>
      <c r="AB171" s="19" t="str">
        <f ca="1">IF(Tabela1[[#This Row],[PRAZO ABERTURA R.A.E]]&gt;=TODAY(),"",IF(Tabela1[[#This Row],[STATUS]]="ATRASADO",TODAY()-Tabela1[[#This Row],[PRAZO ABERTURA R.A.E]],""))</f>
        <v/>
      </c>
      <c r="AE171" s="2"/>
    </row>
    <row r="172" spans="1:32" ht="30" x14ac:dyDescent="0.25">
      <c r="A172" s="4">
        <v>171</v>
      </c>
      <c r="B172" s="20" t="s">
        <v>32</v>
      </c>
      <c r="C172" s="49">
        <v>45335</v>
      </c>
      <c r="D172" s="50" t="str">
        <f t="shared" si="2"/>
        <v>fevereiro</v>
      </c>
      <c r="E172" s="21">
        <v>0.65972222222222221</v>
      </c>
      <c r="F172" s="40" t="s">
        <v>980</v>
      </c>
      <c r="G172" s="20" t="s">
        <v>34</v>
      </c>
      <c r="H172" s="10" t="s">
        <v>113</v>
      </c>
      <c r="I172" s="10"/>
      <c r="J172" s="2"/>
      <c r="K172" s="11" t="s">
        <v>1159</v>
      </c>
      <c r="L172" s="2" t="s">
        <v>37</v>
      </c>
      <c r="M172" s="2" t="s">
        <v>38</v>
      </c>
      <c r="N172" s="2" t="s">
        <v>1160</v>
      </c>
      <c r="O172" s="12" t="s">
        <v>1161</v>
      </c>
      <c r="P172" s="2" t="s">
        <v>1162</v>
      </c>
      <c r="Q172" s="31"/>
      <c r="R172" s="31"/>
      <c r="S172" s="31"/>
      <c r="T172" s="53" t="s">
        <v>1163</v>
      </c>
      <c r="U172" s="2" t="s">
        <v>1164</v>
      </c>
      <c r="V172" s="2" t="s">
        <v>45</v>
      </c>
      <c r="W172" s="2" t="s">
        <v>46</v>
      </c>
      <c r="X172" s="2" t="s">
        <v>47</v>
      </c>
      <c r="Y172" s="2" t="s">
        <v>48</v>
      </c>
      <c r="Z172" s="17" t="str">
        <f>IF(Tabela1[[#This Row],[R.A.E]]="SIM",VLOOKUP(Tabela1[[#This Row],[CLASSIFICAÇÃO]],[1]Lista_Susp_!PRAZO,2,0)+Tabela1[[#This Row],[DATA]],"")</f>
        <v/>
      </c>
      <c r="AA172" s="19" t="b">
        <f ca="1">IF(Tabela1[[#This Row],[R.A.E]]="SIM",IF(AC172="ok","CONCLUÍDO",IF(Tabela1[[#This Row],[PRAZO ABERTURA R.A.E]]&lt;TODAY(),"ATRASADO","NO PRAZO")))</f>
        <v>0</v>
      </c>
      <c r="AB172" s="19" t="str">
        <f ca="1">IF(Tabela1[[#This Row],[PRAZO ABERTURA R.A.E]]&gt;=TODAY(),"",IF(Tabela1[[#This Row],[STATUS]]="ATRASADO",TODAY()-Tabela1[[#This Row],[PRAZO ABERTURA R.A.E]],""))</f>
        <v/>
      </c>
      <c r="AE172" s="2"/>
    </row>
    <row r="173" spans="1:32" x14ac:dyDescent="0.25">
      <c r="A173" s="4">
        <v>172</v>
      </c>
      <c r="B173" s="20" t="s">
        <v>71</v>
      </c>
      <c r="C173" s="49">
        <v>45337</v>
      </c>
      <c r="D173" s="50" t="str">
        <f t="shared" si="2"/>
        <v>fevereiro</v>
      </c>
      <c r="E173" s="21">
        <v>0.3756944444444445</v>
      </c>
      <c r="F173" s="40" t="s">
        <v>1165</v>
      </c>
      <c r="G173" s="20" t="s">
        <v>73</v>
      </c>
      <c r="H173" s="10"/>
      <c r="I173" s="10"/>
      <c r="J173" s="2"/>
      <c r="K173" s="11" t="s">
        <v>1166</v>
      </c>
      <c r="L173" s="2" t="s">
        <v>75</v>
      </c>
      <c r="M173" s="31" t="s">
        <v>76</v>
      </c>
      <c r="N173" s="2" t="s">
        <v>1167</v>
      </c>
      <c r="O173" s="2" t="s">
        <v>1168</v>
      </c>
      <c r="P173" s="2" t="s">
        <v>1169</v>
      </c>
      <c r="Q173" s="31"/>
      <c r="R173" s="31"/>
      <c r="S173" s="31"/>
      <c r="T173" s="53" t="s">
        <v>1170</v>
      </c>
      <c r="U173" s="2" t="s">
        <v>955</v>
      </c>
      <c r="V173" s="2" t="s">
        <v>415</v>
      </c>
      <c r="W173" s="2" t="s">
        <v>46</v>
      </c>
      <c r="X173" s="2" t="s">
        <v>47</v>
      </c>
      <c r="Y173" s="2" t="s">
        <v>48</v>
      </c>
      <c r="Z173" s="17" t="str">
        <f>IF(Tabela1[[#This Row],[R.A.E]]="SIM",VLOOKUP(Tabela1[[#This Row],[CLASSIFICAÇÃO]],[1]Lista_Susp_!PRAZO,2,0)+Tabela1[[#This Row],[DATA]],"")</f>
        <v/>
      </c>
      <c r="AA173" s="19" t="b">
        <f ca="1">IF(Tabela1[[#This Row],[R.A.E]]="SIM",IF(AC173="ok","CONCLUÍDO",IF(Tabela1[[#This Row],[PRAZO ABERTURA R.A.E]]&lt;TODAY(),"ATRASADO","NO PRAZO")))</f>
        <v>0</v>
      </c>
      <c r="AB173" s="19" t="str">
        <f ca="1">IF(Tabela1[[#This Row],[PRAZO ABERTURA R.A.E]]&gt;=TODAY(),"",IF(Tabela1[[#This Row],[STATUS]]="ATRASADO",TODAY()-Tabela1[[#This Row],[PRAZO ABERTURA R.A.E]],""))</f>
        <v/>
      </c>
      <c r="AE173" s="2"/>
      <c r="AF173" t="s">
        <v>52</v>
      </c>
    </row>
    <row r="174" spans="1:32" ht="30" x14ac:dyDescent="0.25">
      <c r="A174" s="4">
        <v>173</v>
      </c>
      <c r="B174" s="20" t="s">
        <v>71</v>
      </c>
      <c r="C174" s="49">
        <v>45337</v>
      </c>
      <c r="D174" s="50" t="str">
        <f t="shared" si="2"/>
        <v>fevereiro</v>
      </c>
      <c r="E174" s="21">
        <v>0.47638888888888892</v>
      </c>
      <c r="F174" s="40" t="s">
        <v>1171</v>
      </c>
      <c r="G174" s="20" t="s">
        <v>34</v>
      </c>
      <c r="H174" s="10" t="s">
        <v>35</v>
      </c>
      <c r="I174" s="10"/>
      <c r="J174" s="2"/>
      <c r="K174" s="11" t="s">
        <v>1172</v>
      </c>
      <c r="L174" s="2" t="s">
        <v>1016</v>
      </c>
      <c r="M174" s="31" t="s">
        <v>128</v>
      </c>
      <c r="N174" s="1" t="s">
        <v>1173</v>
      </c>
      <c r="O174" s="2" t="s">
        <v>1174</v>
      </c>
      <c r="P174" s="2" t="s">
        <v>1175</v>
      </c>
      <c r="Q174" s="31"/>
      <c r="R174" s="31"/>
      <c r="S174" s="31"/>
      <c r="T174" s="53" t="s">
        <v>1176</v>
      </c>
      <c r="U174" s="2" t="s">
        <v>1177</v>
      </c>
      <c r="V174" s="2" t="s">
        <v>1178</v>
      </c>
      <c r="W174" s="2" t="s">
        <v>46</v>
      </c>
      <c r="X174" s="2" t="s">
        <v>47</v>
      </c>
      <c r="Y174" s="2" t="s">
        <v>48</v>
      </c>
      <c r="Z174" s="17" t="str">
        <f>IF(Tabela1[[#This Row],[R.A.E]]="SIM",VLOOKUP(Tabela1[[#This Row],[CLASSIFICAÇÃO]],[1]Lista_Susp_!PRAZO,2,0)+Tabela1[[#This Row],[DATA]],"")</f>
        <v/>
      </c>
      <c r="AA174" s="19" t="b">
        <f ca="1">IF(Tabela1[[#This Row],[R.A.E]]="SIM",IF(AC174="ok","CONCLUÍDO",IF(Tabela1[[#This Row],[PRAZO ABERTURA R.A.E]]&lt;TODAY(),"ATRASADO","NO PRAZO")))</f>
        <v>0</v>
      </c>
      <c r="AB174" s="19" t="str">
        <f ca="1">IF(Tabela1[[#This Row],[PRAZO ABERTURA R.A.E]]&gt;=TODAY(),"",IF(Tabela1[[#This Row],[STATUS]]="ATRASADO",TODAY()-Tabela1[[#This Row],[PRAZO ABERTURA R.A.E]],""))</f>
        <v/>
      </c>
      <c r="AE174" s="2"/>
      <c r="AF174" t="s">
        <v>52</v>
      </c>
    </row>
    <row r="175" spans="1:32" ht="30" x14ac:dyDescent="0.25">
      <c r="A175" s="4">
        <v>174</v>
      </c>
      <c r="B175" s="20" t="s">
        <v>71</v>
      </c>
      <c r="C175" s="49">
        <v>45337</v>
      </c>
      <c r="D175" s="50" t="str">
        <f t="shared" si="2"/>
        <v>fevereiro</v>
      </c>
      <c r="E175" s="21">
        <v>0.54166666666666663</v>
      </c>
      <c r="F175" s="40" t="s">
        <v>1171</v>
      </c>
      <c r="G175" s="20" t="s">
        <v>34</v>
      </c>
      <c r="H175" s="10" t="s">
        <v>93</v>
      </c>
      <c r="I175" s="10"/>
      <c r="J175" s="2"/>
      <c r="K175" s="11" t="s">
        <v>1179</v>
      </c>
      <c r="L175" s="2" t="s">
        <v>75</v>
      </c>
      <c r="M175" s="31" t="s">
        <v>128</v>
      </c>
      <c r="N175" s="2" t="s">
        <v>128</v>
      </c>
      <c r="O175" s="2" t="s">
        <v>1180</v>
      </c>
      <c r="P175" s="2" t="s">
        <v>177</v>
      </c>
      <c r="Q175" s="31"/>
      <c r="R175" s="31"/>
      <c r="S175" s="31"/>
      <c r="T175" s="53" t="s">
        <v>1181</v>
      </c>
      <c r="U175" s="2" t="s">
        <v>1178</v>
      </c>
      <c r="V175" s="2" t="s">
        <v>85</v>
      </c>
      <c r="W175" s="2" t="s">
        <v>46</v>
      </c>
      <c r="X175" s="2" t="s">
        <v>47</v>
      </c>
      <c r="Y175" s="2" t="s">
        <v>48</v>
      </c>
      <c r="Z175" s="17" t="str">
        <f>IF(Tabela1[[#This Row],[R.A.E]]="SIM",VLOOKUP(Tabela1[[#This Row],[CLASSIFICAÇÃO]],[1]Lista_Susp_!PRAZO,2,0)+Tabela1[[#This Row],[DATA]],"")</f>
        <v/>
      </c>
      <c r="AA175" s="19" t="b">
        <f ca="1">IF(Tabela1[[#This Row],[R.A.E]]="SIM",IF(AC175="ok","CONCLUÍDO",IF(Tabela1[[#This Row],[PRAZO ABERTURA R.A.E]]&lt;TODAY(),"ATRASADO","NO PRAZO")))</f>
        <v>0</v>
      </c>
      <c r="AB175" s="19" t="str">
        <f ca="1">IF(Tabela1[[#This Row],[PRAZO ABERTURA R.A.E]]&gt;=TODAY(),"",IF(Tabela1[[#This Row],[STATUS]]="ATRASADO",TODAY()-Tabela1[[#This Row],[PRAZO ABERTURA R.A.E]],""))</f>
        <v/>
      </c>
      <c r="AE175" s="2"/>
      <c r="AF175" t="s">
        <v>52</v>
      </c>
    </row>
    <row r="176" spans="1:32" ht="45" x14ac:dyDescent="0.25">
      <c r="A176" s="4">
        <v>175</v>
      </c>
      <c r="B176" s="20" t="s">
        <v>71</v>
      </c>
      <c r="C176" s="49">
        <v>45331</v>
      </c>
      <c r="D176" s="50" t="str">
        <f t="shared" si="2"/>
        <v>fevereiro</v>
      </c>
      <c r="E176" s="21">
        <v>0.40277777777777773</v>
      </c>
      <c r="F176" s="40" t="s">
        <v>1182</v>
      </c>
      <c r="G176" s="20" t="s">
        <v>73</v>
      </c>
      <c r="H176" s="10"/>
      <c r="I176" s="10"/>
      <c r="J176" s="2"/>
      <c r="K176" s="16" t="s">
        <v>1183</v>
      </c>
      <c r="L176" s="2" t="s">
        <v>75</v>
      </c>
      <c r="M176" s="31" t="s">
        <v>76</v>
      </c>
      <c r="N176" s="1" t="s">
        <v>1184</v>
      </c>
      <c r="O176" s="12" t="s">
        <v>1185</v>
      </c>
      <c r="P176" s="2" t="s">
        <v>413</v>
      </c>
      <c r="Q176" s="31"/>
      <c r="R176" s="31"/>
      <c r="S176" s="31"/>
      <c r="T176" s="53" t="s">
        <v>1076</v>
      </c>
      <c r="U176" s="2" t="s">
        <v>672</v>
      </c>
      <c r="V176" s="2" t="s">
        <v>415</v>
      </c>
      <c r="W176" s="2" t="s">
        <v>46</v>
      </c>
      <c r="X176" s="2" t="s">
        <v>47</v>
      </c>
      <c r="Y176" s="2" t="s">
        <v>48</v>
      </c>
      <c r="Z176" s="17" t="str">
        <f>IF(Tabela1[[#This Row],[R.A.E]]="SIM",VLOOKUP(Tabela1[[#This Row],[CLASSIFICAÇÃO]],[1]Lista_Susp_!PRAZO,2,0)+Tabela1[[#This Row],[DATA]],"")</f>
        <v/>
      </c>
      <c r="AA176" s="19" t="b">
        <f ca="1">IF(Tabela1[[#This Row],[R.A.E]]="SIM",IF(AC176="ok","CONCLUÍDO",IF(Tabela1[[#This Row],[PRAZO ABERTURA R.A.E]]&lt;TODAY(),"ATRASADO","NO PRAZO")))</f>
        <v>0</v>
      </c>
      <c r="AB176" s="19" t="str">
        <f ca="1">IF(Tabela1[[#This Row],[PRAZO ABERTURA R.A.E]]&gt;=TODAY(),"",IF(Tabela1[[#This Row],[STATUS]]="ATRASADO",TODAY()-Tabela1[[#This Row],[PRAZO ABERTURA R.A.E]],""))</f>
        <v/>
      </c>
      <c r="AE176" s="2"/>
      <c r="AF176" t="s">
        <v>52</v>
      </c>
    </row>
    <row r="177" spans="1:32" ht="30" x14ac:dyDescent="0.25">
      <c r="A177" s="4">
        <v>176</v>
      </c>
      <c r="B177" s="20" t="s">
        <v>32</v>
      </c>
      <c r="C177" s="49">
        <v>45338</v>
      </c>
      <c r="D177" s="56" t="s">
        <v>1186</v>
      </c>
      <c r="E177" s="21">
        <v>0.63541666666666663</v>
      </c>
      <c r="F177" s="40" t="s">
        <v>1187</v>
      </c>
      <c r="G177" s="20" t="s">
        <v>73</v>
      </c>
      <c r="H177" s="10"/>
      <c r="I177" s="10"/>
      <c r="J177" s="2"/>
      <c r="K177" s="11" t="s">
        <v>1188</v>
      </c>
      <c r="L177" s="2" t="s">
        <v>37</v>
      </c>
      <c r="M177" s="2" t="s">
        <v>272</v>
      </c>
      <c r="N177" s="2" t="s">
        <v>1189</v>
      </c>
      <c r="O177" s="2" t="s">
        <v>1190</v>
      </c>
      <c r="P177" s="2" t="s">
        <v>1191</v>
      </c>
      <c r="Q177" s="31"/>
      <c r="R177" s="31"/>
      <c r="S177" s="31"/>
      <c r="T177" s="41" t="s">
        <v>1192</v>
      </c>
      <c r="U177" s="2" t="s">
        <v>1193</v>
      </c>
      <c r="V177" s="2" t="s">
        <v>1194</v>
      </c>
      <c r="W177" s="2" t="s">
        <v>46</v>
      </c>
      <c r="X177" s="2" t="s">
        <v>47</v>
      </c>
      <c r="Y177" s="2" t="s">
        <v>48</v>
      </c>
      <c r="Z177" s="17" t="str">
        <f>IF(Tabela1[[#This Row],[R.A.E]]="SIM",VLOOKUP(Tabela1[[#This Row],[CLASSIFICAÇÃO]],[1]Lista_Susp_!PRAZO,2,0)+Tabela1[[#This Row],[DATA]],"")</f>
        <v/>
      </c>
      <c r="AA177" s="19" t="b">
        <f ca="1">IF(Tabela1[[#This Row],[R.A.E]]="SIM",IF(AC177="ok","CONCLUÍDO",IF(Tabela1[[#This Row],[PRAZO ABERTURA R.A.E]]&lt;TODAY(),"ATRASADO","NO PRAZO")))</f>
        <v>0</v>
      </c>
      <c r="AB177" s="19" t="str">
        <f ca="1">IF(Tabela1[[#This Row],[PRAZO ABERTURA R.A.E]]&gt;=TODAY(),"",IF(Tabela1[[#This Row],[STATUS]]="ATRASADO",TODAY()-Tabela1[[#This Row],[PRAZO ABERTURA R.A.E]],""))</f>
        <v/>
      </c>
      <c r="AE177" s="2"/>
    </row>
    <row r="178" spans="1:32" ht="30" x14ac:dyDescent="0.25">
      <c r="A178" s="4">
        <v>177</v>
      </c>
      <c r="B178" s="20" t="s">
        <v>32</v>
      </c>
      <c r="C178" s="49">
        <v>45338</v>
      </c>
      <c r="D178" s="56" t="s">
        <v>1186</v>
      </c>
      <c r="E178" s="21">
        <v>0.35416666666666669</v>
      </c>
      <c r="F178" s="40" t="s">
        <v>1195</v>
      </c>
      <c r="G178" s="20" t="s">
        <v>73</v>
      </c>
      <c r="H178" s="10"/>
      <c r="I178" s="10"/>
      <c r="J178" s="2"/>
      <c r="K178" s="37" t="s">
        <v>1196</v>
      </c>
      <c r="L178" s="2" t="s">
        <v>37</v>
      </c>
      <c r="M178" s="2" t="s">
        <v>272</v>
      </c>
      <c r="N178" s="20" t="s">
        <v>986</v>
      </c>
      <c r="O178" s="24" t="s">
        <v>1197</v>
      </c>
      <c r="P178" s="2" t="s">
        <v>1198</v>
      </c>
      <c r="Q178" s="31"/>
      <c r="R178" s="31"/>
      <c r="S178" s="31"/>
      <c r="T178" s="41" t="s">
        <v>1199</v>
      </c>
      <c r="U178" s="2" t="s">
        <v>1200</v>
      </c>
      <c r="V178" s="2" t="s">
        <v>1194</v>
      </c>
      <c r="W178" s="2" t="s">
        <v>46</v>
      </c>
      <c r="X178" s="2" t="s">
        <v>185</v>
      </c>
      <c r="Y178" s="2" t="s">
        <v>48</v>
      </c>
      <c r="Z178" s="17" t="str">
        <f>IF(Tabela1[[#This Row],[R.A.E]]="SIM",VLOOKUP(Tabela1[[#This Row],[CLASSIFICAÇÃO]],[1]Lista_Susp_!PRAZO,2,0)+Tabela1[[#This Row],[DATA]],"")</f>
        <v/>
      </c>
      <c r="AA178" s="19" t="b">
        <f ca="1">IF(Tabela1[[#This Row],[R.A.E]]="SIM",IF(AC178="ok","CONCLUÍDO",IF(Tabela1[[#This Row],[PRAZO ABERTURA R.A.E]]&lt;TODAY(),"ATRASADO","NO PRAZO")))</f>
        <v>0</v>
      </c>
      <c r="AB178" s="19" t="str">
        <f ca="1">IF(Tabela1[[#This Row],[PRAZO ABERTURA R.A.E]]&gt;=TODAY(),"",IF(Tabela1[[#This Row],[STATUS]]="ATRASADO",TODAY()-Tabela1[[#This Row],[PRAZO ABERTURA R.A.E]],""))</f>
        <v/>
      </c>
      <c r="AE178" s="2"/>
    </row>
    <row r="179" spans="1:32" ht="30" x14ac:dyDescent="0.25">
      <c r="A179" s="4">
        <v>178</v>
      </c>
      <c r="B179" s="20" t="s">
        <v>32</v>
      </c>
      <c r="C179" s="49">
        <v>45338</v>
      </c>
      <c r="D179" s="56" t="s">
        <v>1186</v>
      </c>
      <c r="E179" s="21">
        <v>0.70833333333333337</v>
      </c>
      <c r="F179" s="40" t="s">
        <v>273</v>
      </c>
      <c r="G179" s="20" t="s">
        <v>73</v>
      </c>
      <c r="H179" s="10"/>
      <c r="I179" s="10"/>
      <c r="J179" s="2"/>
      <c r="K179" s="37" t="s">
        <v>1201</v>
      </c>
      <c r="L179" s="2" t="s">
        <v>37</v>
      </c>
      <c r="M179" s="2" t="s">
        <v>272</v>
      </c>
      <c r="N179" s="40" t="s">
        <v>1202</v>
      </c>
      <c r="O179" s="24" t="s">
        <v>1203</v>
      </c>
      <c r="P179" s="2" t="s">
        <v>275</v>
      </c>
      <c r="Q179" s="31"/>
      <c r="R179" s="31"/>
      <c r="S179" s="31"/>
      <c r="T179" s="41" t="s">
        <v>1204</v>
      </c>
      <c r="U179" s="2" t="s">
        <v>1205</v>
      </c>
      <c r="V179" s="2" t="s">
        <v>1194</v>
      </c>
      <c r="W179" s="2" t="s">
        <v>46</v>
      </c>
      <c r="X179" s="2" t="s">
        <v>185</v>
      </c>
      <c r="Y179" s="2" t="s">
        <v>48</v>
      </c>
      <c r="Z179" s="17" t="str">
        <f>IF(Tabela1[[#This Row],[R.A.E]]="SIM",VLOOKUP(Tabela1[[#This Row],[CLASSIFICAÇÃO]],[1]Lista_Susp_!PRAZO,2,0)+Tabela1[[#This Row],[DATA]],"")</f>
        <v/>
      </c>
      <c r="AA179" s="19" t="b">
        <f ca="1">IF(Tabela1[[#This Row],[R.A.E]]="SIM",IF(AC179="ok","CONCLUÍDO",IF(Tabela1[[#This Row],[PRAZO ABERTURA R.A.E]]&lt;TODAY(),"ATRASADO","NO PRAZO")))</f>
        <v>0</v>
      </c>
      <c r="AB179" s="19" t="str">
        <f ca="1">IF(Tabela1[[#This Row],[PRAZO ABERTURA R.A.E]]&gt;=TODAY(),"",IF(Tabela1[[#This Row],[STATUS]]="ATRASADO",TODAY()-Tabela1[[#This Row],[PRAZO ABERTURA R.A.E]],""))</f>
        <v/>
      </c>
      <c r="AE179" s="2"/>
    </row>
    <row r="180" spans="1:32" ht="30" x14ac:dyDescent="0.25">
      <c r="A180" s="4">
        <v>179</v>
      </c>
      <c r="B180" s="20" t="s">
        <v>32</v>
      </c>
      <c r="C180" s="49">
        <v>45339</v>
      </c>
      <c r="D180" s="56" t="s">
        <v>1186</v>
      </c>
      <c r="E180" s="21">
        <v>0.35416666666666669</v>
      </c>
      <c r="F180" s="40" t="s">
        <v>939</v>
      </c>
      <c r="G180" s="20" t="s">
        <v>34</v>
      </c>
      <c r="H180" s="10" t="s">
        <v>35</v>
      </c>
      <c r="I180" s="10"/>
      <c r="J180" s="2"/>
      <c r="K180" s="11" t="s">
        <v>1206</v>
      </c>
      <c r="L180" s="2" t="s">
        <v>37</v>
      </c>
      <c r="M180" s="2" t="s">
        <v>593</v>
      </c>
      <c r="N180" s="20" t="s">
        <v>1207</v>
      </c>
      <c r="O180" s="24" t="s">
        <v>1208</v>
      </c>
      <c r="P180" s="1" t="s">
        <v>943</v>
      </c>
      <c r="Q180" s="31"/>
      <c r="R180" s="31"/>
      <c r="S180" s="31"/>
      <c r="T180" s="53" t="s">
        <v>1209</v>
      </c>
      <c r="U180" s="2" t="s">
        <v>639</v>
      </c>
      <c r="V180" s="2" t="s">
        <v>1210</v>
      </c>
      <c r="W180" s="2" t="s">
        <v>46</v>
      </c>
      <c r="X180" s="2" t="s">
        <v>185</v>
      </c>
      <c r="Y180" s="2" t="s">
        <v>48</v>
      </c>
      <c r="Z180" s="17" t="str">
        <f>IF(Tabela1[[#This Row],[R.A.E]]="SIM",VLOOKUP(Tabela1[[#This Row],[CLASSIFICAÇÃO]],[1]Lista_Susp_!PRAZO,2,0)+Tabela1[[#This Row],[DATA]],"")</f>
        <v/>
      </c>
      <c r="AA180" s="19" t="b">
        <f ca="1">IF(Tabela1[[#This Row],[R.A.E]]="SIM",IF(AC180="ok","CONCLUÍDO",IF(Tabela1[[#This Row],[PRAZO ABERTURA R.A.E]]&lt;TODAY(),"ATRASADO","NO PRAZO")))</f>
        <v>0</v>
      </c>
      <c r="AB180" s="19" t="str">
        <f ca="1">IF(Tabela1[[#This Row],[PRAZO ABERTURA R.A.E]]&gt;=TODAY(),"",IF(Tabela1[[#This Row],[STATUS]]="ATRASADO",TODAY()-Tabela1[[#This Row],[PRAZO ABERTURA R.A.E]],""))</f>
        <v/>
      </c>
      <c r="AE180" s="2"/>
      <c r="AF180" t="s">
        <v>52</v>
      </c>
    </row>
    <row r="181" spans="1:32" ht="30" x14ac:dyDescent="0.25">
      <c r="A181" s="4">
        <v>180</v>
      </c>
      <c r="B181" s="20" t="s">
        <v>32</v>
      </c>
      <c r="C181" s="49">
        <v>45339</v>
      </c>
      <c r="D181" s="56" t="s">
        <v>1186</v>
      </c>
      <c r="E181" s="21">
        <v>0.30208333333333331</v>
      </c>
      <c r="F181" s="40" t="s">
        <v>1211</v>
      </c>
      <c r="G181" s="20" t="s">
        <v>34</v>
      </c>
      <c r="H181" s="10" t="s">
        <v>113</v>
      </c>
      <c r="I181" s="10"/>
      <c r="J181" s="2"/>
      <c r="K181" s="11" t="s">
        <v>1212</v>
      </c>
      <c r="L181" s="2" t="s">
        <v>37</v>
      </c>
      <c r="M181" s="2" t="s">
        <v>54</v>
      </c>
      <c r="N181" s="20" t="s">
        <v>1213</v>
      </c>
      <c r="O181" s="24" t="s">
        <v>1214</v>
      </c>
      <c r="P181" s="2" t="s">
        <v>379</v>
      </c>
      <c r="Q181" s="31"/>
      <c r="R181" s="31"/>
      <c r="S181" s="31"/>
      <c r="T181" s="41" t="s">
        <v>996</v>
      </c>
      <c r="U181" s="2" t="s">
        <v>1215</v>
      </c>
      <c r="V181" s="2" t="s">
        <v>60</v>
      </c>
      <c r="W181" s="2" t="s">
        <v>46</v>
      </c>
      <c r="X181" s="2" t="s">
        <v>47</v>
      </c>
      <c r="Y181" s="2" t="s">
        <v>48</v>
      </c>
      <c r="Z181" s="17" t="str">
        <f>IF(Tabela1[[#This Row],[R.A.E]]="SIM",VLOOKUP(Tabela1[[#This Row],[CLASSIFICAÇÃO]],[1]Lista_Susp_!PRAZO,2,0)+Tabela1[[#This Row],[DATA]],"")</f>
        <v/>
      </c>
      <c r="AA181" s="19" t="b">
        <f ca="1">IF(Tabela1[[#This Row],[R.A.E]]="SIM",IF(AC181="ok","CONCLUÍDO",IF(Tabela1[[#This Row],[PRAZO ABERTURA R.A.E]]&lt;TODAY(),"ATRASADO","NO PRAZO")))</f>
        <v>0</v>
      </c>
      <c r="AB181" s="19" t="str">
        <f ca="1">IF(Tabela1[[#This Row],[PRAZO ABERTURA R.A.E]]&gt;=TODAY(),"",IF(Tabela1[[#This Row],[STATUS]]="ATRASADO",TODAY()-Tabela1[[#This Row],[PRAZO ABERTURA R.A.E]],""))</f>
        <v/>
      </c>
      <c r="AE181" s="2"/>
    </row>
    <row r="182" spans="1:32" ht="45" x14ac:dyDescent="0.25">
      <c r="A182" s="4">
        <v>181</v>
      </c>
      <c r="B182" s="20" t="s">
        <v>32</v>
      </c>
      <c r="C182" s="49">
        <v>45340</v>
      </c>
      <c r="D182" s="56" t="s">
        <v>1186</v>
      </c>
      <c r="E182" s="21">
        <v>0.34375</v>
      </c>
      <c r="F182" s="40" t="s">
        <v>1216</v>
      </c>
      <c r="G182" s="20" t="s">
        <v>50</v>
      </c>
      <c r="H182" s="10"/>
      <c r="I182" s="10" t="s">
        <v>51</v>
      </c>
      <c r="J182" s="2"/>
      <c r="K182" s="11" t="s">
        <v>1217</v>
      </c>
      <c r="L182" s="2" t="s">
        <v>37</v>
      </c>
      <c r="M182" s="2" t="s">
        <v>272</v>
      </c>
      <c r="N182" s="20" t="s">
        <v>1218</v>
      </c>
      <c r="O182" s="24" t="s">
        <v>1219</v>
      </c>
      <c r="P182" s="2" t="s">
        <v>1220</v>
      </c>
      <c r="Q182" s="31"/>
      <c r="R182" s="31"/>
      <c r="S182" s="31"/>
      <c r="T182" s="41" t="s">
        <v>1221</v>
      </c>
      <c r="U182" s="2" t="s">
        <v>1222</v>
      </c>
      <c r="V182" s="2" t="s">
        <v>1194</v>
      </c>
      <c r="W182" s="2" t="s">
        <v>184</v>
      </c>
      <c r="X182" s="2" t="s">
        <v>151</v>
      </c>
      <c r="Y182" s="2" t="s">
        <v>52</v>
      </c>
      <c r="Z182" s="17">
        <f>IF(Tabela1[[#This Row],[R.A.E]]="SIM",VLOOKUP(Tabela1[[#This Row],[CLASSIFICAÇÃO]],[1]Lista_Susp_!PRAZO,2,0)+Tabela1[[#This Row],[DATA]],"")</f>
        <v>45347</v>
      </c>
      <c r="AA182" s="19" t="str">
        <f ca="1">IF(Tabela1[[#This Row],[R.A.E]]="SIM",IF(AC182="ok","CONCLUÍDO",IF(Tabela1[[#This Row],[PRAZO ABERTURA R.A.E]]&lt;TODAY(),"ATRASADO","NO PRAZO")))</f>
        <v>CONCLUÍDO</v>
      </c>
      <c r="AB182" s="19" t="str">
        <f ca="1">IF(Tabela1[[#This Row],[PRAZO ABERTURA R.A.E]]&gt;=TODAY(),"",IF(Tabela1[[#This Row],[STATUS]]="ATRASADO",TODAY()-Tabela1[[#This Row],[PRAZO ABERTURA R.A.E]],""))</f>
        <v/>
      </c>
      <c r="AC182" s="2" t="s">
        <v>186</v>
      </c>
      <c r="AE182" s="2" t="s">
        <v>52</v>
      </c>
    </row>
    <row r="183" spans="1:32" ht="30" x14ac:dyDescent="0.25">
      <c r="A183" s="4">
        <v>182</v>
      </c>
      <c r="B183" s="20" t="s">
        <v>32</v>
      </c>
      <c r="C183" s="49">
        <v>45340</v>
      </c>
      <c r="D183" s="56" t="s">
        <v>1186</v>
      </c>
      <c r="E183" s="21">
        <v>0.55069444444444449</v>
      </c>
      <c r="F183" s="40" t="s">
        <v>1216</v>
      </c>
      <c r="G183" s="20" t="s">
        <v>50</v>
      </c>
      <c r="H183" s="10"/>
      <c r="I183" s="10" t="s">
        <v>51</v>
      </c>
      <c r="J183" s="2"/>
      <c r="K183" s="11" t="s">
        <v>1223</v>
      </c>
      <c r="L183" s="2" t="s">
        <v>37</v>
      </c>
      <c r="M183" s="2" t="s">
        <v>272</v>
      </c>
      <c r="N183" s="20" t="s">
        <v>1218</v>
      </c>
      <c r="O183" s="24" t="s">
        <v>1224</v>
      </c>
      <c r="P183" s="2" t="s">
        <v>1225</v>
      </c>
      <c r="Q183" s="31"/>
      <c r="R183" s="31"/>
      <c r="S183" s="31"/>
      <c r="T183" s="41" t="s">
        <v>1226</v>
      </c>
      <c r="U183" s="2" t="s">
        <v>1222</v>
      </c>
      <c r="V183" s="2" t="s">
        <v>1194</v>
      </c>
      <c r="W183" s="2" t="s">
        <v>184</v>
      </c>
      <c r="X183" s="2" t="s">
        <v>151</v>
      </c>
      <c r="Y183" s="2" t="s">
        <v>52</v>
      </c>
      <c r="Z183" s="17">
        <f>IF(Tabela1[[#This Row],[R.A.E]]="SIM",VLOOKUP(Tabela1[[#This Row],[CLASSIFICAÇÃO]],[1]Lista_Susp_!PRAZO,2,0)+Tabela1[[#This Row],[DATA]],"")</f>
        <v>45347</v>
      </c>
      <c r="AA183" s="19" t="str">
        <f ca="1">IF(Tabela1[[#This Row],[R.A.E]]="SIM",IF(AC183="ok","CONCLUÍDO",IF(Tabela1[[#This Row],[PRAZO ABERTURA R.A.E]]&lt;TODAY(),"ATRASADO","NO PRAZO")))</f>
        <v>CONCLUÍDO</v>
      </c>
      <c r="AB183" s="19" t="str">
        <f ca="1">IF(Tabela1[[#This Row],[PRAZO ABERTURA R.A.E]]&gt;=TODAY(),"",IF(Tabela1[[#This Row],[STATUS]]="ATRASADO",TODAY()-Tabela1[[#This Row],[PRAZO ABERTURA R.A.E]],""))</f>
        <v/>
      </c>
      <c r="AC183" s="2" t="s">
        <v>186</v>
      </c>
      <c r="AE183" s="2" t="s">
        <v>52</v>
      </c>
    </row>
    <row r="184" spans="1:32" ht="45" x14ac:dyDescent="0.25">
      <c r="A184" s="4">
        <v>183</v>
      </c>
      <c r="B184" s="20" t="s">
        <v>32</v>
      </c>
      <c r="C184" s="57">
        <v>45341</v>
      </c>
      <c r="D184" s="58" t="s">
        <v>1186</v>
      </c>
      <c r="E184" s="21">
        <v>0.3263888888888889</v>
      </c>
      <c r="F184" s="40" t="s">
        <v>1227</v>
      </c>
      <c r="G184" s="20" t="s">
        <v>34</v>
      </c>
      <c r="H184" s="10" t="s">
        <v>93</v>
      </c>
      <c r="I184" s="10"/>
      <c r="J184" s="2"/>
      <c r="K184" s="11" t="s">
        <v>1228</v>
      </c>
      <c r="L184" s="2" t="s">
        <v>37</v>
      </c>
      <c r="M184" s="2" t="s">
        <v>1142</v>
      </c>
      <c r="N184" s="20" t="s">
        <v>1229</v>
      </c>
      <c r="O184" s="24" t="s">
        <v>1230</v>
      </c>
      <c r="P184" s="1" t="s">
        <v>1231</v>
      </c>
      <c r="Q184" s="31"/>
      <c r="R184" s="31"/>
      <c r="S184" s="31"/>
      <c r="T184" s="41" t="s">
        <v>1232</v>
      </c>
      <c r="U184" s="2" t="s">
        <v>1233</v>
      </c>
      <c r="V184" s="2" t="s">
        <v>467</v>
      </c>
      <c r="W184" s="2" t="s">
        <v>46</v>
      </c>
      <c r="X184" s="2" t="s">
        <v>47</v>
      </c>
      <c r="Y184" s="2" t="s">
        <v>48</v>
      </c>
      <c r="Z184" s="17" t="str">
        <f>IF(Tabela1[[#This Row],[R.A.E]]="SIM",VLOOKUP(Tabela1[[#This Row],[CLASSIFICAÇÃO]],[1]Lista_Susp_!PRAZO,2,0)+Tabela1[[#This Row],[DATA]],"")</f>
        <v/>
      </c>
      <c r="AA184" s="19" t="b">
        <f ca="1">IF(Tabela1[[#This Row],[R.A.E]]="SIM",IF(AC184="ok","CONCLUÍDO",IF(Tabela1[[#This Row],[PRAZO ABERTURA R.A.E]]&lt;TODAY(),"ATRASADO","NO PRAZO")))</f>
        <v>0</v>
      </c>
      <c r="AB184" s="19" t="str">
        <f ca="1">IF(Tabela1[[#This Row],[PRAZO ABERTURA R.A.E]]&gt;=TODAY(),"",IF(Tabela1[[#This Row],[STATUS]]="ATRASADO",TODAY()-Tabela1[[#This Row],[PRAZO ABERTURA R.A.E]],""))</f>
        <v/>
      </c>
      <c r="AE184" s="2"/>
    </row>
    <row r="185" spans="1:32" ht="30" x14ac:dyDescent="0.25">
      <c r="A185" s="4">
        <v>184</v>
      </c>
      <c r="B185" s="20" t="s">
        <v>32</v>
      </c>
      <c r="C185" s="57">
        <v>45341</v>
      </c>
      <c r="D185" s="58" t="s">
        <v>1186</v>
      </c>
      <c r="E185" s="21">
        <v>0.40972222222222227</v>
      </c>
      <c r="F185" s="40" t="s">
        <v>1234</v>
      </c>
      <c r="G185" s="20" t="s">
        <v>64</v>
      </c>
      <c r="H185" s="10"/>
      <c r="I185" s="10"/>
      <c r="J185" s="2"/>
      <c r="K185" s="11" t="s">
        <v>1235</v>
      </c>
      <c r="L185" s="2" t="s">
        <v>37</v>
      </c>
      <c r="M185" s="2" t="s">
        <v>96</v>
      </c>
      <c r="N185" s="1" t="s">
        <v>741</v>
      </c>
      <c r="O185" s="47" t="s">
        <v>1236</v>
      </c>
      <c r="P185" s="2" t="s">
        <v>1237</v>
      </c>
      <c r="Q185" s="31"/>
      <c r="R185" s="31"/>
      <c r="S185" s="31"/>
      <c r="T185" s="41" t="s">
        <v>1238</v>
      </c>
      <c r="U185" s="2" t="s">
        <v>1239</v>
      </c>
      <c r="V185" s="2" t="s">
        <v>1240</v>
      </c>
      <c r="W185" s="2" t="s">
        <v>46</v>
      </c>
      <c r="X185" s="2" t="s">
        <v>47</v>
      </c>
      <c r="Y185" s="2" t="s">
        <v>48</v>
      </c>
      <c r="Z185" s="17" t="str">
        <f>IF(Tabela1[[#This Row],[R.A.E]]="SIM",VLOOKUP(Tabela1[[#This Row],[CLASSIFICAÇÃO]],[1]Lista_Susp_!PRAZO,2,0)+Tabela1[[#This Row],[DATA]],"")</f>
        <v/>
      </c>
      <c r="AA185" s="19" t="b">
        <f ca="1">IF(Tabela1[[#This Row],[R.A.E]]="SIM",IF(AC185="ok","CONCLUÍDO",IF(Tabela1[[#This Row],[PRAZO ABERTURA R.A.E]]&lt;TODAY(),"ATRASADO","NO PRAZO")))</f>
        <v>0</v>
      </c>
      <c r="AB185" s="19" t="str">
        <f ca="1">IF(Tabela1[[#This Row],[PRAZO ABERTURA R.A.E]]&gt;=TODAY(),"",IF(Tabela1[[#This Row],[STATUS]]="ATRASADO",TODAY()-Tabela1[[#This Row],[PRAZO ABERTURA R.A.E]],""))</f>
        <v/>
      </c>
      <c r="AE185" s="2"/>
    </row>
    <row r="186" spans="1:32" ht="30" x14ac:dyDescent="0.25">
      <c r="A186" s="4">
        <v>185</v>
      </c>
      <c r="B186" s="20" t="s">
        <v>71</v>
      </c>
      <c r="C186" s="57">
        <v>45338</v>
      </c>
      <c r="D186" s="58" t="s">
        <v>1186</v>
      </c>
      <c r="E186" s="21">
        <v>0.43055555555555558</v>
      </c>
      <c r="F186" s="40" t="s">
        <v>1241</v>
      </c>
      <c r="G186" s="20" t="s">
        <v>34</v>
      </c>
      <c r="H186" s="10" t="s">
        <v>93</v>
      </c>
      <c r="I186" s="10"/>
      <c r="J186" s="2"/>
      <c r="K186" s="11" t="s">
        <v>1242</v>
      </c>
      <c r="L186" s="2" t="s">
        <v>689</v>
      </c>
      <c r="M186" s="2" t="s">
        <v>128</v>
      </c>
      <c r="N186" s="2" t="s">
        <v>1243</v>
      </c>
      <c r="O186" s="20" t="s">
        <v>1244</v>
      </c>
      <c r="P186" s="2" t="s">
        <v>1245</v>
      </c>
      <c r="Q186" s="31"/>
      <c r="R186" s="31"/>
      <c r="S186" s="31"/>
      <c r="T186" s="41" t="s">
        <v>1246</v>
      </c>
      <c r="U186" s="2" t="s">
        <v>694</v>
      </c>
      <c r="V186" s="2" t="s">
        <v>145</v>
      </c>
      <c r="W186" s="2" t="s">
        <v>46</v>
      </c>
      <c r="X186" s="2" t="s">
        <v>47</v>
      </c>
      <c r="Y186" s="2" t="s">
        <v>48</v>
      </c>
      <c r="Z186" s="17" t="str">
        <f>IF(Tabela1[[#This Row],[R.A.E]]="SIM",VLOOKUP(Tabela1[[#This Row],[CLASSIFICAÇÃO]],[1]Lista_Susp_!PRAZO,2,0)+Tabela1[[#This Row],[DATA]],"")</f>
        <v/>
      </c>
      <c r="AA186" s="19" t="b">
        <v>0</v>
      </c>
      <c r="AB186" s="19" t="s">
        <v>574</v>
      </c>
      <c r="AE186" s="2"/>
      <c r="AF186" t="s">
        <v>52</v>
      </c>
    </row>
    <row r="187" spans="1:32" ht="30" x14ac:dyDescent="0.25">
      <c r="A187" s="4">
        <v>186</v>
      </c>
      <c r="B187" s="20" t="s">
        <v>71</v>
      </c>
      <c r="C187" s="57">
        <v>45338</v>
      </c>
      <c r="D187" s="58" t="s">
        <v>1186</v>
      </c>
      <c r="E187" s="21">
        <v>0.70694444444444438</v>
      </c>
      <c r="F187" s="40" t="s">
        <v>1247</v>
      </c>
      <c r="G187" s="20" t="s">
        <v>34</v>
      </c>
      <c r="H187" s="10" t="s">
        <v>35</v>
      </c>
      <c r="I187" s="10"/>
      <c r="J187" s="2"/>
      <c r="K187" s="11" t="s">
        <v>1248</v>
      </c>
      <c r="L187" s="2" t="s">
        <v>1249</v>
      </c>
      <c r="M187" s="2" t="s">
        <v>76</v>
      </c>
      <c r="N187" s="2" t="s">
        <v>1250</v>
      </c>
      <c r="O187" s="20" t="s">
        <v>1251</v>
      </c>
      <c r="P187" s="2" t="s">
        <v>1252</v>
      </c>
      <c r="Q187" s="31"/>
      <c r="R187" s="31"/>
      <c r="S187" s="31"/>
      <c r="T187" s="41" t="s">
        <v>1253</v>
      </c>
      <c r="U187" s="2" t="s">
        <v>423</v>
      </c>
      <c r="V187" s="15" t="s">
        <v>415</v>
      </c>
      <c r="W187" s="2" t="s">
        <v>46</v>
      </c>
      <c r="X187" s="2" t="s">
        <v>47</v>
      </c>
      <c r="Y187" s="2" t="s">
        <v>48</v>
      </c>
      <c r="Z187" s="17" t="str">
        <f>IF(Tabela1[[#This Row],[R.A.E]]="SIM",VLOOKUP(Tabela1[[#This Row],[CLASSIFICAÇÃO]],[1]Lista_Susp_!PRAZO,2,0)+Tabela1[[#This Row],[DATA]],"")</f>
        <v/>
      </c>
      <c r="AA187" s="19" t="b">
        <f ca="1">IF(Tabela1[[#This Row],[R.A.E]]="SIM",IF(AC187="ok","CONCLUÍDO",IF(Tabela1[[#This Row],[PRAZO ABERTURA R.A.E]]&lt;TODAY(),"ATRASADO","NO PRAZO")))</f>
        <v>0</v>
      </c>
      <c r="AB187" s="19" t="str">
        <f ca="1">IF(Tabela1[[#This Row],[PRAZO ABERTURA R.A.E]]&gt;=TODAY(),"",IF(Tabela1[[#This Row],[STATUS]]="ATRASADO",TODAY()-Tabela1[[#This Row],[PRAZO ABERTURA R.A.E]],""))</f>
        <v/>
      </c>
      <c r="AE187" s="2"/>
      <c r="AF187" t="s">
        <v>52</v>
      </c>
    </row>
    <row r="188" spans="1:32" x14ac:dyDescent="0.25">
      <c r="A188" s="4">
        <v>187</v>
      </c>
      <c r="B188" s="20" t="s">
        <v>71</v>
      </c>
      <c r="C188" s="57">
        <v>45339</v>
      </c>
      <c r="D188" s="58" t="s">
        <v>1186</v>
      </c>
      <c r="E188" s="21">
        <v>0.60902777777777783</v>
      </c>
      <c r="F188" s="40" t="s">
        <v>1254</v>
      </c>
      <c r="G188" s="20" t="s">
        <v>125</v>
      </c>
      <c r="H188" s="10"/>
      <c r="I188" s="10"/>
      <c r="J188" s="2"/>
      <c r="K188" s="11" t="s">
        <v>1255</v>
      </c>
      <c r="L188" s="2" t="s">
        <v>243</v>
      </c>
      <c r="M188" s="2" t="s">
        <v>128</v>
      </c>
      <c r="N188" s="2" t="s">
        <v>1243</v>
      </c>
      <c r="O188" s="20" t="s">
        <v>1256</v>
      </c>
      <c r="P188" s="2" t="s">
        <v>820</v>
      </c>
      <c r="Q188" s="31"/>
      <c r="R188" s="31"/>
      <c r="S188" s="31"/>
      <c r="T188" s="41" t="s">
        <v>1257</v>
      </c>
      <c r="U188" s="2" t="s">
        <v>1258</v>
      </c>
      <c r="V188" s="2" t="s">
        <v>170</v>
      </c>
      <c r="W188" s="2" t="s">
        <v>46</v>
      </c>
      <c r="X188" s="2" t="s">
        <v>151</v>
      </c>
      <c r="Y188" s="2" t="s">
        <v>52</v>
      </c>
      <c r="Z188" s="17">
        <f>IF(Tabela1[[#This Row],[R.A.E]]="SIM",VLOOKUP(Tabela1[[#This Row],[CLASSIFICAÇÃO]],[1]Lista_Susp_!PRAZO,2,0)+Tabela1[[#This Row],[DATA]],"")</f>
        <v>45346</v>
      </c>
      <c r="AA188" s="19" t="str">
        <f ca="1">IF(Tabela1[[#This Row],[R.A.E]]="SIM",IF(AC188="ok","CONCLUÍDO",IF(Tabela1[[#This Row],[PRAZO ABERTURA R.A.E]]&lt;TODAY(),"ATRASADO","NO PRAZO")))</f>
        <v>ATRASADO</v>
      </c>
      <c r="AB188" s="19">
        <f ca="1">IF(Tabela1[[#This Row],[PRAZO ABERTURA R.A.E]]&gt;=TODAY(),"",IF(Tabela1[[#This Row],[STATUS]]="ATRASADO",TODAY()-Tabela1[[#This Row],[PRAZO ABERTURA R.A.E]],""))</f>
        <v>237</v>
      </c>
      <c r="AE188" s="2"/>
      <c r="AF188" t="s">
        <v>52</v>
      </c>
    </row>
    <row r="189" spans="1:32" ht="45" x14ac:dyDescent="0.25">
      <c r="A189" s="4">
        <v>188</v>
      </c>
      <c r="B189" s="20" t="s">
        <v>71</v>
      </c>
      <c r="C189" s="57">
        <v>45338</v>
      </c>
      <c r="D189" s="58" t="s">
        <v>1186</v>
      </c>
      <c r="E189" s="21">
        <v>0.69444444444444453</v>
      </c>
      <c r="F189" s="40" t="s">
        <v>1259</v>
      </c>
      <c r="G189" s="20" t="s">
        <v>73</v>
      </c>
      <c r="H189" s="10"/>
      <c r="I189" s="10"/>
      <c r="J189" s="2"/>
      <c r="K189" s="11" t="s">
        <v>1260</v>
      </c>
      <c r="L189" s="2" t="s">
        <v>37</v>
      </c>
      <c r="M189" s="2" t="s">
        <v>128</v>
      </c>
      <c r="N189" s="1" t="s">
        <v>263</v>
      </c>
      <c r="O189" s="24" t="s">
        <v>1261</v>
      </c>
      <c r="P189" s="2" t="s">
        <v>1262</v>
      </c>
      <c r="Q189" s="31"/>
      <c r="R189" s="31"/>
      <c r="S189" s="31"/>
      <c r="T189" s="41" t="s">
        <v>1263</v>
      </c>
      <c r="U189" s="2" t="s">
        <v>1264</v>
      </c>
      <c r="V189" s="2" t="s">
        <v>145</v>
      </c>
      <c r="W189" s="2" t="s">
        <v>46</v>
      </c>
      <c r="X189" s="2" t="s">
        <v>47</v>
      </c>
      <c r="Y189" s="2" t="s">
        <v>48</v>
      </c>
      <c r="Z189" s="17" t="str">
        <f>IF(Tabela1[[#This Row],[R.A.E]]="SIM",VLOOKUP(Tabela1[[#This Row],[CLASSIFICAÇÃO]],[1]Lista_Susp_!PRAZO,2,0)+Tabela1[[#This Row],[DATA]],"")</f>
        <v/>
      </c>
      <c r="AA189" s="19" t="b">
        <f ca="1">IF(Tabela1[[#This Row],[R.A.E]]="SIM",IF(AC189="ok","CONCLUÍDO",IF(Tabela1[[#This Row],[PRAZO ABERTURA R.A.E]]&lt;TODAY(),"ATRASADO","NO PRAZO")))</f>
        <v>0</v>
      </c>
      <c r="AB189" s="19" t="str">
        <f ca="1">IF(Tabela1[[#This Row],[PRAZO ABERTURA R.A.E]]&gt;=TODAY(),"",IF(Tabela1[[#This Row],[STATUS]]="ATRASADO",TODAY()-Tabela1[[#This Row],[PRAZO ABERTURA R.A.E]],""))</f>
        <v/>
      </c>
      <c r="AE189" s="2"/>
      <c r="AF189" t="s">
        <v>52</v>
      </c>
    </row>
    <row r="190" spans="1:32" ht="45" x14ac:dyDescent="0.25">
      <c r="A190" s="4">
        <v>189</v>
      </c>
      <c r="B190" s="20" t="s">
        <v>71</v>
      </c>
      <c r="C190" s="57">
        <v>45342</v>
      </c>
      <c r="D190" s="58" t="s">
        <v>1186</v>
      </c>
      <c r="E190" s="21">
        <v>0.30555555555555552</v>
      </c>
      <c r="F190" s="40" t="s">
        <v>1265</v>
      </c>
      <c r="G190" s="20" t="s">
        <v>73</v>
      </c>
      <c r="H190" s="10"/>
      <c r="I190" s="10"/>
      <c r="J190" s="2"/>
      <c r="K190" s="11" t="s">
        <v>1266</v>
      </c>
      <c r="L190" s="2" t="s">
        <v>75</v>
      </c>
      <c r="M190" s="2" t="s">
        <v>128</v>
      </c>
      <c r="N190" s="2" t="s">
        <v>1267</v>
      </c>
      <c r="O190" s="24" t="s">
        <v>1268</v>
      </c>
      <c r="P190" s="2" t="s">
        <v>413</v>
      </c>
      <c r="Q190" s="31"/>
      <c r="R190" s="31"/>
      <c r="S190" s="31"/>
      <c r="T190" s="41" t="s">
        <v>1269</v>
      </c>
      <c r="U190" s="2" t="s">
        <v>285</v>
      </c>
      <c r="V190" s="2" t="s">
        <v>894</v>
      </c>
      <c r="W190" s="2" t="s">
        <v>46</v>
      </c>
      <c r="X190" s="2" t="s">
        <v>47</v>
      </c>
      <c r="Y190" s="2" t="s">
        <v>48</v>
      </c>
      <c r="Z190" s="17" t="str">
        <f>IF(Tabela1[[#This Row],[R.A.E]]="SIM",VLOOKUP(Tabela1[[#This Row],[CLASSIFICAÇÃO]],[1]Lista_Susp_!PRAZO,2,0)+Tabela1[[#This Row],[DATA]],"")</f>
        <v/>
      </c>
      <c r="AA190" s="19" t="b">
        <v>0</v>
      </c>
      <c r="AB190" s="19" t="s">
        <v>574</v>
      </c>
      <c r="AE190" s="2"/>
      <c r="AF190" t="s">
        <v>52</v>
      </c>
    </row>
    <row r="191" spans="1:32" x14ac:dyDescent="0.25">
      <c r="A191" s="4">
        <v>190</v>
      </c>
      <c r="B191" s="20" t="s">
        <v>32</v>
      </c>
      <c r="C191" s="49">
        <v>45337</v>
      </c>
      <c r="D191" s="56" t="s">
        <v>1186</v>
      </c>
      <c r="E191" s="21">
        <v>0.74305555555555547</v>
      </c>
      <c r="F191" s="40" t="s">
        <v>1270</v>
      </c>
      <c r="G191" s="20" t="s">
        <v>34</v>
      </c>
      <c r="H191" s="10" t="s">
        <v>93</v>
      </c>
      <c r="I191" s="10"/>
      <c r="J191" s="2"/>
      <c r="K191" s="11" t="s">
        <v>1271</v>
      </c>
      <c r="L191" s="2" t="s">
        <v>37</v>
      </c>
      <c r="M191" s="2" t="s">
        <v>497</v>
      </c>
      <c r="N191" s="20" t="s">
        <v>1272</v>
      </c>
      <c r="O191" s="24" t="s">
        <v>1273</v>
      </c>
      <c r="P191" s="2" t="s">
        <v>1274</v>
      </c>
      <c r="Q191" s="31"/>
      <c r="R191" s="31"/>
      <c r="S191" s="31"/>
      <c r="T191" t="s">
        <v>1275</v>
      </c>
      <c r="U191" s="2" t="s">
        <v>1276</v>
      </c>
      <c r="V191" s="2" t="s">
        <v>467</v>
      </c>
      <c r="W191" s="2" t="s">
        <v>46</v>
      </c>
      <c r="X191" s="2" t="s">
        <v>47</v>
      </c>
      <c r="Y191" s="2" t="s">
        <v>48</v>
      </c>
      <c r="Z191" s="17" t="str">
        <f>IF(Tabela1[[#This Row],[R.A.E]]="SIM",VLOOKUP(Tabela1[[#This Row],[CLASSIFICAÇÃO]],[1]Lista_Susp_!PRAZO,2,0)+Tabela1[[#This Row],[DATA]],"")</f>
        <v/>
      </c>
      <c r="AA191" s="19" t="b">
        <f ca="1">IF(Tabela1[[#This Row],[R.A.E]]="SIM",IF(AC191="ok","CONCLUÍDO",IF(Tabela1[[#This Row],[PRAZO ABERTURA R.A.E]]&lt;TODAY(),"ATRASADO","NO PRAZO")))</f>
        <v>0</v>
      </c>
      <c r="AB191" s="19" t="str">
        <f ca="1">IF(Tabela1[[#This Row],[PRAZO ABERTURA R.A.E]]&gt;=TODAY(),"",IF(Tabela1[[#This Row],[STATUS]]="ATRASADO",TODAY()-Tabela1[[#This Row],[PRAZO ABERTURA R.A.E]],""))</f>
        <v/>
      </c>
      <c r="AE191" s="2"/>
    </row>
    <row r="192" spans="1:32" x14ac:dyDescent="0.25">
      <c r="A192" s="4">
        <v>191</v>
      </c>
      <c r="B192" s="20" t="s">
        <v>32</v>
      </c>
      <c r="C192" s="49">
        <v>45341</v>
      </c>
      <c r="D192" s="56" t="s">
        <v>1186</v>
      </c>
      <c r="E192" s="21">
        <v>0.9375</v>
      </c>
      <c r="F192" s="40" t="s">
        <v>765</v>
      </c>
      <c r="G192" s="20" t="s">
        <v>64</v>
      </c>
      <c r="H192" s="10"/>
      <c r="I192" s="10"/>
      <c r="J192" s="2"/>
      <c r="K192" s="11" t="s">
        <v>1277</v>
      </c>
      <c r="L192" s="2" t="s">
        <v>902</v>
      </c>
      <c r="M192" s="2" t="s">
        <v>96</v>
      </c>
      <c r="N192" s="20" t="s">
        <v>767</v>
      </c>
      <c r="O192" s="20" t="s">
        <v>1278</v>
      </c>
      <c r="P192" s="2" t="s">
        <v>1279</v>
      </c>
      <c r="Q192" s="31"/>
      <c r="R192" s="31"/>
      <c r="S192" s="31"/>
      <c r="T192" s="41" t="s">
        <v>1280</v>
      </c>
      <c r="U192" s="2" t="s">
        <v>1281</v>
      </c>
      <c r="V192" s="2" t="s">
        <v>398</v>
      </c>
      <c r="W192" s="2" t="s">
        <v>46</v>
      </c>
      <c r="X192" s="2" t="s">
        <v>47</v>
      </c>
      <c r="Y192" s="2" t="s">
        <v>48</v>
      </c>
      <c r="Z192" s="17" t="str">
        <f>IF(Tabela1[[#This Row],[R.A.E]]="SIM",VLOOKUP(Tabela1[[#This Row],[CLASSIFICAÇÃO]],[1]Lista_Susp_!PRAZO,2,0)+Tabela1[[#This Row],[DATA]],"")</f>
        <v/>
      </c>
      <c r="AA192" s="19"/>
      <c r="AB192" s="19"/>
      <c r="AE192" s="2"/>
    </row>
    <row r="193" spans="1:32" ht="45" x14ac:dyDescent="0.25">
      <c r="A193" s="4">
        <v>192</v>
      </c>
      <c r="B193" s="20" t="s">
        <v>71</v>
      </c>
      <c r="C193" s="49">
        <v>45342</v>
      </c>
      <c r="D193" s="56" t="s">
        <v>1186</v>
      </c>
      <c r="E193" s="21">
        <v>0.30555555555555552</v>
      </c>
      <c r="F193" s="40" t="s">
        <v>1265</v>
      </c>
      <c r="G193" s="20" t="s">
        <v>73</v>
      </c>
      <c r="H193" s="10"/>
      <c r="I193" s="10"/>
      <c r="J193" s="2"/>
      <c r="K193" s="11" t="s">
        <v>1266</v>
      </c>
      <c r="L193" s="2" t="s">
        <v>75</v>
      </c>
      <c r="M193" s="2" t="s">
        <v>76</v>
      </c>
      <c r="N193" s="20" t="s">
        <v>1267</v>
      </c>
      <c r="O193" s="24" t="s">
        <v>1282</v>
      </c>
      <c r="P193" s="2" t="s">
        <v>413</v>
      </c>
      <c r="Q193" s="31"/>
      <c r="R193" s="31"/>
      <c r="S193" s="31"/>
      <c r="T193" s="41" t="s">
        <v>1269</v>
      </c>
      <c r="U193" s="2" t="s">
        <v>285</v>
      </c>
      <c r="V193" s="2" t="s">
        <v>894</v>
      </c>
      <c r="W193" s="2" t="s">
        <v>46</v>
      </c>
      <c r="X193" s="2" t="s">
        <v>47</v>
      </c>
      <c r="Y193" s="2" t="s">
        <v>48</v>
      </c>
      <c r="Z193" s="17" t="str">
        <f>IF(Tabela1[[#This Row],[R.A.E]]="SIM",VLOOKUP(Tabela1[[#This Row],[CLASSIFICAÇÃO]],[1]Lista_Susp_!PRAZO,2,0)+Tabela1[[#This Row],[DATA]],"")</f>
        <v/>
      </c>
      <c r="AA193" s="19" t="b">
        <f ca="1">IF(Tabela1[[#This Row],[R.A.E]]="SIM",IF(AC193="ok","CONCLUÍDO",IF(Tabela1[[#This Row],[PRAZO ABERTURA R.A.E]]&lt;TODAY(),"ATRASADO","NO PRAZO")))</f>
        <v>0</v>
      </c>
      <c r="AB193" s="19" t="str">
        <f ca="1">IF(Tabela1[[#This Row],[PRAZO ABERTURA R.A.E]]&gt;=TODAY(),"",IF(Tabela1[[#This Row],[STATUS]]="ATRASADO",TODAY()-Tabela1[[#This Row],[PRAZO ABERTURA R.A.E]],""))</f>
        <v/>
      </c>
      <c r="AE193" s="2"/>
      <c r="AF193" t="s">
        <v>52</v>
      </c>
    </row>
    <row r="194" spans="1:32" ht="30" x14ac:dyDescent="0.25">
      <c r="A194" s="4">
        <v>193</v>
      </c>
      <c r="B194" s="20" t="s">
        <v>32</v>
      </c>
      <c r="C194" s="49">
        <v>45342</v>
      </c>
      <c r="D194" s="56" t="s">
        <v>1186</v>
      </c>
      <c r="E194" s="21">
        <v>0.54166666666666663</v>
      </c>
      <c r="F194" s="40" t="s">
        <v>317</v>
      </c>
      <c r="G194" s="20" t="s">
        <v>73</v>
      </c>
      <c r="H194" s="10"/>
      <c r="I194" s="10"/>
      <c r="J194" s="2"/>
      <c r="K194" s="11" t="s">
        <v>1283</v>
      </c>
      <c r="L194" s="2" t="s">
        <v>37</v>
      </c>
      <c r="M194" s="2" t="s">
        <v>76</v>
      </c>
      <c r="N194" s="20" t="s">
        <v>1284</v>
      </c>
      <c r="O194" s="24" t="s">
        <v>1285</v>
      </c>
      <c r="P194" s="2" t="s">
        <v>319</v>
      </c>
      <c r="Q194" s="31"/>
      <c r="R194" s="31"/>
      <c r="S194" s="31"/>
      <c r="T194" s="41" t="s">
        <v>1286</v>
      </c>
      <c r="U194" s="2" t="s">
        <v>1048</v>
      </c>
      <c r="V194" s="2" t="s">
        <v>467</v>
      </c>
      <c r="W194" s="2" t="s">
        <v>46</v>
      </c>
      <c r="X194" s="2" t="s">
        <v>47</v>
      </c>
      <c r="Y194" s="2" t="s">
        <v>48</v>
      </c>
      <c r="Z194" s="17" t="str">
        <f>IF(Tabela1[[#This Row],[R.A.E]]="SIM",VLOOKUP(Tabela1[[#This Row],[CLASSIFICAÇÃO]],[1]Lista_Susp_!PRAZO,2,0)+Tabela1[[#This Row],[DATA]],"")</f>
        <v/>
      </c>
      <c r="AA194" s="19" t="b">
        <f ca="1">IF(Tabela1[[#This Row],[R.A.E]]="SIM",IF(AC194="ok","CONCLUÍDO",IF(Tabela1[[#This Row],[PRAZO ABERTURA R.A.E]]&lt;TODAY(),"ATRASADO","NO PRAZO")))</f>
        <v>0</v>
      </c>
      <c r="AB194" s="19" t="str">
        <f ca="1">IF(Tabela1[[#This Row],[PRAZO ABERTURA R.A.E]]&gt;=TODAY(),"",IF(Tabela1[[#This Row],[STATUS]]="ATRASADO",TODAY()-Tabela1[[#This Row],[PRAZO ABERTURA R.A.E]],""))</f>
        <v/>
      </c>
      <c r="AE194" s="2"/>
    </row>
    <row r="195" spans="1:32" ht="45" x14ac:dyDescent="0.25">
      <c r="A195" s="4">
        <v>194</v>
      </c>
      <c r="B195" s="20" t="s">
        <v>71</v>
      </c>
      <c r="C195" s="49">
        <v>45342</v>
      </c>
      <c r="D195" s="56" t="s">
        <v>1186</v>
      </c>
      <c r="E195" s="21">
        <v>0.66666666666666663</v>
      </c>
      <c r="F195" s="40" t="s">
        <v>1287</v>
      </c>
      <c r="G195" s="20" t="s">
        <v>34</v>
      </c>
      <c r="H195" s="10" t="s">
        <v>93</v>
      </c>
      <c r="I195" s="10"/>
      <c r="J195" s="2"/>
      <c r="K195" s="11" t="s">
        <v>1288</v>
      </c>
      <c r="L195" s="2" t="s">
        <v>75</v>
      </c>
      <c r="M195" s="2" t="s">
        <v>128</v>
      </c>
      <c r="N195" s="20" t="s">
        <v>128</v>
      </c>
      <c r="O195" s="24" t="s">
        <v>1289</v>
      </c>
      <c r="P195" s="2" t="s">
        <v>1290</v>
      </c>
      <c r="Q195" s="31"/>
      <c r="R195" s="31"/>
      <c r="S195" s="31"/>
      <c r="T195" s="41" t="s">
        <v>1291</v>
      </c>
      <c r="U195" s="1" t="s">
        <v>1292</v>
      </c>
      <c r="V195" s="2" t="s">
        <v>85</v>
      </c>
      <c r="W195" s="2" t="s">
        <v>46</v>
      </c>
      <c r="X195" s="2" t="s">
        <v>47</v>
      </c>
      <c r="Y195" s="2" t="s">
        <v>48</v>
      </c>
      <c r="Z195" s="17" t="str">
        <f>IF(Tabela1[[#This Row],[R.A.E]]="SIM",VLOOKUP(Tabela1[[#This Row],[CLASSIFICAÇÃO]],[1]Lista_Susp_!PRAZO,2,0)+Tabela1[[#This Row],[DATA]],"")</f>
        <v/>
      </c>
      <c r="AA195" s="19" t="b">
        <f ca="1">IF(Tabela1[[#This Row],[R.A.E]]="SIM",IF(AC195="ok","CONCLUÍDO",IF(Tabela1[[#This Row],[PRAZO ABERTURA R.A.E]]&lt;TODAY(),"ATRASADO","NO PRAZO")))</f>
        <v>0</v>
      </c>
      <c r="AB195" s="19" t="str">
        <f ca="1">IF(Tabela1[[#This Row],[PRAZO ABERTURA R.A.E]]&gt;=TODAY(),"",IF(Tabela1[[#This Row],[STATUS]]="ATRASADO",TODAY()-Tabela1[[#This Row],[PRAZO ABERTURA R.A.E]],""))</f>
        <v/>
      </c>
      <c r="AE195" s="2"/>
      <c r="AF195" t="s">
        <v>52</v>
      </c>
    </row>
    <row r="196" spans="1:32" ht="45" x14ac:dyDescent="0.25">
      <c r="A196" s="4">
        <v>195</v>
      </c>
      <c r="B196" s="20" t="s">
        <v>71</v>
      </c>
      <c r="C196" s="49">
        <v>45342</v>
      </c>
      <c r="D196" s="56" t="s">
        <v>1186</v>
      </c>
      <c r="E196" s="21">
        <v>0.44444444444444442</v>
      </c>
      <c r="F196" s="40" t="s">
        <v>1293</v>
      </c>
      <c r="G196" s="20" t="s">
        <v>125</v>
      </c>
      <c r="H196" s="10"/>
      <c r="I196" s="10"/>
      <c r="J196" s="2"/>
      <c r="K196" s="11" t="s">
        <v>1294</v>
      </c>
      <c r="L196" s="2" t="s">
        <v>75</v>
      </c>
      <c r="M196" s="2" t="s">
        <v>128</v>
      </c>
      <c r="N196" s="20" t="s">
        <v>658</v>
      </c>
      <c r="O196" s="24" t="s">
        <v>1295</v>
      </c>
      <c r="P196" s="1" t="s">
        <v>1296</v>
      </c>
      <c r="Q196" s="31"/>
      <c r="R196" s="31"/>
      <c r="S196" s="31"/>
      <c r="T196" s="38" t="s">
        <v>1297</v>
      </c>
      <c r="U196" s="2" t="s">
        <v>1298</v>
      </c>
      <c r="V196" s="2" t="s">
        <v>374</v>
      </c>
      <c r="W196" s="2" t="s">
        <v>184</v>
      </c>
      <c r="X196" s="2" t="s">
        <v>151</v>
      </c>
      <c r="Y196" s="2" t="s">
        <v>52</v>
      </c>
      <c r="Z196" s="17">
        <f>IF(Tabela1[[#This Row],[R.A.E]]="SIM",VLOOKUP(Tabela1[[#This Row],[CLASSIFICAÇÃO]],[1]Lista_Susp_!PRAZO,2,0)+Tabela1[[#This Row],[DATA]],"")</f>
        <v>45349</v>
      </c>
      <c r="AA196" s="19" t="str">
        <f ca="1">IF(Tabela1[[#This Row],[R.A.E]]="SIM",IF(AC196="ok","CONCLUÍDO",IF(Tabela1[[#This Row],[PRAZO ABERTURA R.A.E]]&lt;TODAY(),"ATRASADO","NO PRAZO")))</f>
        <v>ATRASADO</v>
      </c>
      <c r="AB196" s="19">
        <f ca="1">IF(Tabela1[[#This Row],[PRAZO ABERTURA R.A.E]]&gt;=TODAY(),"",IF(Tabela1[[#This Row],[STATUS]]="ATRASADO",TODAY()-Tabela1[[#This Row],[PRAZO ABERTURA R.A.E]],""))</f>
        <v>234</v>
      </c>
      <c r="AE196" s="2"/>
      <c r="AF196" t="s">
        <v>52</v>
      </c>
    </row>
    <row r="197" spans="1:32" ht="60" x14ac:dyDescent="0.25">
      <c r="A197" s="4">
        <v>196</v>
      </c>
      <c r="B197" s="20" t="s">
        <v>32</v>
      </c>
      <c r="C197" s="49">
        <v>45342</v>
      </c>
      <c r="D197" s="56" t="s">
        <v>1186</v>
      </c>
      <c r="E197" s="21">
        <v>0.55208333333333337</v>
      </c>
      <c r="F197" s="40" t="s">
        <v>1299</v>
      </c>
      <c r="G197" s="20" t="s">
        <v>73</v>
      </c>
      <c r="H197" s="10"/>
      <c r="I197" s="10"/>
      <c r="J197" s="2"/>
      <c r="K197" s="16" t="s">
        <v>1300</v>
      </c>
      <c r="L197" s="2" t="s">
        <v>174</v>
      </c>
      <c r="M197" s="2" t="s">
        <v>96</v>
      </c>
      <c r="N197" s="20" t="s">
        <v>1301</v>
      </c>
      <c r="O197" s="20" t="s">
        <v>1302</v>
      </c>
      <c r="P197" s="2" t="s">
        <v>763</v>
      </c>
      <c r="Q197" s="31"/>
      <c r="R197" s="31"/>
      <c r="S197" s="31"/>
      <c r="T197" s="41" t="s">
        <v>1303</v>
      </c>
      <c r="U197" s="2" t="s">
        <v>590</v>
      </c>
      <c r="V197" s="2" t="s">
        <v>104</v>
      </c>
      <c r="W197" s="2" t="s">
        <v>46</v>
      </c>
      <c r="X197" s="2" t="s">
        <v>47</v>
      </c>
      <c r="Y197" s="2" t="s">
        <v>48</v>
      </c>
      <c r="Z197" s="17" t="str">
        <f>IF(Tabela1[[#This Row],[R.A.E]]="SIM",VLOOKUP(Tabela1[[#This Row],[CLASSIFICAÇÃO]],[1]Lista_Susp_!PRAZO,2,0)+Tabela1[[#This Row],[DATA]],"")</f>
        <v/>
      </c>
      <c r="AA197" s="19" t="b">
        <f ca="1">IF(Tabela1[[#This Row],[R.A.E]]="SIM",IF(AC197="ok","CONCLUÍDO",IF(Tabela1[[#This Row],[PRAZO ABERTURA R.A.E]]&lt;TODAY(),"ATRASADO","NO PRAZO")))</f>
        <v>0</v>
      </c>
      <c r="AB197" s="19" t="str">
        <f ca="1">IF(Tabela1[[#This Row],[PRAZO ABERTURA R.A.E]]&gt;=TODAY(),"",IF(Tabela1[[#This Row],[STATUS]]="ATRASADO",TODAY()-Tabela1[[#This Row],[PRAZO ABERTURA R.A.E]],""))</f>
        <v/>
      </c>
      <c r="AE197" s="2"/>
    </row>
    <row r="198" spans="1:32" ht="30" x14ac:dyDescent="0.25">
      <c r="A198" s="4">
        <v>197</v>
      </c>
      <c r="B198" s="20" t="s">
        <v>32</v>
      </c>
      <c r="C198" s="49">
        <v>45342</v>
      </c>
      <c r="D198" s="56" t="s">
        <v>1186</v>
      </c>
      <c r="E198" s="21">
        <v>0.72916666666666663</v>
      </c>
      <c r="F198" s="40" t="s">
        <v>1304</v>
      </c>
      <c r="G198" s="20" t="s">
        <v>125</v>
      </c>
      <c r="H198" s="10"/>
      <c r="I198" s="10"/>
      <c r="J198" s="2"/>
      <c r="K198" s="11" t="s">
        <v>1305</v>
      </c>
      <c r="L198" s="2" t="s">
        <v>37</v>
      </c>
      <c r="M198" s="2" t="s">
        <v>729</v>
      </c>
      <c r="N198" s="20" t="s">
        <v>658</v>
      </c>
      <c r="O198" s="24" t="s">
        <v>1306</v>
      </c>
      <c r="P198" s="1" t="s">
        <v>1307</v>
      </c>
      <c r="Q198" s="31"/>
      <c r="R198" s="31"/>
      <c r="S198" s="31"/>
      <c r="T198" s="41" t="s">
        <v>1308</v>
      </c>
      <c r="U198" s="2" t="s">
        <v>1309</v>
      </c>
      <c r="V198" s="2" t="s">
        <v>333</v>
      </c>
      <c r="W198" s="2" t="s">
        <v>46</v>
      </c>
      <c r="X198" s="2" t="s">
        <v>47</v>
      </c>
      <c r="Y198" s="2" t="s">
        <v>48</v>
      </c>
      <c r="Z198" s="17" t="str">
        <f>IF(Tabela1[[#This Row],[R.A.E]]="SIM",VLOOKUP(Tabela1[[#This Row],[CLASSIFICAÇÃO]],[1]Lista_Susp_!PRAZO,2,0)+Tabela1[[#This Row],[DATA]],"")</f>
        <v/>
      </c>
      <c r="AA198" s="19" t="b">
        <f ca="1">IF(Tabela1[[#This Row],[R.A.E]]="SIM",IF(AC198="ok","CONCLUÍDO",IF(Tabela1[[#This Row],[PRAZO ABERTURA R.A.E]]&lt;TODAY(),"ATRASADO","NO PRAZO")))</f>
        <v>0</v>
      </c>
      <c r="AB198" s="19" t="str">
        <f ca="1">IF(Tabela1[[#This Row],[PRAZO ABERTURA R.A.E]]&gt;=TODAY(),"",IF(Tabela1[[#This Row],[STATUS]]="ATRASADO",TODAY()-Tabela1[[#This Row],[PRAZO ABERTURA R.A.E]],""))</f>
        <v/>
      </c>
      <c r="AE198" s="2"/>
    </row>
    <row r="199" spans="1:32" ht="30" x14ac:dyDescent="0.25">
      <c r="A199" s="4">
        <v>198</v>
      </c>
      <c r="B199" s="20" t="s">
        <v>32</v>
      </c>
      <c r="C199" s="49">
        <v>45342</v>
      </c>
      <c r="D199" s="56" t="s">
        <v>1186</v>
      </c>
      <c r="E199" s="21">
        <v>0.41666666666666669</v>
      </c>
      <c r="F199" s="40" t="s">
        <v>1310</v>
      </c>
      <c r="G199" s="20" t="s">
        <v>73</v>
      </c>
      <c r="H199" s="10"/>
      <c r="I199" s="10"/>
      <c r="J199" s="2"/>
      <c r="K199" s="11" t="s">
        <v>1311</v>
      </c>
      <c r="L199" s="2" t="s">
        <v>37</v>
      </c>
      <c r="M199" s="2" t="s">
        <v>76</v>
      </c>
      <c r="N199" s="20" t="s">
        <v>1312</v>
      </c>
      <c r="O199" s="24" t="s">
        <v>1313</v>
      </c>
      <c r="P199" s="2" t="s">
        <v>319</v>
      </c>
      <c r="Q199" s="31"/>
      <c r="R199" s="31"/>
      <c r="S199" s="31"/>
      <c r="T199" s="41" t="s">
        <v>1314</v>
      </c>
      <c r="U199" s="2" t="s">
        <v>1315</v>
      </c>
      <c r="V199" s="2" t="s">
        <v>467</v>
      </c>
      <c r="W199" s="2" t="s">
        <v>46</v>
      </c>
      <c r="X199" s="2" t="s">
        <v>47</v>
      </c>
      <c r="Y199" s="2" t="s">
        <v>48</v>
      </c>
      <c r="Z199" s="17" t="str">
        <f>IF(Tabela1[[#This Row],[R.A.E]]="SIM",VLOOKUP(Tabela1[[#This Row],[CLASSIFICAÇÃO]],[1]Lista_Susp_!PRAZO,2,0)+Tabela1[[#This Row],[DATA]],"")</f>
        <v/>
      </c>
      <c r="AA199" s="19" t="b">
        <f ca="1">IF(Tabela1[[#This Row],[R.A.E]]="SIM",IF(AC199="ok","CONCLUÍDO",IF(Tabela1[[#This Row],[PRAZO ABERTURA R.A.E]]&lt;TODAY(),"ATRASADO","NO PRAZO")))</f>
        <v>0</v>
      </c>
      <c r="AB199" s="19" t="str">
        <f ca="1">IF(Tabela1[[#This Row],[PRAZO ABERTURA R.A.E]]&gt;=TODAY(),"",IF(Tabela1[[#This Row],[STATUS]]="ATRASADO",TODAY()-Tabela1[[#This Row],[PRAZO ABERTURA R.A.E]],""))</f>
        <v/>
      </c>
      <c r="AE199" s="2"/>
    </row>
    <row r="200" spans="1:32" ht="30" x14ac:dyDescent="0.25">
      <c r="A200" s="4">
        <v>199</v>
      </c>
      <c r="B200" s="20" t="s">
        <v>32</v>
      </c>
      <c r="C200" s="49">
        <v>45342</v>
      </c>
      <c r="D200" s="56" t="s">
        <v>1186</v>
      </c>
      <c r="E200" s="21">
        <v>0.3979166666666667</v>
      </c>
      <c r="F200" s="40" t="s">
        <v>1316</v>
      </c>
      <c r="G200" s="20" t="s">
        <v>125</v>
      </c>
      <c r="H200" s="10"/>
      <c r="I200" s="10"/>
      <c r="J200" s="2"/>
      <c r="K200" s="11" t="s">
        <v>1317</v>
      </c>
      <c r="L200" s="2" t="s">
        <v>37</v>
      </c>
      <c r="M200" s="2" t="s">
        <v>96</v>
      </c>
      <c r="N200" s="20" t="s">
        <v>426</v>
      </c>
      <c r="O200" s="24" t="s">
        <v>1318</v>
      </c>
      <c r="P200" s="2" t="s">
        <v>1319</v>
      </c>
      <c r="Q200" s="31"/>
      <c r="R200" s="31"/>
      <c r="S200" s="31"/>
      <c r="T200" t="s">
        <v>1320</v>
      </c>
      <c r="U200" s="2" t="s">
        <v>1321</v>
      </c>
      <c r="V200" s="2" t="s">
        <v>398</v>
      </c>
      <c r="W200" s="2" t="s">
        <v>46</v>
      </c>
      <c r="X200" s="2" t="s">
        <v>47</v>
      </c>
      <c r="Y200" s="2" t="s">
        <v>52</v>
      </c>
      <c r="Z200" s="17">
        <f>IF(Tabela1[[#This Row],[R.A.E]]="SIM",VLOOKUP(Tabela1[[#This Row],[CLASSIFICAÇÃO]],[1]Lista_Susp_!PRAZO,2,0)+Tabela1[[#This Row],[DATA]],"")</f>
        <v>45349</v>
      </c>
      <c r="AA200" s="19" t="s">
        <v>972</v>
      </c>
      <c r="AB200" s="19" t="str">
        <f ca="1">IF(Tabela1[[#This Row],[PRAZO ABERTURA R.A.E]]&gt;=TODAY(),"",IF(Tabela1[[#This Row],[STATUS]]="ATRASADO",TODAY()-Tabela1[[#This Row],[PRAZO ABERTURA R.A.E]],""))</f>
        <v/>
      </c>
      <c r="AC200" s="17" t="s">
        <v>186</v>
      </c>
      <c r="AD200" s="17">
        <v>45341</v>
      </c>
      <c r="AE200" s="2" t="s">
        <v>52</v>
      </c>
    </row>
    <row r="201" spans="1:32" ht="30" x14ac:dyDescent="0.25">
      <c r="A201" s="4">
        <v>200</v>
      </c>
      <c r="B201" s="20" t="s">
        <v>32</v>
      </c>
      <c r="C201" s="49">
        <v>45344</v>
      </c>
      <c r="D201" s="56" t="s">
        <v>1186</v>
      </c>
      <c r="E201" s="21">
        <v>0.52083333333333337</v>
      </c>
      <c r="F201" s="40" t="s">
        <v>1310</v>
      </c>
      <c r="G201" s="20" t="s">
        <v>73</v>
      </c>
      <c r="H201" s="10"/>
      <c r="I201" s="10"/>
      <c r="J201" s="2"/>
      <c r="K201" s="11" t="s">
        <v>1322</v>
      </c>
      <c r="L201" s="2" t="s">
        <v>37</v>
      </c>
      <c r="M201" s="2" t="s">
        <v>76</v>
      </c>
      <c r="N201" s="20" t="s">
        <v>1323</v>
      </c>
      <c r="O201" s="24" t="s">
        <v>1324</v>
      </c>
      <c r="P201" s="2" t="s">
        <v>319</v>
      </c>
      <c r="Q201" s="31"/>
      <c r="R201" s="31"/>
      <c r="S201" s="31"/>
      <c r="T201" s="41" t="s">
        <v>1325</v>
      </c>
      <c r="U201" s="2" t="s">
        <v>524</v>
      </c>
      <c r="V201" s="2" t="s">
        <v>467</v>
      </c>
      <c r="W201" s="2" t="s">
        <v>46</v>
      </c>
      <c r="X201" s="2" t="s">
        <v>47</v>
      </c>
      <c r="Y201" s="2" t="s">
        <v>48</v>
      </c>
      <c r="Z201" s="17" t="str">
        <f>IF(Tabela1[[#This Row],[R.A.E]]="SIM",VLOOKUP(Tabela1[[#This Row],[CLASSIFICAÇÃO]],[1]Lista_Susp_!PRAZO,2,0)+Tabela1[[#This Row],[DATA]],"")</f>
        <v/>
      </c>
      <c r="AA201" s="19" t="b">
        <f ca="1">IF(Tabela1[[#This Row],[R.A.E]]="SIM",IF(AC201="ok","CONCLUÍDO",IF(Tabela1[[#This Row],[PRAZO ABERTURA R.A.E]]&lt;TODAY(),"ATRASADO","NO PRAZO")))</f>
        <v>0</v>
      </c>
      <c r="AB201" s="19" t="str">
        <f ca="1">IF(Tabela1[[#This Row],[PRAZO ABERTURA R.A.E]]&gt;=TODAY(),"",IF(Tabela1[[#This Row],[STATUS]]="ATRASADO",TODAY()-Tabela1[[#This Row],[PRAZO ABERTURA R.A.E]],""))</f>
        <v/>
      </c>
      <c r="AE201" s="2"/>
    </row>
    <row r="202" spans="1:32" ht="30" x14ac:dyDescent="0.25">
      <c r="A202" s="4">
        <v>201</v>
      </c>
      <c r="B202" s="20" t="s">
        <v>32</v>
      </c>
      <c r="C202" s="49">
        <v>45345</v>
      </c>
      <c r="D202" s="56" t="s">
        <v>1186</v>
      </c>
      <c r="E202" s="21">
        <v>0.52500000000000002</v>
      </c>
      <c r="F202" s="40" t="s">
        <v>1326</v>
      </c>
      <c r="G202" s="20" t="s">
        <v>64</v>
      </c>
      <c r="H202" s="10"/>
      <c r="I202" s="10"/>
      <c r="J202" s="2"/>
      <c r="K202" s="11" t="s">
        <v>1327</v>
      </c>
      <c r="L202" s="2" t="s">
        <v>127</v>
      </c>
      <c r="M202" s="2" t="s">
        <v>128</v>
      </c>
      <c r="N202" s="20" t="s">
        <v>1328</v>
      </c>
      <c r="O202" s="20" t="s">
        <v>1329</v>
      </c>
      <c r="P202" s="2" t="s">
        <v>1330</v>
      </c>
      <c r="Q202" s="31"/>
      <c r="R202" s="31"/>
      <c r="S202" s="31"/>
      <c r="T202" s="41" t="s">
        <v>1331</v>
      </c>
      <c r="U202" s="2" t="s">
        <v>918</v>
      </c>
      <c r="V202" s="2" t="s">
        <v>135</v>
      </c>
      <c r="W202" s="2" t="s">
        <v>46</v>
      </c>
      <c r="X202" s="2" t="s">
        <v>47</v>
      </c>
      <c r="Y202" s="2" t="s">
        <v>48</v>
      </c>
      <c r="Z202" s="17" t="str">
        <f>IF(Tabela1[[#This Row],[R.A.E]]="SIM",VLOOKUP(Tabela1[[#This Row],[CLASSIFICAÇÃO]],[1]Lista_Susp_!PRAZO,2,0)+Tabela1[[#This Row],[DATA]],"")</f>
        <v/>
      </c>
      <c r="AA202" s="19" t="b">
        <f ca="1">IF(Tabela1[[#This Row],[R.A.E]]="SIM",IF(AC202="ok","CONCLUÍDO",IF(Tabela1[[#This Row],[PRAZO ABERTURA R.A.E]]&lt;TODAY(),"ATRASADO","NO PRAZO")))</f>
        <v>0</v>
      </c>
      <c r="AB202" s="19" t="str">
        <f ca="1">IF(Tabela1[[#This Row],[PRAZO ABERTURA R.A.E]]&gt;=TODAY(),"",IF(Tabela1[[#This Row],[STATUS]]="ATRASADO",TODAY()-Tabela1[[#This Row],[PRAZO ABERTURA R.A.E]],""))</f>
        <v/>
      </c>
      <c r="AE202" s="2"/>
    </row>
    <row r="203" spans="1:32" ht="45" x14ac:dyDescent="0.25">
      <c r="A203" s="4">
        <v>202</v>
      </c>
      <c r="B203" s="20" t="s">
        <v>32</v>
      </c>
      <c r="C203" s="49">
        <v>45345</v>
      </c>
      <c r="D203" s="56" t="s">
        <v>1186</v>
      </c>
      <c r="E203" s="21">
        <v>0.40625</v>
      </c>
      <c r="F203" s="40" t="s">
        <v>1332</v>
      </c>
      <c r="G203" s="20" t="s">
        <v>64</v>
      </c>
      <c r="H203" s="10"/>
      <c r="I203" s="10"/>
      <c r="J203" s="2"/>
      <c r="K203" s="11" t="s">
        <v>1333</v>
      </c>
      <c r="L203" s="2" t="s">
        <v>326</v>
      </c>
      <c r="M203" s="2" t="s">
        <v>327</v>
      </c>
      <c r="N203" s="20" t="s">
        <v>1334</v>
      </c>
      <c r="O203" s="20" t="s">
        <v>1335</v>
      </c>
      <c r="P203" s="2" t="s">
        <v>337</v>
      </c>
      <c r="Q203" s="31"/>
      <c r="R203" s="31"/>
      <c r="S203" s="31"/>
      <c r="T203" s="41" t="s">
        <v>1336</v>
      </c>
      <c r="U203" s="2" t="s">
        <v>1337</v>
      </c>
      <c r="V203" s="2" t="s">
        <v>333</v>
      </c>
      <c r="W203" s="2" t="s">
        <v>46</v>
      </c>
      <c r="X203" s="2" t="s">
        <v>47</v>
      </c>
      <c r="Y203" s="2" t="s">
        <v>48</v>
      </c>
      <c r="Z203" s="17" t="str">
        <f>IF(Tabela1[[#This Row],[R.A.E]]="SIM",VLOOKUP(Tabela1[[#This Row],[CLASSIFICAÇÃO]],[1]Lista_Susp_!PRAZO,2,0)+Tabela1[[#This Row],[DATA]],"")</f>
        <v/>
      </c>
      <c r="AA203" s="19" t="b">
        <f ca="1">IF(Tabela1[[#This Row],[R.A.E]]="SIM",IF(AC203="ok","CONCLUÍDO",IF(Tabela1[[#This Row],[PRAZO ABERTURA R.A.E]]&lt;TODAY(),"ATRASADO","NO PRAZO")))</f>
        <v>0</v>
      </c>
      <c r="AB203" s="19" t="str">
        <f ca="1">IF(Tabela1[[#This Row],[PRAZO ABERTURA R.A.E]]&gt;=TODAY(),"",IF(Tabela1[[#This Row],[STATUS]]="ATRASADO",TODAY()-Tabela1[[#This Row],[PRAZO ABERTURA R.A.E]],""))</f>
        <v/>
      </c>
      <c r="AE203" s="2"/>
    </row>
    <row r="204" spans="1:32" ht="30" x14ac:dyDescent="0.25">
      <c r="A204" s="4">
        <v>203</v>
      </c>
      <c r="B204" s="20" t="s">
        <v>32</v>
      </c>
      <c r="C204" s="49">
        <v>45345</v>
      </c>
      <c r="D204" s="56" t="s">
        <v>1186</v>
      </c>
      <c r="E204" s="21">
        <v>0.55555555555555558</v>
      </c>
      <c r="F204" s="40" t="s">
        <v>872</v>
      </c>
      <c r="G204" s="20" t="s">
        <v>34</v>
      </c>
      <c r="H204" s="10" t="s">
        <v>93</v>
      </c>
      <c r="I204" s="10"/>
      <c r="J204" s="2"/>
      <c r="K204" s="11" t="s">
        <v>1338</v>
      </c>
      <c r="L204" s="2" t="s">
        <v>37</v>
      </c>
      <c r="M204" s="2" t="s">
        <v>54</v>
      </c>
      <c r="N204" s="20" t="s">
        <v>1339</v>
      </c>
      <c r="O204" s="24" t="s">
        <v>1340</v>
      </c>
      <c r="P204" s="2" t="s">
        <v>808</v>
      </c>
      <c r="Q204" s="31"/>
      <c r="R204" s="31"/>
      <c r="S204" s="31"/>
      <c r="T204" t="s">
        <v>1341</v>
      </c>
      <c r="U204" s="2" t="s">
        <v>1342</v>
      </c>
      <c r="V204" s="2" t="s">
        <v>60</v>
      </c>
      <c r="W204" s="2" t="s">
        <v>46</v>
      </c>
      <c r="X204" s="2" t="s">
        <v>47</v>
      </c>
      <c r="Y204" s="2" t="s">
        <v>48</v>
      </c>
      <c r="Z204" s="17" t="str">
        <f>IF(Tabela1[[#This Row],[R.A.E]]="SIM",VLOOKUP(Tabela1[[#This Row],[CLASSIFICAÇÃO]],[1]Lista_Susp_!PRAZO,2,0)+Tabela1[[#This Row],[DATA]],"")</f>
        <v/>
      </c>
      <c r="AA204" s="19" t="b">
        <f ca="1">IF(Tabela1[[#This Row],[R.A.E]]="SIM",IF(AC204="ok","CONCLUÍDO",IF(Tabela1[[#This Row],[PRAZO ABERTURA R.A.E]]&lt;TODAY(),"ATRASADO","NO PRAZO")))</f>
        <v>0</v>
      </c>
      <c r="AB204" s="19" t="str">
        <f ca="1">IF(Tabela1[[#This Row],[PRAZO ABERTURA R.A.E]]&gt;=TODAY(),"",IF(Tabela1[[#This Row],[STATUS]]="ATRASADO",TODAY()-Tabela1[[#This Row],[PRAZO ABERTURA R.A.E]],""))</f>
        <v/>
      </c>
      <c r="AE204" s="2"/>
    </row>
    <row r="205" spans="1:32" ht="30" x14ac:dyDescent="0.25">
      <c r="A205" s="59">
        <v>204</v>
      </c>
      <c r="B205" s="20" t="s">
        <v>32</v>
      </c>
      <c r="C205" s="49">
        <v>45345</v>
      </c>
      <c r="D205" s="56" t="s">
        <v>1186</v>
      </c>
      <c r="E205" s="21">
        <v>0.55208333333333337</v>
      </c>
      <c r="F205" s="40" t="s">
        <v>1343</v>
      </c>
      <c r="G205" s="20" t="s">
        <v>125</v>
      </c>
      <c r="H205" s="10"/>
      <c r="I205" s="10"/>
      <c r="J205" s="2"/>
      <c r="K205" s="11" t="s">
        <v>1344</v>
      </c>
      <c r="L205" s="2" t="s">
        <v>448</v>
      </c>
      <c r="M205" s="2" t="s">
        <v>128</v>
      </c>
      <c r="N205" s="20" t="s">
        <v>1104</v>
      </c>
      <c r="O205" s="20" t="s">
        <v>1345</v>
      </c>
      <c r="P205" s="2" t="s">
        <v>820</v>
      </c>
      <c r="Q205" s="31"/>
      <c r="R205" s="31"/>
      <c r="S205" s="31"/>
      <c r="T205" s="41" t="s">
        <v>1346</v>
      </c>
      <c r="U205" s="2" t="s">
        <v>1347</v>
      </c>
      <c r="V205" s="2" t="s">
        <v>135</v>
      </c>
      <c r="W205" s="2" t="s">
        <v>46</v>
      </c>
      <c r="X205" s="2" t="s">
        <v>47</v>
      </c>
      <c r="Y205" s="2" t="s">
        <v>48</v>
      </c>
      <c r="Z205" s="17" t="str">
        <f>IF(Tabela1[[#This Row],[R.A.E]]="SIM",VLOOKUP(Tabela1[[#This Row],[CLASSIFICAÇÃO]],[1]Lista_Susp_!PRAZO,2,0)+Tabela1[[#This Row],[DATA]],"")</f>
        <v/>
      </c>
      <c r="AA205" s="19" t="b">
        <f ca="1">IF(Tabela1[[#This Row],[R.A.E]]="SIM",IF(AC205="ok","CONCLUÍDO",IF(Tabela1[[#This Row],[PRAZO ABERTURA R.A.E]]&lt;TODAY(),"ATRASADO","NO PRAZO")))</f>
        <v>0</v>
      </c>
      <c r="AB205" s="19" t="str">
        <f ca="1">IF(Tabela1[[#This Row],[PRAZO ABERTURA R.A.E]]&gt;=TODAY(),"",IF(Tabela1[[#This Row],[STATUS]]="ATRASADO",TODAY()-Tabela1[[#This Row],[PRAZO ABERTURA R.A.E]],""))</f>
        <v/>
      </c>
      <c r="AE205" s="2"/>
    </row>
    <row r="206" spans="1:32" ht="30" x14ac:dyDescent="0.25">
      <c r="A206" s="4">
        <v>205</v>
      </c>
      <c r="B206" s="20" t="s">
        <v>32</v>
      </c>
      <c r="C206" s="49">
        <v>45344</v>
      </c>
      <c r="D206" s="56" t="s">
        <v>1186</v>
      </c>
      <c r="E206" s="21">
        <v>0.9375</v>
      </c>
      <c r="F206" s="40" t="s">
        <v>1348</v>
      </c>
      <c r="G206" s="20" t="s">
        <v>34</v>
      </c>
      <c r="H206" s="10" t="s">
        <v>113</v>
      </c>
      <c r="I206" s="10"/>
      <c r="J206" s="2"/>
      <c r="K206" s="11" t="s">
        <v>1349</v>
      </c>
      <c r="L206" s="2" t="s">
        <v>37</v>
      </c>
      <c r="M206" s="2" t="s">
        <v>38</v>
      </c>
      <c r="N206" s="20"/>
      <c r="O206" s="24" t="s">
        <v>1350</v>
      </c>
      <c r="P206" s="2" t="s">
        <v>1162</v>
      </c>
      <c r="Q206" s="31"/>
      <c r="R206" s="31"/>
      <c r="S206" s="31"/>
      <c r="T206" s="41" t="s">
        <v>1351</v>
      </c>
      <c r="U206" s="1" t="s">
        <v>1352</v>
      </c>
      <c r="V206" s="2" t="s">
        <v>45</v>
      </c>
      <c r="W206" s="2" t="s">
        <v>46</v>
      </c>
      <c r="X206" s="2" t="s">
        <v>47</v>
      </c>
      <c r="Y206" s="2" t="s">
        <v>48</v>
      </c>
      <c r="Z206" s="17" t="str">
        <f>IF(Tabela1[[#This Row],[R.A.E]]="SIM",VLOOKUP(Tabela1[[#This Row],[CLASSIFICAÇÃO]],[1]Lista_Susp_!PRAZO,2,0)+Tabela1[[#This Row],[DATA]],"")</f>
        <v/>
      </c>
      <c r="AA206" s="19" t="b">
        <f ca="1">IF(Tabela1[[#This Row],[R.A.E]]="SIM",IF(AC206="ok","CONCLUÍDO",IF(Tabela1[[#This Row],[PRAZO ABERTURA R.A.E]]&lt;TODAY(),"ATRASADO","NO PRAZO")))</f>
        <v>0</v>
      </c>
      <c r="AB206" s="19" t="str">
        <f ca="1">IF(Tabela1[[#This Row],[PRAZO ABERTURA R.A.E]]&gt;=TODAY(),"",IF(Tabela1[[#This Row],[STATUS]]="ATRASADO",TODAY()-Tabela1[[#This Row],[PRAZO ABERTURA R.A.E]],""))</f>
        <v/>
      </c>
      <c r="AE206" s="2"/>
    </row>
    <row r="207" spans="1:32" ht="45" x14ac:dyDescent="0.25">
      <c r="A207" s="4">
        <v>206</v>
      </c>
      <c r="B207" s="20" t="s">
        <v>32</v>
      </c>
      <c r="C207" s="49">
        <v>45346</v>
      </c>
      <c r="D207" s="56" t="s">
        <v>1186</v>
      </c>
      <c r="E207" s="21">
        <v>0.33333333333333331</v>
      </c>
      <c r="F207" s="40" t="s">
        <v>1353</v>
      </c>
      <c r="G207" s="20" t="s">
        <v>125</v>
      </c>
      <c r="H207" s="10"/>
      <c r="I207" s="10"/>
      <c r="J207" s="2"/>
      <c r="K207" s="11" t="s">
        <v>1354</v>
      </c>
      <c r="L207" s="2" t="s">
        <v>37</v>
      </c>
      <c r="M207" s="2" t="s">
        <v>327</v>
      </c>
      <c r="N207" s="20" t="s">
        <v>1355</v>
      </c>
      <c r="O207" s="24" t="s">
        <v>1356</v>
      </c>
      <c r="P207" s="1" t="s">
        <v>1357</v>
      </c>
      <c r="Q207" s="31"/>
      <c r="R207" s="31"/>
      <c r="S207" s="31"/>
      <c r="T207" s="41" t="s">
        <v>1358</v>
      </c>
      <c r="U207" s="2" t="s">
        <v>1359</v>
      </c>
      <c r="V207" s="2" t="s">
        <v>333</v>
      </c>
      <c r="W207" s="2" t="s">
        <v>46</v>
      </c>
      <c r="X207" s="2" t="s">
        <v>47</v>
      </c>
      <c r="Y207" s="2" t="s">
        <v>48</v>
      </c>
      <c r="Z207" s="17" t="str">
        <f>IF(Tabela1[[#This Row],[R.A.E]]="SIM",VLOOKUP(Tabela1[[#This Row],[CLASSIFICAÇÃO]],[1]Lista_Susp_!PRAZO,2,0)+Tabela1[[#This Row],[DATA]],"")</f>
        <v/>
      </c>
      <c r="AA207" s="19" t="b">
        <f ca="1">IF(Tabela1[[#This Row],[R.A.E]]="SIM",IF(AC207="ok","CONCLUÍDO",IF(Tabela1[[#This Row],[PRAZO ABERTURA R.A.E]]&lt;TODAY(),"ATRASADO","NO PRAZO")))</f>
        <v>0</v>
      </c>
      <c r="AB207" s="19" t="str">
        <f ca="1">IF(Tabela1[[#This Row],[PRAZO ABERTURA R.A.E]]&gt;=TODAY(),"",IF(Tabela1[[#This Row],[STATUS]]="ATRASADO",TODAY()-Tabela1[[#This Row],[PRAZO ABERTURA R.A.E]],""))</f>
        <v/>
      </c>
      <c r="AE207" s="2"/>
    </row>
    <row r="208" spans="1:32" ht="45" x14ac:dyDescent="0.25">
      <c r="A208" s="4">
        <v>207</v>
      </c>
      <c r="B208" s="20" t="s">
        <v>71</v>
      </c>
      <c r="C208" s="60" t="s">
        <v>1360</v>
      </c>
      <c r="D208" s="56" t="s">
        <v>1186</v>
      </c>
      <c r="E208" s="21">
        <v>0.40972222222222227</v>
      </c>
      <c r="F208" s="40" t="s">
        <v>1361</v>
      </c>
      <c r="G208" s="20" t="s">
        <v>34</v>
      </c>
      <c r="H208" s="10" t="s">
        <v>35</v>
      </c>
      <c r="I208" s="10"/>
      <c r="J208" s="2"/>
      <c r="K208" s="11" t="s">
        <v>1362</v>
      </c>
      <c r="L208" s="2" t="s">
        <v>154</v>
      </c>
      <c r="M208" s="2" t="s">
        <v>128</v>
      </c>
      <c r="N208" s="20" t="s">
        <v>1363</v>
      </c>
      <c r="O208" s="20" t="s">
        <v>1364</v>
      </c>
      <c r="P208" s="2" t="s">
        <v>329</v>
      </c>
      <c r="Q208" s="31"/>
      <c r="R208" s="31"/>
      <c r="S208" s="31"/>
      <c r="T208" s="53" t="s">
        <v>1365</v>
      </c>
      <c r="U208" s="2" t="s">
        <v>1366</v>
      </c>
      <c r="V208" s="2" t="s">
        <v>145</v>
      </c>
      <c r="W208" s="2" t="s">
        <v>46</v>
      </c>
      <c r="X208" s="2" t="s">
        <v>47</v>
      </c>
      <c r="Y208" s="2" t="s">
        <v>48</v>
      </c>
      <c r="Z208" s="17" t="str">
        <f>IF(Tabela1[[#This Row],[R.A.E]]="SIM",VLOOKUP(Tabela1[[#This Row],[CLASSIFICAÇÃO]],[1]Lista_Susp_!PRAZO,2,0)+Tabela1[[#This Row],[DATA]],"")</f>
        <v/>
      </c>
      <c r="AA208" s="19" t="b">
        <f ca="1">IF(Tabela1[[#This Row],[R.A.E]]="SIM",IF(AC208="ok","CONCLUÍDO",IF(Tabela1[[#This Row],[PRAZO ABERTURA R.A.E]]&lt;TODAY(),"ATRASADO","NO PRAZO")))</f>
        <v>0</v>
      </c>
      <c r="AB208" s="19" t="str">
        <f ca="1">IF(Tabela1[[#This Row],[PRAZO ABERTURA R.A.E]]&gt;=TODAY(),"",IF(Tabela1[[#This Row],[STATUS]]="ATRASADO",TODAY()-Tabela1[[#This Row],[PRAZO ABERTURA R.A.E]],""))</f>
        <v/>
      </c>
      <c r="AE208" s="2"/>
      <c r="AF208" t="s">
        <v>52</v>
      </c>
    </row>
    <row r="209" spans="1:32" ht="30" x14ac:dyDescent="0.25">
      <c r="A209" s="4">
        <v>208</v>
      </c>
      <c r="B209" s="20" t="s">
        <v>71</v>
      </c>
      <c r="C209" s="49">
        <v>45345</v>
      </c>
      <c r="D209" s="56" t="s">
        <v>1186</v>
      </c>
      <c r="E209" s="21">
        <v>0.5</v>
      </c>
      <c r="F209" s="40" t="s">
        <v>1367</v>
      </c>
      <c r="G209" s="20" t="s">
        <v>73</v>
      </c>
      <c r="H209" s="10"/>
      <c r="I209" s="10"/>
      <c r="J209" s="2"/>
      <c r="K209" s="11" t="s">
        <v>1368</v>
      </c>
      <c r="L209" s="2" t="s">
        <v>1016</v>
      </c>
      <c r="M209" s="2" t="s">
        <v>128</v>
      </c>
      <c r="N209" s="20" t="s">
        <v>1369</v>
      </c>
      <c r="O209" s="20" t="s">
        <v>1370</v>
      </c>
      <c r="P209" s="2" t="s">
        <v>213</v>
      </c>
      <c r="Q209" s="31"/>
      <c r="R209" s="31"/>
      <c r="S209" s="31"/>
      <c r="T209" s="41" t="s">
        <v>1371</v>
      </c>
      <c r="U209" s="2" t="s">
        <v>1372</v>
      </c>
      <c r="V209" s="2" t="s">
        <v>85</v>
      </c>
      <c r="W209" s="2" t="s">
        <v>46</v>
      </c>
      <c r="X209" s="2" t="s">
        <v>47</v>
      </c>
      <c r="Y209" s="2" t="s">
        <v>48</v>
      </c>
      <c r="Z209" s="17" t="str">
        <f>IF(Tabela1[[#This Row],[R.A.E]]="SIM",VLOOKUP(Tabela1[[#This Row],[CLASSIFICAÇÃO]],[1]Lista_Susp_!PRAZO,2,0)+Tabela1[[#This Row],[DATA]],"")</f>
        <v/>
      </c>
      <c r="AA209" s="19" t="b">
        <f ca="1">IF(Tabela1[[#This Row],[R.A.E]]="SIM",IF(AC209="ok","CONCLUÍDO",IF(Tabela1[[#This Row],[PRAZO ABERTURA R.A.E]]&lt;TODAY(),"ATRASADO","NO PRAZO")))</f>
        <v>0</v>
      </c>
      <c r="AB209" s="19" t="str">
        <f ca="1">IF(Tabela1[[#This Row],[PRAZO ABERTURA R.A.E]]&gt;=TODAY(),"",IF(Tabela1[[#This Row],[STATUS]]="ATRASADO",TODAY()-Tabela1[[#This Row],[PRAZO ABERTURA R.A.E]],""))</f>
        <v/>
      </c>
      <c r="AE209" s="2"/>
      <c r="AF209" t="s">
        <v>52</v>
      </c>
    </row>
    <row r="210" spans="1:32" ht="45" x14ac:dyDescent="0.25">
      <c r="A210" s="4">
        <v>209</v>
      </c>
      <c r="B210" s="20" t="s">
        <v>71</v>
      </c>
      <c r="C210" s="49">
        <v>45347</v>
      </c>
      <c r="D210" s="56" t="s">
        <v>1186</v>
      </c>
      <c r="E210" s="21">
        <v>0.3125</v>
      </c>
      <c r="F210" s="40" t="s">
        <v>1373</v>
      </c>
      <c r="G210" s="20" t="s">
        <v>34</v>
      </c>
      <c r="H210" s="10" t="s">
        <v>93</v>
      </c>
      <c r="I210" s="10"/>
      <c r="J210" s="2"/>
      <c r="K210" s="11" t="s">
        <v>1374</v>
      </c>
      <c r="L210" s="2" t="s">
        <v>75</v>
      </c>
      <c r="M210" s="2" t="s">
        <v>128</v>
      </c>
      <c r="N210" s="20"/>
      <c r="O210" s="24" t="s">
        <v>1375</v>
      </c>
      <c r="P210" s="2" t="s">
        <v>1376</v>
      </c>
      <c r="Q210" s="31"/>
      <c r="R210" s="31"/>
      <c r="S210" s="31"/>
      <c r="T210" s="41" t="s">
        <v>1377</v>
      </c>
      <c r="U210" s="2" t="s">
        <v>1378</v>
      </c>
      <c r="V210" s="2" t="s">
        <v>374</v>
      </c>
      <c r="W210" s="2" t="s">
        <v>46</v>
      </c>
      <c r="X210" s="2" t="s">
        <v>47</v>
      </c>
      <c r="Y210" s="2" t="s">
        <v>48</v>
      </c>
      <c r="Z210" s="17" t="str">
        <f>IF(Tabela1[[#This Row],[R.A.E]]="SIM",VLOOKUP(Tabela1[[#This Row],[CLASSIFICAÇÃO]],[1]Lista_Susp_!PRAZO,2,0)+Tabela1[[#This Row],[DATA]],"")</f>
        <v/>
      </c>
      <c r="AA210" s="19" t="b">
        <f ca="1">IF(Tabela1[[#This Row],[R.A.E]]="SIM",IF(AC210="ok","CONCLUÍDO",IF(Tabela1[[#This Row],[PRAZO ABERTURA R.A.E]]&lt;TODAY(),"ATRASADO","NO PRAZO")))</f>
        <v>0</v>
      </c>
      <c r="AB210" s="19" t="str">
        <f ca="1">IF(Tabela1[[#This Row],[PRAZO ABERTURA R.A.E]]&gt;=TODAY(),"",IF(Tabela1[[#This Row],[STATUS]]="ATRASADO",TODAY()-Tabela1[[#This Row],[PRAZO ABERTURA R.A.E]],""))</f>
        <v/>
      </c>
      <c r="AE210" s="2"/>
      <c r="AF210" t="s">
        <v>52</v>
      </c>
    </row>
    <row r="211" spans="1:32" ht="45" x14ac:dyDescent="0.25">
      <c r="A211" s="4">
        <v>210</v>
      </c>
      <c r="B211" s="20" t="s">
        <v>71</v>
      </c>
      <c r="C211" s="49">
        <v>45345</v>
      </c>
      <c r="D211" s="56" t="s">
        <v>1186</v>
      </c>
      <c r="E211" s="21">
        <v>0.4375</v>
      </c>
      <c r="F211" s="40" t="s">
        <v>1361</v>
      </c>
      <c r="G211" s="20" t="s">
        <v>34</v>
      </c>
      <c r="H211" s="10" t="s">
        <v>35</v>
      </c>
      <c r="I211" s="10"/>
      <c r="J211" s="2"/>
      <c r="K211" s="11" t="s">
        <v>1379</v>
      </c>
      <c r="L211" s="2" t="s">
        <v>75</v>
      </c>
      <c r="M211" s="2" t="s">
        <v>128</v>
      </c>
      <c r="N211" s="20" t="s">
        <v>1380</v>
      </c>
      <c r="O211" s="24" t="s">
        <v>1381</v>
      </c>
      <c r="P211" s="2" t="s">
        <v>329</v>
      </c>
      <c r="Q211" s="31"/>
      <c r="R211" s="31"/>
      <c r="S211" s="31"/>
      <c r="T211" s="41" t="s">
        <v>661</v>
      </c>
      <c r="U211" s="2" t="s">
        <v>1382</v>
      </c>
      <c r="V211" s="2" t="s">
        <v>374</v>
      </c>
      <c r="W211" s="2" t="s">
        <v>46</v>
      </c>
      <c r="X211" s="2" t="s">
        <v>47</v>
      </c>
      <c r="Y211" s="2" t="s">
        <v>48</v>
      </c>
      <c r="Z211" s="17" t="str">
        <f>IF(Tabela1[[#This Row],[R.A.E]]="SIM",VLOOKUP(Tabela1[[#This Row],[CLASSIFICAÇÃO]],[1]Lista_Susp_!PRAZO,2,0)+Tabela1[[#This Row],[DATA]],"")</f>
        <v/>
      </c>
      <c r="AA211" s="19" t="b">
        <f ca="1">IF(Tabela1[[#This Row],[R.A.E]]="SIM",IF(AC211="ok","CONCLUÍDO",IF(Tabela1[[#This Row],[PRAZO ABERTURA R.A.E]]&lt;TODAY(),"ATRASADO","NO PRAZO")))</f>
        <v>0</v>
      </c>
      <c r="AB211" s="19" t="str">
        <f ca="1">IF(Tabela1[[#This Row],[PRAZO ABERTURA R.A.E]]&gt;=TODAY(),"",IF(Tabela1[[#This Row],[STATUS]]="ATRASADO",TODAY()-Tabela1[[#This Row],[PRAZO ABERTURA R.A.E]],""))</f>
        <v/>
      </c>
      <c r="AE211" s="2"/>
      <c r="AF211" t="s">
        <v>52</v>
      </c>
    </row>
    <row r="212" spans="1:32" ht="60" x14ac:dyDescent="0.25">
      <c r="A212" s="4">
        <v>211</v>
      </c>
      <c r="B212" s="20" t="s">
        <v>71</v>
      </c>
      <c r="C212" s="48">
        <v>45348</v>
      </c>
      <c r="D212" s="56" t="s">
        <v>1186</v>
      </c>
      <c r="E212" s="21">
        <v>0.4201388888888889</v>
      </c>
      <c r="F212" s="40" t="s">
        <v>1383</v>
      </c>
      <c r="G212" s="20" t="s">
        <v>73</v>
      </c>
      <c r="H212" s="10"/>
      <c r="I212" s="10"/>
      <c r="J212" s="2"/>
      <c r="K212" s="11" t="s">
        <v>1384</v>
      </c>
      <c r="L212" s="2" t="s">
        <v>689</v>
      </c>
      <c r="M212" s="2" t="s">
        <v>128</v>
      </c>
      <c r="N212" s="20" t="s">
        <v>1243</v>
      </c>
      <c r="O212" s="20" t="s">
        <v>1385</v>
      </c>
      <c r="P212" s="2" t="s">
        <v>1386</v>
      </c>
      <c r="Q212" s="31"/>
      <c r="R212" s="31"/>
      <c r="S212" s="31"/>
      <c r="T212" s="41" t="s">
        <v>1387</v>
      </c>
      <c r="U212" s="2" t="s">
        <v>1388</v>
      </c>
      <c r="V212" s="2" t="s">
        <v>145</v>
      </c>
      <c r="W212" s="2" t="s">
        <v>46</v>
      </c>
      <c r="X212" s="2" t="s">
        <v>47</v>
      </c>
      <c r="Y212" s="2" t="s">
        <v>48</v>
      </c>
      <c r="Z212" s="17" t="str">
        <f>IF(Tabela1[[#This Row],[R.A.E]]="SIM",VLOOKUP(Tabela1[[#This Row],[CLASSIFICAÇÃO]],[1]Lista_Susp_!PRAZO,2,0)+Tabela1[[#This Row],[DATA]],"")</f>
        <v/>
      </c>
      <c r="AA212" s="19" t="b">
        <f ca="1">IF(Tabela1[[#This Row],[R.A.E]]="SIM",IF(AC212="ok","CONCLUÍDO",IF(Tabela1[[#This Row],[PRAZO ABERTURA R.A.E]]&lt;TODAY(),"ATRASADO","NO PRAZO")))</f>
        <v>0</v>
      </c>
      <c r="AB212" s="19" t="str">
        <f ca="1">IF(Tabela1[[#This Row],[PRAZO ABERTURA R.A.E]]&gt;=TODAY(),"",IF(Tabela1[[#This Row],[STATUS]]="ATRASADO",TODAY()-Tabela1[[#This Row],[PRAZO ABERTURA R.A.E]],""))</f>
        <v/>
      </c>
      <c r="AE212" s="2"/>
      <c r="AF212" t="s">
        <v>52</v>
      </c>
    </row>
    <row r="213" spans="1:32" ht="60" x14ac:dyDescent="0.25">
      <c r="A213" s="4">
        <v>212</v>
      </c>
      <c r="B213" s="20" t="s">
        <v>71</v>
      </c>
      <c r="C213" s="48">
        <v>45348</v>
      </c>
      <c r="D213" s="56" t="s">
        <v>1186</v>
      </c>
      <c r="E213" s="21">
        <v>0.37152777777777773</v>
      </c>
      <c r="F213" s="40" t="s">
        <v>1389</v>
      </c>
      <c r="G213" s="20" t="s">
        <v>64</v>
      </c>
      <c r="H213" s="10"/>
      <c r="I213" s="10"/>
      <c r="J213" s="2"/>
      <c r="K213" s="37" t="s">
        <v>1390</v>
      </c>
      <c r="L213" s="2" t="s">
        <v>75</v>
      </c>
      <c r="M213" s="2" t="s">
        <v>76</v>
      </c>
      <c r="N213" s="20" t="s">
        <v>895</v>
      </c>
      <c r="O213" s="20" t="s">
        <v>1391</v>
      </c>
      <c r="P213" s="2" t="s">
        <v>1392</v>
      </c>
      <c r="Q213" s="31"/>
      <c r="R213" s="31"/>
      <c r="S213" s="31"/>
      <c r="T213" s="41" t="s">
        <v>1393</v>
      </c>
      <c r="U213" s="2" t="s">
        <v>672</v>
      </c>
      <c r="V213" s="2" t="s">
        <v>415</v>
      </c>
      <c r="W213" s="2" t="s">
        <v>46</v>
      </c>
      <c r="X213" s="2" t="s">
        <v>151</v>
      </c>
      <c r="Y213" s="2" t="s">
        <v>52</v>
      </c>
      <c r="Z213" s="17" t="e">
        <f>IF(Tabela1[[#This Row],[R.A.E]]="SIM",VLOOKUP(Tabela1[[#This Row],[CLASSIFICAÇÃO]],[1]Lista_Susp_!PRAZO,2,0)+Tabela1[[#This Row],[DATA]],"")</f>
        <v>#N/A</v>
      </c>
      <c r="AA213" s="19" t="e">
        <f ca="1">IF(Tabela1[[#This Row],[R.A.E]]="SIM",IF(AC197="ok","CONCLUÍDO",IF(Tabela1[[#This Row],[PRAZO ABERTURA R.A.E]]&lt;TODAY(),"ATRASADO","NO PRAZO")))</f>
        <v>#N/A</v>
      </c>
      <c r="AB213" s="19"/>
      <c r="AE213" s="2"/>
      <c r="AF213" t="s">
        <v>52</v>
      </c>
    </row>
    <row r="214" spans="1:32" ht="30" x14ac:dyDescent="0.25">
      <c r="A214" s="4">
        <v>213</v>
      </c>
      <c r="B214" s="20" t="s">
        <v>32</v>
      </c>
      <c r="C214" s="48">
        <v>45348</v>
      </c>
      <c r="D214" s="56" t="s">
        <v>1186</v>
      </c>
      <c r="E214" s="21">
        <v>0.29166666666666669</v>
      </c>
      <c r="F214" s="40" t="s">
        <v>1394</v>
      </c>
      <c r="G214" s="20" t="s">
        <v>64</v>
      </c>
      <c r="H214" s="10"/>
      <c r="I214" s="10"/>
      <c r="J214" s="2"/>
      <c r="K214" s="11" t="s">
        <v>1395</v>
      </c>
      <c r="L214" s="2" t="s">
        <v>37</v>
      </c>
      <c r="M214" s="2" t="s">
        <v>96</v>
      </c>
      <c r="N214" s="20" t="s">
        <v>1396</v>
      </c>
      <c r="O214" s="24" t="s">
        <v>1397</v>
      </c>
      <c r="P214" s="2" t="s">
        <v>1398</v>
      </c>
      <c r="Q214" s="31"/>
      <c r="R214" s="31"/>
      <c r="S214" s="31"/>
      <c r="T214" s="41" t="s">
        <v>1399</v>
      </c>
      <c r="U214" s="2" t="s">
        <v>1066</v>
      </c>
      <c r="V214" s="2" t="s">
        <v>104</v>
      </c>
      <c r="W214" s="2" t="s">
        <v>46</v>
      </c>
      <c r="X214" s="2" t="s">
        <v>47</v>
      </c>
      <c r="Y214" s="2" t="s">
        <v>48</v>
      </c>
      <c r="Z214" s="17" t="str">
        <f>IF(Tabela1[[#This Row],[R.A.E]]="SIM",VLOOKUP(Tabela1[[#This Row],[CLASSIFICAÇÃO]],[1]Lista_Susp_!PRAZO,2,0)+Tabela1[[#This Row],[DATA]],"")</f>
        <v/>
      </c>
      <c r="AA214" s="19" t="b">
        <f ca="1">IF(Tabela1[[#This Row],[R.A.E]]="SIM",IF(AC214="ok","CONCLUÍDO",IF(Tabela1[[#This Row],[PRAZO ABERTURA R.A.E]]&lt;TODAY(),"ATRASADO","NO PRAZO")))</f>
        <v>0</v>
      </c>
      <c r="AB214" s="19" t="str">
        <f ca="1">IF(Tabela1[[#This Row],[PRAZO ABERTURA R.A.E]]&gt;=TODAY(),"",IF(Tabela1[[#This Row],[STATUS]]="ATRASADO",TODAY()-Tabela1[[#This Row],[PRAZO ABERTURA R.A.E]],""))</f>
        <v/>
      </c>
      <c r="AE214" s="2"/>
    </row>
    <row r="215" spans="1:32" ht="30" x14ac:dyDescent="0.25">
      <c r="A215" s="4">
        <v>214</v>
      </c>
      <c r="B215" s="20" t="s">
        <v>32</v>
      </c>
      <c r="C215" s="49">
        <v>45348</v>
      </c>
      <c r="D215" s="56" t="s">
        <v>1186</v>
      </c>
      <c r="E215" s="21">
        <v>0.4375</v>
      </c>
      <c r="F215" s="40" t="s">
        <v>1400</v>
      </c>
      <c r="G215" s="20" t="s">
        <v>73</v>
      </c>
      <c r="H215" s="10"/>
      <c r="I215" s="10"/>
      <c r="J215" s="2"/>
      <c r="K215" s="11" t="s">
        <v>1401</v>
      </c>
      <c r="L215" s="2" t="s">
        <v>560</v>
      </c>
      <c r="M215" s="2" t="s">
        <v>128</v>
      </c>
      <c r="N215" s="20" t="s">
        <v>561</v>
      </c>
      <c r="O215" s="20" t="s">
        <v>1402</v>
      </c>
      <c r="P215" s="2" t="s">
        <v>721</v>
      </c>
      <c r="Q215" s="31"/>
      <c r="R215" s="31"/>
      <c r="S215" s="31"/>
      <c r="T215" s="41" t="s">
        <v>1403</v>
      </c>
      <c r="U215" s="2" t="s">
        <v>1404</v>
      </c>
      <c r="V215" s="2" t="s">
        <v>104</v>
      </c>
      <c r="W215" s="2" t="s">
        <v>46</v>
      </c>
      <c r="X215" s="2" t="s">
        <v>47</v>
      </c>
      <c r="Y215" s="2" t="s">
        <v>48</v>
      </c>
      <c r="Z215" s="17" t="str">
        <f>IF(Tabela1[[#This Row],[R.A.E]]="SIM",VLOOKUP(Tabela1[[#This Row],[CLASSIFICAÇÃO]],[1]Lista_Susp_!PRAZO,2,0)+Tabela1[[#This Row],[DATA]],"")</f>
        <v/>
      </c>
      <c r="AA215" s="19" t="b">
        <f ca="1">IF(Tabela1[[#This Row],[R.A.E]]="SIM",IF(AC215="ok","CONCLUÍDO",IF(Tabela1[[#This Row],[PRAZO ABERTURA R.A.E]]&lt;TODAY(),"ATRASADO","NO PRAZO")))</f>
        <v>0</v>
      </c>
      <c r="AB215" s="19" t="str">
        <f ca="1">IF(Tabela1[[#This Row],[PRAZO ABERTURA R.A.E]]&gt;=TODAY(),"",IF(Tabela1[[#This Row],[STATUS]]="ATRASADO",TODAY()-Tabela1[[#This Row],[PRAZO ABERTURA R.A.E]],""))</f>
        <v/>
      </c>
      <c r="AE215" s="2"/>
    </row>
    <row r="216" spans="1:32" ht="30" x14ac:dyDescent="0.25">
      <c r="A216" s="4">
        <v>215</v>
      </c>
      <c r="B216" s="20" t="s">
        <v>32</v>
      </c>
      <c r="C216" s="49">
        <v>45349</v>
      </c>
      <c r="D216" s="56" t="s">
        <v>1186</v>
      </c>
      <c r="E216" s="21">
        <v>0.50694444444444442</v>
      </c>
      <c r="F216" s="40" t="s">
        <v>1405</v>
      </c>
      <c r="G216" s="20" t="s">
        <v>34</v>
      </c>
      <c r="H216" s="10" t="s">
        <v>93</v>
      </c>
      <c r="I216" s="10"/>
      <c r="J216" s="2"/>
      <c r="K216" s="11" t="s">
        <v>1406</v>
      </c>
      <c r="L216" s="2" t="s">
        <v>37</v>
      </c>
      <c r="M216" s="2" t="s">
        <v>54</v>
      </c>
      <c r="N216" s="20" t="s">
        <v>1407</v>
      </c>
      <c r="O216" s="24" t="s">
        <v>1408</v>
      </c>
      <c r="P216" s="2" t="s">
        <v>379</v>
      </c>
      <c r="Q216" s="31"/>
      <c r="R216" s="31"/>
      <c r="S216" s="31"/>
      <c r="T216" s="41" t="s">
        <v>996</v>
      </c>
      <c r="U216" s="2" t="s">
        <v>1409</v>
      </c>
      <c r="V216" s="2" t="s">
        <v>60</v>
      </c>
      <c r="W216" s="2" t="s">
        <v>46</v>
      </c>
      <c r="X216" s="2" t="s">
        <v>47</v>
      </c>
      <c r="Y216" s="2" t="s">
        <v>48</v>
      </c>
      <c r="Z216" s="17" t="str">
        <f>IF(Tabela1[[#This Row],[R.A.E]]="SIM",VLOOKUP(Tabela1[[#This Row],[CLASSIFICAÇÃO]],[1]Lista_Susp_!PRAZO,2,0)+Tabela1[[#This Row],[DATA]],"")</f>
        <v/>
      </c>
      <c r="AA216" s="19" t="b">
        <f ca="1">IF(Tabela1[[#This Row],[R.A.E]]="SIM",IF(AC216="ok","CONCLUÍDO",IF(Tabela1[[#This Row],[PRAZO ABERTURA R.A.E]]&lt;TODAY(),"ATRASADO","NO PRAZO")))</f>
        <v>0</v>
      </c>
      <c r="AB216" s="19" t="str">
        <f ca="1">IF(Tabela1[[#This Row],[PRAZO ABERTURA R.A.E]]&gt;=TODAY(),"",IF(Tabela1[[#This Row],[STATUS]]="ATRASADO",TODAY()-Tabela1[[#This Row],[PRAZO ABERTURA R.A.E]],""))</f>
        <v/>
      </c>
      <c r="AE216" s="2"/>
    </row>
    <row r="217" spans="1:32" ht="30" x14ac:dyDescent="0.25">
      <c r="A217" s="4">
        <v>216</v>
      </c>
      <c r="B217" s="20" t="s">
        <v>71</v>
      </c>
      <c r="C217" s="49">
        <v>45349</v>
      </c>
      <c r="D217" s="56" t="s">
        <v>1186</v>
      </c>
      <c r="E217" s="21">
        <v>0.41666666666666669</v>
      </c>
      <c r="F217" s="40" t="s">
        <v>1410</v>
      </c>
      <c r="G217" s="20" t="s">
        <v>64</v>
      </c>
      <c r="H217" s="10"/>
      <c r="I217" s="10"/>
      <c r="J217" s="2"/>
      <c r="K217" s="11" t="s">
        <v>1411</v>
      </c>
      <c r="L217" s="2" t="s">
        <v>75</v>
      </c>
      <c r="M217" s="2" t="s">
        <v>128</v>
      </c>
      <c r="N217" s="20" t="s">
        <v>1380</v>
      </c>
      <c r="O217" s="24" t="s">
        <v>1412</v>
      </c>
      <c r="P217" s="2" t="s">
        <v>1413</v>
      </c>
      <c r="Q217" s="31"/>
      <c r="R217" s="31"/>
      <c r="S217" s="31"/>
      <c r="T217" s="41" t="s">
        <v>1414</v>
      </c>
      <c r="U217" s="2" t="s">
        <v>1415</v>
      </c>
      <c r="V217" s="2" t="s">
        <v>170</v>
      </c>
      <c r="W217" s="2" t="s">
        <v>46</v>
      </c>
      <c r="X217" s="2" t="s">
        <v>47</v>
      </c>
      <c r="Y217" s="2" t="s">
        <v>48</v>
      </c>
      <c r="Z217" s="17" t="str">
        <f>IF(Tabela1[[#This Row],[R.A.E]]="SIM",VLOOKUP(Tabela1[[#This Row],[CLASSIFICAÇÃO]],[1]Lista_Susp_!PRAZO,2,0)+Tabela1[[#This Row],[DATA]],"")</f>
        <v/>
      </c>
      <c r="AA217" s="19" t="b">
        <f ca="1">IF(Tabela1[[#This Row],[R.A.E]]="SIM",IF(AC217="ok","CONCLUÍDO",IF(Tabela1[[#This Row],[PRAZO ABERTURA R.A.E]]&lt;TODAY(),"ATRASADO","NO PRAZO")))</f>
        <v>0</v>
      </c>
      <c r="AB217" s="19" t="str">
        <f ca="1">IF(Tabela1[[#This Row],[PRAZO ABERTURA R.A.E]]&gt;=TODAY(),"",IF(Tabela1[[#This Row],[STATUS]]="ATRASADO",TODAY()-Tabela1[[#This Row],[PRAZO ABERTURA R.A.E]],""))</f>
        <v/>
      </c>
      <c r="AE217" s="2"/>
      <c r="AF217" t="s">
        <v>52</v>
      </c>
    </row>
    <row r="218" spans="1:32" ht="45" x14ac:dyDescent="0.25">
      <c r="A218" s="4">
        <v>217</v>
      </c>
      <c r="B218" s="20" t="s">
        <v>71</v>
      </c>
      <c r="C218" s="49">
        <v>45349</v>
      </c>
      <c r="D218" s="56" t="s">
        <v>1186</v>
      </c>
      <c r="E218" s="21">
        <v>0.45833333333333331</v>
      </c>
      <c r="F218" s="40" t="s">
        <v>1416</v>
      </c>
      <c r="G218" s="20" t="s">
        <v>64</v>
      </c>
      <c r="H218" s="10"/>
      <c r="I218" s="10"/>
      <c r="J218" s="2"/>
      <c r="K218" s="11" t="s">
        <v>1417</v>
      </c>
      <c r="L218" s="2" t="s">
        <v>75</v>
      </c>
      <c r="M218" s="2" t="s">
        <v>128</v>
      </c>
      <c r="N218" s="20" t="s">
        <v>1418</v>
      </c>
      <c r="O218" s="20" t="s">
        <v>1419</v>
      </c>
      <c r="P218" s="2" t="s">
        <v>1420</v>
      </c>
      <c r="Q218" s="31"/>
      <c r="R218" s="31"/>
      <c r="S218" s="31"/>
      <c r="T218" s="41" t="s">
        <v>1421</v>
      </c>
      <c r="U218" s="2" t="s">
        <v>1422</v>
      </c>
      <c r="V218" s="2" t="s">
        <v>1178</v>
      </c>
      <c r="W218" s="2" t="s">
        <v>46</v>
      </c>
      <c r="X218" s="2" t="s">
        <v>47</v>
      </c>
      <c r="Y218" s="2" t="s">
        <v>48</v>
      </c>
      <c r="Z218" s="17" t="str">
        <f>IF(Tabela1[[#This Row],[R.A.E]]="SIM",VLOOKUP(Tabela1[[#This Row],[CLASSIFICAÇÃO]],[1]Lista_Susp_!PRAZO,2,0)+Tabela1[[#This Row],[DATA]],"")</f>
        <v/>
      </c>
      <c r="AA218" s="19" t="b">
        <f ca="1">IF(Tabela1[[#This Row],[R.A.E]]="SIM",IF(AC218="ok","CONCLUÍDO",IF(Tabela1[[#This Row],[PRAZO ABERTURA R.A.E]]&lt;TODAY(),"ATRASADO","NO PRAZO")))</f>
        <v>0</v>
      </c>
      <c r="AB218" s="19" t="str">
        <f ca="1">IF(Tabela1[[#This Row],[PRAZO ABERTURA R.A.E]]&gt;=TODAY(),"",IF(Tabela1[[#This Row],[STATUS]]="ATRASADO",TODAY()-Tabela1[[#This Row],[PRAZO ABERTURA R.A.E]],""))</f>
        <v/>
      </c>
      <c r="AE218" s="2"/>
      <c r="AF218" t="s">
        <v>52</v>
      </c>
    </row>
    <row r="219" spans="1:32" ht="105" x14ac:dyDescent="0.25">
      <c r="A219" s="4">
        <v>218</v>
      </c>
      <c r="B219" s="20" t="s">
        <v>32</v>
      </c>
      <c r="C219" s="49">
        <v>45348</v>
      </c>
      <c r="D219" s="56" t="s">
        <v>1186</v>
      </c>
      <c r="E219" s="21">
        <v>0.85416666666666663</v>
      </c>
      <c r="F219" s="40" t="s">
        <v>1423</v>
      </c>
      <c r="G219" s="20" t="s">
        <v>73</v>
      </c>
      <c r="H219" s="10"/>
      <c r="I219" s="10"/>
      <c r="J219" s="2"/>
      <c r="K219" s="11" t="s">
        <v>1424</v>
      </c>
      <c r="L219" s="2" t="s">
        <v>37</v>
      </c>
      <c r="M219" s="2" t="s">
        <v>96</v>
      </c>
      <c r="N219" s="20" t="s">
        <v>1425</v>
      </c>
      <c r="O219" s="24" t="s">
        <v>1426</v>
      </c>
      <c r="P219" s="2" t="s">
        <v>1427</v>
      </c>
      <c r="Q219" s="31"/>
      <c r="R219" s="31"/>
      <c r="S219" s="31"/>
      <c r="T219" s="41" t="s">
        <v>1428</v>
      </c>
      <c r="U219" s="2" t="s">
        <v>1429</v>
      </c>
      <c r="V219" s="2" t="s">
        <v>398</v>
      </c>
      <c r="W219" s="2" t="s">
        <v>46</v>
      </c>
      <c r="X219" s="2" t="s">
        <v>47</v>
      </c>
      <c r="Y219" s="2" t="s">
        <v>48</v>
      </c>
      <c r="Z219" s="17" t="str">
        <f>IF(Tabela1[[#This Row],[R.A.E]]="SIM",VLOOKUP(Tabela1[[#This Row],[CLASSIFICAÇÃO]],[1]Lista_Susp_!PRAZO,2,0)+Tabela1[[#This Row],[DATA]],"")</f>
        <v/>
      </c>
      <c r="AA219" s="19" t="b">
        <f ca="1">IF(Tabela1[[#This Row],[R.A.E]]="SIM",IF(AC219="ok","CONCLUÍDO",IF(Tabela1[[#This Row],[PRAZO ABERTURA R.A.E]]&lt;TODAY(),"ATRASADO","NO PRAZO")))</f>
        <v>0</v>
      </c>
      <c r="AB219" s="19" t="str">
        <f ca="1">IF(Tabela1[[#This Row],[PRAZO ABERTURA R.A.E]]&gt;=TODAY(),"",IF(Tabela1[[#This Row],[STATUS]]="ATRASADO",TODAY()-Tabela1[[#This Row],[PRAZO ABERTURA R.A.E]],""))</f>
        <v/>
      </c>
      <c r="AE219" s="2"/>
    </row>
    <row r="220" spans="1:32" ht="30" x14ac:dyDescent="0.25">
      <c r="A220" s="4">
        <v>219</v>
      </c>
      <c r="B220" s="20" t="s">
        <v>32</v>
      </c>
      <c r="C220" s="49">
        <v>45349</v>
      </c>
      <c r="D220" s="56" t="s">
        <v>1186</v>
      </c>
      <c r="E220" s="21">
        <v>0.375</v>
      </c>
      <c r="F220" s="40" t="s">
        <v>1430</v>
      </c>
      <c r="G220" s="20" t="s">
        <v>125</v>
      </c>
      <c r="H220" s="10"/>
      <c r="I220" s="10"/>
      <c r="J220" s="2"/>
      <c r="K220" s="11" t="s">
        <v>1431</v>
      </c>
      <c r="L220" s="2" t="s">
        <v>560</v>
      </c>
      <c r="M220" s="2" t="s">
        <v>128</v>
      </c>
      <c r="N220" s="20" t="s">
        <v>781</v>
      </c>
      <c r="O220" s="20" t="s">
        <v>1432</v>
      </c>
      <c r="P220" s="2" t="s">
        <v>245</v>
      </c>
      <c r="Q220" s="31"/>
      <c r="R220" s="31"/>
      <c r="S220" s="31"/>
      <c r="T220" s="41" t="s">
        <v>1433</v>
      </c>
      <c r="U220" s="2" t="s">
        <v>784</v>
      </c>
      <c r="V220" s="2" t="s">
        <v>135</v>
      </c>
      <c r="W220" s="2" t="s">
        <v>46</v>
      </c>
      <c r="X220" s="2" t="s">
        <v>47</v>
      </c>
      <c r="Y220" s="2" t="s">
        <v>48</v>
      </c>
      <c r="Z220" s="17" t="str">
        <f>IF(Tabela1[[#This Row],[R.A.E]]="SIM",VLOOKUP(Tabela1[[#This Row],[CLASSIFICAÇÃO]],[1]Lista_Susp_!PRAZO,2,0)+Tabela1[[#This Row],[DATA]],"")</f>
        <v/>
      </c>
      <c r="AA220" s="19" t="b">
        <f ca="1">IF(Tabela1[[#This Row],[R.A.E]]="SIM",IF(AC220="ok","CONCLUÍDO",IF(Tabela1[[#This Row],[PRAZO ABERTURA R.A.E]]&lt;TODAY(),"ATRASADO","NO PRAZO")))</f>
        <v>0</v>
      </c>
      <c r="AB220" s="19" t="str">
        <f ca="1">IF(Tabela1[[#This Row],[PRAZO ABERTURA R.A.E]]&gt;=TODAY(),"",IF(Tabela1[[#This Row],[STATUS]]="ATRASADO",TODAY()-Tabela1[[#This Row],[PRAZO ABERTURA R.A.E]],""))</f>
        <v/>
      </c>
      <c r="AE220" s="2"/>
    </row>
    <row r="221" spans="1:32" ht="29.25" x14ac:dyDescent="0.25">
      <c r="A221" s="4">
        <v>220</v>
      </c>
      <c r="B221" s="20" t="s">
        <v>32</v>
      </c>
      <c r="C221" s="49">
        <v>45348</v>
      </c>
      <c r="D221" s="56" t="s">
        <v>1186</v>
      </c>
      <c r="E221" s="21">
        <v>0.58333333333333337</v>
      </c>
      <c r="F221" s="40" t="s">
        <v>1434</v>
      </c>
      <c r="G221" s="20" t="s">
        <v>64</v>
      </c>
      <c r="H221" s="10"/>
      <c r="I221" s="10"/>
      <c r="J221" s="2"/>
      <c r="K221" s="16" t="s">
        <v>1435</v>
      </c>
      <c r="L221" s="2" t="s">
        <v>37</v>
      </c>
      <c r="M221" s="2" t="s">
        <v>497</v>
      </c>
      <c r="N221" s="20" t="s">
        <v>1436</v>
      </c>
      <c r="O221" s="24" t="s">
        <v>1437</v>
      </c>
      <c r="P221" s="29" t="s">
        <v>1438</v>
      </c>
      <c r="Q221" s="31"/>
      <c r="R221" s="31"/>
      <c r="S221" s="31"/>
      <c r="T221" s="41" t="s">
        <v>1439</v>
      </c>
      <c r="U221" s="2" t="s">
        <v>1440</v>
      </c>
      <c r="V221" s="2" t="s">
        <v>467</v>
      </c>
      <c r="W221" s="2" t="s">
        <v>46</v>
      </c>
      <c r="X221" s="2" t="s">
        <v>47</v>
      </c>
      <c r="Y221" s="2" t="s">
        <v>48</v>
      </c>
      <c r="Z221" s="17" t="str">
        <f>IF(Tabela1[[#This Row],[R.A.E]]="SIM",VLOOKUP(Tabela1[[#This Row],[CLASSIFICAÇÃO]],[1]Lista_Susp_!PRAZO,2,0)+Tabela1[[#This Row],[DATA]],"")</f>
        <v/>
      </c>
      <c r="AA221" s="19" t="b">
        <f ca="1">IF(Tabela1[[#This Row],[R.A.E]]="SIM",IF(AC221="ok","CONCLUÍDO",IF(Tabela1[[#This Row],[PRAZO ABERTURA R.A.E]]&lt;TODAY(),"ATRASADO","NO PRAZO")))</f>
        <v>0</v>
      </c>
      <c r="AB221" s="19" t="str">
        <f ca="1">IF(Tabela1[[#This Row],[PRAZO ABERTURA R.A.E]]&gt;=TODAY(),"",IF(Tabela1[[#This Row],[STATUS]]="ATRASADO",TODAY()-Tabela1[[#This Row],[PRAZO ABERTURA R.A.E]],""))</f>
        <v/>
      </c>
      <c r="AE221" s="2"/>
    </row>
    <row r="222" spans="1:32" ht="30" x14ac:dyDescent="0.25">
      <c r="A222" s="4">
        <v>221</v>
      </c>
      <c r="B222" s="20" t="s">
        <v>32</v>
      </c>
      <c r="C222" s="49">
        <v>45348</v>
      </c>
      <c r="D222" s="56" t="s">
        <v>1186</v>
      </c>
      <c r="E222" s="21">
        <v>0.56944444444444442</v>
      </c>
      <c r="F222" s="40" t="s">
        <v>600</v>
      </c>
      <c r="G222" s="20" t="s">
        <v>34</v>
      </c>
      <c r="H222" s="10" t="s">
        <v>35</v>
      </c>
      <c r="I222" s="10"/>
      <c r="J222" s="2"/>
      <c r="K222" s="11" t="s">
        <v>1441</v>
      </c>
      <c r="L222" s="2" t="s">
        <v>560</v>
      </c>
      <c r="M222" s="2" t="s">
        <v>128</v>
      </c>
      <c r="N222" s="20" t="s">
        <v>128</v>
      </c>
      <c r="O222" s="20" t="s">
        <v>1442</v>
      </c>
      <c r="P222" s="2" t="s">
        <v>245</v>
      </c>
      <c r="Q222" s="31"/>
      <c r="R222" s="31"/>
      <c r="S222" s="31"/>
      <c r="T222" s="61" t="s">
        <v>1443</v>
      </c>
      <c r="U222" s="15" t="s">
        <v>726</v>
      </c>
      <c r="V222" s="2" t="s">
        <v>219</v>
      </c>
      <c r="W222" s="2" t="s">
        <v>46</v>
      </c>
      <c r="X222" s="2" t="s">
        <v>47</v>
      </c>
      <c r="Y222" s="2" t="s">
        <v>48</v>
      </c>
      <c r="Z222" s="17" t="str">
        <f>IF(Tabela1[[#This Row],[R.A.E]]="SIM",VLOOKUP(Tabela1[[#This Row],[CLASSIFICAÇÃO]],[1]Lista_Susp_!PRAZO,2,0)+Tabela1[[#This Row],[DATA]],"")</f>
        <v/>
      </c>
      <c r="AA222" s="19" t="b">
        <f ca="1">IF(Tabela1[[#This Row],[R.A.E]]="SIM",IF(AC222="ok","CONCLUÍDO",IF(Tabela1[[#This Row],[PRAZO ABERTURA R.A.E]]&lt;TODAY(),"ATRASADO","NO PRAZO")))</f>
        <v>0</v>
      </c>
      <c r="AB222" s="19" t="str">
        <f ca="1">IF(Tabela1[[#This Row],[PRAZO ABERTURA R.A.E]]&gt;=TODAY(),"",IF(Tabela1[[#This Row],[STATUS]]="ATRASADO",TODAY()-Tabela1[[#This Row],[PRAZO ABERTURA R.A.E]],""))</f>
        <v/>
      </c>
      <c r="AE222" s="2"/>
    </row>
    <row r="223" spans="1:32" ht="30" x14ac:dyDescent="0.25">
      <c r="A223" s="4">
        <v>222</v>
      </c>
      <c r="B223" s="20" t="s">
        <v>32</v>
      </c>
      <c r="C223" s="49">
        <v>45350</v>
      </c>
      <c r="D223" s="56" t="s">
        <v>1186</v>
      </c>
      <c r="E223" s="21">
        <v>0.375</v>
      </c>
      <c r="F223" s="40" t="s">
        <v>1444</v>
      </c>
      <c r="G223" s="20" t="s">
        <v>64</v>
      </c>
      <c r="H223" s="10"/>
      <c r="I223" s="10"/>
      <c r="J223" s="2"/>
      <c r="K223" s="11" t="s">
        <v>1445</v>
      </c>
      <c r="L223" s="2" t="s">
        <v>921</v>
      </c>
      <c r="M223" s="2" t="s">
        <v>128</v>
      </c>
      <c r="N223" s="20" t="s">
        <v>1104</v>
      </c>
      <c r="O223" s="20" t="s">
        <v>1446</v>
      </c>
      <c r="P223" s="2" t="s">
        <v>923</v>
      </c>
      <c r="Q223" s="31"/>
      <c r="R223" s="31"/>
      <c r="S223" s="31"/>
      <c r="T223" s="41" t="s">
        <v>1447</v>
      </c>
      <c r="U223" s="2" t="s">
        <v>1448</v>
      </c>
      <c r="V223" s="2" t="s">
        <v>135</v>
      </c>
      <c r="W223" s="2" t="s">
        <v>46</v>
      </c>
      <c r="X223" s="2" t="s">
        <v>47</v>
      </c>
      <c r="Y223" s="2" t="s">
        <v>48</v>
      </c>
      <c r="Z223" s="17" t="str">
        <f>IF(Tabela1[[#This Row],[R.A.E]]="SIM",VLOOKUP(Tabela1[[#This Row],[CLASSIFICAÇÃO]],[1]Lista_Susp_!PRAZO,2,0)+Tabela1[[#This Row],[DATA]],"")</f>
        <v/>
      </c>
      <c r="AA223" s="19" t="b">
        <f ca="1">IF(Tabela1[[#This Row],[R.A.E]]="SIM",IF(AC223="ok","CONCLUÍDO",IF(Tabela1[[#This Row],[PRAZO ABERTURA R.A.E]]&lt;TODAY(),"ATRASADO","NO PRAZO")))</f>
        <v>0</v>
      </c>
      <c r="AB223" s="19" t="str">
        <f ca="1">IF(Tabela1[[#This Row],[PRAZO ABERTURA R.A.E]]&gt;=TODAY(),"",IF(Tabela1[[#This Row],[STATUS]]="ATRASADO",TODAY()-Tabela1[[#This Row],[PRAZO ABERTURA R.A.E]],""))</f>
        <v/>
      </c>
      <c r="AE223" s="2"/>
    </row>
    <row r="224" spans="1:32" ht="30" x14ac:dyDescent="0.25">
      <c r="A224" s="4">
        <v>223</v>
      </c>
      <c r="B224" s="20" t="s">
        <v>32</v>
      </c>
      <c r="C224" s="49">
        <v>45350</v>
      </c>
      <c r="D224" s="56" t="s">
        <v>1186</v>
      </c>
      <c r="E224" s="21">
        <v>0.28472222222222221</v>
      </c>
      <c r="F224" s="40" t="s">
        <v>1449</v>
      </c>
      <c r="G224" s="20" t="s">
        <v>34</v>
      </c>
      <c r="H224" s="10" t="s">
        <v>583</v>
      </c>
      <c r="I224" s="10"/>
      <c r="J224" s="2"/>
      <c r="K224" s="11" t="s">
        <v>1450</v>
      </c>
      <c r="L224" s="2" t="s">
        <v>740</v>
      </c>
      <c r="M224" s="2" t="s">
        <v>96</v>
      </c>
      <c r="N224" s="20" t="s">
        <v>1451</v>
      </c>
      <c r="O224" s="20" t="s">
        <v>1452</v>
      </c>
      <c r="P224" s="2" t="s">
        <v>329</v>
      </c>
      <c r="Q224" s="31"/>
      <c r="R224" s="31"/>
      <c r="S224" s="31"/>
      <c r="T224" s="29" t="s">
        <v>1453</v>
      </c>
      <c r="U224" s="2" t="s">
        <v>1454</v>
      </c>
      <c r="V224" s="2" t="s">
        <v>1240</v>
      </c>
      <c r="W224" s="2" t="s">
        <v>46</v>
      </c>
      <c r="X224" s="2" t="s">
        <v>47</v>
      </c>
      <c r="Y224" s="2" t="s">
        <v>48</v>
      </c>
      <c r="Z224" s="17" t="str">
        <f>IF(Tabela1[[#This Row],[R.A.E]]="SIM",VLOOKUP(Tabela1[[#This Row],[CLASSIFICAÇÃO]],[1]Lista_Susp_!PRAZO,2,0)+Tabela1[[#This Row],[DATA]],"")</f>
        <v/>
      </c>
      <c r="AA224" s="19" t="b">
        <f ca="1">IF(Tabela1[[#This Row],[R.A.E]]="SIM",IF(AC224="ok","CONCLUÍDO",IF(Tabela1[[#This Row],[PRAZO ABERTURA R.A.E]]&lt;TODAY(),"ATRASADO","NO PRAZO")))</f>
        <v>0</v>
      </c>
      <c r="AB224" s="19" t="str">
        <f ca="1">IF(Tabela1[[#This Row],[PRAZO ABERTURA R.A.E]]&gt;=TODAY(),"",IF(Tabela1[[#This Row],[STATUS]]="ATRASADO",TODAY()-Tabela1[[#This Row],[PRAZO ABERTURA R.A.E]],""))</f>
        <v/>
      </c>
      <c r="AE224" s="2"/>
    </row>
    <row r="225" spans="1:32" ht="30" x14ac:dyDescent="0.25">
      <c r="A225" s="4">
        <v>224</v>
      </c>
      <c r="B225" s="20" t="s">
        <v>32</v>
      </c>
      <c r="C225" s="49">
        <v>45348</v>
      </c>
      <c r="D225" s="56" t="s">
        <v>1186</v>
      </c>
      <c r="E225" s="21">
        <v>1.3888888888888888E-2</v>
      </c>
      <c r="F225" s="40" t="s">
        <v>1455</v>
      </c>
      <c r="G225" s="20" t="s">
        <v>34</v>
      </c>
      <c r="H225" s="10" t="s">
        <v>113</v>
      </c>
      <c r="I225" s="10"/>
      <c r="J225" s="2"/>
      <c r="K225" s="11" t="s">
        <v>1456</v>
      </c>
      <c r="L225" s="2" t="s">
        <v>1457</v>
      </c>
      <c r="M225" s="2" t="s">
        <v>38</v>
      </c>
      <c r="N225" s="20" t="s">
        <v>1458</v>
      </c>
      <c r="O225" s="20" t="s">
        <v>1459</v>
      </c>
      <c r="P225" s="2" t="s">
        <v>329</v>
      </c>
      <c r="Q225" s="31"/>
      <c r="R225" s="31"/>
      <c r="S225" s="31"/>
      <c r="T225" t="s">
        <v>1453</v>
      </c>
      <c r="U225" s="2" t="s">
        <v>1240</v>
      </c>
      <c r="V225" s="2" t="s">
        <v>1240</v>
      </c>
      <c r="W225" s="2" t="s">
        <v>46</v>
      </c>
      <c r="X225" s="2" t="s">
        <v>47</v>
      </c>
      <c r="Y225" s="2" t="s">
        <v>48</v>
      </c>
      <c r="Z225" s="17" t="str">
        <f>IF(Tabela1[[#This Row],[R.A.E]]="SIM",VLOOKUP(Tabela1[[#This Row],[CLASSIFICAÇÃO]],[1]Lista_Susp_!PRAZO,2,0)+Tabela1[[#This Row],[DATA]],"")</f>
        <v/>
      </c>
      <c r="AA225" s="19" t="b">
        <f ca="1">IF(Tabela1[[#This Row],[R.A.E]]="SIM",IF(AC225="ok","CONCLUÍDO",IF(Tabela1[[#This Row],[PRAZO ABERTURA R.A.E]]&lt;TODAY(),"ATRASADO","NO PRAZO")))</f>
        <v>0</v>
      </c>
      <c r="AB225" s="19" t="str">
        <f ca="1">IF(Tabela1[[#This Row],[PRAZO ABERTURA R.A.E]]&gt;=TODAY(),"",IF(Tabela1[[#This Row],[STATUS]]="ATRASADO",TODAY()-Tabela1[[#This Row],[PRAZO ABERTURA R.A.E]],""))</f>
        <v/>
      </c>
      <c r="AE225" s="2"/>
    </row>
    <row r="226" spans="1:32" ht="30" x14ac:dyDescent="0.25">
      <c r="A226" s="4">
        <v>225</v>
      </c>
      <c r="B226" s="20" t="s">
        <v>71</v>
      </c>
      <c r="C226" s="49">
        <v>45349</v>
      </c>
      <c r="D226" s="56" t="s">
        <v>1186</v>
      </c>
      <c r="E226" s="21">
        <v>0.41666666666666669</v>
      </c>
      <c r="F226" s="40" t="s">
        <v>1460</v>
      </c>
      <c r="G226" s="20" t="s">
        <v>64</v>
      </c>
      <c r="H226" s="10"/>
      <c r="I226" s="10"/>
      <c r="J226" s="2"/>
      <c r="K226" s="11" t="s">
        <v>1461</v>
      </c>
      <c r="L226" s="2" t="s">
        <v>75</v>
      </c>
      <c r="M226" s="2" t="s">
        <v>128</v>
      </c>
      <c r="N226" s="20" t="s">
        <v>1462</v>
      </c>
      <c r="O226" s="24" t="s">
        <v>1463</v>
      </c>
      <c r="P226" s="1" t="s">
        <v>1464</v>
      </c>
      <c r="Q226" s="31"/>
      <c r="R226" s="31"/>
      <c r="S226" s="31"/>
      <c r="T226" s="41" t="s">
        <v>1465</v>
      </c>
      <c r="U226" s="2" t="s">
        <v>1466</v>
      </c>
      <c r="V226" s="2" t="s">
        <v>85</v>
      </c>
      <c r="W226" s="2" t="s">
        <v>46</v>
      </c>
      <c r="X226" s="2" t="s">
        <v>47</v>
      </c>
      <c r="Y226" s="2" t="s">
        <v>48</v>
      </c>
      <c r="Z226" s="17" t="str">
        <f>IF(Tabela1[[#This Row],[R.A.E]]="SIM",VLOOKUP(Tabela1[[#This Row],[CLASSIFICAÇÃO]],[1]Lista_Susp_!PRAZO,2,0)+Tabela1[[#This Row],[DATA]],"")</f>
        <v/>
      </c>
      <c r="AA226" s="19" t="b">
        <f ca="1">IF(Tabela1[[#This Row],[R.A.E]]="SIM",IF(AC226="ok","CONCLUÍDO",IF(Tabela1[[#This Row],[PRAZO ABERTURA R.A.E]]&lt;TODAY(),"ATRASADO","NO PRAZO")))</f>
        <v>0</v>
      </c>
      <c r="AB226" s="19" t="str">
        <f ca="1">IF(Tabela1[[#This Row],[PRAZO ABERTURA R.A.E]]&gt;=TODAY(),"",IF(Tabela1[[#This Row],[STATUS]]="ATRASADO",TODAY()-Tabela1[[#This Row],[PRAZO ABERTURA R.A.E]],""))</f>
        <v/>
      </c>
      <c r="AE226" s="2"/>
      <c r="AF226" t="s">
        <v>52</v>
      </c>
    </row>
    <row r="227" spans="1:32" x14ac:dyDescent="0.25">
      <c r="A227" s="4">
        <v>226</v>
      </c>
      <c r="B227" s="20" t="s">
        <v>71</v>
      </c>
      <c r="C227" s="49">
        <v>45349</v>
      </c>
      <c r="D227" s="56" t="s">
        <v>1186</v>
      </c>
      <c r="E227" s="21">
        <v>0.5</v>
      </c>
      <c r="F227" s="40" t="s">
        <v>1467</v>
      </c>
      <c r="G227" s="20" t="s">
        <v>125</v>
      </c>
      <c r="H227" s="10"/>
      <c r="I227" s="10"/>
      <c r="J227" s="2"/>
      <c r="K227" s="11" t="s">
        <v>1468</v>
      </c>
      <c r="L227" s="2" t="s">
        <v>1249</v>
      </c>
      <c r="M227" s="2" t="s">
        <v>128</v>
      </c>
      <c r="N227" s="20" t="s">
        <v>1380</v>
      </c>
      <c r="O227" s="24" t="s">
        <v>1469</v>
      </c>
      <c r="P227" s="1" t="s">
        <v>1307</v>
      </c>
      <c r="Q227" s="31"/>
      <c r="R227" s="31"/>
      <c r="S227" s="31"/>
      <c r="T227" s="41" t="s">
        <v>233</v>
      </c>
      <c r="U227" s="2" t="s">
        <v>1470</v>
      </c>
      <c r="V227" s="2" t="s">
        <v>145</v>
      </c>
      <c r="W227" s="2" t="s">
        <v>46</v>
      </c>
      <c r="X227" s="2" t="s">
        <v>47</v>
      </c>
      <c r="Y227" s="2" t="s">
        <v>48</v>
      </c>
      <c r="Z227" s="17" t="str">
        <f>IF(Tabela1[[#This Row],[R.A.E]]="SIM",VLOOKUP(Tabela1[[#This Row],[CLASSIFICAÇÃO]],[1]Lista_Susp_!PRAZO,2,0)+Tabela1[[#This Row],[DATA]],"")</f>
        <v/>
      </c>
      <c r="AA227" s="19" t="b">
        <f ca="1">IF(Tabela1[[#This Row],[R.A.E]]="SIM",IF(AC227="ok","CONCLUÍDO",IF(Tabela1[[#This Row],[PRAZO ABERTURA R.A.E]]&lt;TODAY(),"ATRASADO","NO PRAZO")))</f>
        <v>0</v>
      </c>
      <c r="AB227" s="19" t="str">
        <f ca="1">IF(Tabela1[[#This Row],[PRAZO ABERTURA R.A.E]]&gt;=TODAY(),"",IF(Tabela1[[#This Row],[STATUS]]="ATRASADO",TODAY()-Tabela1[[#This Row],[PRAZO ABERTURA R.A.E]],""))</f>
        <v/>
      </c>
      <c r="AE227" s="2"/>
      <c r="AF227" t="s">
        <v>52</v>
      </c>
    </row>
    <row r="228" spans="1:32" ht="90" x14ac:dyDescent="0.25">
      <c r="A228" s="4">
        <v>227</v>
      </c>
      <c r="B228" s="20" t="s">
        <v>32</v>
      </c>
      <c r="C228" s="49">
        <v>45350</v>
      </c>
      <c r="D228" s="56" t="s">
        <v>1186</v>
      </c>
      <c r="E228" s="21">
        <v>0.45833333333333331</v>
      </c>
      <c r="F228" s="40" t="s">
        <v>1471</v>
      </c>
      <c r="G228" s="2" t="s">
        <v>73</v>
      </c>
      <c r="H228" s="10"/>
      <c r="I228" s="10"/>
      <c r="J228" s="2" t="s">
        <v>52</v>
      </c>
      <c r="K228" s="11" t="s">
        <v>1472</v>
      </c>
      <c r="L228" s="2" t="s">
        <v>203</v>
      </c>
      <c r="M228" s="2" t="s">
        <v>38</v>
      </c>
      <c r="N228" s="45"/>
      <c r="O228" s="20" t="s">
        <v>1473</v>
      </c>
      <c r="P228" s="2" t="s">
        <v>205</v>
      </c>
      <c r="Q228" s="31"/>
      <c r="R228" s="31"/>
      <c r="S228" s="31"/>
      <c r="T228" s="41" t="s">
        <v>1474</v>
      </c>
      <c r="U228" s="2" t="s">
        <v>1475</v>
      </c>
      <c r="V228" s="2" t="s">
        <v>170</v>
      </c>
      <c r="W228" s="2" t="s">
        <v>61</v>
      </c>
      <c r="X228" s="2" t="s">
        <v>123</v>
      </c>
      <c r="Y228" s="2" t="s">
        <v>52</v>
      </c>
      <c r="Z228" s="17">
        <f>IF(Tabela1[[#This Row],[R.A.E]]="SIM",VLOOKUP(Tabela1[[#This Row],[CLASSIFICAÇÃO]],[1]Lista_Susp_!PRAZO,2,0)+Tabela1[[#This Row],[DATA]],"")</f>
        <v>45357</v>
      </c>
      <c r="AA228" s="19" t="str">
        <f ca="1">IF(Tabela1[[#This Row],[R.A.E]]="SIM",IF(AC228="ok","CONCLUÍDO",IF(Tabela1[[#This Row],[PRAZO ABERTURA R.A.E]]&lt;TODAY(),"ATRASADO","NO PRAZO")))</f>
        <v>ATRASADO</v>
      </c>
      <c r="AB228" s="19">
        <f ca="1">IF(Tabela1[[#This Row],[PRAZO ABERTURA R.A.E]]&gt;=TODAY(),"",IF(Tabela1[[#This Row],[STATUS]]="ATRASADO",TODAY()-Tabela1[[#This Row],[PRAZO ABERTURA R.A.E]],""))</f>
        <v>226</v>
      </c>
      <c r="AE228" s="2"/>
    </row>
    <row r="229" spans="1:32" ht="45" x14ac:dyDescent="0.25">
      <c r="A229" s="4">
        <v>228</v>
      </c>
      <c r="B229" s="20" t="s">
        <v>32</v>
      </c>
      <c r="C229" s="49">
        <v>45350</v>
      </c>
      <c r="D229" s="56" t="s">
        <v>1186</v>
      </c>
      <c r="E229" s="21">
        <v>0.73611111111111116</v>
      </c>
      <c r="F229" s="40" t="s">
        <v>1476</v>
      </c>
      <c r="G229" s="20" t="s">
        <v>34</v>
      </c>
      <c r="H229" s="10" t="s">
        <v>113</v>
      </c>
      <c r="I229" s="10"/>
      <c r="J229" s="2"/>
      <c r="K229" s="11" t="s">
        <v>1477</v>
      </c>
      <c r="L229" s="2" t="s">
        <v>1457</v>
      </c>
      <c r="M229" s="2" t="s">
        <v>54</v>
      </c>
      <c r="N229" s="20" t="s">
        <v>939</v>
      </c>
      <c r="O229" s="20" t="s">
        <v>1478</v>
      </c>
      <c r="P229" s="2" t="s">
        <v>1479</v>
      </c>
      <c r="Q229" s="31"/>
      <c r="R229" s="31"/>
      <c r="S229" s="31"/>
      <c r="T229" s="41" t="s">
        <v>1480</v>
      </c>
      <c r="U229" s="2" t="s">
        <v>1481</v>
      </c>
      <c r="V229" s="2" t="s">
        <v>122</v>
      </c>
      <c r="W229" s="2" t="s">
        <v>46</v>
      </c>
      <c r="X229" s="2" t="s">
        <v>47</v>
      </c>
      <c r="Y229" s="2" t="s">
        <v>48</v>
      </c>
      <c r="Z229" s="17" t="str">
        <f>IF(Tabela1[[#This Row],[R.A.E]]="SIM",VLOOKUP(Tabela1[[#This Row],[CLASSIFICAÇÃO]],[1]Lista_Susp_!PRAZO,2,0)+Tabela1[[#This Row],[DATA]],"")</f>
        <v/>
      </c>
      <c r="AA229" s="19" t="b">
        <f ca="1">IF(Tabela1[[#This Row],[R.A.E]]="SIM",IF(AC229="ok","CONCLUÍDO",IF(Tabela1[[#This Row],[PRAZO ABERTURA R.A.E]]&lt;TODAY(),"ATRASADO","NO PRAZO")))</f>
        <v>0</v>
      </c>
      <c r="AB229" s="19" t="str">
        <f ca="1">IF(Tabela1[[#This Row],[PRAZO ABERTURA R.A.E]]&gt;=TODAY(),"",IF(Tabela1[[#This Row],[STATUS]]="ATRASADO",TODAY()-Tabela1[[#This Row],[PRAZO ABERTURA R.A.E]],""))</f>
        <v/>
      </c>
      <c r="AE229" s="2"/>
    </row>
    <row r="230" spans="1:32" ht="45" x14ac:dyDescent="0.25">
      <c r="A230" s="4">
        <v>229</v>
      </c>
      <c r="B230" s="20" t="s">
        <v>71</v>
      </c>
      <c r="C230" s="49">
        <v>45350</v>
      </c>
      <c r="D230" s="56" t="s">
        <v>1186</v>
      </c>
      <c r="E230" s="21">
        <v>0.61111111111111105</v>
      </c>
      <c r="F230" s="40" t="s">
        <v>895</v>
      </c>
      <c r="G230" s="20" t="s">
        <v>73</v>
      </c>
      <c r="H230" s="10"/>
      <c r="I230" s="10"/>
      <c r="J230" s="2"/>
      <c r="K230" s="11" t="s">
        <v>1482</v>
      </c>
      <c r="L230" s="2" t="s">
        <v>1249</v>
      </c>
      <c r="M230" s="2" t="s">
        <v>76</v>
      </c>
      <c r="N230" s="20" t="s">
        <v>1267</v>
      </c>
      <c r="O230" s="24" t="s">
        <v>1483</v>
      </c>
      <c r="P230" s="2" t="s">
        <v>319</v>
      </c>
      <c r="Q230" s="31"/>
      <c r="R230" s="31"/>
      <c r="S230" s="31"/>
      <c r="T230" s="41" t="s">
        <v>1484</v>
      </c>
      <c r="U230" s="2" t="s">
        <v>672</v>
      </c>
      <c r="V230" s="2" t="s">
        <v>415</v>
      </c>
      <c r="W230" s="2" t="s">
        <v>46</v>
      </c>
      <c r="X230" s="2" t="s">
        <v>47</v>
      </c>
      <c r="Y230" s="2" t="s">
        <v>48</v>
      </c>
      <c r="Z230" s="17" t="str">
        <f>IF(Tabela1[[#This Row],[R.A.E]]="SIM",VLOOKUP(Tabela1[[#This Row],[CLASSIFICAÇÃO]],[1]Lista_Susp_!PRAZO,2,0)+Tabela1[[#This Row],[DATA]],"")</f>
        <v/>
      </c>
      <c r="AA230" s="19" t="b">
        <f ca="1">IF(Tabela1[[#This Row],[R.A.E]]="SIM",IF(AC230="ok","CONCLUÍDO",IF(Tabela1[[#This Row],[PRAZO ABERTURA R.A.E]]&lt;TODAY(),"ATRASADO","NO PRAZO")))</f>
        <v>0</v>
      </c>
      <c r="AB230" s="19" t="str">
        <f ca="1">IF(Tabela1[[#This Row],[PRAZO ABERTURA R.A.E]]&gt;=TODAY(),"",IF(Tabela1[[#This Row],[STATUS]]="ATRASADO",TODAY()-Tabela1[[#This Row],[PRAZO ABERTURA R.A.E]],""))</f>
        <v/>
      </c>
      <c r="AE230" s="2"/>
      <c r="AF230" t="s">
        <v>52</v>
      </c>
    </row>
    <row r="231" spans="1:32" ht="30" x14ac:dyDescent="0.25">
      <c r="A231" s="4">
        <v>230</v>
      </c>
      <c r="B231" s="20" t="s">
        <v>32</v>
      </c>
      <c r="C231" s="49">
        <v>45350</v>
      </c>
      <c r="D231" s="56" t="s">
        <v>1186</v>
      </c>
      <c r="E231" s="21">
        <v>0.625</v>
      </c>
      <c r="F231" s="40" t="s">
        <v>317</v>
      </c>
      <c r="G231" s="20" t="s">
        <v>73</v>
      </c>
      <c r="H231" s="10"/>
      <c r="I231" s="10"/>
      <c r="J231" s="2"/>
      <c r="K231" s="11" t="s">
        <v>1485</v>
      </c>
      <c r="L231" s="2" t="s">
        <v>37</v>
      </c>
      <c r="M231" s="2" t="s">
        <v>76</v>
      </c>
      <c r="N231" s="20" t="s">
        <v>825</v>
      </c>
      <c r="O231" s="24" t="s">
        <v>1486</v>
      </c>
      <c r="P231" s="2" t="s">
        <v>319</v>
      </c>
      <c r="Q231" s="31"/>
      <c r="R231" s="31"/>
      <c r="S231" s="31"/>
      <c r="T231" s="41" t="s">
        <v>1487</v>
      </c>
      <c r="U231" s="2" t="s">
        <v>1048</v>
      </c>
      <c r="V231" s="2" t="s">
        <v>467</v>
      </c>
      <c r="W231" s="2" t="s">
        <v>46</v>
      </c>
      <c r="X231" s="2" t="s">
        <v>47</v>
      </c>
      <c r="Y231" s="2" t="s">
        <v>48</v>
      </c>
      <c r="Z231" s="17" t="str">
        <f>IF(Tabela1[[#This Row],[R.A.E]]="SIM",VLOOKUP(Tabela1[[#This Row],[CLASSIFICAÇÃO]],[1]Lista_Susp_!PRAZO,2,0)+Tabela1[[#This Row],[DATA]],"")</f>
        <v/>
      </c>
      <c r="AA231" s="19" t="b">
        <f ca="1">IF(Tabela1[[#This Row],[R.A.E]]="SIM",IF(AC231="ok","CONCLUÍDO",IF(Tabela1[[#This Row],[PRAZO ABERTURA R.A.E]]&lt;TODAY(),"ATRASADO","NO PRAZO")))</f>
        <v>0</v>
      </c>
      <c r="AB231" s="19" t="str">
        <f ca="1">IF(Tabela1[[#This Row],[PRAZO ABERTURA R.A.E]]&gt;=TODAY(),"",IF(Tabela1[[#This Row],[STATUS]]="ATRASADO",TODAY()-Tabela1[[#This Row],[PRAZO ABERTURA R.A.E]],""))</f>
        <v/>
      </c>
      <c r="AE231" s="2"/>
    </row>
    <row r="232" spans="1:32" ht="90" x14ac:dyDescent="0.25">
      <c r="A232" s="4">
        <v>231</v>
      </c>
      <c r="B232" s="20" t="s">
        <v>32</v>
      </c>
      <c r="C232" s="49">
        <v>45350</v>
      </c>
      <c r="D232" s="56" t="s">
        <v>1186</v>
      </c>
      <c r="E232" s="21">
        <v>0.66666666666666663</v>
      </c>
      <c r="F232" s="40" t="s">
        <v>1488</v>
      </c>
      <c r="G232" s="20" t="s">
        <v>73</v>
      </c>
      <c r="H232" s="10"/>
      <c r="I232" s="10"/>
      <c r="J232" s="2"/>
      <c r="K232" s="11" t="s">
        <v>1489</v>
      </c>
      <c r="L232" s="2" t="s">
        <v>37</v>
      </c>
      <c r="M232" s="2" t="s">
        <v>272</v>
      </c>
      <c r="N232" s="20" t="s">
        <v>1490</v>
      </c>
      <c r="O232" s="24" t="s">
        <v>1491</v>
      </c>
      <c r="P232" s="2" t="s">
        <v>1492</v>
      </c>
      <c r="Q232" s="31"/>
      <c r="R232" s="31"/>
      <c r="S232" s="31"/>
      <c r="T232" s="41" t="s">
        <v>1493</v>
      </c>
      <c r="U232" s="2" t="s">
        <v>1494</v>
      </c>
      <c r="V232" s="2" t="s">
        <v>1194</v>
      </c>
      <c r="W232" s="2" t="s">
        <v>46</v>
      </c>
      <c r="X232" s="2" t="s">
        <v>185</v>
      </c>
      <c r="Y232" s="2" t="s">
        <v>48</v>
      </c>
      <c r="Z232" s="17" t="str">
        <f>IF(Tabela1[[#This Row],[R.A.E]]="SIM",VLOOKUP(Tabela1[[#This Row],[CLASSIFICAÇÃO]],[1]Lista_Susp_!PRAZO,2,0)+Tabela1[[#This Row],[DATA]],"")</f>
        <v/>
      </c>
      <c r="AA232" s="19" t="b">
        <f ca="1">IF(Tabela1[[#This Row],[R.A.E]]="SIM",IF(AC232="ok","CONCLUÍDO",IF(Tabela1[[#This Row],[PRAZO ABERTURA R.A.E]]&lt;TODAY(),"ATRASADO","NO PRAZO")))</f>
        <v>0</v>
      </c>
      <c r="AB232" s="19" t="str">
        <f ca="1">IF(Tabela1[[#This Row],[PRAZO ABERTURA R.A.E]]&gt;=TODAY(),"",IF(Tabela1[[#This Row],[STATUS]]="ATRASADO",TODAY()-Tabela1[[#This Row],[PRAZO ABERTURA R.A.E]],""))</f>
        <v/>
      </c>
      <c r="AE232" s="2"/>
    </row>
    <row r="233" spans="1:32" ht="30" x14ac:dyDescent="0.25">
      <c r="A233" s="4">
        <v>232</v>
      </c>
      <c r="B233" s="20" t="s">
        <v>71</v>
      </c>
      <c r="C233" s="49">
        <v>45351</v>
      </c>
      <c r="D233" s="56" t="s">
        <v>1186</v>
      </c>
      <c r="E233" s="21">
        <v>0.42708333333333331</v>
      </c>
      <c r="F233" s="40" t="s">
        <v>1383</v>
      </c>
      <c r="G233" s="20" t="s">
        <v>73</v>
      </c>
      <c r="H233" s="10"/>
      <c r="I233" s="10"/>
      <c r="J233" s="2"/>
      <c r="K233" s="11" t="s">
        <v>1495</v>
      </c>
      <c r="L233" s="2" t="s">
        <v>689</v>
      </c>
      <c r="M233" s="2" t="s">
        <v>128</v>
      </c>
      <c r="N233" s="20" t="s">
        <v>1496</v>
      </c>
      <c r="O233" s="20" t="s">
        <v>1497</v>
      </c>
      <c r="P233" s="2" t="s">
        <v>1386</v>
      </c>
      <c r="Q233" s="31"/>
      <c r="R233" s="31"/>
      <c r="S233" s="31"/>
      <c r="T233" s="41" t="s">
        <v>1498</v>
      </c>
      <c r="U233" s="2" t="s">
        <v>1388</v>
      </c>
      <c r="V233" s="2" t="s">
        <v>145</v>
      </c>
      <c r="W233" s="2" t="s">
        <v>46</v>
      </c>
      <c r="X233" s="2" t="s">
        <v>47</v>
      </c>
      <c r="Y233" s="2" t="s">
        <v>48</v>
      </c>
      <c r="Z233" s="17" t="str">
        <f>IF(Tabela1[[#This Row],[R.A.E]]="SIM",VLOOKUP(Tabela1[[#This Row],[CLASSIFICAÇÃO]],[1]Lista_Susp_!PRAZO,2,0)+Tabela1[[#This Row],[DATA]],"")</f>
        <v/>
      </c>
      <c r="AA233" s="19" t="b">
        <f ca="1">IF(Tabela1[[#This Row],[R.A.E]]="SIM",IF(AC233="ok","CONCLUÍDO",IF(Tabela1[[#This Row],[PRAZO ABERTURA R.A.E]]&lt;TODAY(),"ATRASADO","NO PRAZO")))</f>
        <v>0</v>
      </c>
      <c r="AB233" s="19" t="str">
        <f ca="1">IF(Tabela1[[#This Row],[PRAZO ABERTURA R.A.E]]&gt;=TODAY(),"",IF(Tabela1[[#This Row],[STATUS]]="ATRASADO",TODAY()-Tabela1[[#This Row],[PRAZO ABERTURA R.A.E]],""))</f>
        <v/>
      </c>
      <c r="AE233" s="2"/>
      <c r="AF233" t="s">
        <v>52</v>
      </c>
    </row>
    <row r="234" spans="1:32" ht="30" x14ac:dyDescent="0.25">
      <c r="A234" s="4">
        <v>233</v>
      </c>
      <c r="B234" s="20" t="s">
        <v>71</v>
      </c>
      <c r="C234" s="49">
        <v>45350</v>
      </c>
      <c r="D234" s="56" t="s">
        <v>1186</v>
      </c>
      <c r="E234" s="21">
        <v>0.58333333333333337</v>
      </c>
      <c r="F234" s="40" t="s">
        <v>1499</v>
      </c>
      <c r="G234" s="20" t="s">
        <v>34</v>
      </c>
      <c r="H234" s="10" t="s">
        <v>583</v>
      </c>
      <c r="I234" s="10"/>
      <c r="J234" s="2"/>
      <c r="K234" s="11" t="s">
        <v>1500</v>
      </c>
      <c r="L234" s="2" t="s">
        <v>1016</v>
      </c>
      <c r="M234" s="2" t="s">
        <v>128</v>
      </c>
      <c r="N234" s="20" t="s">
        <v>935</v>
      </c>
      <c r="O234" s="20" t="s">
        <v>1501</v>
      </c>
      <c r="P234" s="2" t="s">
        <v>329</v>
      </c>
      <c r="Q234" s="31"/>
      <c r="R234" s="31"/>
      <c r="S234" s="31"/>
      <c r="T234" s="41" t="s">
        <v>661</v>
      </c>
      <c r="U234" s="2" t="s">
        <v>1502</v>
      </c>
      <c r="V234" s="2" t="s">
        <v>374</v>
      </c>
      <c r="W234" s="2" t="s">
        <v>46</v>
      </c>
      <c r="X234" s="2" t="s">
        <v>47</v>
      </c>
      <c r="Y234" s="2" t="s">
        <v>48</v>
      </c>
      <c r="Z234" s="17" t="str">
        <f>IF(Tabela1[[#This Row],[R.A.E]]="SIM",VLOOKUP(Tabela1[[#This Row],[CLASSIFICAÇÃO]],[1]Lista_Susp_!PRAZO,2,0)+Tabela1[[#This Row],[DATA]],"")</f>
        <v/>
      </c>
      <c r="AA234" s="19" t="b">
        <f ca="1">IF(Tabela1[[#This Row],[R.A.E]]="SIM",IF(AC234="ok","CONCLUÍDO",IF(Tabela1[[#This Row],[PRAZO ABERTURA R.A.E]]&lt;TODAY(),"ATRASADO","NO PRAZO")))</f>
        <v>0</v>
      </c>
      <c r="AB234" s="19" t="str">
        <f ca="1">IF(Tabela1[[#This Row],[PRAZO ABERTURA R.A.E]]&gt;=TODAY(),"",IF(Tabela1[[#This Row],[STATUS]]="ATRASADO",TODAY()-Tabela1[[#This Row],[PRAZO ABERTURA R.A.E]],""))</f>
        <v/>
      </c>
      <c r="AE234" s="2"/>
      <c r="AF234" t="s">
        <v>52</v>
      </c>
    </row>
    <row r="235" spans="1:32" ht="30" x14ac:dyDescent="0.25">
      <c r="A235" s="4">
        <v>234</v>
      </c>
      <c r="B235" s="20" t="s">
        <v>32</v>
      </c>
      <c r="C235" s="49">
        <v>45351</v>
      </c>
      <c r="D235" s="56" t="s">
        <v>1186</v>
      </c>
      <c r="E235" s="21">
        <v>0.4375</v>
      </c>
      <c r="F235" s="40" t="s">
        <v>1503</v>
      </c>
      <c r="G235" s="20" t="s">
        <v>34</v>
      </c>
      <c r="H235" s="10" t="s">
        <v>113</v>
      </c>
      <c r="I235" s="10"/>
      <c r="J235" s="2"/>
      <c r="K235" s="11" t="s">
        <v>1504</v>
      </c>
      <c r="L235" s="4" t="s">
        <v>37</v>
      </c>
      <c r="M235" s="2" t="s">
        <v>38</v>
      </c>
      <c r="N235" s="45"/>
      <c r="O235" s="24" t="s">
        <v>1505</v>
      </c>
      <c r="P235" s="2" t="s">
        <v>1506</v>
      </c>
      <c r="Q235" s="31"/>
      <c r="R235" s="31"/>
      <c r="S235" s="31"/>
      <c r="T235" t="s">
        <v>1507</v>
      </c>
      <c r="U235" s="2" t="s">
        <v>1508</v>
      </c>
      <c r="V235" s="2" t="s">
        <v>45</v>
      </c>
      <c r="W235" s="2" t="s">
        <v>46</v>
      </c>
      <c r="X235" s="2" t="s">
        <v>47</v>
      </c>
      <c r="Y235" s="2" t="s">
        <v>48</v>
      </c>
      <c r="Z235" s="17" t="str">
        <f>IF(Tabela1[[#This Row],[R.A.E]]="SIM",VLOOKUP(Tabela1[[#This Row],[CLASSIFICAÇÃO]],[1]Lista_Susp_!PRAZO,2,0)+Tabela1[[#This Row],[DATA]],"")</f>
        <v/>
      </c>
      <c r="AA235" s="19" t="b">
        <f ca="1">IF(Tabela1[[#This Row],[R.A.E]]="SIM",IF(AC235="ok","CONCLUÍDO",IF(Tabela1[[#This Row],[PRAZO ABERTURA R.A.E]]&lt;TODAY(),"ATRASADO","NO PRAZO")))</f>
        <v>0</v>
      </c>
      <c r="AB235" s="19" t="str">
        <f ca="1">IF(Tabela1[[#This Row],[PRAZO ABERTURA R.A.E]]&gt;=TODAY(),"",IF(Tabela1[[#This Row],[STATUS]]="ATRASADO",TODAY()-Tabela1[[#This Row],[PRAZO ABERTURA R.A.E]],""))</f>
        <v/>
      </c>
      <c r="AE235" s="2"/>
    </row>
    <row r="236" spans="1:32" ht="30" x14ac:dyDescent="0.25">
      <c r="A236" s="4">
        <v>235</v>
      </c>
      <c r="B236" s="20" t="s">
        <v>71</v>
      </c>
      <c r="C236" s="49">
        <v>45351</v>
      </c>
      <c r="D236" s="56" t="s">
        <v>1186</v>
      </c>
      <c r="E236" s="21">
        <v>0.64583333333333337</v>
      </c>
      <c r="F236" s="40" t="s">
        <v>1509</v>
      </c>
      <c r="G236" s="20" t="s">
        <v>125</v>
      </c>
      <c r="H236" s="10"/>
      <c r="I236" s="10"/>
      <c r="J236" s="2"/>
      <c r="K236" s="11" t="s">
        <v>1510</v>
      </c>
      <c r="L236" s="2" t="s">
        <v>1249</v>
      </c>
      <c r="M236" s="2" t="s">
        <v>128</v>
      </c>
      <c r="N236" s="20" t="s">
        <v>658</v>
      </c>
      <c r="O236" s="24" t="s">
        <v>1511</v>
      </c>
      <c r="P236" s="1" t="s">
        <v>1307</v>
      </c>
      <c r="Q236" s="31"/>
      <c r="R236" s="31"/>
      <c r="S236" s="31"/>
      <c r="T236" s="41" t="s">
        <v>1512</v>
      </c>
      <c r="U236" s="2" t="s">
        <v>1298</v>
      </c>
      <c r="V236" s="2" t="s">
        <v>374</v>
      </c>
      <c r="W236" s="2" t="s">
        <v>46</v>
      </c>
      <c r="X236" s="2" t="s">
        <v>47</v>
      </c>
      <c r="Y236" s="2" t="s">
        <v>48</v>
      </c>
      <c r="Z236" s="17" t="str">
        <f>IF(Tabela1[[#This Row],[R.A.E]]="SIM",VLOOKUP(Tabela1[[#This Row],[CLASSIFICAÇÃO]],[1]Lista_Susp_!PRAZO,2,0)+Tabela1[[#This Row],[DATA]],"")</f>
        <v/>
      </c>
      <c r="AA236" s="19" t="b">
        <f ca="1">IF(Tabela1[[#This Row],[R.A.E]]="SIM",IF(AC236="ok","CONCLUÍDO",IF(Tabela1[[#This Row],[PRAZO ABERTURA R.A.E]]&lt;TODAY(),"ATRASADO","NO PRAZO")))</f>
        <v>0</v>
      </c>
      <c r="AB236" s="19" t="str">
        <f ca="1">IF(Tabela1[[#This Row],[PRAZO ABERTURA R.A.E]]&gt;=TODAY(),"",IF(Tabela1[[#This Row],[STATUS]]="ATRASADO",TODAY()-Tabela1[[#This Row],[PRAZO ABERTURA R.A.E]],""))</f>
        <v/>
      </c>
      <c r="AE236" s="2"/>
      <c r="AF236" t="s">
        <v>52</v>
      </c>
    </row>
    <row r="237" spans="1:32" ht="30" x14ac:dyDescent="0.25">
      <c r="A237" s="4">
        <v>236</v>
      </c>
      <c r="B237" s="20" t="s">
        <v>32</v>
      </c>
      <c r="C237" s="49">
        <v>45352</v>
      </c>
      <c r="D237" s="56" t="s">
        <v>1186</v>
      </c>
      <c r="E237" s="21">
        <v>0.2986111111111111</v>
      </c>
      <c r="F237" s="40" t="s">
        <v>1513</v>
      </c>
      <c r="G237" s="20" t="s">
        <v>125</v>
      </c>
      <c r="H237" s="10"/>
      <c r="I237" s="10"/>
      <c r="J237" s="2"/>
      <c r="K237" s="11" t="s">
        <v>1514</v>
      </c>
      <c r="L237" s="2" t="s">
        <v>701</v>
      </c>
      <c r="M237" s="2" t="s">
        <v>128</v>
      </c>
      <c r="N237" s="20" t="s">
        <v>128</v>
      </c>
      <c r="O237" s="20" t="s">
        <v>1515</v>
      </c>
      <c r="P237" s="2" t="s">
        <v>245</v>
      </c>
      <c r="Q237" s="31"/>
      <c r="R237" s="31"/>
      <c r="S237" s="31"/>
      <c r="T237" s="41" t="s">
        <v>1516</v>
      </c>
      <c r="U237" s="2" t="s">
        <v>1517</v>
      </c>
      <c r="V237" s="2" t="s">
        <v>135</v>
      </c>
      <c r="W237" s="2" t="s">
        <v>46</v>
      </c>
      <c r="X237" s="2" t="s">
        <v>47</v>
      </c>
      <c r="Y237" s="2" t="s">
        <v>48</v>
      </c>
      <c r="Z237" s="17" t="str">
        <f>IF(Tabela1[[#This Row],[R.A.E]]="SIM",VLOOKUP(Tabela1[[#This Row],[CLASSIFICAÇÃO]],[1]Lista_Susp_!PRAZO,2,0)+Tabela1[[#This Row],[DATA]],"")</f>
        <v/>
      </c>
      <c r="AA237" s="19" t="b">
        <f ca="1">IF(Tabela1[[#This Row],[R.A.E]]="SIM",IF(AC237="ok","CONCLUÍDO",IF(Tabela1[[#This Row],[PRAZO ABERTURA R.A.E]]&lt;TODAY(),"ATRASADO","NO PRAZO")))</f>
        <v>0</v>
      </c>
      <c r="AB237" s="19" t="str">
        <f ca="1">IF(Tabela1[[#This Row],[PRAZO ABERTURA R.A.E]]&gt;=TODAY(),"",IF(Tabela1[[#This Row],[STATUS]]="ATRASADO",TODAY()-Tabela1[[#This Row],[PRAZO ABERTURA R.A.E]],""))</f>
        <v/>
      </c>
      <c r="AE237" s="2"/>
    </row>
    <row r="238" spans="1:32" x14ac:dyDescent="0.25">
      <c r="A238" s="4">
        <v>237</v>
      </c>
      <c r="B238" s="20" t="s">
        <v>32</v>
      </c>
      <c r="C238" s="49">
        <v>45348</v>
      </c>
      <c r="D238" s="56" t="s">
        <v>1186</v>
      </c>
      <c r="E238" s="21">
        <v>0.25</v>
      </c>
      <c r="F238" s="40" t="s">
        <v>1518</v>
      </c>
      <c r="G238" s="20" t="s">
        <v>718</v>
      </c>
      <c r="H238" s="10"/>
      <c r="I238" s="10"/>
      <c r="J238" s="2"/>
      <c r="K238" s="11" t="s">
        <v>1519</v>
      </c>
      <c r="L238" s="2" t="s">
        <v>37</v>
      </c>
      <c r="M238" s="2" t="s">
        <v>96</v>
      </c>
      <c r="N238" s="20" t="s">
        <v>1520</v>
      </c>
      <c r="O238" s="24" t="s">
        <v>1521</v>
      </c>
      <c r="P238" s="2" t="s">
        <v>1198</v>
      </c>
      <c r="Q238" s="31"/>
      <c r="R238" s="31"/>
      <c r="S238" s="31"/>
      <c r="T238" s="41" t="s">
        <v>1522</v>
      </c>
      <c r="U238" s="2" t="s">
        <v>1523</v>
      </c>
      <c r="V238" s="2" t="s">
        <v>398</v>
      </c>
      <c r="W238" s="2" t="s">
        <v>1524</v>
      </c>
      <c r="X238" s="2" t="s">
        <v>185</v>
      </c>
      <c r="Y238" s="2" t="s">
        <v>48</v>
      </c>
      <c r="Z238" s="17" t="str">
        <f>IF(Tabela1[[#This Row],[R.A.E]]="SIM",VLOOKUP(Tabela1[[#This Row],[CLASSIFICAÇÃO]],[1]Lista_Susp_!PRAZO,2,0)+Tabela1[[#This Row],[DATA]],"")</f>
        <v/>
      </c>
      <c r="AA238" s="19" t="b">
        <f ca="1">IF(Tabela1[[#This Row],[R.A.E]]="SIM",IF(AC238="ok","CONCLUÍDO",IF(Tabela1[[#This Row],[PRAZO ABERTURA R.A.E]]&lt;TODAY(),"ATRASADO","NO PRAZO")))</f>
        <v>0</v>
      </c>
      <c r="AB238" s="19" t="str">
        <f ca="1">IF(Tabela1[[#This Row],[PRAZO ABERTURA R.A.E]]&gt;=TODAY(),"",IF(Tabela1[[#This Row],[STATUS]]="ATRASADO",TODAY()-Tabela1[[#This Row],[PRAZO ABERTURA R.A.E]],""))</f>
        <v/>
      </c>
      <c r="AE238" s="2"/>
    </row>
    <row r="239" spans="1:32" ht="45" x14ac:dyDescent="0.25">
      <c r="A239" s="4">
        <v>238</v>
      </c>
      <c r="B239" s="20" t="s">
        <v>71</v>
      </c>
      <c r="C239" s="49">
        <v>45351</v>
      </c>
      <c r="D239" s="56" t="s">
        <v>1186</v>
      </c>
      <c r="E239" s="21">
        <v>0.61111111111111105</v>
      </c>
      <c r="F239" s="40" t="s">
        <v>1525</v>
      </c>
      <c r="G239" s="20" t="s">
        <v>73</v>
      </c>
      <c r="H239" s="10"/>
      <c r="I239" s="10"/>
      <c r="J239" s="2"/>
      <c r="K239" s="11" t="s">
        <v>1526</v>
      </c>
      <c r="L239" s="2" t="s">
        <v>1249</v>
      </c>
      <c r="M239" s="2" t="s">
        <v>76</v>
      </c>
      <c r="N239" s="20" t="s">
        <v>1267</v>
      </c>
      <c r="O239" s="20" t="s">
        <v>1527</v>
      </c>
      <c r="P239" s="2" t="s">
        <v>319</v>
      </c>
      <c r="Q239" s="31"/>
      <c r="R239" s="31"/>
      <c r="S239" s="31"/>
      <c r="T239" s="41" t="s">
        <v>1528</v>
      </c>
      <c r="U239" s="2" t="s">
        <v>1529</v>
      </c>
      <c r="V239" s="2" t="s">
        <v>894</v>
      </c>
      <c r="W239" s="2" t="s">
        <v>46</v>
      </c>
      <c r="X239" s="2" t="s">
        <v>47</v>
      </c>
      <c r="Y239" s="2" t="s">
        <v>48</v>
      </c>
      <c r="Z239" s="17" t="str">
        <f>IF(Tabela1[[#This Row],[R.A.E]]="SIM",VLOOKUP(Tabela1[[#This Row],[CLASSIFICAÇÃO]],[1]Lista_Susp_!PRAZO,2,0)+Tabela1[[#This Row],[DATA]],"")</f>
        <v/>
      </c>
      <c r="AA239" s="19" t="b">
        <f ca="1">IF(Tabela1[[#This Row],[R.A.E]]="SIM",IF(AC239="ok","CONCLUÍDO",IF(Tabela1[[#This Row],[PRAZO ABERTURA R.A.E]]&lt;TODAY(),"ATRASADO","NO PRAZO")))</f>
        <v>0</v>
      </c>
      <c r="AB239" s="19" t="str">
        <f ca="1">IF(Tabela1[[#This Row],[PRAZO ABERTURA R.A.E]]&gt;=TODAY(),"",IF(Tabela1[[#This Row],[STATUS]]="ATRASADO",TODAY()-Tabela1[[#This Row],[PRAZO ABERTURA R.A.E]],""))</f>
        <v/>
      </c>
      <c r="AE239" s="2"/>
      <c r="AF239" t="s">
        <v>52</v>
      </c>
    </row>
    <row r="240" spans="1:32" ht="30" x14ac:dyDescent="0.25">
      <c r="A240" s="4">
        <v>239</v>
      </c>
      <c r="B240" s="20" t="s">
        <v>71</v>
      </c>
      <c r="C240" s="49">
        <v>45351</v>
      </c>
      <c r="D240" s="56" t="s">
        <v>1186</v>
      </c>
      <c r="E240" s="21">
        <v>0.29166666666666669</v>
      </c>
      <c r="F240" s="40" t="s">
        <v>1530</v>
      </c>
      <c r="G240" s="20" t="s">
        <v>34</v>
      </c>
      <c r="H240" s="10" t="s">
        <v>93</v>
      </c>
      <c r="I240" s="10"/>
      <c r="J240" s="2"/>
      <c r="K240" s="11" t="s">
        <v>1531</v>
      </c>
      <c r="L240" s="2" t="s">
        <v>1249</v>
      </c>
      <c r="M240" s="2" t="s">
        <v>460</v>
      </c>
      <c r="N240" s="20" t="s">
        <v>1532</v>
      </c>
      <c r="O240" s="24" t="s">
        <v>1533</v>
      </c>
      <c r="P240" s="2" t="s">
        <v>1534</v>
      </c>
      <c r="Q240" s="31"/>
      <c r="R240" s="31"/>
      <c r="S240" s="31"/>
      <c r="T240" s="41" t="s">
        <v>1535</v>
      </c>
      <c r="U240" s="2" t="s">
        <v>1536</v>
      </c>
      <c r="V240" s="2" t="s">
        <v>145</v>
      </c>
      <c r="W240" s="2" t="s">
        <v>46</v>
      </c>
      <c r="X240" s="2" t="s">
        <v>47</v>
      </c>
      <c r="Y240" s="2" t="s">
        <v>48</v>
      </c>
      <c r="Z240" s="17" t="str">
        <f>IF(Tabela1[[#This Row],[R.A.E]]="SIM",VLOOKUP(Tabela1[[#This Row],[CLASSIFICAÇÃO]],[1]Lista_Susp_!PRAZO,2,0)+Tabela1[[#This Row],[DATA]],"")</f>
        <v/>
      </c>
      <c r="AA240" s="19" t="b">
        <f ca="1">IF(Tabela1[[#This Row],[R.A.E]]="SIM",IF(AC240="ok","CONCLUÍDO",IF(Tabela1[[#This Row],[PRAZO ABERTURA R.A.E]]&lt;TODAY(),"ATRASADO","NO PRAZO")))</f>
        <v>0</v>
      </c>
      <c r="AB240" s="19" t="str">
        <f ca="1">IF(Tabela1[[#This Row],[PRAZO ABERTURA R.A.E]]&gt;=TODAY(),"",IF(Tabela1[[#This Row],[STATUS]]="ATRASADO",TODAY()-Tabela1[[#This Row],[PRAZO ABERTURA R.A.E]],""))</f>
        <v/>
      </c>
      <c r="AE240" s="2"/>
      <c r="AF240" t="s">
        <v>52</v>
      </c>
    </row>
    <row r="241" spans="1:32" ht="70.5" customHeight="1" x14ac:dyDescent="0.25">
      <c r="A241" s="4">
        <v>240</v>
      </c>
      <c r="B241" s="20" t="s">
        <v>71</v>
      </c>
      <c r="C241" s="49">
        <v>45352</v>
      </c>
      <c r="D241" s="56" t="s">
        <v>1186</v>
      </c>
      <c r="E241" s="21">
        <v>0.39583333333333331</v>
      </c>
      <c r="F241" s="40" t="s">
        <v>1537</v>
      </c>
      <c r="G241" s="20" t="s">
        <v>73</v>
      </c>
      <c r="H241" s="10"/>
      <c r="I241" s="10"/>
      <c r="J241" s="2"/>
      <c r="K241" s="11" t="s">
        <v>1538</v>
      </c>
      <c r="L241" s="2" t="s">
        <v>127</v>
      </c>
      <c r="M241" s="2" t="s">
        <v>128</v>
      </c>
      <c r="N241" s="20" t="s">
        <v>128</v>
      </c>
      <c r="O241" s="20" t="s">
        <v>1539</v>
      </c>
      <c r="P241" s="2" t="s">
        <v>140</v>
      </c>
      <c r="Q241" s="31"/>
      <c r="R241" s="31"/>
      <c r="S241" s="31"/>
      <c r="T241" s="41" t="s">
        <v>1540</v>
      </c>
      <c r="U241" s="2" t="s">
        <v>1082</v>
      </c>
      <c r="V241" s="2" t="s">
        <v>170</v>
      </c>
      <c r="W241" s="2" t="s">
        <v>46</v>
      </c>
      <c r="X241" s="2" t="s">
        <v>47</v>
      </c>
      <c r="Y241" s="2" t="s">
        <v>48</v>
      </c>
      <c r="Z241" s="17" t="str">
        <f>IF(Tabela1[[#This Row],[R.A.E]]="SIM",VLOOKUP(Tabela1[[#This Row],[CLASSIFICAÇÃO]],[1]Lista_Susp_!PRAZO,2,0)+Tabela1[[#This Row],[DATA]],"")</f>
        <v/>
      </c>
      <c r="AA241" s="19" t="b">
        <f ca="1">IF(Tabela1[[#This Row],[R.A.E]]="SIM",IF(AC241="ok","CONCLUÍDO",IF(Tabela1[[#This Row],[PRAZO ABERTURA R.A.E]]&lt;TODAY(),"ATRASADO","NO PRAZO")))</f>
        <v>0</v>
      </c>
      <c r="AB241" s="19" t="str">
        <f ca="1">IF(Tabela1[[#This Row],[PRAZO ABERTURA R.A.E]]&gt;=TODAY(),"",IF(Tabela1[[#This Row],[STATUS]]="ATRASADO",TODAY()-Tabela1[[#This Row],[PRAZO ABERTURA R.A.E]],""))</f>
        <v/>
      </c>
      <c r="AE241" s="2"/>
      <c r="AF241" t="s">
        <v>52</v>
      </c>
    </row>
    <row r="242" spans="1:32" ht="30" x14ac:dyDescent="0.25">
      <c r="A242" s="4">
        <v>254</v>
      </c>
      <c r="B242" s="20" t="s">
        <v>32</v>
      </c>
      <c r="C242" s="49">
        <v>45357</v>
      </c>
      <c r="D242" s="56" t="s">
        <v>1541</v>
      </c>
      <c r="E242" s="21">
        <v>3.472222222222222E-3</v>
      </c>
      <c r="F242" s="40" t="s">
        <v>1542</v>
      </c>
      <c r="G242" s="20" t="s">
        <v>34</v>
      </c>
      <c r="H242" s="10" t="s">
        <v>113</v>
      </c>
      <c r="I242" s="10"/>
      <c r="J242" s="2"/>
      <c r="K242" s="11" t="s">
        <v>1543</v>
      </c>
      <c r="L242" s="2" t="s">
        <v>350</v>
      </c>
      <c r="M242" s="2" t="s">
        <v>38</v>
      </c>
      <c r="N242" s="20" t="s">
        <v>1544</v>
      </c>
      <c r="O242" s="20" t="s">
        <v>1545</v>
      </c>
      <c r="P242" s="2" t="s">
        <v>1546</v>
      </c>
      <c r="Q242" s="31" t="s">
        <v>301</v>
      </c>
      <c r="R242" s="31" t="s">
        <v>1547</v>
      </c>
      <c r="S242" s="31" t="s">
        <v>1548</v>
      </c>
      <c r="T242" s="16" t="s">
        <v>1549</v>
      </c>
      <c r="U242" s="2" t="s">
        <v>1550</v>
      </c>
      <c r="V242" s="2" t="s">
        <v>1551</v>
      </c>
      <c r="W242" s="2" t="s">
        <v>184</v>
      </c>
      <c r="X242" s="2" t="s">
        <v>47</v>
      </c>
      <c r="Y242" s="2" t="s">
        <v>52</v>
      </c>
      <c r="Z242" s="17">
        <f>IF(Tabela1[[#This Row],[R.A.E]]="SIM",VLOOKUP(Tabela1[[#This Row],[CLASSIFICAÇÃO]],[1]Lista_Susp_!PRAZO,2,0)+Tabela1[[#This Row],[DATA]],"")</f>
        <v>45364</v>
      </c>
      <c r="AA242" s="19" t="str">
        <f ca="1">IF(Tabela1[[#This Row],[R.A.E]]="SIM",IF(AC242="ok","CONCLUÍDO",IF(Tabela1[[#This Row],[PRAZO ABERTURA R.A.E]]&lt;TODAY(),"ATRASADO","NO PRAZO")))</f>
        <v>CONCLUÍDO</v>
      </c>
      <c r="AB242" s="19" t="str">
        <f ca="1">IF(Tabela1[[#This Row],[PRAZO ABERTURA R.A.E]]&gt;=TODAY(),"",IF(Tabela1[[#This Row],[STATUS]]="ATRASADO",TODAY()-Tabela1[[#This Row],[PRAZO ABERTURA R.A.E]],""))</f>
        <v/>
      </c>
      <c r="AC242" s="2" t="s">
        <v>186</v>
      </c>
      <c r="AD242" s="17">
        <v>45362</v>
      </c>
      <c r="AE242" s="2" t="s">
        <v>52</v>
      </c>
      <c r="AF242" t="s">
        <v>52</v>
      </c>
    </row>
    <row r="243" spans="1:32" ht="42.75" customHeight="1" x14ac:dyDescent="0.25">
      <c r="A243" s="4">
        <v>297</v>
      </c>
      <c r="B243" s="20" t="s">
        <v>32</v>
      </c>
      <c r="C243" s="49">
        <v>45366</v>
      </c>
      <c r="D243" s="56" t="s">
        <v>1541</v>
      </c>
      <c r="E243" s="21">
        <v>0.5625</v>
      </c>
      <c r="F243" s="40" t="s">
        <v>1552</v>
      </c>
      <c r="G243" s="20" t="s">
        <v>34</v>
      </c>
      <c r="H243" s="10" t="s">
        <v>35</v>
      </c>
      <c r="I243" s="10"/>
      <c r="J243" s="2" t="s">
        <v>52</v>
      </c>
      <c r="K243" s="11" t="s">
        <v>1553</v>
      </c>
      <c r="L243" s="2" t="s">
        <v>326</v>
      </c>
      <c r="M243" s="2" t="s">
        <v>327</v>
      </c>
      <c r="N243" s="20" t="s">
        <v>1554</v>
      </c>
      <c r="O243" s="20" t="s">
        <v>1555</v>
      </c>
      <c r="P243" s="2" t="s">
        <v>1556</v>
      </c>
      <c r="Q243" s="31"/>
      <c r="R243" s="31"/>
      <c r="S243" s="31"/>
      <c r="T243" s="41" t="s">
        <v>1557</v>
      </c>
      <c r="U243" s="2" t="s">
        <v>1558</v>
      </c>
      <c r="V243" s="2" t="s">
        <v>333</v>
      </c>
      <c r="W243" s="2" t="s">
        <v>61</v>
      </c>
      <c r="X243" s="2" t="s">
        <v>123</v>
      </c>
      <c r="Y243" s="2" t="s">
        <v>52</v>
      </c>
      <c r="Z243" s="17">
        <f>IF(Tabela1[[#This Row],[R.A.E]]="SIM",VLOOKUP(Tabela1[[#This Row],[CLASSIFICAÇÃO]],[1]Lista_Susp_!PRAZO,2,0)+Tabela1[[#This Row],[DATA]],"")</f>
        <v>45373</v>
      </c>
      <c r="AA243" s="19" t="str">
        <f ca="1">IF(Tabela1[[#This Row],[R.A.E]]="SIM",IF(AC243="ok","CONCLUÍDO",IF(Tabela1[[#This Row],[PRAZO ABERTURA R.A.E]]&lt;TODAY(),"ATRASADO","NO PRAZO")))</f>
        <v>CONCLUÍDO</v>
      </c>
      <c r="AB243" s="19" t="str">
        <f ca="1">IF(Tabela1[[#This Row],[PRAZO ABERTURA R.A.E]]&gt;=TODAY(),"",IF(Tabela1[[#This Row],[STATUS]]="ATRASADO",TODAY()-Tabela1[[#This Row],[PRAZO ABERTURA R.A.E]],""))</f>
        <v/>
      </c>
      <c r="AC243" s="2" t="s">
        <v>186</v>
      </c>
      <c r="AE243" s="2" t="s">
        <v>52</v>
      </c>
    </row>
    <row r="244" spans="1:32" ht="45" x14ac:dyDescent="0.25">
      <c r="A244" s="4">
        <v>310</v>
      </c>
      <c r="B244" s="20" t="s">
        <v>32</v>
      </c>
      <c r="C244" s="49">
        <v>45368</v>
      </c>
      <c r="D244" s="56" t="s">
        <v>1541</v>
      </c>
      <c r="E244" s="21">
        <v>0.85486111111111107</v>
      </c>
      <c r="F244" s="40" t="s">
        <v>1559</v>
      </c>
      <c r="G244" s="20" t="s">
        <v>34</v>
      </c>
      <c r="H244" s="10" t="s">
        <v>113</v>
      </c>
      <c r="I244" s="10"/>
      <c r="J244" s="2"/>
      <c r="K244" s="11" t="s">
        <v>1560</v>
      </c>
      <c r="L244" s="2" t="s">
        <v>1457</v>
      </c>
      <c r="M244" s="2" t="s">
        <v>38</v>
      </c>
      <c r="N244" s="20" t="s">
        <v>1561</v>
      </c>
      <c r="O244" s="20" t="s">
        <v>1562</v>
      </c>
      <c r="P244" s="2" t="s">
        <v>329</v>
      </c>
      <c r="Q244" s="31"/>
      <c r="R244" s="31"/>
      <c r="S244" s="31"/>
      <c r="T244" s="41" t="s">
        <v>1563</v>
      </c>
      <c r="U244" s="2" t="s">
        <v>1564</v>
      </c>
      <c r="V244" s="2" t="s">
        <v>1240</v>
      </c>
      <c r="W244" s="2" t="s">
        <v>61</v>
      </c>
      <c r="X244" s="2" t="s">
        <v>123</v>
      </c>
      <c r="Y244" s="2" t="s">
        <v>52</v>
      </c>
      <c r="Z244" s="17">
        <f>IF(Tabela1[[#This Row],[R.A.E]]="SIM",VLOOKUP(Tabela1[[#This Row],[CLASSIFICAÇÃO]],[1]Lista_Susp_!PRAZO,2,0)+Tabela1[[#This Row],[DATA]],"")</f>
        <v>45375</v>
      </c>
      <c r="AA244" s="19" t="str">
        <f ca="1">IF(Tabela1[[#This Row],[R.A.E]]="SIM",IF(AC244="ok","CONCLUÍDO",IF(Tabela1[[#This Row],[PRAZO ABERTURA R.A.E]]&lt;TODAY(),"ATRASADO","NO PRAZO")))</f>
        <v>CONCLUÍDO</v>
      </c>
      <c r="AB244" s="19" t="str">
        <f ca="1">IF(Tabela1[[#This Row],[PRAZO ABERTURA R.A.E]]&gt;=TODAY(),"",IF(Tabela1[[#This Row],[STATUS]]="ATRASADO",TODAY()-Tabela1[[#This Row],[PRAZO ABERTURA R.A.E]],""))</f>
        <v/>
      </c>
      <c r="AC244" s="2" t="s">
        <v>62</v>
      </c>
      <c r="AE244" s="2" t="s">
        <v>52</v>
      </c>
      <c r="AF244" t="s">
        <v>52</v>
      </c>
    </row>
    <row r="245" spans="1:32" ht="60" x14ac:dyDescent="0.25">
      <c r="A245" s="4">
        <v>241</v>
      </c>
      <c r="B245" s="20" t="s">
        <v>32</v>
      </c>
      <c r="C245" s="49">
        <v>45352</v>
      </c>
      <c r="D245" s="6" t="s">
        <v>1541</v>
      </c>
      <c r="E245" s="21">
        <v>0.4861111111111111</v>
      </c>
      <c r="F245" s="40" t="s">
        <v>1565</v>
      </c>
      <c r="G245" s="20" t="s">
        <v>34</v>
      </c>
      <c r="H245" s="10" t="s">
        <v>93</v>
      </c>
      <c r="I245" s="10"/>
      <c r="J245" s="2"/>
      <c r="K245" s="11" t="s">
        <v>1566</v>
      </c>
      <c r="L245" s="2" t="s">
        <v>1457</v>
      </c>
      <c r="M245" s="2" t="s">
        <v>38</v>
      </c>
      <c r="N245" s="20" t="s">
        <v>1567</v>
      </c>
      <c r="O245" s="40" t="s">
        <v>1568</v>
      </c>
      <c r="P245" s="2" t="s">
        <v>1569</v>
      </c>
      <c r="Q245" s="31"/>
      <c r="R245" s="31"/>
      <c r="S245" s="31"/>
      <c r="T245" s="41" t="s">
        <v>1570</v>
      </c>
      <c r="U245" s="2" t="s">
        <v>1564</v>
      </c>
      <c r="V245" s="29" t="s">
        <v>374</v>
      </c>
      <c r="W245" s="2" t="s">
        <v>46</v>
      </c>
      <c r="X245" s="2" t="s">
        <v>47</v>
      </c>
      <c r="Y245" s="2" t="s">
        <v>48</v>
      </c>
      <c r="Z245" s="17" t="str">
        <f>IF(Tabela1[[#This Row],[R.A.E]]="SIM",VLOOKUP(Tabela1[[#This Row],[CLASSIFICAÇÃO]],[1]Lista_Susp_!PRAZO,2,0)+Tabela1[[#This Row],[DATA]],"")</f>
        <v/>
      </c>
      <c r="AA245" s="19" t="b">
        <f ca="1">IF(Tabela1[[#This Row],[R.A.E]]="SIM",IF(AC245="ok","CONCLUÍDO",IF(Tabela1[[#This Row],[PRAZO ABERTURA R.A.E]]&lt;TODAY(),"ATRASADO","NO PRAZO")))</f>
        <v>0</v>
      </c>
      <c r="AB245" s="19" t="str">
        <f ca="1">IF(Tabela1[[#This Row],[PRAZO ABERTURA R.A.E]]&gt;=TODAY(),"",IF(Tabela1[[#This Row],[STATUS]]="ATRASADO",TODAY()-Tabela1[[#This Row],[PRAZO ABERTURA R.A.E]],""))</f>
        <v/>
      </c>
      <c r="AE245" s="2"/>
    </row>
    <row r="246" spans="1:32" ht="45" x14ac:dyDescent="0.25">
      <c r="A246" s="4">
        <v>245</v>
      </c>
      <c r="B246" s="20" t="s">
        <v>71</v>
      </c>
      <c r="C246" s="49">
        <v>45354</v>
      </c>
      <c r="D246" s="56" t="s">
        <v>1541</v>
      </c>
      <c r="E246" s="21">
        <v>0.47916666666666669</v>
      </c>
      <c r="F246" s="25" t="s">
        <v>1571</v>
      </c>
      <c r="G246" s="20" t="s">
        <v>73</v>
      </c>
      <c r="H246" s="10"/>
      <c r="I246" s="10"/>
      <c r="J246" s="2"/>
      <c r="K246" s="11" t="s">
        <v>1572</v>
      </c>
      <c r="L246" s="2" t="s">
        <v>127</v>
      </c>
      <c r="M246" s="2" t="s">
        <v>128</v>
      </c>
      <c r="N246" s="20" t="s">
        <v>1496</v>
      </c>
      <c r="O246" s="20" t="s">
        <v>1573</v>
      </c>
      <c r="P246" s="2" t="s">
        <v>140</v>
      </c>
      <c r="Q246" s="31"/>
      <c r="R246" s="31"/>
      <c r="S246" s="31"/>
      <c r="T246" s="41" t="s">
        <v>1574</v>
      </c>
      <c r="U246" s="2" t="s">
        <v>1575</v>
      </c>
      <c r="V246" s="2" t="s">
        <v>170</v>
      </c>
      <c r="W246" s="2" t="s">
        <v>46</v>
      </c>
      <c r="X246" s="2" t="s">
        <v>47</v>
      </c>
      <c r="Y246" s="2" t="s">
        <v>48</v>
      </c>
      <c r="Z246" s="17" t="str">
        <f>IF(Tabela1[[#This Row],[R.A.E]]="SIM",VLOOKUP(Tabela1[[#This Row],[CLASSIFICAÇÃO]],[1]Lista_Susp_!PRAZO,2,0)+Tabela1[[#This Row],[DATA]],"")</f>
        <v/>
      </c>
      <c r="AA246" s="19" t="b">
        <f ca="1">IF(Tabela1[[#This Row],[R.A.E]]="SIM",IF(AC246="ok","CONCLUÍDO",IF(Tabela1[[#This Row],[PRAZO ABERTURA R.A.E]]&lt;TODAY(),"ATRASADO","NO PRAZO")))</f>
        <v>0</v>
      </c>
      <c r="AB246" s="19" t="str">
        <f ca="1">IF(Tabela1[[#This Row],[PRAZO ABERTURA R.A.E]]&gt;=TODAY(),"",IF(Tabela1[[#This Row],[STATUS]]="ATRASADO",TODAY()-Tabela1[[#This Row],[PRAZO ABERTURA R.A.E]],""))</f>
        <v/>
      </c>
      <c r="AE246" s="2"/>
      <c r="AF246" t="s">
        <v>52</v>
      </c>
    </row>
    <row r="247" spans="1:32" ht="45" x14ac:dyDescent="0.25">
      <c r="A247" s="4">
        <v>246</v>
      </c>
      <c r="B247" s="20" t="s">
        <v>71</v>
      </c>
      <c r="C247" s="49">
        <v>45352</v>
      </c>
      <c r="D247" s="56" t="s">
        <v>1541</v>
      </c>
      <c r="E247" s="21">
        <v>0.39583333333333331</v>
      </c>
      <c r="F247" s="40" t="s">
        <v>1576</v>
      </c>
      <c r="G247" s="20" t="s">
        <v>50</v>
      </c>
      <c r="H247" s="10"/>
      <c r="I247" s="10" t="s">
        <v>172</v>
      </c>
      <c r="J247" s="2" t="s">
        <v>52</v>
      </c>
      <c r="K247" s="11" t="s">
        <v>1577</v>
      </c>
      <c r="L247" s="2" t="s">
        <v>127</v>
      </c>
      <c r="M247" s="2" t="s">
        <v>128</v>
      </c>
      <c r="N247" s="20" t="s">
        <v>1578</v>
      </c>
      <c r="O247" s="20" t="s">
        <v>1579</v>
      </c>
      <c r="P247" s="2" t="s">
        <v>1580</v>
      </c>
      <c r="Q247" s="31"/>
      <c r="R247" s="31"/>
      <c r="S247" s="31"/>
      <c r="T247" s="41" t="s">
        <v>1581</v>
      </c>
      <c r="U247" s="2" t="s">
        <v>1582</v>
      </c>
      <c r="V247" s="2" t="s">
        <v>85</v>
      </c>
      <c r="W247" s="2" t="s">
        <v>184</v>
      </c>
      <c r="X247" s="2" t="s">
        <v>151</v>
      </c>
      <c r="Y247" s="2" t="s">
        <v>52</v>
      </c>
      <c r="Z247" s="17">
        <f>IF(Tabela1[[#This Row],[R.A.E]]="SIM",VLOOKUP(Tabela1[[#This Row],[CLASSIFICAÇÃO]],[1]Lista_Susp_!PRAZO,2,0)+Tabela1[[#This Row],[DATA]],"")</f>
        <v>45359</v>
      </c>
      <c r="AA247" s="19" t="str">
        <f ca="1">IF(Tabela1[[#This Row],[R.A.E]]="SIM",IF(AC247="ok","CONCLUÍDO",IF(Tabela1[[#This Row],[PRAZO ABERTURA R.A.E]]&lt;TODAY(),"ATRASADO","NO PRAZO")))</f>
        <v>ATRASADO</v>
      </c>
      <c r="AB247" s="19">
        <f ca="1">IF(Tabela1[[#This Row],[PRAZO ABERTURA R.A.E]]&gt;=TODAY(),"",IF(Tabela1[[#This Row],[STATUS]]="ATRASADO",TODAY()-Tabela1[[#This Row],[PRAZO ABERTURA R.A.E]],""))</f>
        <v>224</v>
      </c>
      <c r="AE247" s="2"/>
      <c r="AF247" t="s">
        <v>52</v>
      </c>
    </row>
    <row r="248" spans="1:32" ht="30" x14ac:dyDescent="0.25">
      <c r="A248" s="4">
        <v>247</v>
      </c>
      <c r="B248" s="20" t="s">
        <v>71</v>
      </c>
      <c r="C248" s="49">
        <v>45355</v>
      </c>
      <c r="D248" s="56" t="s">
        <v>1541</v>
      </c>
      <c r="E248" s="21">
        <v>0.73611111111111116</v>
      </c>
      <c r="F248" s="40" t="s">
        <v>280</v>
      </c>
      <c r="G248" s="20" t="s">
        <v>73</v>
      </c>
      <c r="H248" s="10"/>
      <c r="I248" s="10"/>
      <c r="J248" s="2"/>
      <c r="K248" s="11" t="s">
        <v>1583</v>
      </c>
      <c r="L248" s="2" t="s">
        <v>75</v>
      </c>
      <c r="M248" s="2" t="s">
        <v>76</v>
      </c>
      <c r="N248" s="20" t="s">
        <v>1267</v>
      </c>
      <c r="O248" s="24" t="s">
        <v>1584</v>
      </c>
      <c r="P248" s="2" t="s">
        <v>1585</v>
      </c>
      <c r="Q248" s="31"/>
      <c r="R248" s="31"/>
      <c r="S248" s="31"/>
      <c r="T248" s="41" t="s">
        <v>259</v>
      </c>
      <c r="U248" s="2" t="s">
        <v>1586</v>
      </c>
      <c r="V248" s="2" t="s">
        <v>415</v>
      </c>
      <c r="W248" s="2" t="s">
        <v>46</v>
      </c>
      <c r="X248" s="2" t="s">
        <v>47</v>
      </c>
      <c r="Y248" s="2" t="s">
        <v>48</v>
      </c>
      <c r="Z248" s="17" t="str">
        <f>IF(Tabela1[[#This Row],[R.A.E]]="SIM",VLOOKUP(Tabela1[[#This Row],[CLASSIFICAÇÃO]],[1]Lista_Susp_!PRAZO,2,0)+Tabela1[[#This Row],[DATA]],"")</f>
        <v/>
      </c>
      <c r="AA248" s="19" t="b">
        <f ca="1">IF(Tabela1[[#This Row],[R.A.E]]="SIM",IF(AC248="ok","CONCLUÍDO",IF(Tabela1[[#This Row],[PRAZO ABERTURA R.A.E]]&lt;TODAY(),"ATRASADO","NO PRAZO")))</f>
        <v>0</v>
      </c>
      <c r="AB248" s="19" t="str">
        <f ca="1">IF(Tabela1[[#This Row],[PRAZO ABERTURA R.A.E]]&gt;=TODAY(),"",IF(Tabela1[[#This Row],[STATUS]]="ATRASADO",TODAY()-Tabela1[[#This Row],[PRAZO ABERTURA R.A.E]],""))</f>
        <v/>
      </c>
      <c r="AE248" s="2"/>
      <c r="AF248" t="s">
        <v>52</v>
      </c>
    </row>
    <row r="249" spans="1:32" ht="30" x14ac:dyDescent="0.25">
      <c r="A249" s="4">
        <v>248</v>
      </c>
      <c r="B249" s="20" t="s">
        <v>71</v>
      </c>
      <c r="C249" s="49">
        <v>45355</v>
      </c>
      <c r="D249" s="56" t="s">
        <v>1541</v>
      </c>
      <c r="E249" s="21">
        <v>0.43055555555555558</v>
      </c>
      <c r="F249" s="40" t="s">
        <v>1587</v>
      </c>
      <c r="G249" s="20" t="s">
        <v>73</v>
      </c>
      <c r="H249" s="10"/>
      <c r="I249" s="10"/>
      <c r="J249" s="2"/>
      <c r="K249" s="11" t="s">
        <v>1588</v>
      </c>
      <c r="L249" s="2" t="s">
        <v>448</v>
      </c>
      <c r="M249" s="2" t="s">
        <v>128</v>
      </c>
      <c r="N249" s="20" t="s">
        <v>1589</v>
      </c>
      <c r="O249" s="20" t="s">
        <v>1590</v>
      </c>
      <c r="P249" s="2" t="s">
        <v>140</v>
      </c>
      <c r="Q249" s="31"/>
      <c r="R249" s="31"/>
      <c r="S249" s="31"/>
      <c r="T249" s="41" t="s">
        <v>1591</v>
      </c>
      <c r="U249" s="2" t="s">
        <v>1592</v>
      </c>
      <c r="V249" s="2" t="s">
        <v>170</v>
      </c>
      <c r="W249" s="2" t="s">
        <v>46</v>
      </c>
      <c r="X249" s="2" t="s">
        <v>47</v>
      </c>
      <c r="Y249" s="2" t="s">
        <v>48</v>
      </c>
      <c r="Z249" s="17" t="str">
        <f>IF(Tabela1[[#This Row],[R.A.E]]="SIM",VLOOKUP(Tabela1[[#This Row],[CLASSIFICAÇÃO]],[1]Lista_Susp_!PRAZO,2,0)+Tabela1[[#This Row],[DATA]],"")</f>
        <v/>
      </c>
      <c r="AA249" s="19" t="b">
        <f ca="1">IF(Tabela1[[#This Row],[R.A.E]]="SIM",IF(AC249="ok","CONCLUÍDO",IF(Tabela1[[#This Row],[PRAZO ABERTURA R.A.E]]&lt;TODAY(),"ATRASADO","NO PRAZO")))</f>
        <v>0</v>
      </c>
      <c r="AB249" s="19" t="str">
        <f ca="1">IF(Tabela1[[#This Row],[PRAZO ABERTURA R.A.E]]&gt;=TODAY(),"",IF(Tabela1[[#This Row],[STATUS]]="ATRASADO",TODAY()-Tabela1[[#This Row],[PRAZO ABERTURA R.A.E]],""))</f>
        <v/>
      </c>
      <c r="AE249" s="2"/>
      <c r="AF249" t="s">
        <v>52</v>
      </c>
    </row>
    <row r="250" spans="1:32" ht="30" x14ac:dyDescent="0.25">
      <c r="A250" s="4">
        <v>249</v>
      </c>
      <c r="B250" s="20" t="s">
        <v>71</v>
      </c>
      <c r="C250" s="49">
        <v>45355</v>
      </c>
      <c r="D250" s="56" t="s">
        <v>1541</v>
      </c>
      <c r="E250" s="21">
        <v>0.66666666666666663</v>
      </c>
      <c r="F250" s="40" t="s">
        <v>1593</v>
      </c>
      <c r="G250" s="20" t="s">
        <v>125</v>
      </c>
      <c r="H250" s="10"/>
      <c r="I250" s="10"/>
      <c r="J250" s="2" t="s">
        <v>52</v>
      </c>
      <c r="K250" s="11" t="s">
        <v>1594</v>
      </c>
      <c r="L250" s="2" t="s">
        <v>1595</v>
      </c>
      <c r="M250" s="2" t="s">
        <v>128</v>
      </c>
      <c r="N250" s="20" t="s">
        <v>1596</v>
      </c>
      <c r="O250" s="20" t="s">
        <v>1597</v>
      </c>
      <c r="P250" s="2" t="s">
        <v>1598</v>
      </c>
      <c r="Q250" s="31"/>
      <c r="R250" s="31"/>
      <c r="S250" s="31"/>
      <c r="T250" s="41" t="s">
        <v>1599</v>
      </c>
      <c r="U250" s="2" t="s">
        <v>1600</v>
      </c>
      <c r="V250" s="2" t="s">
        <v>85</v>
      </c>
      <c r="W250" s="2" t="s">
        <v>184</v>
      </c>
      <c r="X250" s="2" t="s">
        <v>151</v>
      </c>
      <c r="Y250" s="2" t="s">
        <v>52</v>
      </c>
      <c r="Z250" s="17">
        <f>IF(Tabela1[[#This Row],[R.A.E]]="SIM",VLOOKUP(Tabela1[[#This Row],[CLASSIFICAÇÃO]],[1]Lista_Susp_!PRAZO,2,0)+Tabela1[[#This Row],[DATA]],"")</f>
        <v>45362</v>
      </c>
      <c r="AA250" s="19" t="str">
        <f ca="1">IF(Tabela1[[#This Row],[R.A.E]]="SIM",IF(AC250="ok","CONCLUÍDO",IF(Tabela1[[#This Row],[PRAZO ABERTURA R.A.E]]&lt;TODAY(),"ATRASADO","NO PRAZO")))</f>
        <v>ATRASADO</v>
      </c>
      <c r="AB250" s="19">
        <f ca="1">IF(Tabela1[[#This Row],[PRAZO ABERTURA R.A.E]]&gt;=TODAY(),"",IF(Tabela1[[#This Row],[STATUS]]="ATRASADO",TODAY()-Tabela1[[#This Row],[PRAZO ABERTURA R.A.E]],""))</f>
        <v>221</v>
      </c>
      <c r="AE250" s="2"/>
      <c r="AF250" t="s">
        <v>52</v>
      </c>
    </row>
    <row r="251" spans="1:32" ht="45" x14ac:dyDescent="0.25">
      <c r="A251" s="4">
        <v>250</v>
      </c>
      <c r="B251" s="20" t="s">
        <v>71</v>
      </c>
      <c r="C251" s="49">
        <v>45355</v>
      </c>
      <c r="D251" s="56" t="s">
        <v>1541</v>
      </c>
      <c r="E251" s="21">
        <v>0.43055555555555558</v>
      </c>
      <c r="F251" s="40" t="s">
        <v>1601</v>
      </c>
      <c r="G251" s="20" t="s">
        <v>73</v>
      </c>
      <c r="H251" s="10"/>
      <c r="I251" s="10"/>
      <c r="J251" s="2" t="s">
        <v>52</v>
      </c>
      <c r="K251" s="11" t="s">
        <v>1602</v>
      </c>
      <c r="L251" s="2" t="s">
        <v>75</v>
      </c>
      <c r="M251" s="2" t="s">
        <v>128</v>
      </c>
      <c r="N251" s="20" t="s">
        <v>1603</v>
      </c>
      <c r="O251" s="24" t="s">
        <v>1604</v>
      </c>
      <c r="P251" s="2" t="s">
        <v>329</v>
      </c>
      <c r="Q251" s="31"/>
      <c r="R251" s="31"/>
      <c r="S251" s="31"/>
      <c r="T251" s="41" t="s">
        <v>1605</v>
      </c>
      <c r="U251" s="2" t="s">
        <v>1606</v>
      </c>
      <c r="V251" s="2" t="s">
        <v>85</v>
      </c>
      <c r="W251" s="2" t="s">
        <v>46</v>
      </c>
      <c r="X251" s="2" t="s">
        <v>151</v>
      </c>
      <c r="Y251" s="2" t="s">
        <v>52</v>
      </c>
      <c r="Z251" s="17">
        <f>IF(Tabela1[[#This Row],[R.A.E]]="SIM",VLOOKUP(Tabela1[[#This Row],[CLASSIFICAÇÃO]],[1]Lista_Susp_!PRAZO,2,0)+Tabela1[[#This Row],[DATA]],"")</f>
        <v>45362</v>
      </c>
      <c r="AA251" s="19" t="str">
        <f ca="1">IF(Tabela1[[#This Row],[R.A.E]]="SIM",IF(AC251="ok","CONCLUÍDO",IF(Tabela1[[#This Row],[PRAZO ABERTURA R.A.E]]&lt;TODAY(),"ATRASADO","NO PRAZO")))</f>
        <v>ATRASADO</v>
      </c>
      <c r="AB251" s="19">
        <f ca="1">IF(Tabela1[[#This Row],[PRAZO ABERTURA R.A.E]]&gt;=TODAY(),"",IF(Tabela1[[#This Row],[STATUS]]="ATRASADO",TODAY()-Tabela1[[#This Row],[PRAZO ABERTURA R.A.E]],""))</f>
        <v>221</v>
      </c>
      <c r="AE251" s="2"/>
      <c r="AF251" t="s">
        <v>52</v>
      </c>
    </row>
    <row r="252" spans="1:32" ht="30" x14ac:dyDescent="0.25">
      <c r="A252" s="4">
        <v>251</v>
      </c>
      <c r="B252" s="20" t="s">
        <v>32</v>
      </c>
      <c r="C252" s="49">
        <v>45355</v>
      </c>
      <c r="D252" s="56" t="s">
        <v>1541</v>
      </c>
      <c r="E252" s="21">
        <v>0.91666666666666663</v>
      </c>
      <c r="F252" s="40" t="s">
        <v>1607</v>
      </c>
      <c r="G252" s="20" t="s">
        <v>64</v>
      </c>
      <c r="H252" s="10"/>
      <c r="I252" s="10"/>
      <c r="J252" s="2"/>
      <c r="K252" s="11" t="s">
        <v>1608</v>
      </c>
      <c r="L252" s="4" t="s">
        <v>37</v>
      </c>
      <c r="M252" s="2" t="s">
        <v>96</v>
      </c>
      <c r="N252" s="20" t="s">
        <v>1609</v>
      </c>
      <c r="O252" s="20" t="s">
        <v>1610</v>
      </c>
      <c r="P252" s="2" t="s">
        <v>1611</v>
      </c>
      <c r="Q252" s="31"/>
      <c r="R252" s="31"/>
      <c r="S252" s="31"/>
      <c r="T252" s="41" t="s">
        <v>259</v>
      </c>
      <c r="U252" s="2" t="s">
        <v>1612</v>
      </c>
      <c r="V252" s="2" t="s">
        <v>145</v>
      </c>
      <c r="W252" s="2" t="s">
        <v>46</v>
      </c>
      <c r="X252" s="2" t="s">
        <v>47</v>
      </c>
      <c r="Y252" s="2" t="s">
        <v>48</v>
      </c>
      <c r="Z252" s="17" t="str">
        <f>IF(Tabela1[[#This Row],[R.A.E]]="SIM",VLOOKUP(Tabela1[[#This Row],[CLASSIFICAÇÃO]],[1]Lista_Susp_!PRAZO,2,0)+Tabela1[[#This Row],[DATA]],"")</f>
        <v/>
      </c>
      <c r="AA252" s="19" t="b">
        <f ca="1">IF(Tabela1[[#This Row],[R.A.E]]="SIM",IF(AC252="ok","CONCLUÍDO",IF(Tabela1[[#This Row],[PRAZO ABERTURA R.A.E]]&lt;TODAY(),"ATRASADO","NO PRAZO")))</f>
        <v>0</v>
      </c>
      <c r="AB252" s="19" t="str">
        <f ca="1">IF(Tabela1[[#This Row],[PRAZO ABERTURA R.A.E]]&gt;=TODAY(),"",IF(Tabela1[[#This Row],[STATUS]]="ATRASADO",TODAY()-Tabela1[[#This Row],[PRAZO ABERTURA R.A.E]],""))</f>
        <v/>
      </c>
      <c r="AE252" s="2"/>
    </row>
    <row r="253" spans="1:32" ht="30" x14ac:dyDescent="0.25">
      <c r="A253" s="4">
        <v>242</v>
      </c>
      <c r="B253" s="20" t="s">
        <v>32</v>
      </c>
      <c r="C253" s="49">
        <v>45352</v>
      </c>
      <c r="D253" s="56" t="s">
        <v>1541</v>
      </c>
      <c r="E253" s="21">
        <v>0.70833333333333337</v>
      </c>
      <c r="F253" s="40" t="s">
        <v>1613</v>
      </c>
      <c r="G253" s="20" t="s">
        <v>34</v>
      </c>
      <c r="H253" s="10" t="s">
        <v>35</v>
      </c>
      <c r="I253" s="10"/>
      <c r="J253" s="2"/>
      <c r="K253" s="11" t="s">
        <v>1614</v>
      </c>
      <c r="L253" s="2" t="s">
        <v>37</v>
      </c>
      <c r="M253" s="2" t="s">
        <v>272</v>
      </c>
      <c r="N253" s="20" t="s">
        <v>1615</v>
      </c>
      <c r="O253" s="45" t="s">
        <v>1616</v>
      </c>
      <c r="P253" s="20" t="s">
        <v>1616</v>
      </c>
      <c r="Q253" s="31"/>
      <c r="R253" s="31"/>
      <c r="S253" s="31"/>
      <c r="T253" s="41" t="s">
        <v>1617</v>
      </c>
      <c r="U253" s="2" t="s">
        <v>1618</v>
      </c>
      <c r="V253" s="2" t="s">
        <v>1194</v>
      </c>
      <c r="W253" s="2" t="s">
        <v>46</v>
      </c>
      <c r="X253" s="2" t="s">
        <v>185</v>
      </c>
      <c r="Y253" s="2" t="s">
        <v>48</v>
      </c>
      <c r="Z253" s="17" t="str">
        <f>IF(Tabela1[[#This Row],[R.A.E]]="SIM",VLOOKUP(Tabela1[[#This Row],[CLASSIFICAÇÃO]],[1]Lista_Susp_!PRAZO,2,0)+Tabela1[[#This Row],[DATA]],"")</f>
        <v/>
      </c>
      <c r="AA253" s="19" t="b">
        <f ca="1">IF(Tabela1[[#This Row],[R.A.E]]="SIM",IF(AC253="ok","CONCLUÍDO",IF(Tabela1[[#This Row],[PRAZO ABERTURA R.A.E]]&lt;TODAY(),"ATRASADO","NO PRAZO")))</f>
        <v>0</v>
      </c>
      <c r="AB253" s="19" t="str">
        <f ca="1">IF(Tabela1[[#This Row],[PRAZO ABERTURA R.A.E]]&gt;=TODAY(),"",IF(Tabela1[[#This Row],[STATUS]]="ATRASADO",TODAY()-Tabela1[[#This Row],[PRAZO ABERTURA R.A.E]],""))</f>
        <v/>
      </c>
      <c r="AE253" s="2"/>
    </row>
    <row r="254" spans="1:32" ht="100.5" x14ac:dyDescent="0.25">
      <c r="A254" s="4">
        <v>253</v>
      </c>
      <c r="B254" s="20" t="s">
        <v>32</v>
      </c>
      <c r="C254" s="49">
        <v>45356</v>
      </c>
      <c r="D254" s="56" t="s">
        <v>1541</v>
      </c>
      <c r="E254" s="21">
        <v>0.70277777777777783</v>
      </c>
      <c r="F254" s="40" t="s">
        <v>1619</v>
      </c>
      <c r="G254" s="20" t="s">
        <v>405</v>
      </c>
      <c r="H254" s="10"/>
      <c r="I254" s="10"/>
      <c r="J254" s="2"/>
      <c r="K254" s="11" t="s">
        <v>1620</v>
      </c>
      <c r="L254" s="2" t="s">
        <v>37</v>
      </c>
      <c r="M254" s="2" t="s">
        <v>76</v>
      </c>
      <c r="N254" s="20" t="s">
        <v>1621</v>
      </c>
      <c r="O254" s="24" t="s">
        <v>1622</v>
      </c>
      <c r="P254" s="2" t="s">
        <v>319</v>
      </c>
      <c r="Q254" s="31"/>
      <c r="R254" s="31"/>
      <c r="S254" s="31"/>
      <c r="T254" s="16" t="s">
        <v>1623</v>
      </c>
      <c r="U254" s="2" t="s">
        <v>524</v>
      </c>
      <c r="V254" s="2" t="s">
        <v>467</v>
      </c>
      <c r="W254" s="2" t="s">
        <v>46</v>
      </c>
      <c r="X254" s="2" t="s">
        <v>47</v>
      </c>
      <c r="Y254" s="2" t="s">
        <v>48</v>
      </c>
      <c r="Z254" s="17" t="str">
        <f>IF(Tabela1[[#This Row],[R.A.E]]="SIM",VLOOKUP(Tabela1[[#This Row],[CLASSIFICAÇÃO]],[1]Lista_Susp_!PRAZO,2,0)+Tabela1[[#This Row],[DATA]],"")</f>
        <v/>
      </c>
      <c r="AA254" s="19" t="b">
        <f ca="1">IF(Tabela1[[#This Row],[R.A.E]]="SIM",IF(AC254="ok","CONCLUÍDO",IF(Tabela1[[#This Row],[PRAZO ABERTURA R.A.E]]&lt;TODAY(),"ATRASADO","NO PRAZO")))</f>
        <v>0</v>
      </c>
      <c r="AB254" s="19" t="str">
        <f ca="1">IF(Tabela1[[#This Row],[PRAZO ABERTURA R.A.E]]&gt;=TODAY(),"",IF(Tabela1[[#This Row],[STATUS]]="ATRASADO",TODAY()-Tabela1[[#This Row],[PRAZO ABERTURA R.A.E]],""))</f>
        <v/>
      </c>
      <c r="AE254" s="2"/>
    </row>
    <row r="255" spans="1:32" ht="45" x14ac:dyDescent="0.25">
      <c r="A255" s="4">
        <v>243</v>
      </c>
      <c r="B255" s="20" t="s">
        <v>32</v>
      </c>
      <c r="C255" s="49">
        <v>45353</v>
      </c>
      <c r="D255" s="56" t="s">
        <v>1541</v>
      </c>
      <c r="E255" s="21">
        <v>0.82638888888888884</v>
      </c>
      <c r="F255" s="40" t="s">
        <v>1624</v>
      </c>
      <c r="G255" s="20" t="s">
        <v>34</v>
      </c>
      <c r="H255" s="10" t="s">
        <v>35</v>
      </c>
      <c r="I255" s="10"/>
      <c r="J255" s="2"/>
      <c r="K255" s="11" t="s">
        <v>1625</v>
      </c>
      <c r="L255" s="2" t="s">
        <v>298</v>
      </c>
      <c r="M255" s="2" t="s">
        <v>38</v>
      </c>
      <c r="N255" s="20" t="s">
        <v>1626</v>
      </c>
      <c r="O255" s="20" t="s">
        <v>1627</v>
      </c>
      <c r="P255" s="2" t="s">
        <v>1628</v>
      </c>
      <c r="Q255" s="31"/>
      <c r="R255" s="31"/>
      <c r="S255" s="31"/>
      <c r="T255" s="41" t="s">
        <v>1629</v>
      </c>
      <c r="U255" s="2" t="s">
        <v>1630</v>
      </c>
      <c r="V255" s="2" t="s">
        <v>1551</v>
      </c>
      <c r="W255" s="2" t="s">
        <v>46</v>
      </c>
      <c r="X255" s="2" t="s">
        <v>185</v>
      </c>
      <c r="Y255" s="2" t="s">
        <v>48</v>
      </c>
      <c r="Z255" s="17" t="str">
        <f>IF(Tabela1[[#This Row],[R.A.E]]="SIM",VLOOKUP(Tabela1[[#This Row],[CLASSIFICAÇÃO]],[1]Lista_Susp_!PRAZO,2,0)+Tabela1[[#This Row],[DATA]],"")</f>
        <v/>
      </c>
      <c r="AA255" s="19" t="b">
        <f ca="1">IF(Tabela1[[#This Row],[R.A.E]]="SIM",IF(AC255="ok","CONCLUÍDO",IF(Tabela1[[#This Row],[PRAZO ABERTURA R.A.E]]&lt;TODAY(),"ATRASADO","NO PRAZO")))</f>
        <v>0</v>
      </c>
      <c r="AB255" s="19" t="str">
        <f ca="1">IF(Tabela1[[#This Row],[PRAZO ABERTURA R.A.E]]&gt;=TODAY(),"",IF(Tabela1[[#This Row],[STATUS]]="ATRASADO",TODAY()-Tabela1[[#This Row],[PRAZO ABERTURA R.A.E]],""))</f>
        <v/>
      </c>
      <c r="AE255" s="2"/>
      <c r="AF255" t="s">
        <v>52</v>
      </c>
    </row>
    <row r="256" spans="1:32" ht="30" x14ac:dyDescent="0.25">
      <c r="A256" s="4">
        <v>255</v>
      </c>
      <c r="B256" s="20" t="s">
        <v>32</v>
      </c>
      <c r="C256" s="49">
        <v>45355</v>
      </c>
      <c r="D256" s="56" t="s">
        <v>1541</v>
      </c>
      <c r="E256" s="21">
        <v>0.60416666666666663</v>
      </c>
      <c r="F256" s="40" t="s">
        <v>1631</v>
      </c>
      <c r="G256" s="20" t="s">
        <v>125</v>
      </c>
      <c r="H256" s="10"/>
      <c r="I256" s="10"/>
      <c r="J256" s="2"/>
      <c r="K256" s="11" t="s">
        <v>1632</v>
      </c>
      <c r="L256" s="2" t="s">
        <v>37</v>
      </c>
      <c r="M256" s="2" t="s">
        <v>128</v>
      </c>
      <c r="N256" s="20" t="s">
        <v>1633</v>
      </c>
      <c r="O256" s="20" t="s">
        <v>1634</v>
      </c>
      <c r="P256" s="2" t="s">
        <v>1635</v>
      </c>
      <c r="Q256" s="31"/>
      <c r="R256" s="31"/>
      <c r="S256" s="31"/>
      <c r="T256" s="16" t="s">
        <v>1636</v>
      </c>
      <c r="U256" s="2" t="s">
        <v>1637</v>
      </c>
      <c r="V256" s="2" t="s">
        <v>219</v>
      </c>
      <c r="W256" s="2" t="s">
        <v>46</v>
      </c>
      <c r="X256" s="2" t="s">
        <v>47</v>
      </c>
      <c r="Y256" s="2" t="s">
        <v>48</v>
      </c>
      <c r="Z256" s="17" t="str">
        <f>IF(Tabela1[[#This Row],[R.A.E]]="SIM",VLOOKUP(Tabela1[[#This Row],[CLASSIFICAÇÃO]],[1]Lista_Susp_!PRAZO,2,0)+Tabela1[[#This Row],[DATA]],"")</f>
        <v/>
      </c>
      <c r="AA256" s="19" t="b">
        <f ca="1">IF(Tabela1[[#This Row],[R.A.E]]="SIM",IF(AC256="ok","CONCLUÍDO",IF(Tabela1[[#This Row],[PRAZO ABERTURA R.A.E]]&lt;TODAY(),"ATRASADO","NO PRAZO")))</f>
        <v>0</v>
      </c>
      <c r="AB256" s="19" t="str">
        <f ca="1">IF(Tabela1[[#This Row],[PRAZO ABERTURA R.A.E]]&gt;=TODAY(),"",IF(Tabela1[[#This Row],[STATUS]]="ATRASADO",TODAY()-Tabela1[[#This Row],[PRAZO ABERTURA R.A.E]],""))</f>
        <v/>
      </c>
      <c r="AE256" s="2"/>
    </row>
    <row r="257" spans="1:32" ht="30" x14ac:dyDescent="0.25">
      <c r="A257" s="4">
        <v>244</v>
      </c>
      <c r="B257" s="20" t="s">
        <v>32</v>
      </c>
      <c r="C257" s="49">
        <v>45355</v>
      </c>
      <c r="D257" s="58" t="str">
        <f>TEXT(C257,"MMMM")</f>
        <v>março</v>
      </c>
      <c r="E257" s="21">
        <v>9.5833333333333326E-2</v>
      </c>
      <c r="F257" s="40" t="s">
        <v>1638</v>
      </c>
      <c r="G257" s="20" t="s">
        <v>34</v>
      </c>
      <c r="H257" s="10" t="s">
        <v>35</v>
      </c>
      <c r="I257" s="10"/>
      <c r="J257" s="2"/>
      <c r="K257" s="11" t="s">
        <v>1639</v>
      </c>
      <c r="L257" s="2" t="s">
        <v>298</v>
      </c>
      <c r="M257" s="2" t="s">
        <v>38</v>
      </c>
      <c r="N257" s="20"/>
      <c r="O257" s="20" t="s">
        <v>1640</v>
      </c>
      <c r="P257" s="2" t="s">
        <v>329</v>
      </c>
      <c r="Q257" s="31"/>
      <c r="R257" s="31"/>
      <c r="S257" s="31"/>
      <c r="T257" s="41" t="s">
        <v>1641</v>
      </c>
      <c r="U257" s="2" t="s">
        <v>1642</v>
      </c>
      <c r="V257" s="2" t="s">
        <v>1551</v>
      </c>
      <c r="W257" s="2" t="s">
        <v>46</v>
      </c>
      <c r="X257" s="2" t="s">
        <v>47</v>
      </c>
      <c r="Y257" s="2" t="s">
        <v>48</v>
      </c>
      <c r="Z257" s="17" t="str">
        <f>IF(Tabela1[[#This Row],[R.A.E]]="SIM",VLOOKUP(Tabela1[[#This Row],[CLASSIFICAÇÃO]],[1]Lista_Susp_!PRAZO,2,0)+Tabela1[[#This Row],[DATA]],"")</f>
        <v/>
      </c>
      <c r="AA257" s="19" t="b">
        <f ca="1">IF(Tabela1[[#This Row],[R.A.E]]="SIM",IF(AC257="ok","CONCLUÍDO",IF(Tabela1[[#This Row],[PRAZO ABERTURA R.A.E]]&lt;TODAY(),"ATRASADO","NO PRAZO")))</f>
        <v>0</v>
      </c>
      <c r="AB257" s="19" t="str">
        <f ca="1">IF(Tabela1[[#This Row],[PRAZO ABERTURA R.A.E]]&gt;=TODAY(),"",IF(Tabela1[[#This Row],[STATUS]]="ATRASADO",TODAY()-Tabela1[[#This Row],[PRAZO ABERTURA R.A.E]],""))</f>
        <v/>
      </c>
      <c r="AE257" s="2"/>
      <c r="AF257" t="s">
        <v>52</v>
      </c>
    </row>
    <row r="258" spans="1:32" ht="60" x14ac:dyDescent="0.25">
      <c r="A258" s="4">
        <v>252</v>
      </c>
      <c r="B258" s="20" t="s">
        <v>32</v>
      </c>
      <c r="C258" s="49">
        <v>45356</v>
      </c>
      <c r="D258" s="56" t="s">
        <v>1541</v>
      </c>
      <c r="E258" s="21">
        <v>0.43402777777777773</v>
      </c>
      <c r="F258" s="40" t="s">
        <v>1607</v>
      </c>
      <c r="G258" s="20" t="s">
        <v>34</v>
      </c>
      <c r="H258" s="10" t="s">
        <v>93</v>
      </c>
      <c r="I258" s="10"/>
      <c r="J258" s="2"/>
      <c r="K258" s="11" t="s">
        <v>1643</v>
      </c>
      <c r="L258" s="4" t="s">
        <v>37</v>
      </c>
      <c r="M258" s="2" t="s">
        <v>96</v>
      </c>
      <c r="N258" s="20" t="s">
        <v>1609</v>
      </c>
      <c r="O258" s="47" t="s">
        <v>1644</v>
      </c>
      <c r="P258" s="2" t="s">
        <v>1611</v>
      </c>
      <c r="Q258" s="31"/>
      <c r="R258" s="31"/>
      <c r="S258" s="31"/>
      <c r="T258" s="41" t="s">
        <v>1645</v>
      </c>
      <c r="U258" s="2" t="s">
        <v>1646</v>
      </c>
      <c r="V258" s="2" t="s">
        <v>145</v>
      </c>
      <c r="W258" s="2" t="s">
        <v>46</v>
      </c>
      <c r="X258" s="2" t="s">
        <v>47</v>
      </c>
      <c r="Y258" s="2" t="s">
        <v>48</v>
      </c>
      <c r="Z258" s="17" t="str">
        <f>IF(Tabela1[[#This Row],[R.A.E]]="SIM",VLOOKUP(Tabela1[[#This Row],[CLASSIFICAÇÃO]],[1]Lista_Susp_!PRAZO,2,0)+Tabela1[[#This Row],[DATA]],"")</f>
        <v/>
      </c>
      <c r="AA258" s="19" t="b">
        <f ca="1">IF(Tabela1[[#This Row],[R.A.E]]="SIM",IF(AC258="ok","CONCLUÍDO",IF(Tabela1[[#This Row],[PRAZO ABERTURA R.A.E]]&lt;TODAY(),"ATRASADO","NO PRAZO")))</f>
        <v>0</v>
      </c>
      <c r="AB258" s="19" t="str">
        <f ca="1">IF(Tabela1[[#This Row],[PRAZO ABERTURA R.A.E]]&gt;=TODAY(),"",IF(Tabela1[[#This Row],[STATUS]]="ATRASADO",TODAY()-Tabela1[[#This Row],[PRAZO ABERTURA R.A.E]],""))</f>
        <v/>
      </c>
      <c r="AE258" s="2"/>
    </row>
    <row r="259" spans="1:32" ht="30" x14ac:dyDescent="0.25">
      <c r="A259" s="4">
        <v>256</v>
      </c>
      <c r="B259" s="20" t="s">
        <v>32</v>
      </c>
      <c r="C259" s="49">
        <v>45357</v>
      </c>
      <c r="D259" s="56" t="s">
        <v>1541</v>
      </c>
      <c r="E259" s="21">
        <v>0.78819444444444453</v>
      </c>
      <c r="F259" s="40" t="s">
        <v>1647</v>
      </c>
      <c r="G259" s="20" t="s">
        <v>34</v>
      </c>
      <c r="H259" s="10" t="s">
        <v>583</v>
      </c>
      <c r="I259" s="10"/>
      <c r="J259" s="2"/>
      <c r="K259" s="11" t="s">
        <v>1648</v>
      </c>
      <c r="L259" s="2" t="s">
        <v>740</v>
      </c>
      <c r="M259" s="2" t="s">
        <v>96</v>
      </c>
      <c r="N259" s="20" t="s">
        <v>741</v>
      </c>
      <c r="O259" s="20" t="s">
        <v>1649</v>
      </c>
      <c r="P259" s="2" t="s">
        <v>329</v>
      </c>
      <c r="Q259" s="31"/>
      <c r="R259" s="31"/>
      <c r="S259" s="31"/>
      <c r="T259" s="29" t="s">
        <v>1650</v>
      </c>
      <c r="U259" s="2" t="s">
        <v>1454</v>
      </c>
      <c r="V259" s="2" t="s">
        <v>1240</v>
      </c>
      <c r="W259" s="2" t="s">
        <v>46</v>
      </c>
      <c r="X259" s="2" t="s">
        <v>47</v>
      </c>
      <c r="Y259" s="2" t="s">
        <v>48</v>
      </c>
      <c r="Z259" s="17" t="str">
        <f>IF(Tabela1[[#This Row],[R.A.E]]="SIM",VLOOKUP(Tabela1[[#This Row],[CLASSIFICAÇÃO]],[1]Lista_Susp_!PRAZO,2,0)+Tabela1[[#This Row],[DATA]],"")</f>
        <v/>
      </c>
      <c r="AA259" s="19" t="b">
        <f ca="1">IF(Tabela1[[#This Row],[R.A.E]]="SIM",IF(AC259="ok","CONCLUÍDO",IF(Tabela1[[#This Row],[PRAZO ABERTURA R.A.E]]&lt;TODAY(),"ATRASADO","NO PRAZO")))</f>
        <v>0</v>
      </c>
      <c r="AB259" s="19" t="str">
        <f ca="1">IF(Tabela1[[#This Row],[PRAZO ABERTURA R.A.E]]&gt;=TODAY(),"",IF(Tabela1[[#This Row],[STATUS]]="ATRASADO",TODAY()-Tabela1[[#This Row],[PRAZO ABERTURA R.A.E]],""))</f>
        <v/>
      </c>
      <c r="AE259" s="2"/>
    </row>
    <row r="260" spans="1:32" ht="45" x14ac:dyDescent="0.25">
      <c r="A260" s="4">
        <v>259</v>
      </c>
      <c r="B260" s="20" t="s">
        <v>71</v>
      </c>
      <c r="C260" s="49">
        <v>45355</v>
      </c>
      <c r="D260" s="56" t="s">
        <v>1541</v>
      </c>
      <c r="E260" s="21">
        <v>0.2638888888888889</v>
      </c>
      <c r="F260" s="40" t="s">
        <v>1651</v>
      </c>
      <c r="G260" s="20" t="s">
        <v>73</v>
      </c>
      <c r="H260" s="10"/>
      <c r="I260" s="10"/>
      <c r="J260" s="2"/>
      <c r="K260" s="11" t="s">
        <v>1652</v>
      </c>
      <c r="L260" s="2" t="s">
        <v>75</v>
      </c>
      <c r="M260" s="2" t="s">
        <v>272</v>
      </c>
      <c r="N260" s="20" t="s">
        <v>1653</v>
      </c>
      <c r="O260" s="24" t="s">
        <v>1654</v>
      </c>
      <c r="P260" s="2" t="s">
        <v>177</v>
      </c>
      <c r="Q260" s="31"/>
      <c r="R260" s="31"/>
      <c r="S260" s="31"/>
      <c r="T260" s="41" t="s">
        <v>1655</v>
      </c>
      <c r="U260" s="2" t="s">
        <v>932</v>
      </c>
      <c r="V260" s="2" t="s">
        <v>170</v>
      </c>
      <c r="W260" s="2" t="s">
        <v>46</v>
      </c>
      <c r="X260" s="2" t="s">
        <v>47</v>
      </c>
      <c r="Y260" s="2" t="s">
        <v>48</v>
      </c>
      <c r="Z260" s="17" t="str">
        <f>IF(Tabela1[[#This Row],[R.A.E]]="SIM",VLOOKUP(Tabela1[[#This Row],[CLASSIFICAÇÃO]],[1]Lista_Susp_!PRAZO,2,0)+Tabela1[[#This Row],[DATA]],"")</f>
        <v/>
      </c>
      <c r="AA260" s="19" t="b">
        <f ca="1">IF(Tabela1[[#This Row],[R.A.E]]="SIM",IF(AC260="ok","CONCLUÍDO",IF(Tabela1[[#This Row],[PRAZO ABERTURA R.A.E]]&lt;TODAY(),"ATRASADO","NO PRAZO")))</f>
        <v>0</v>
      </c>
      <c r="AB260" s="19" t="str">
        <f ca="1">IF(Tabela1[[#This Row],[PRAZO ABERTURA R.A.E]]&gt;=TODAY(),"",IF(Tabela1[[#This Row],[STATUS]]="ATRASADO",TODAY()-Tabela1[[#This Row],[PRAZO ABERTURA R.A.E]],""))</f>
        <v/>
      </c>
      <c r="AE260" s="2"/>
      <c r="AF260" t="s">
        <v>52</v>
      </c>
    </row>
    <row r="261" spans="1:32" ht="30" x14ac:dyDescent="0.25">
      <c r="A261" s="4">
        <v>260</v>
      </c>
      <c r="B261" s="20" t="s">
        <v>71</v>
      </c>
      <c r="C261" s="49">
        <v>45358</v>
      </c>
      <c r="D261" s="56" t="s">
        <v>1541</v>
      </c>
      <c r="E261" s="21">
        <v>0.375</v>
      </c>
      <c r="F261" s="40" t="s">
        <v>895</v>
      </c>
      <c r="G261" s="20" t="s">
        <v>73</v>
      </c>
      <c r="H261" s="10"/>
      <c r="I261" s="10"/>
      <c r="J261" s="2"/>
      <c r="K261" s="11" t="s">
        <v>1656</v>
      </c>
      <c r="L261" s="2" t="s">
        <v>75</v>
      </c>
      <c r="M261" s="2" t="s">
        <v>76</v>
      </c>
      <c r="N261" s="20" t="s">
        <v>1267</v>
      </c>
      <c r="O261" s="24" t="s">
        <v>1657</v>
      </c>
      <c r="P261" s="2" t="s">
        <v>319</v>
      </c>
      <c r="Q261" s="31"/>
      <c r="R261" s="31"/>
      <c r="S261" s="31"/>
      <c r="T261" s="41" t="s">
        <v>1658</v>
      </c>
      <c r="U261" s="25" t="s">
        <v>672</v>
      </c>
      <c r="V261" s="2" t="s">
        <v>415</v>
      </c>
      <c r="W261" s="2" t="s">
        <v>46</v>
      </c>
      <c r="X261" s="2" t="s">
        <v>47</v>
      </c>
      <c r="Y261" s="2" t="s">
        <v>48</v>
      </c>
      <c r="Z261" s="17" t="str">
        <f>IF(Tabela1[[#This Row],[R.A.E]]="SIM",VLOOKUP(Tabela1[[#This Row],[CLASSIFICAÇÃO]],[1]Lista_Susp_!PRAZO,2,0)+Tabela1[[#This Row],[DATA]],"")</f>
        <v/>
      </c>
      <c r="AA261" s="19" t="b">
        <f ca="1">IF(Tabela1[[#This Row],[R.A.E]]="SIM",IF(AC261="ok","CONCLUÍDO",IF(Tabela1[[#This Row],[PRAZO ABERTURA R.A.E]]&lt;TODAY(),"ATRASADO","NO PRAZO")))</f>
        <v>0</v>
      </c>
      <c r="AB261" s="19" t="str">
        <f ca="1">IF(Tabela1[[#This Row],[PRAZO ABERTURA R.A.E]]&gt;=TODAY(),"",IF(Tabela1[[#This Row],[STATUS]]="ATRASADO",TODAY()-Tabela1[[#This Row],[PRAZO ABERTURA R.A.E]],""))</f>
        <v/>
      </c>
      <c r="AE261" s="2"/>
      <c r="AF261" t="s">
        <v>52</v>
      </c>
    </row>
    <row r="262" spans="1:32" ht="60" x14ac:dyDescent="0.25">
      <c r="A262" s="4">
        <v>257</v>
      </c>
      <c r="B262" s="20" t="s">
        <v>32</v>
      </c>
      <c r="C262" s="49">
        <v>45357</v>
      </c>
      <c r="D262" s="56" t="s">
        <v>1541</v>
      </c>
      <c r="E262" s="21">
        <v>0.74652777777777779</v>
      </c>
      <c r="F262" s="40" t="s">
        <v>1659</v>
      </c>
      <c r="G262" s="20" t="s">
        <v>34</v>
      </c>
      <c r="H262" s="10" t="s">
        <v>93</v>
      </c>
      <c r="I262" s="10"/>
      <c r="J262" s="2"/>
      <c r="K262" s="11" t="s">
        <v>1660</v>
      </c>
      <c r="L262" s="2" t="s">
        <v>37</v>
      </c>
      <c r="M262" s="2" t="s">
        <v>54</v>
      </c>
      <c r="N262" s="20" t="s">
        <v>1062</v>
      </c>
      <c r="O262" s="24" t="s">
        <v>1661</v>
      </c>
      <c r="P262" s="2" t="s">
        <v>1662</v>
      </c>
      <c r="Q262" s="31"/>
      <c r="R262" s="31"/>
      <c r="S262" s="31"/>
      <c r="T262" s="41" t="s">
        <v>1663</v>
      </c>
      <c r="U262" s="1" t="s">
        <v>1664</v>
      </c>
      <c r="V262" s="2" t="s">
        <v>60</v>
      </c>
      <c r="W262" s="2" t="s">
        <v>46</v>
      </c>
      <c r="X262" s="2" t="s">
        <v>47</v>
      </c>
      <c r="Y262" s="2" t="s">
        <v>48</v>
      </c>
      <c r="Z262" s="17" t="str">
        <f>IF(Tabela1[[#This Row],[R.A.E]]="SIM",VLOOKUP(Tabela1[[#This Row],[CLASSIFICAÇÃO]],[1]Lista_Susp_!PRAZO,2,0)+Tabela1[[#This Row],[DATA]],"")</f>
        <v/>
      </c>
      <c r="AA262" s="19" t="b">
        <f ca="1">IF(Tabela1[[#This Row],[R.A.E]]="SIM",IF(AC262="ok","CONCLUÍDO",IF(Tabela1[[#This Row],[PRAZO ABERTURA R.A.E]]&lt;TODAY(),"ATRASADO","NO PRAZO")))</f>
        <v>0</v>
      </c>
      <c r="AB262" s="19" t="str">
        <f ca="1">IF(Tabela1[[#This Row],[PRAZO ABERTURA R.A.E]]&gt;=TODAY(),"",IF(Tabela1[[#This Row],[STATUS]]="ATRASADO",TODAY()-Tabela1[[#This Row],[PRAZO ABERTURA R.A.E]],""))</f>
        <v/>
      </c>
      <c r="AE262" s="2"/>
    </row>
    <row r="263" spans="1:32" ht="30" x14ac:dyDescent="0.25">
      <c r="A263" s="4">
        <v>262</v>
      </c>
      <c r="B263" s="20" t="s">
        <v>32</v>
      </c>
      <c r="C263" s="49">
        <v>45358</v>
      </c>
      <c r="D263" s="56" t="s">
        <v>1541</v>
      </c>
      <c r="E263" s="21">
        <v>0.60416666666666663</v>
      </c>
      <c r="F263" s="40" t="s">
        <v>1665</v>
      </c>
      <c r="G263" s="20" t="s">
        <v>125</v>
      </c>
      <c r="H263" s="10"/>
      <c r="I263" s="10"/>
      <c r="J263" s="2"/>
      <c r="K263" s="11" t="s">
        <v>1666</v>
      </c>
      <c r="L263" s="2" t="s">
        <v>37</v>
      </c>
      <c r="M263" s="2" t="s">
        <v>128</v>
      </c>
      <c r="N263" s="20" t="s">
        <v>1667</v>
      </c>
      <c r="O263" s="20" t="s">
        <v>1668</v>
      </c>
      <c r="P263" s="2" t="s">
        <v>1669</v>
      </c>
      <c r="Q263" s="31"/>
      <c r="R263" s="31"/>
      <c r="S263" s="31"/>
      <c r="T263" s="41" t="s">
        <v>1670</v>
      </c>
      <c r="U263" s="2" t="s">
        <v>1637</v>
      </c>
      <c r="V263" s="2" t="s">
        <v>219</v>
      </c>
      <c r="W263" s="2" t="s">
        <v>46</v>
      </c>
      <c r="X263" s="2" t="s">
        <v>47</v>
      </c>
      <c r="Y263" s="2" t="s">
        <v>48</v>
      </c>
      <c r="Z263" s="17" t="str">
        <f>IF(Tabela1[[#This Row],[R.A.E]]="SIM",VLOOKUP(Tabela1[[#This Row],[CLASSIFICAÇÃO]],[1]Lista_Susp_!PRAZO,2,0)+Tabela1[[#This Row],[DATA]],"")</f>
        <v/>
      </c>
      <c r="AA263" s="19" t="b">
        <f ca="1">IF(Tabela1[[#This Row],[R.A.E]]="SIM",IF(AC263="ok","CONCLUÍDO",IF(Tabela1[[#This Row],[PRAZO ABERTURA R.A.E]]&lt;TODAY(),"ATRASADO","NO PRAZO")))</f>
        <v>0</v>
      </c>
      <c r="AB263" s="19" t="str">
        <f ca="1">IF(Tabela1[[#This Row],[PRAZO ABERTURA R.A.E]]&gt;=TODAY(),"",IF(Tabela1[[#This Row],[STATUS]]="ATRASADO",TODAY()-Tabela1[[#This Row],[PRAZO ABERTURA R.A.E]],""))</f>
        <v/>
      </c>
      <c r="AE263" s="2"/>
    </row>
    <row r="264" spans="1:32" ht="97.5" customHeight="1" x14ac:dyDescent="0.25">
      <c r="A264" s="4">
        <v>263</v>
      </c>
      <c r="B264" s="20" t="s">
        <v>32</v>
      </c>
      <c r="C264" s="49">
        <v>45358</v>
      </c>
      <c r="D264" s="56" t="s">
        <v>1541</v>
      </c>
      <c r="E264" s="21">
        <v>5.5555555555555552E-2</v>
      </c>
      <c r="F264" s="40" t="s">
        <v>1671</v>
      </c>
      <c r="G264" s="20" t="s">
        <v>125</v>
      </c>
      <c r="H264" s="10"/>
      <c r="I264" s="10"/>
      <c r="J264" s="2"/>
      <c r="K264" s="11" t="s">
        <v>1672</v>
      </c>
      <c r="L264" s="2" t="s">
        <v>902</v>
      </c>
      <c r="M264" s="2" t="s">
        <v>96</v>
      </c>
      <c r="N264" s="20" t="s">
        <v>1673</v>
      </c>
      <c r="O264" s="20" t="s">
        <v>1278</v>
      </c>
      <c r="P264" s="2" t="s">
        <v>1674</v>
      </c>
      <c r="Q264" s="31"/>
      <c r="R264" s="31"/>
      <c r="S264" s="31"/>
      <c r="T264" t="s">
        <v>1675</v>
      </c>
      <c r="U264" s="2" t="s">
        <v>1281</v>
      </c>
      <c r="V264" s="2" t="s">
        <v>398</v>
      </c>
      <c r="W264" s="2" t="s">
        <v>46</v>
      </c>
      <c r="X264" s="2" t="s">
        <v>47</v>
      </c>
      <c r="Y264" s="2" t="s">
        <v>48</v>
      </c>
      <c r="Z264" s="17" t="str">
        <f>IF(Tabela1[[#This Row],[R.A.E]]="SIM",VLOOKUP(Tabela1[[#This Row],[CLASSIFICAÇÃO]],[1]Lista_Susp_!PRAZO,2,0)+Tabela1[[#This Row],[DATA]],"")</f>
        <v/>
      </c>
      <c r="AA264" s="19" t="b">
        <f ca="1">IF(Tabela1[[#This Row],[R.A.E]]="SIM",IF(AC264="ok","CONCLUÍDO",IF(Tabela1[[#This Row],[PRAZO ABERTURA R.A.E]]&lt;TODAY(),"ATRASADO","NO PRAZO")))</f>
        <v>0</v>
      </c>
      <c r="AB264" s="19" t="str">
        <f ca="1">IF(Tabela1[[#This Row],[PRAZO ABERTURA R.A.E]]&gt;=TODAY(),"",IF(Tabela1[[#This Row],[STATUS]]="ATRASADO",TODAY()-Tabela1[[#This Row],[PRAZO ABERTURA R.A.E]],""))</f>
        <v/>
      </c>
      <c r="AE264" s="2"/>
    </row>
    <row r="265" spans="1:32" ht="45" x14ac:dyDescent="0.25">
      <c r="A265" s="4">
        <v>264</v>
      </c>
      <c r="B265" s="20" t="s">
        <v>71</v>
      </c>
      <c r="C265" s="49">
        <v>45359</v>
      </c>
      <c r="D265" s="56" t="s">
        <v>1541</v>
      </c>
      <c r="E265" s="21">
        <v>0.3125</v>
      </c>
      <c r="F265" s="40" t="s">
        <v>1676</v>
      </c>
      <c r="G265" s="20" t="s">
        <v>73</v>
      </c>
      <c r="H265" s="10"/>
      <c r="I265" s="10"/>
      <c r="J265" s="2"/>
      <c r="K265" s="11" t="s">
        <v>1677</v>
      </c>
      <c r="L265" s="2" t="s">
        <v>75</v>
      </c>
      <c r="M265" s="2" t="s">
        <v>128</v>
      </c>
      <c r="N265" s="20" t="s">
        <v>1678</v>
      </c>
      <c r="O265" s="24" t="s">
        <v>1679</v>
      </c>
      <c r="P265" s="2" t="s">
        <v>1125</v>
      </c>
      <c r="Q265" s="31"/>
      <c r="R265" s="31"/>
      <c r="S265" s="31"/>
      <c r="T265" s="41" t="s">
        <v>1680</v>
      </c>
      <c r="U265" s="2" t="s">
        <v>955</v>
      </c>
      <c r="V265" s="2" t="s">
        <v>415</v>
      </c>
      <c r="W265" s="2" t="s">
        <v>46</v>
      </c>
      <c r="X265" s="2" t="s">
        <v>47</v>
      </c>
      <c r="Y265" s="2" t="s">
        <v>48</v>
      </c>
      <c r="Z265" s="17" t="str">
        <f>IF(Tabela1[[#This Row],[R.A.E]]="SIM",VLOOKUP(Tabela1[[#This Row],[CLASSIFICAÇÃO]],[1]Lista_Susp_!PRAZO,2,0)+Tabela1[[#This Row],[DATA]],"")</f>
        <v/>
      </c>
      <c r="AA265" s="19" t="b">
        <f ca="1">IF(Tabela1[[#This Row],[R.A.E]]="SIM",IF(AC265="ok","CONCLUÍDO",IF(Tabela1[[#This Row],[PRAZO ABERTURA R.A.E]]&lt;TODAY(),"ATRASADO","NO PRAZO")))</f>
        <v>0</v>
      </c>
      <c r="AB265" s="19" t="str">
        <f ca="1">IF(Tabela1[[#This Row],[PRAZO ABERTURA R.A.E]]&gt;=TODAY(),"",IF(Tabela1[[#This Row],[STATUS]]="ATRASADO",TODAY()-Tabela1[[#This Row],[PRAZO ABERTURA R.A.E]],""))</f>
        <v/>
      </c>
      <c r="AE265" s="2"/>
      <c r="AF265" t="s">
        <v>52</v>
      </c>
    </row>
    <row r="266" spans="1:32" ht="30" x14ac:dyDescent="0.25">
      <c r="A266" s="4">
        <v>258</v>
      </c>
      <c r="B266" s="20" t="s">
        <v>32</v>
      </c>
      <c r="C266" s="49">
        <v>45357</v>
      </c>
      <c r="D266" s="56" t="s">
        <v>1541</v>
      </c>
      <c r="E266" s="21">
        <v>0.64583333333333337</v>
      </c>
      <c r="F266" s="40" t="s">
        <v>1681</v>
      </c>
      <c r="G266" s="20" t="s">
        <v>34</v>
      </c>
      <c r="H266" s="10" t="s">
        <v>583</v>
      </c>
      <c r="I266" s="10"/>
      <c r="J266" s="2"/>
      <c r="K266" s="11" t="s">
        <v>1682</v>
      </c>
      <c r="L266" s="2" t="s">
        <v>95</v>
      </c>
      <c r="M266" s="2" t="s">
        <v>96</v>
      </c>
      <c r="N266" s="20" t="s">
        <v>1673</v>
      </c>
      <c r="O266" s="20" t="s">
        <v>1683</v>
      </c>
      <c r="P266" s="2" t="s">
        <v>99</v>
      </c>
      <c r="Q266" s="31"/>
      <c r="R266" s="31"/>
      <c r="S266" s="31"/>
      <c r="T266" t="s">
        <v>1684</v>
      </c>
      <c r="U266" s="2" t="s">
        <v>1685</v>
      </c>
      <c r="V266" s="2" t="s">
        <v>398</v>
      </c>
      <c r="W266" s="2" t="s">
        <v>46</v>
      </c>
      <c r="X266" s="2" t="s">
        <v>47</v>
      </c>
      <c r="Y266" s="2" t="s">
        <v>48</v>
      </c>
      <c r="Z266" s="17" t="str">
        <f>IF(Tabela1[[#This Row],[R.A.E]]="SIM",VLOOKUP(Tabela1[[#This Row],[CLASSIFICAÇÃO]],[1]Lista_Susp_!PRAZO,2,0)+Tabela1[[#This Row],[DATA]],"")</f>
        <v/>
      </c>
      <c r="AA266" s="19" t="b">
        <f ca="1">IF(Tabela1[[#This Row],[R.A.E]]="SIM",IF(AC266="ok","CONCLUÍDO",IF(Tabela1[[#This Row],[PRAZO ABERTURA R.A.E]]&lt;TODAY(),"ATRASADO","NO PRAZO")))</f>
        <v>0</v>
      </c>
      <c r="AB266" s="19" t="str">
        <f ca="1">IF(Tabela1[[#This Row],[PRAZO ABERTURA R.A.E]]&gt;=TODAY(),"",IF(Tabela1[[#This Row],[STATUS]]="ATRASADO",TODAY()-Tabela1[[#This Row],[PRAZO ABERTURA R.A.E]],""))</f>
        <v/>
      </c>
      <c r="AE266" s="2"/>
    </row>
    <row r="267" spans="1:32" ht="45" x14ac:dyDescent="0.25">
      <c r="A267" s="4">
        <v>261</v>
      </c>
      <c r="B267" s="20" t="s">
        <v>71</v>
      </c>
      <c r="C267" s="49">
        <v>45358</v>
      </c>
      <c r="D267" s="56" t="s">
        <v>1541</v>
      </c>
      <c r="E267" s="21">
        <v>0.61111111111111105</v>
      </c>
      <c r="F267" s="40" t="s">
        <v>1686</v>
      </c>
      <c r="G267" s="20" t="s">
        <v>34</v>
      </c>
      <c r="H267" s="10" t="s">
        <v>93</v>
      </c>
      <c r="I267" s="10"/>
      <c r="J267" s="2"/>
      <c r="K267" s="11" t="s">
        <v>1687</v>
      </c>
      <c r="L267" s="2" t="s">
        <v>75</v>
      </c>
      <c r="M267" s="2" t="s">
        <v>128</v>
      </c>
      <c r="N267" s="20" t="s">
        <v>658</v>
      </c>
      <c r="O267" s="47" t="s">
        <v>1688</v>
      </c>
      <c r="P267" s="1" t="s">
        <v>1689</v>
      </c>
      <c r="Q267" s="31"/>
      <c r="R267" s="31"/>
      <c r="S267" s="31"/>
      <c r="T267" s="41" t="s">
        <v>661</v>
      </c>
      <c r="U267" s="2" t="s">
        <v>951</v>
      </c>
      <c r="V267" s="2" t="s">
        <v>145</v>
      </c>
      <c r="W267" s="2" t="s">
        <v>46</v>
      </c>
      <c r="X267" s="2" t="s">
        <v>47</v>
      </c>
      <c r="Y267" s="2" t="s">
        <v>48</v>
      </c>
      <c r="Z267" s="17" t="str">
        <f>IF(Tabela1[[#This Row],[R.A.E]]="SIM",VLOOKUP(Tabela1[[#This Row],[CLASSIFICAÇÃO]],[1]Lista_Susp_!PRAZO,2,0)+Tabela1[[#This Row],[DATA]],"")</f>
        <v/>
      </c>
      <c r="AA267" s="19" t="b">
        <f ca="1">IF(Tabela1[[#This Row],[R.A.E]]="SIM",IF(AC267="ok","CONCLUÍDO",IF(Tabela1[[#This Row],[PRAZO ABERTURA R.A.E]]&lt;TODAY(),"ATRASADO","NO PRAZO")))</f>
        <v>0</v>
      </c>
      <c r="AB267" s="19" t="str">
        <f ca="1">IF(Tabela1[[#This Row],[PRAZO ABERTURA R.A.E]]&gt;=TODAY(),"",IF(Tabela1[[#This Row],[STATUS]]="ATRASADO",TODAY()-Tabela1[[#This Row],[PRAZO ABERTURA R.A.E]],""))</f>
        <v/>
      </c>
      <c r="AE267" s="2"/>
      <c r="AF267" t="s">
        <v>52</v>
      </c>
    </row>
    <row r="268" spans="1:32" ht="60" x14ac:dyDescent="0.25">
      <c r="A268" s="4">
        <v>265</v>
      </c>
      <c r="B268" s="20" t="s">
        <v>32</v>
      </c>
      <c r="C268" s="49">
        <v>45358</v>
      </c>
      <c r="D268" s="56" t="s">
        <v>1541</v>
      </c>
      <c r="E268" s="21">
        <v>0.61111111111111105</v>
      </c>
      <c r="F268" s="40" t="s">
        <v>1690</v>
      </c>
      <c r="G268" s="20" t="s">
        <v>34</v>
      </c>
      <c r="H268" s="10" t="s">
        <v>113</v>
      </c>
      <c r="I268" s="10"/>
      <c r="J268" s="2"/>
      <c r="K268" s="11" t="s">
        <v>1691</v>
      </c>
      <c r="L268" s="2" t="s">
        <v>441</v>
      </c>
      <c r="M268" s="2" t="s">
        <v>38</v>
      </c>
      <c r="N268" s="20" t="s">
        <v>1544</v>
      </c>
      <c r="O268" s="20" t="s">
        <v>1692</v>
      </c>
      <c r="P268" s="2" t="s">
        <v>1011</v>
      </c>
      <c r="Q268" s="31"/>
      <c r="R268" s="31"/>
      <c r="S268" s="31"/>
      <c r="T268" s="41" t="s">
        <v>1693</v>
      </c>
      <c r="U268" s="2" t="s">
        <v>1694</v>
      </c>
      <c r="V268" s="2" t="s">
        <v>170</v>
      </c>
      <c r="W268" s="2" t="s">
        <v>46</v>
      </c>
      <c r="X268" s="2" t="s">
        <v>47</v>
      </c>
      <c r="Y268" s="2" t="s">
        <v>48</v>
      </c>
      <c r="Z268" s="17" t="str">
        <f>IF(Tabela1[[#This Row],[R.A.E]]="SIM",VLOOKUP(Tabela1[[#This Row],[CLASSIFICAÇÃO]],[1]Lista_Susp_!PRAZO,2,0)+Tabela1[[#This Row],[DATA]],"")</f>
        <v/>
      </c>
      <c r="AA268" s="19" t="b">
        <f ca="1">IF(Tabela1[[#This Row],[R.A.E]]="SIM",IF(AC268="ok","CONCLUÍDO",IF(Tabela1[[#This Row],[PRAZO ABERTURA R.A.E]]&lt;TODAY(),"ATRASADO","NO PRAZO")))</f>
        <v>0</v>
      </c>
      <c r="AB268" s="19" t="str">
        <f ca="1">IF(Tabela1[[#This Row],[PRAZO ABERTURA R.A.E]]&gt;=TODAY(),"",IF(Tabela1[[#This Row],[STATUS]]="ATRASADO",TODAY()-Tabela1[[#This Row],[PRAZO ABERTURA R.A.E]],""))</f>
        <v/>
      </c>
      <c r="AE268" s="2"/>
    </row>
    <row r="269" spans="1:32" ht="30" x14ac:dyDescent="0.25">
      <c r="A269" s="4">
        <v>268</v>
      </c>
      <c r="B269" s="20" t="s">
        <v>32</v>
      </c>
      <c r="C269" s="49">
        <v>45359</v>
      </c>
      <c r="D269" s="56" t="s">
        <v>1541</v>
      </c>
      <c r="E269" s="21">
        <v>0.33333333333333331</v>
      </c>
      <c r="F269" s="40" t="s">
        <v>1695</v>
      </c>
      <c r="G269" s="20" t="s">
        <v>64</v>
      </c>
      <c r="H269" s="10"/>
      <c r="I269" s="10"/>
      <c r="J269" s="2"/>
      <c r="K269" s="11" t="s">
        <v>1696</v>
      </c>
      <c r="L269" s="2" t="s">
        <v>37</v>
      </c>
      <c r="M269" s="2" t="s">
        <v>96</v>
      </c>
      <c r="N269" s="20" t="s">
        <v>1458</v>
      </c>
      <c r="O269" s="24" t="s">
        <v>1697</v>
      </c>
      <c r="P269" s="2" t="s">
        <v>1698</v>
      </c>
      <c r="Q269" s="31"/>
      <c r="R269" s="31"/>
      <c r="S269" s="31"/>
      <c r="T269" s="41" t="s">
        <v>1699</v>
      </c>
      <c r="U269" s="2" t="s">
        <v>1700</v>
      </c>
      <c r="V269" s="2" t="s">
        <v>145</v>
      </c>
      <c r="W269" s="2" t="s">
        <v>46</v>
      </c>
      <c r="X269" s="2" t="s">
        <v>47</v>
      </c>
      <c r="Y269" s="2" t="s">
        <v>48</v>
      </c>
      <c r="Z269" s="17" t="str">
        <f>IF(Tabela1[[#This Row],[R.A.E]]="SIM",VLOOKUP(Tabela1[[#This Row],[CLASSIFICAÇÃO]],[1]Lista_Susp_!PRAZO,2,0)+Tabela1[[#This Row],[DATA]],"")</f>
        <v/>
      </c>
      <c r="AA269" s="19" t="b">
        <f ca="1">IF(Tabela1[[#This Row],[R.A.E]]="SIM",IF(AC269="ok","CONCLUÍDO",IF(Tabela1[[#This Row],[PRAZO ABERTURA R.A.E]]&lt;TODAY(),"ATRASADO","NO PRAZO")))</f>
        <v>0</v>
      </c>
      <c r="AB269" s="19" t="str">
        <f ca="1">IF(Tabela1[[#This Row],[PRAZO ABERTURA R.A.E]]&gt;=TODAY(),"",IF(Tabela1[[#This Row],[STATUS]]="ATRASADO",TODAY()-Tabela1[[#This Row],[PRAZO ABERTURA R.A.E]],""))</f>
        <v/>
      </c>
      <c r="AE269" s="2"/>
    </row>
    <row r="270" spans="1:32" ht="60" x14ac:dyDescent="0.25">
      <c r="A270" s="4">
        <v>266</v>
      </c>
      <c r="B270" s="20" t="s">
        <v>32</v>
      </c>
      <c r="C270" s="49">
        <v>45361</v>
      </c>
      <c r="D270" s="56" t="s">
        <v>1541</v>
      </c>
      <c r="E270" s="21">
        <v>0.15208333333333332</v>
      </c>
      <c r="F270" s="40" t="s">
        <v>1701</v>
      </c>
      <c r="G270" s="20" t="s">
        <v>34</v>
      </c>
      <c r="H270" s="10" t="s">
        <v>583</v>
      </c>
      <c r="I270" s="10"/>
      <c r="J270" s="2"/>
      <c r="K270" s="30" t="s">
        <v>1702</v>
      </c>
      <c r="L270" s="2" t="s">
        <v>95</v>
      </c>
      <c r="M270" s="2" t="s">
        <v>96</v>
      </c>
      <c r="N270" s="20" t="s">
        <v>1703</v>
      </c>
      <c r="O270" s="20" t="s">
        <v>1704</v>
      </c>
      <c r="P270" s="2" t="s">
        <v>329</v>
      </c>
      <c r="Q270" s="31"/>
      <c r="R270" s="31"/>
      <c r="S270" s="31"/>
      <c r="T270" s="41" t="s">
        <v>1705</v>
      </c>
      <c r="U270" s="2" t="s">
        <v>1706</v>
      </c>
      <c r="V270" s="2" t="s">
        <v>398</v>
      </c>
      <c r="W270" s="31"/>
      <c r="X270" s="31"/>
      <c r="Y270" s="31"/>
      <c r="Z270" s="17" t="str">
        <f>IF(Tabela1[[#This Row],[R.A.E]]="SIM",VLOOKUP(Tabela1[[#This Row],[CLASSIFICAÇÃO]],[1]Lista_Susp_!PRAZO,2,0)+Tabela1[[#This Row],[DATA]],"")</f>
        <v/>
      </c>
      <c r="AA270" s="19" t="b">
        <f ca="1">IF(Tabela1[[#This Row],[R.A.E]]="SIM",IF(AC270="ok","CONCLUÍDO",IF(Tabela1[[#This Row],[PRAZO ABERTURA R.A.E]]&lt;TODAY(),"ATRASADO","NO PRAZO")))</f>
        <v>0</v>
      </c>
      <c r="AB270" s="19" t="str">
        <f ca="1">IF(Tabela1[[#This Row],[PRAZO ABERTURA R.A.E]]&gt;=TODAY(),"",IF(Tabela1[[#This Row],[STATUS]]="ATRASADO",TODAY()-Tabela1[[#This Row],[PRAZO ABERTURA R.A.E]],""))</f>
        <v/>
      </c>
      <c r="AE270" s="2"/>
    </row>
    <row r="271" spans="1:32" ht="45" x14ac:dyDescent="0.25">
      <c r="A271" s="4">
        <v>270</v>
      </c>
      <c r="B271" s="20" t="s">
        <v>71</v>
      </c>
      <c r="C271" s="49">
        <v>45359</v>
      </c>
      <c r="D271" s="56" t="s">
        <v>1541</v>
      </c>
      <c r="E271" s="21">
        <v>0.43055555555555558</v>
      </c>
      <c r="F271" s="40" t="s">
        <v>1707</v>
      </c>
      <c r="G271" s="20" t="s">
        <v>64</v>
      </c>
      <c r="H271" s="10"/>
      <c r="I271" s="10"/>
      <c r="J271" s="2"/>
      <c r="K271" s="11" t="s">
        <v>1708</v>
      </c>
      <c r="L271" s="2" t="s">
        <v>1595</v>
      </c>
      <c r="M271" s="2" t="s">
        <v>128</v>
      </c>
      <c r="N271" s="20" t="s">
        <v>935</v>
      </c>
      <c r="O271" s="20" t="s">
        <v>1709</v>
      </c>
      <c r="P271" s="2" t="s">
        <v>213</v>
      </c>
      <c r="Q271" s="31"/>
      <c r="R271" s="31"/>
      <c r="S271" s="31"/>
      <c r="T271" s="41" t="s">
        <v>1710</v>
      </c>
      <c r="U271" s="2" t="s">
        <v>1711</v>
      </c>
      <c r="V271" s="2" t="s">
        <v>85</v>
      </c>
      <c r="W271" s="2" t="s">
        <v>46</v>
      </c>
      <c r="X271" s="2" t="s">
        <v>47</v>
      </c>
      <c r="Y271" s="2" t="s">
        <v>48</v>
      </c>
      <c r="Z271" s="17" t="str">
        <f>IF(Tabela1[[#This Row],[R.A.E]]="SIM",VLOOKUP(Tabela1[[#This Row],[CLASSIFICAÇÃO]],[1]Lista_Susp_!PRAZO,2,0)+Tabela1[[#This Row],[DATA]],"")</f>
        <v/>
      </c>
      <c r="AA271" s="19"/>
      <c r="AB271" s="19"/>
      <c r="AE271" s="2"/>
      <c r="AF271" t="s">
        <v>52</v>
      </c>
    </row>
    <row r="272" spans="1:32" ht="30" x14ac:dyDescent="0.25">
      <c r="A272" s="4">
        <v>267</v>
      </c>
      <c r="B272" s="20" t="s">
        <v>32</v>
      </c>
      <c r="C272" s="49">
        <v>45359</v>
      </c>
      <c r="D272" s="56" t="s">
        <v>1541</v>
      </c>
      <c r="E272" s="21">
        <v>0.20833333333333334</v>
      </c>
      <c r="F272" s="40" t="s">
        <v>1712</v>
      </c>
      <c r="G272" s="20" t="s">
        <v>34</v>
      </c>
      <c r="H272" s="10" t="s">
        <v>113</v>
      </c>
      <c r="I272" s="10"/>
      <c r="J272" s="2"/>
      <c r="K272" s="11" t="s">
        <v>1713</v>
      </c>
      <c r="L272" s="2" t="s">
        <v>115</v>
      </c>
      <c r="M272" s="2" t="s">
        <v>38</v>
      </c>
      <c r="N272" s="45" t="s">
        <v>38</v>
      </c>
      <c r="O272" s="20" t="s">
        <v>1714</v>
      </c>
      <c r="P272" s="2" t="s">
        <v>1715</v>
      </c>
      <c r="Q272" s="31" t="s">
        <v>301</v>
      </c>
      <c r="R272" s="31" t="s">
        <v>1547</v>
      </c>
      <c r="S272" s="31" t="s">
        <v>1716</v>
      </c>
      <c r="T272" s="41" t="s">
        <v>1717</v>
      </c>
      <c r="U272" s="2" t="s">
        <v>1718</v>
      </c>
      <c r="V272" s="2" t="s">
        <v>1551</v>
      </c>
      <c r="W272" s="2" t="s">
        <v>61</v>
      </c>
      <c r="X272" s="2" t="s">
        <v>47</v>
      </c>
      <c r="Y272" s="2" t="s">
        <v>52</v>
      </c>
      <c r="Z272" s="17">
        <f>IF(Tabela1[[#This Row],[R.A.E]]="SIM",VLOOKUP(Tabela1[[#This Row],[CLASSIFICAÇÃO]],[1]Lista_Susp_!PRAZO,2,0)+Tabela1[[#This Row],[DATA]],"")</f>
        <v>45366</v>
      </c>
      <c r="AA272" s="19" t="str">
        <f ca="1">IF(Tabela1[[#This Row],[R.A.E]]="SIM",IF(AC272="ok","CONCLUÍDO",IF(Tabela1[[#This Row],[PRAZO ABERTURA R.A.E]]&lt;TODAY(),"ATRASADO","NO PRAZO")))</f>
        <v>CONCLUÍDO</v>
      </c>
      <c r="AB272" s="19" t="str">
        <f ca="1">IF(Tabela1[[#This Row],[PRAZO ABERTURA R.A.E]]&gt;=TODAY(),"",IF(Tabela1[[#This Row],[STATUS]]="ATRASADO",TODAY()-Tabela1[[#This Row],[PRAZO ABERTURA R.A.E]],""))</f>
        <v/>
      </c>
      <c r="AC272" s="2" t="s">
        <v>186</v>
      </c>
      <c r="AD272" s="17">
        <v>45364</v>
      </c>
      <c r="AE272" s="2" t="s">
        <v>52</v>
      </c>
      <c r="AF272" t="s">
        <v>52</v>
      </c>
    </row>
    <row r="273" spans="1:32" ht="30" x14ac:dyDescent="0.25">
      <c r="A273" s="4">
        <v>269</v>
      </c>
      <c r="B273" s="20" t="s">
        <v>32</v>
      </c>
      <c r="C273" s="49">
        <v>45360</v>
      </c>
      <c r="D273" s="56" t="s">
        <v>1541</v>
      </c>
      <c r="E273" s="21">
        <v>0.19444444444444445</v>
      </c>
      <c r="F273" s="40" t="s">
        <v>1719</v>
      </c>
      <c r="G273" s="20" t="s">
        <v>34</v>
      </c>
      <c r="H273" s="10" t="s">
        <v>583</v>
      </c>
      <c r="I273" s="10"/>
      <c r="J273" s="2"/>
      <c r="K273" s="11" t="s">
        <v>1720</v>
      </c>
      <c r="L273" s="2" t="s">
        <v>95</v>
      </c>
      <c r="M273" s="2" t="s">
        <v>96</v>
      </c>
      <c r="N273" s="20" t="s">
        <v>1721</v>
      </c>
      <c r="O273" s="20" t="s">
        <v>1722</v>
      </c>
      <c r="P273" s="2" t="s">
        <v>329</v>
      </c>
      <c r="Q273" s="31"/>
      <c r="R273" s="31"/>
      <c r="S273" s="31"/>
      <c r="T273" s="41" t="s">
        <v>1723</v>
      </c>
      <c r="U273" s="2" t="s">
        <v>1724</v>
      </c>
      <c r="V273" s="2" t="s">
        <v>145</v>
      </c>
      <c r="W273" s="2" t="s">
        <v>46</v>
      </c>
      <c r="X273" s="2" t="s">
        <v>47</v>
      </c>
      <c r="Y273" s="2" t="s">
        <v>48</v>
      </c>
      <c r="Z273" s="17" t="str">
        <f>IF(Tabela1[[#This Row],[R.A.E]]="SIM",VLOOKUP(Tabela1[[#This Row],[CLASSIFICAÇÃO]],[1]Lista_Susp_!PRAZO,2,0)+Tabela1[[#This Row],[DATA]],"")</f>
        <v/>
      </c>
      <c r="AA273" s="19" t="b">
        <f ca="1">IF(Tabela1[[#This Row],[R.A.E]]="SIM",IF(AC273="ok","CONCLUÍDO",IF(Tabela1[[#This Row],[PRAZO ABERTURA R.A.E]]&lt;TODAY(),"ATRASADO","NO PRAZO")))</f>
        <v>0</v>
      </c>
      <c r="AB273" s="19" t="str">
        <f ca="1">IF(Tabela1[[#This Row],[PRAZO ABERTURA R.A.E]]&gt;=TODAY(),"",IF(Tabela1[[#This Row],[STATUS]]="ATRASADO",TODAY()-Tabela1[[#This Row],[PRAZO ABERTURA R.A.E]],""))</f>
        <v/>
      </c>
      <c r="AE273" s="2"/>
    </row>
    <row r="274" spans="1:32" ht="30" x14ac:dyDescent="0.25">
      <c r="A274" s="4">
        <v>273</v>
      </c>
      <c r="B274" s="20" t="s">
        <v>32</v>
      </c>
      <c r="C274" s="49">
        <v>45362</v>
      </c>
      <c r="D274" s="56" t="s">
        <v>1541</v>
      </c>
      <c r="E274" s="21">
        <v>0.20555555555555557</v>
      </c>
      <c r="F274" s="40" t="s">
        <v>1725</v>
      </c>
      <c r="G274" s="20" t="s">
        <v>73</v>
      </c>
      <c r="H274" s="10"/>
      <c r="I274" s="10"/>
      <c r="J274" s="2"/>
      <c r="K274" s="11" t="s">
        <v>1726</v>
      </c>
      <c r="L274" s="2" t="s">
        <v>37</v>
      </c>
      <c r="M274" s="2" t="s">
        <v>38</v>
      </c>
      <c r="N274" s="20" t="s">
        <v>38</v>
      </c>
      <c r="O274" s="24" t="s">
        <v>1727</v>
      </c>
      <c r="P274" s="2" t="s">
        <v>329</v>
      </c>
      <c r="Q274" s="31"/>
      <c r="R274" s="31"/>
      <c r="S274" s="31"/>
      <c r="T274" t="s">
        <v>1728</v>
      </c>
      <c r="U274" s="2" t="s">
        <v>1729</v>
      </c>
      <c r="V274" s="2" t="s">
        <v>45</v>
      </c>
      <c r="W274" s="2" t="s">
        <v>46</v>
      </c>
      <c r="X274" s="2" t="s">
        <v>47</v>
      </c>
      <c r="Y274" s="2" t="s">
        <v>48</v>
      </c>
      <c r="Z274" s="17" t="str">
        <f>IF(Tabela1[[#This Row],[R.A.E]]="SIM",VLOOKUP(Tabela1[[#This Row],[CLASSIFICAÇÃO]],[1]Lista_Susp_!PRAZO,2,0)+Tabela1[[#This Row],[DATA]],"")</f>
        <v/>
      </c>
      <c r="AA274" s="19" t="b">
        <f ca="1">IF(Tabela1[[#This Row],[R.A.E]]="SIM",IF(AC274="ok","CONCLUÍDO",IF(Tabela1[[#This Row],[PRAZO ABERTURA R.A.E]]&lt;TODAY(),"ATRASADO","NO PRAZO")))</f>
        <v>0</v>
      </c>
      <c r="AB274" s="19" t="str">
        <f ca="1">IF(Tabela1[[#This Row],[PRAZO ABERTURA R.A.E]]&gt;=TODAY(),"",IF(Tabela1[[#This Row],[STATUS]]="ATRASADO",TODAY()-Tabela1[[#This Row],[PRAZO ABERTURA R.A.E]],""))</f>
        <v/>
      </c>
      <c r="AE274" s="2"/>
    </row>
    <row r="275" spans="1:32" ht="45" x14ac:dyDescent="0.25">
      <c r="A275" s="4">
        <v>274</v>
      </c>
      <c r="B275" s="20" t="s">
        <v>71</v>
      </c>
      <c r="C275" s="49">
        <v>45362</v>
      </c>
      <c r="D275" s="56" t="s">
        <v>1541</v>
      </c>
      <c r="E275" s="21">
        <v>0.3298611111111111</v>
      </c>
      <c r="F275" s="40" t="s">
        <v>1730</v>
      </c>
      <c r="G275" s="20" t="s">
        <v>73</v>
      </c>
      <c r="H275" s="10"/>
      <c r="I275" s="10"/>
      <c r="J275" s="2"/>
      <c r="K275" s="11" t="s">
        <v>1731</v>
      </c>
      <c r="L275" s="2" t="s">
        <v>448</v>
      </c>
      <c r="M275" s="2" t="s">
        <v>128</v>
      </c>
      <c r="N275" s="20" t="s">
        <v>1496</v>
      </c>
      <c r="O275" s="20" t="s">
        <v>1590</v>
      </c>
      <c r="P275" s="2" t="s">
        <v>140</v>
      </c>
      <c r="Q275" s="31"/>
      <c r="R275" s="31"/>
      <c r="S275" s="31"/>
      <c r="T275" s="41" t="s">
        <v>1732</v>
      </c>
      <c r="U275" s="25" t="s">
        <v>1733</v>
      </c>
      <c r="V275" s="2" t="s">
        <v>170</v>
      </c>
      <c r="W275" s="2" t="s">
        <v>46</v>
      </c>
      <c r="X275" s="2" t="s">
        <v>47</v>
      </c>
      <c r="Y275" s="2" t="s">
        <v>48</v>
      </c>
      <c r="Z275" s="17" t="str">
        <f>IF(Tabela1[[#This Row],[R.A.E]]="SIM",VLOOKUP(Tabela1[[#This Row],[CLASSIFICAÇÃO]],[1]Lista_Susp_!PRAZO,2,0)+Tabela1[[#This Row],[DATA]],"")</f>
        <v/>
      </c>
      <c r="AA275" s="19" t="b">
        <f ca="1">IF(Tabela1[[#This Row],[R.A.E]]="SIM",IF(AC275="ok","CONCLUÍDO",IF(Tabela1[[#This Row],[PRAZO ABERTURA R.A.E]]&lt;TODAY(),"ATRASADO","NO PRAZO")))</f>
        <v>0</v>
      </c>
      <c r="AB275" s="19" t="str">
        <f ca="1">IF(Tabela1[[#This Row],[PRAZO ABERTURA R.A.E]]&gt;=TODAY(),"",IF(Tabela1[[#This Row],[STATUS]]="ATRASADO",TODAY()-Tabela1[[#This Row],[PRAZO ABERTURA R.A.E]],""))</f>
        <v/>
      </c>
      <c r="AE275" s="2"/>
      <c r="AF275" t="s">
        <v>52</v>
      </c>
    </row>
    <row r="276" spans="1:32" ht="45" x14ac:dyDescent="0.25">
      <c r="A276" s="4">
        <v>275</v>
      </c>
      <c r="B276" s="20" t="s">
        <v>32</v>
      </c>
      <c r="C276" s="49">
        <v>45361</v>
      </c>
      <c r="D276" s="56" t="s">
        <v>1541</v>
      </c>
      <c r="E276" s="21">
        <v>0.15208333333333332</v>
      </c>
      <c r="F276" s="40" t="s">
        <v>1734</v>
      </c>
      <c r="G276" s="20" t="s">
        <v>125</v>
      </c>
      <c r="H276" s="10"/>
      <c r="I276" s="10"/>
      <c r="J276" s="2"/>
      <c r="K276" s="11" t="s">
        <v>1735</v>
      </c>
      <c r="L276" s="2" t="s">
        <v>37</v>
      </c>
      <c r="M276" s="2" t="s">
        <v>96</v>
      </c>
      <c r="N276" s="20" t="s">
        <v>1736</v>
      </c>
      <c r="O276" s="24" t="s">
        <v>1737</v>
      </c>
      <c r="P276" s="2" t="s">
        <v>731</v>
      </c>
      <c r="Q276" s="31"/>
      <c r="R276" s="31"/>
      <c r="S276" s="31"/>
      <c r="T276" s="41" t="s">
        <v>1738</v>
      </c>
      <c r="U276" s="2" t="s">
        <v>1095</v>
      </c>
      <c r="V276" s="2" t="s">
        <v>398</v>
      </c>
      <c r="W276" s="2" t="s">
        <v>46</v>
      </c>
      <c r="X276" s="2" t="s">
        <v>47</v>
      </c>
      <c r="Y276" s="2" t="s">
        <v>48</v>
      </c>
      <c r="Z276" s="17" t="str">
        <f>IF(Tabela1[[#This Row],[R.A.E]]="SIM",VLOOKUP(Tabela1[[#This Row],[CLASSIFICAÇÃO]],[1]Lista_Susp_!PRAZO,2,0)+Tabela1[[#This Row],[DATA]],"")</f>
        <v/>
      </c>
      <c r="AA276" s="19" t="b">
        <f ca="1">IF(Tabela1[[#This Row],[R.A.E]]="SIM",IF(AC276="ok","CONCLUÍDO",IF(Tabela1[[#This Row],[PRAZO ABERTURA R.A.E]]&lt;TODAY(),"ATRASADO","NO PRAZO")))</f>
        <v>0</v>
      </c>
      <c r="AB276" s="19" t="str">
        <f ca="1">IF(Tabela1[[#This Row],[PRAZO ABERTURA R.A.E]]&gt;=TODAY(),"",IF(Tabela1[[#This Row],[STATUS]]="ATRASADO",TODAY()-Tabela1[[#This Row],[PRAZO ABERTURA R.A.E]],""))</f>
        <v/>
      </c>
      <c r="AE276" s="2"/>
    </row>
    <row r="277" spans="1:32" ht="45" x14ac:dyDescent="0.25">
      <c r="A277" s="4">
        <v>276</v>
      </c>
      <c r="B277" s="20" t="s">
        <v>32</v>
      </c>
      <c r="C277" s="49">
        <v>45363</v>
      </c>
      <c r="D277" s="56" t="s">
        <v>1541</v>
      </c>
      <c r="E277" s="21">
        <v>0.30208333333333331</v>
      </c>
      <c r="F277" s="40" t="s">
        <v>1739</v>
      </c>
      <c r="G277" s="20" t="s">
        <v>64</v>
      </c>
      <c r="H277" s="10"/>
      <c r="I277" s="10"/>
      <c r="J277" s="2"/>
      <c r="K277" s="11" t="s">
        <v>1740</v>
      </c>
      <c r="L277" s="2" t="s">
        <v>37</v>
      </c>
      <c r="M277" s="2" t="s">
        <v>729</v>
      </c>
      <c r="N277" s="20" t="s">
        <v>1741</v>
      </c>
      <c r="O277" s="24" t="s">
        <v>1742</v>
      </c>
      <c r="P277" s="2" t="s">
        <v>1743</v>
      </c>
      <c r="Q277" s="31"/>
      <c r="R277" s="31"/>
      <c r="S277" s="31"/>
      <c r="T277" s="41" t="s">
        <v>1744</v>
      </c>
      <c r="U277" s="2" t="s">
        <v>1745</v>
      </c>
      <c r="V277" s="2" t="s">
        <v>333</v>
      </c>
      <c r="W277" s="2" t="s">
        <v>46</v>
      </c>
      <c r="X277" s="2" t="s">
        <v>47</v>
      </c>
      <c r="Y277" s="2" t="s">
        <v>48</v>
      </c>
      <c r="Z277" s="17" t="str">
        <f>IF(Tabela1[[#This Row],[R.A.E]]="SIM",VLOOKUP(Tabela1[[#This Row],[CLASSIFICAÇÃO]],[1]Lista_Susp_!PRAZO,2,0)+Tabela1[[#This Row],[DATA]],"")</f>
        <v/>
      </c>
      <c r="AA277" s="19" t="b">
        <f ca="1">IF(Tabela1[[#This Row],[R.A.E]]="SIM",IF(AC277="ok","CONCLUÍDO",IF(Tabela1[[#This Row],[PRAZO ABERTURA R.A.E]]&lt;TODAY(),"ATRASADO","NO PRAZO")))</f>
        <v>0</v>
      </c>
      <c r="AB277" s="19" t="str">
        <f ca="1">IF(Tabela1[[#This Row],[PRAZO ABERTURA R.A.E]]&gt;=TODAY(),"",IF(Tabela1[[#This Row],[STATUS]]="ATRASADO",TODAY()-Tabela1[[#This Row],[PRAZO ABERTURA R.A.E]],""))</f>
        <v/>
      </c>
      <c r="AE277" s="2"/>
    </row>
    <row r="278" spans="1:32" ht="30" x14ac:dyDescent="0.25">
      <c r="A278" s="4">
        <v>271</v>
      </c>
      <c r="B278" s="20" t="s">
        <v>71</v>
      </c>
      <c r="C278" s="49">
        <v>45359</v>
      </c>
      <c r="D278" s="56" t="s">
        <v>1541</v>
      </c>
      <c r="E278" s="21">
        <v>0.77083333333333337</v>
      </c>
      <c r="F278" s="40" t="s">
        <v>1746</v>
      </c>
      <c r="G278" s="20" t="s">
        <v>34</v>
      </c>
      <c r="H278" s="10" t="s">
        <v>93</v>
      </c>
      <c r="I278" s="10"/>
      <c r="J278" s="2"/>
      <c r="K278" s="11" t="s">
        <v>1747</v>
      </c>
      <c r="L278" s="2" t="s">
        <v>75</v>
      </c>
      <c r="M278" s="2" t="s">
        <v>272</v>
      </c>
      <c r="N278" s="20" t="s">
        <v>1748</v>
      </c>
      <c r="O278" s="24" t="s">
        <v>1749</v>
      </c>
      <c r="P278" s="1" t="s">
        <v>1750</v>
      </c>
      <c r="Q278" s="31"/>
      <c r="R278" s="31"/>
      <c r="S278" s="31"/>
      <c r="T278" s="41" t="s">
        <v>1751</v>
      </c>
      <c r="U278" s="2" t="s">
        <v>1749</v>
      </c>
      <c r="V278" s="2" t="s">
        <v>170</v>
      </c>
      <c r="W278" s="2" t="s">
        <v>46</v>
      </c>
      <c r="X278" s="2" t="s">
        <v>47</v>
      </c>
      <c r="Y278" s="2" t="s">
        <v>48</v>
      </c>
      <c r="Z278" s="17" t="str">
        <f>IF(Tabela1[[#This Row],[R.A.E]]="SIM",VLOOKUP(Tabela1[[#This Row],[CLASSIFICAÇÃO]],[1]Lista_Susp_!PRAZO,2,0)+Tabela1[[#This Row],[DATA]],"")</f>
        <v/>
      </c>
      <c r="AA278" s="19" t="b">
        <f ca="1">IF(Tabela1[[#This Row],[R.A.E]]="SIM",IF(AC278="ok","CONCLUÍDO",IF(Tabela1[[#This Row],[PRAZO ABERTURA R.A.E]]&lt;TODAY(),"ATRASADO","NO PRAZO")))</f>
        <v>0</v>
      </c>
      <c r="AB278" s="19" t="str">
        <f ca="1">IF(Tabela1[[#This Row],[PRAZO ABERTURA R.A.E]]&gt;=TODAY(),"",IF(Tabela1[[#This Row],[STATUS]]="ATRASADO",TODAY()-Tabela1[[#This Row],[PRAZO ABERTURA R.A.E]],""))</f>
        <v/>
      </c>
      <c r="AE278" s="2"/>
      <c r="AF278" t="s">
        <v>52</v>
      </c>
    </row>
    <row r="279" spans="1:32" ht="45" x14ac:dyDescent="0.25">
      <c r="A279" s="4">
        <v>278</v>
      </c>
      <c r="B279" s="20" t="s">
        <v>71</v>
      </c>
      <c r="C279" s="49">
        <v>45363</v>
      </c>
      <c r="D279" s="56" t="s">
        <v>1541</v>
      </c>
      <c r="E279" s="21">
        <v>0.375</v>
      </c>
      <c r="F279" s="40" t="s">
        <v>1167</v>
      </c>
      <c r="G279" s="20" t="s">
        <v>73</v>
      </c>
      <c r="H279" s="10"/>
      <c r="I279" s="10"/>
      <c r="J279" s="2"/>
      <c r="K279" s="11" t="s">
        <v>1752</v>
      </c>
      <c r="L279" s="2" t="s">
        <v>75</v>
      </c>
      <c r="M279" s="2" t="s">
        <v>76</v>
      </c>
      <c r="N279" s="20"/>
      <c r="O279" s="20" t="s">
        <v>1753</v>
      </c>
      <c r="P279" s="2" t="s">
        <v>319</v>
      </c>
      <c r="Q279" s="31"/>
      <c r="R279" s="31"/>
      <c r="S279" s="31"/>
      <c r="T279" s="41" t="s">
        <v>259</v>
      </c>
      <c r="U279" s="2" t="s">
        <v>240</v>
      </c>
      <c r="V279" s="2" t="s">
        <v>415</v>
      </c>
      <c r="W279" s="2" t="s">
        <v>46</v>
      </c>
      <c r="X279" s="2" t="s">
        <v>47</v>
      </c>
      <c r="Y279" s="2" t="s">
        <v>48</v>
      </c>
      <c r="Z279" s="17" t="str">
        <f>IF(Tabela1[[#This Row],[R.A.E]]="SIM",VLOOKUP(Tabela1[[#This Row],[CLASSIFICAÇÃO]],[1]Lista_Susp_!PRAZO,2,0)+Tabela1[[#This Row],[DATA]],"")</f>
        <v/>
      </c>
      <c r="AA279" s="19" t="b">
        <f ca="1">IF(Tabela1[[#This Row],[R.A.E]]="SIM",IF(AC279="ok","CONCLUÍDO",IF(Tabela1[[#This Row],[PRAZO ABERTURA R.A.E]]&lt;TODAY(),"ATRASADO","NO PRAZO")))</f>
        <v>0</v>
      </c>
      <c r="AB279" s="19" t="str">
        <f ca="1">IF(Tabela1[[#This Row],[PRAZO ABERTURA R.A.E]]&gt;=TODAY(),"",IF(Tabela1[[#This Row],[STATUS]]="ATRASADO",TODAY()-Tabela1[[#This Row],[PRAZO ABERTURA R.A.E]],""))</f>
        <v/>
      </c>
      <c r="AE279" s="2"/>
      <c r="AF279" t="s">
        <v>52</v>
      </c>
    </row>
    <row r="280" spans="1:32" ht="30" x14ac:dyDescent="0.25">
      <c r="A280" s="4">
        <v>279</v>
      </c>
      <c r="B280" s="20" t="s">
        <v>32</v>
      </c>
      <c r="C280" s="49">
        <v>45363</v>
      </c>
      <c r="D280" s="56" t="s">
        <v>1541</v>
      </c>
      <c r="E280" s="21">
        <v>0.50694444444444442</v>
      </c>
      <c r="F280" s="40" t="s">
        <v>1754</v>
      </c>
      <c r="G280" s="20" t="s">
        <v>718</v>
      </c>
      <c r="H280" s="10"/>
      <c r="I280" s="10"/>
      <c r="J280" s="2"/>
      <c r="K280" s="11" t="s">
        <v>1755</v>
      </c>
      <c r="L280" s="2" t="s">
        <v>174</v>
      </c>
      <c r="M280" s="2" t="s">
        <v>163</v>
      </c>
      <c r="N280" s="20" t="s">
        <v>1756</v>
      </c>
      <c r="O280" s="20" t="s">
        <v>1757</v>
      </c>
      <c r="P280" s="2" t="s">
        <v>177</v>
      </c>
      <c r="Q280" s="31"/>
      <c r="R280" s="31"/>
      <c r="S280" s="31"/>
      <c r="T280" s="41" t="s">
        <v>1758</v>
      </c>
      <c r="U280" s="2" t="s">
        <v>1759</v>
      </c>
      <c r="V280" s="2" t="s">
        <v>183</v>
      </c>
      <c r="W280" s="2" t="s">
        <v>46</v>
      </c>
      <c r="X280" s="2" t="s">
        <v>47</v>
      </c>
      <c r="Y280" s="2" t="s">
        <v>48</v>
      </c>
      <c r="Z280" s="17" t="str">
        <f>IF(Tabela1[[#This Row],[R.A.E]]="SIM",VLOOKUP(Tabela1[[#This Row],[CLASSIFICAÇÃO]],[1]Lista_Susp_!PRAZO,2,0)+Tabela1[[#This Row],[DATA]],"")</f>
        <v/>
      </c>
      <c r="AA280" s="19" t="b">
        <f ca="1">IF(Tabela1[[#This Row],[R.A.E]]="SIM",IF(AC280="ok","CONCLUÍDO",IF(Tabela1[[#This Row],[PRAZO ABERTURA R.A.E]]&lt;TODAY(),"ATRASADO","NO PRAZO")))</f>
        <v>0</v>
      </c>
      <c r="AB280" s="19" t="str">
        <f ca="1">IF(Tabela1[[#This Row],[PRAZO ABERTURA R.A.E]]&gt;=TODAY(),"",IF(Tabela1[[#This Row],[STATUS]]="ATRASADO",TODAY()-Tabela1[[#This Row],[PRAZO ABERTURA R.A.E]],""))</f>
        <v/>
      </c>
      <c r="AE280" s="2"/>
    </row>
    <row r="281" spans="1:32" x14ac:dyDescent="0.25">
      <c r="A281" s="4">
        <v>280</v>
      </c>
      <c r="B281" s="20" t="s">
        <v>32</v>
      </c>
      <c r="C281" s="49">
        <v>45362</v>
      </c>
      <c r="D281" s="56" t="s">
        <v>1541</v>
      </c>
      <c r="E281" s="21">
        <v>0.67152777777777783</v>
      </c>
      <c r="F281" s="40" t="s">
        <v>1760</v>
      </c>
      <c r="G281" s="20" t="s">
        <v>125</v>
      </c>
      <c r="H281" s="10"/>
      <c r="I281" s="10"/>
      <c r="J281" s="2"/>
      <c r="K281" s="11" t="s">
        <v>1761</v>
      </c>
      <c r="L281" s="2" t="s">
        <v>560</v>
      </c>
      <c r="M281" s="2" t="s">
        <v>128</v>
      </c>
      <c r="N281" s="20" t="s">
        <v>781</v>
      </c>
      <c r="O281" s="20" t="s">
        <v>1762</v>
      </c>
      <c r="P281" s="2" t="s">
        <v>245</v>
      </c>
      <c r="Q281" s="31"/>
      <c r="R281" s="31"/>
      <c r="S281" s="31"/>
      <c r="T281" s="41" t="s">
        <v>1763</v>
      </c>
      <c r="U281" s="2" t="s">
        <v>784</v>
      </c>
      <c r="V281" s="2" t="s">
        <v>135</v>
      </c>
      <c r="W281" s="2" t="s">
        <v>46</v>
      </c>
      <c r="X281" s="2" t="s">
        <v>47</v>
      </c>
      <c r="Y281" s="2" t="s">
        <v>48</v>
      </c>
      <c r="Z281" s="17" t="str">
        <f>IF(Tabela1[[#This Row],[R.A.E]]="SIM",VLOOKUP(Tabela1[[#This Row],[CLASSIFICAÇÃO]],[1]Lista_Susp_!PRAZO,2,0)+Tabela1[[#This Row],[DATA]],"")</f>
        <v/>
      </c>
      <c r="AA281" s="19" t="b">
        <f ca="1">IF(Tabela1[[#This Row],[R.A.E]]="SIM",IF(AC281="ok","CONCLUÍDO",IF(Tabela1[[#This Row],[PRAZO ABERTURA R.A.E]]&lt;TODAY(),"ATRASADO","NO PRAZO")))</f>
        <v>0</v>
      </c>
      <c r="AB281" s="19" t="str">
        <f ca="1">IF(Tabela1[[#This Row],[PRAZO ABERTURA R.A.E]]&gt;=TODAY(),"",IF(Tabela1[[#This Row],[STATUS]]="ATRASADO",TODAY()-Tabela1[[#This Row],[PRAZO ABERTURA R.A.E]],""))</f>
        <v/>
      </c>
      <c r="AE281" s="2"/>
    </row>
    <row r="282" spans="1:32" x14ac:dyDescent="0.25">
      <c r="A282" s="4">
        <v>272</v>
      </c>
      <c r="B282" s="20" t="s">
        <v>32</v>
      </c>
      <c r="C282" s="49">
        <v>45362</v>
      </c>
      <c r="D282" s="56" t="s">
        <v>1541</v>
      </c>
      <c r="E282" s="21">
        <v>6.458333333333334E-2</v>
      </c>
      <c r="F282" s="40" t="s">
        <v>872</v>
      </c>
      <c r="G282" s="20" t="s">
        <v>34</v>
      </c>
      <c r="H282" s="10" t="s">
        <v>113</v>
      </c>
      <c r="I282" s="10"/>
      <c r="J282" s="2"/>
      <c r="K282" s="11" t="s">
        <v>1764</v>
      </c>
      <c r="L282" s="2" t="s">
        <v>350</v>
      </c>
      <c r="M282" s="2" t="s">
        <v>38</v>
      </c>
      <c r="N282" s="20" t="s">
        <v>1765</v>
      </c>
      <c r="O282" s="20" t="s">
        <v>1766</v>
      </c>
      <c r="P282" s="2" t="s">
        <v>1546</v>
      </c>
      <c r="Q282" s="31" t="s">
        <v>301</v>
      </c>
      <c r="R282" s="31" t="s">
        <v>1547</v>
      </c>
      <c r="S282" s="31" t="s">
        <v>1548</v>
      </c>
      <c r="T282" s="41" t="s">
        <v>1767</v>
      </c>
      <c r="U282" s="2" t="s">
        <v>1768</v>
      </c>
      <c r="V282" s="2" t="s">
        <v>1551</v>
      </c>
      <c r="W282" s="2" t="s">
        <v>61</v>
      </c>
      <c r="X282" s="2" t="s">
        <v>47</v>
      </c>
      <c r="Y282" s="2" t="s">
        <v>52</v>
      </c>
      <c r="Z282" s="17">
        <f>IF(Tabela1[[#This Row],[R.A.E]]="SIM",VLOOKUP(Tabela1[[#This Row],[CLASSIFICAÇÃO]],[1]Lista_Susp_!PRAZO,2,0)+Tabela1[[#This Row],[DATA]],"")</f>
        <v>45369</v>
      </c>
      <c r="AA282" s="19" t="str">
        <f ca="1">IF(Tabela1[[#This Row],[R.A.E]]="SIM",IF(AC282="ok","CONCLUÍDO",IF(Tabela1[[#This Row],[PRAZO ABERTURA R.A.E]]&lt;TODAY(),"ATRASADO","NO PRAZO")))</f>
        <v>CONCLUÍDO</v>
      </c>
      <c r="AB282" s="19" t="str">
        <f ca="1">IF(Tabela1[[#This Row],[PRAZO ABERTURA R.A.E]]&gt;=TODAY(),"",IF(Tabela1[[#This Row],[STATUS]]="ATRASADO",TODAY()-Tabela1[[#This Row],[PRAZO ABERTURA R.A.E]],""))</f>
        <v/>
      </c>
      <c r="AC282" s="2" t="s">
        <v>62</v>
      </c>
      <c r="AD282" s="17">
        <v>45364</v>
      </c>
      <c r="AE282" s="2" t="s">
        <v>52</v>
      </c>
      <c r="AF282" t="s">
        <v>52</v>
      </c>
    </row>
    <row r="283" spans="1:32" ht="45" x14ac:dyDescent="0.25">
      <c r="A283" s="4">
        <v>282</v>
      </c>
      <c r="B283" s="20" t="s">
        <v>71</v>
      </c>
      <c r="C283" s="49">
        <v>45363</v>
      </c>
      <c r="D283" s="56" t="s">
        <v>1541</v>
      </c>
      <c r="E283" s="21">
        <v>0.375</v>
      </c>
      <c r="F283" s="40" t="s">
        <v>895</v>
      </c>
      <c r="G283" s="20" t="s">
        <v>73</v>
      </c>
      <c r="H283" s="10"/>
      <c r="I283" s="10"/>
      <c r="J283" s="2"/>
      <c r="K283" s="11" t="s">
        <v>1769</v>
      </c>
      <c r="L283" s="2" t="s">
        <v>75</v>
      </c>
      <c r="M283" s="2" t="s">
        <v>76</v>
      </c>
      <c r="N283" s="20" t="s">
        <v>1243</v>
      </c>
      <c r="O283" s="24" t="s">
        <v>1770</v>
      </c>
      <c r="P283" s="2" t="s">
        <v>319</v>
      </c>
      <c r="Q283" s="31"/>
      <c r="R283" s="31"/>
      <c r="S283" s="31"/>
      <c r="T283" s="41" t="s">
        <v>1771</v>
      </c>
      <c r="U283" s="2" t="s">
        <v>1529</v>
      </c>
      <c r="V283" s="2" t="s">
        <v>415</v>
      </c>
      <c r="W283" s="2" t="s">
        <v>46</v>
      </c>
      <c r="X283" s="2" t="s">
        <v>47</v>
      </c>
      <c r="Y283" s="2" t="s">
        <v>48</v>
      </c>
      <c r="Z283" s="17" t="str">
        <f>IF(Tabela1[[#This Row],[R.A.E]]="SIM",VLOOKUP(Tabela1[[#This Row],[CLASSIFICAÇÃO]],[1]Lista_Susp_!PRAZO,2,0)+Tabela1[[#This Row],[DATA]],"")</f>
        <v/>
      </c>
      <c r="AA283" s="19" t="b">
        <f ca="1">IF(Tabela1[[#This Row],[R.A.E]]="SIM",IF(AC283="ok","CONCLUÍDO",IF(Tabela1[[#This Row],[PRAZO ABERTURA R.A.E]]&lt;TODAY(),"ATRASADO","NO PRAZO")))</f>
        <v>0</v>
      </c>
      <c r="AB283" s="19" t="str">
        <f ca="1">IF(Tabela1[[#This Row],[PRAZO ABERTURA R.A.E]]&gt;=TODAY(),"",IF(Tabela1[[#This Row],[STATUS]]="ATRASADO",TODAY()-Tabela1[[#This Row],[PRAZO ABERTURA R.A.E]],""))</f>
        <v/>
      </c>
      <c r="AE283" s="2"/>
      <c r="AF283" t="s">
        <v>52</v>
      </c>
    </row>
    <row r="284" spans="1:32" ht="30" x14ac:dyDescent="0.25">
      <c r="A284" s="4">
        <v>277</v>
      </c>
      <c r="B284" s="20" t="s">
        <v>71</v>
      </c>
      <c r="C284" s="49">
        <v>45362</v>
      </c>
      <c r="D284" s="56" t="s">
        <v>1541</v>
      </c>
      <c r="E284" s="21">
        <v>0.55555555555555558</v>
      </c>
      <c r="F284" s="40" t="s">
        <v>1772</v>
      </c>
      <c r="G284" s="20" t="s">
        <v>34</v>
      </c>
      <c r="H284" s="10" t="s">
        <v>93</v>
      </c>
      <c r="I284" s="10"/>
      <c r="J284" s="2"/>
      <c r="K284" s="11" t="s">
        <v>1773</v>
      </c>
      <c r="L284" s="2" t="s">
        <v>154</v>
      </c>
      <c r="M284" s="2" t="s">
        <v>128</v>
      </c>
      <c r="N284" s="20" t="s">
        <v>1774</v>
      </c>
      <c r="O284" s="20" t="s">
        <v>1775</v>
      </c>
      <c r="P284" s="2" t="s">
        <v>1776</v>
      </c>
      <c r="Q284" s="31"/>
      <c r="R284" s="31"/>
      <c r="S284" s="31"/>
      <c r="T284" s="41" t="s">
        <v>1365</v>
      </c>
      <c r="U284" s="2" t="s">
        <v>1777</v>
      </c>
      <c r="V284" s="2" t="s">
        <v>145</v>
      </c>
      <c r="W284" s="2" t="s">
        <v>46</v>
      </c>
      <c r="X284" s="2" t="s">
        <v>47</v>
      </c>
      <c r="Y284" s="2" t="s">
        <v>48</v>
      </c>
      <c r="Z284" s="17" t="str">
        <f>IF(Tabela1[[#This Row],[R.A.E]]="SIM",VLOOKUP(Tabela1[[#This Row],[CLASSIFICAÇÃO]],[1]Lista_Susp_!PRAZO,2,0)+Tabela1[[#This Row],[DATA]],"")</f>
        <v/>
      </c>
      <c r="AA284" s="19" t="b">
        <f ca="1">IF(Tabela1[[#This Row],[R.A.E]]="SIM",IF(AC284="ok","CONCLUÍDO",IF(Tabela1[[#This Row],[PRAZO ABERTURA R.A.E]]&lt;TODAY(),"ATRASADO","NO PRAZO")))</f>
        <v>0</v>
      </c>
      <c r="AB284" s="19" t="str">
        <f ca="1">IF(Tabela1[[#This Row],[PRAZO ABERTURA R.A.E]]&gt;=TODAY(),"",IF(Tabela1[[#This Row],[STATUS]]="ATRASADO",TODAY()-Tabela1[[#This Row],[PRAZO ABERTURA R.A.E]],""))</f>
        <v/>
      </c>
      <c r="AE284" s="2"/>
      <c r="AF284" t="s">
        <v>52</v>
      </c>
    </row>
    <row r="285" spans="1:32" ht="58.5" customHeight="1" x14ac:dyDescent="0.25">
      <c r="A285" s="4">
        <v>284</v>
      </c>
      <c r="B285" s="20" t="s">
        <v>71</v>
      </c>
      <c r="C285" s="49">
        <v>45364</v>
      </c>
      <c r="D285" s="56" t="s">
        <v>1541</v>
      </c>
      <c r="E285" s="21">
        <v>0.4375</v>
      </c>
      <c r="F285" s="40" t="s">
        <v>1571</v>
      </c>
      <c r="G285" s="20" t="s">
        <v>73</v>
      </c>
      <c r="H285" s="10"/>
      <c r="I285" s="10"/>
      <c r="J285" s="2"/>
      <c r="K285" s="11" t="s">
        <v>1778</v>
      </c>
      <c r="L285" s="2" t="s">
        <v>127</v>
      </c>
      <c r="M285" s="2" t="s">
        <v>128</v>
      </c>
      <c r="N285" s="20" t="s">
        <v>1496</v>
      </c>
      <c r="O285" s="20" t="s">
        <v>1779</v>
      </c>
      <c r="P285" s="2" t="s">
        <v>140</v>
      </c>
      <c r="Q285" s="31"/>
      <c r="R285" s="31"/>
      <c r="S285" s="31"/>
      <c r="T285" s="41" t="s">
        <v>1780</v>
      </c>
      <c r="U285" s="2" t="s">
        <v>1082</v>
      </c>
      <c r="V285" s="2" t="s">
        <v>170</v>
      </c>
      <c r="W285" s="2" t="s">
        <v>46</v>
      </c>
      <c r="X285" s="2" t="s">
        <v>47</v>
      </c>
      <c r="Y285" s="2" t="s">
        <v>48</v>
      </c>
      <c r="Z285" s="17" t="str">
        <f>IF(Tabela1[[#This Row],[R.A.E]]="SIM",VLOOKUP(Tabela1[[#This Row],[CLASSIFICAÇÃO]],[1]Lista_Susp_!PRAZO,2,0)+Tabela1[[#This Row],[DATA]],"")</f>
        <v/>
      </c>
      <c r="AA285" s="19" t="b">
        <f ca="1">IF(Tabela1[[#This Row],[R.A.E]]="SIM",IF(AC285="ok","CONCLUÍDO",IF(Tabela1[[#This Row],[PRAZO ABERTURA R.A.E]]&lt;TODAY(),"ATRASADO","NO PRAZO")))</f>
        <v>0</v>
      </c>
      <c r="AB285" s="19" t="str">
        <f ca="1">IF(Tabela1[[#This Row],[PRAZO ABERTURA R.A.E]]&gt;=TODAY(),"",IF(Tabela1[[#This Row],[STATUS]]="ATRASADO",TODAY()-Tabela1[[#This Row],[PRAZO ABERTURA R.A.E]],""))</f>
        <v/>
      </c>
      <c r="AE285" s="2"/>
      <c r="AF285" t="s">
        <v>52</v>
      </c>
    </row>
    <row r="286" spans="1:32" ht="60" x14ac:dyDescent="0.25">
      <c r="A286" s="4">
        <v>285</v>
      </c>
      <c r="B286" s="20" t="s">
        <v>71</v>
      </c>
      <c r="C286" s="49">
        <v>45364</v>
      </c>
      <c r="D286" s="56" t="s">
        <v>1541</v>
      </c>
      <c r="E286" s="21">
        <v>0.47916666666666669</v>
      </c>
      <c r="F286" s="40" t="s">
        <v>1781</v>
      </c>
      <c r="G286" s="20" t="s">
        <v>73</v>
      </c>
      <c r="H286" s="10"/>
      <c r="I286" s="10"/>
      <c r="J286" s="2"/>
      <c r="K286" s="11" t="s">
        <v>1782</v>
      </c>
      <c r="L286" s="2" t="s">
        <v>243</v>
      </c>
      <c r="M286" s="2" t="s">
        <v>128</v>
      </c>
      <c r="N286" s="20" t="s">
        <v>1173</v>
      </c>
      <c r="O286" s="20" t="s">
        <v>1783</v>
      </c>
      <c r="P286" s="2" t="s">
        <v>245</v>
      </c>
      <c r="Q286" s="31"/>
      <c r="R286" s="31"/>
      <c r="S286" s="31"/>
      <c r="T286" s="41" t="s">
        <v>1784</v>
      </c>
      <c r="U286" s="2" t="s">
        <v>249</v>
      </c>
      <c r="V286" s="2" t="s">
        <v>170</v>
      </c>
      <c r="W286" s="2" t="s">
        <v>46</v>
      </c>
      <c r="X286" s="2" t="s">
        <v>47</v>
      </c>
      <c r="Y286" s="2" t="s">
        <v>48</v>
      </c>
      <c r="Z286" s="17" t="str">
        <f>IF(Tabela1[[#This Row],[R.A.E]]="SIM",VLOOKUP(Tabela1[[#This Row],[CLASSIFICAÇÃO]],[1]Lista_Susp_!PRAZO,2,0)+Tabela1[[#This Row],[DATA]],"")</f>
        <v/>
      </c>
      <c r="AA286" s="19" t="b">
        <f ca="1">IF(Tabela1[[#This Row],[R.A.E]]="SIM",IF(AC286="ok","CONCLUÍDO",IF(Tabela1[[#This Row],[PRAZO ABERTURA R.A.E]]&lt;TODAY(),"ATRASADO","NO PRAZO")))</f>
        <v>0</v>
      </c>
      <c r="AB286" s="19" t="str">
        <f ca="1">IF(Tabela1[[#This Row],[PRAZO ABERTURA R.A.E]]&gt;=TODAY(),"",IF(Tabela1[[#This Row],[STATUS]]="ATRASADO",TODAY()-Tabela1[[#This Row],[PRAZO ABERTURA R.A.E]],""))</f>
        <v/>
      </c>
      <c r="AE286" s="2"/>
      <c r="AF286" t="s">
        <v>52</v>
      </c>
    </row>
    <row r="287" spans="1:32" ht="30" x14ac:dyDescent="0.25">
      <c r="A287" s="4">
        <v>286</v>
      </c>
      <c r="B287" s="20" t="s">
        <v>71</v>
      </c>
      <c r="C287" s="49">
        <v>45364</v>
      </c>
      <c r="D287" s="56" t="s">
        <v>1541</v>
      </c>
      <c r="E287" s="21">
        <v>0.53125</v>
      </c>
      <c r="F287" s="40" t="s">
        <v>1785</v>
      </c>
      <c r="G287" s="20" t="s">
        <v>64</v>
      </c>
      <c r="H287" s="10"/>
      <c r="I287" s="10"/>
      <c r="J287" s="2"/>
      <c r="K287" s="11" t="s">
        <v>1786</v>
      </c>
      <c r="L287" s="2" t="s">
        <v>75</v>
      </c>
      <c r="M287" s="2" t="s">
        <v>128</v>
      </c>
      <c r="N287" s="20" t="s">
        <v>128</v>
      </c>
      <c r="O287" s="24" t="s">
        <v>1787</v>
      </c>
      <c r="P287" s="1" t="s">
        <v>1788</v>
      </c>
      <c r="Q287" s="31"/>
      <c r="R287" s="31"/>
      <c r="S287" s="31"/>
      <c r="T287" s="41" t="s">
        <v>1789</v>
      </c>
      <c r="U287" s="2" t="s">
        <v>951</v>
      </c>
      <c r="V287" s="2" t="s">
        <v>145</v>
      </c>
      <c r="W287" s="2" t="s">
        <v>46</v>
      </c>
      <c r="X287" s="2" t="s">
        <v>47</v>
      </c>
      <c r="Y287" s="2" t="s">
        <v>48</v>
      </c>
      <c r="Z287" s="17" t="str">
        <f>IF(Tabela1[[#This Row],[R.A.E]]="SIM",VLOOKUP(Tabela1[[#This Row],[CLASSIFICAÇÃO]],[1]Lista_Susp_!PRAZO,2,0)+Tabela1[[#This Row],[DATA]],"")</f>
        <v/>
      </c>
      <c r="AA287" s="19" t="b">
        <f ca="1">IF(Tabela1[[#This Row],[R.A.E]]="SIM",IF(AC287="ok","CONCLUÍDO",IF(Tabela1[[#This Row],[PRAZO ABERTURA R.A.E]]&lt;TODAY(),"ATRASADO","NO PRAZO")))</f>
        <v>0</v>
      </c>
      <c r="AB287" s="19" t="str">
        <f ca="1">IF(Tabela1[[#This Row],[PRAZO ABERTURA R.A.E]]&gt;=TODAY(),"",IF(Tabela1[[#This Row],[STATUS]]="ATRASADO",TODAY()-Tabela1[[#This Row],[PRAZO ABERTURA R.A.E]],""))</f>
        <v/>
      </c>
      <c r="AE287" s="2"/>
      <c r="AF287" t="s">
        <v>52</v>
      </c>
    </row>
    <row r="288" spans="1:32" ht="45" x14ac:dyDescent="0.25">
      <c r="A288" s="4">
        <v>281</v>
      </c>
      <c r="B288" s="20" t="s">
        <v>71</v>
      </c>
      <c r="C288" s="49">
        <v>45359</v>
      </c>
      <c r="D288" s="56" t="s">
        <v>1541</v>
      </c>
      <c r="E288" s="21">
        <v>0.73958333333333337</v>
      </c>
      <c r="F288" s="40" t="s">
        <v>1790</v>
      </c>
      <c r="G288" s="20" t="s">
        <v>34</v>
      </c>
      <c r="H288" s="10" t="s">
        <v>93</v>
      </c>
      <c r="I288" s="10"/>
      <c r="J288" s="2"/>
      <c r="K288" s="11" t="s">
        <v>1791</v>
      </c>
      <c r="L288" s="2" t="s">
        <v>75</v>
      </c>
      <c r="M288" s="31" t="s">
        <v>128</v>
      </c>
      <c r="N288" s="20" t="s">
        <v>1792</v>
      </c>
      <c r="O288" s="20" t="s">
        <v>1793</v>
      </c>
      <c r="P288" s="15" t="s">
        <v>1794</v>
      </c>
      <c r="Q288" s="31"/>
      <c r="R288" s="31"/>
      <c r="S288" s="31"/>
      <c r="T288" s="41" t="s">
        <v>661</v>
      </c>
      <c r="U288" s="2" t="s">
        <v>1795</v>
      </c>
      <c r="V288" s="2" t="s">
        <v>170</v>
      </c>
      <c r="W288" s="2" t="s">
        <v>184</v>
      </c>
      <c r="X288" s="2" t="s">
        <v>151</v>
      </c>
      <c r="Y288" s="2" t="s">
        <v>52</v>
      </c>
      <c r="Z288" s="17">
        <f>IF(Tabela1[[#This Row],[R.A.E]]="SIM",VLOOKUP(Tabela1[[#This Row],[CLASSIFICAÇÃO]],[1]Lista_Susp_!PRAZO,2,0)+Tabela1[[#This Row],[DATA]],"")</f>
        <v>45366</v>
      </c>
      <c r="AA288" s="19" t="str">
        <f ca="1">IF(Tabela1[[#This Row],[R.A.E]]="SIM",IF(AC288="ok","CONCLUÍDO",IF(Tabela1[[#This Row],[PRAZO ABERTURA R.A.E]]&lt;TODAY(),"ATRASADO","NO PRAZO")))</f>
        <v>ATRASADO</v>
      </c>
      <c r="AB288" s="19">
        <f ca="1">IF(Tabela1[[#This Row],[PRAZO ABERTURA R.A.E]]&gt;=TODAY(),"",IF(Tabela1[[#This Row],[STATUS]]="ATRASADO",TODAY()-Tabela1[[#This Row],[PRAZO ABERTURA R.A.E]],""))</f>
        <v>217</v>
      </c>
      <c r="AE288" s="2"/>
      <c r="AF288" t="s">
        <v>52</v>
      </c>
    </row>
    <row r="289" spans="1:32" ht="30" x14ac:dyDescent="0.25">
      <c r="A289" s="4">
        <v>288</v>
      </c>
      <c r="B289" s="20" t="s">
        <v>71</v>
      </c>
      <c r="C289" s="49">
        <v>45365</v>
      </c>
      <c r="D289" s="56" t="s">
        <v>1541</v>
      </c>
      <c r="E289" s="21">
        <v>0.41666666666666669</v>
      </c>
      <c r="F289" s="40" t="s">
        <v>1796</v>
      </c>
      <c r="G289" s="20" t="s">
        <v>64</v>
      </c>
      <c r="H289" s="10"/>
      <c r="I289" s="10"/>
      <c r="J289" s="2"/>
      <c r="K289" s="11" t="s">
        <v>1797</v>
      </c>
      <c r="L289" s="2" t="s">
        <v>127</v>
      </c>
      <c r="M289" s="2" t="s">
        <v>128</v>
      </c>
      <c r="N289" s="20" t="s">
        <v>76</v>
      </c>
      <c r="O289" s="20" t="s">
        <v>1798</v>
      </c>
      <c r="P289" s="2" t="s">
        <v>213</v>
      </c>
      <c r="Q289" s="31"/>
      <c r="R289" s="31"/>
      <c r="S289" s="31"/>
      <c r="T289" s="41" t="s">
        <v>1799</v>
      </c>
      <c r="U289" s="2" t="s">
        <v>1800</v>
      </c>
      <c r="V289" s="2" t="s">
        <v>85</v>
      </c>
      <c r="W289" s="2" t="s">
        <v>46</v>
      </c>
      <c r="X289" s="2" t="s">
        <v>47</v>
      </c>
      <c r="Y289" s="2" t="s">
        <v>48</v>
      </c>
      <c r="Z289" s="17" t="str">
        <f>IF(Tabela1[[#This Row],[R.A.E]]="SIM",VLOOKUP(Tabela1[[#This Row],[CLASSIFICAÇÃO]],[1]Lista_Susp_!PRAZO,2,0)+Tabela1[[#This Row],[DATA]],"")</f>
        <v/>
      </c>
      <c r="AA289" s="19" t="b">
        <f ca="1">IF(Tabela1[[#This Row],[R.A.E]]="SIM",IF(AC289="ok","CONCLUÍDO",IF(Tabela1[[#This Row],[PRAZO ABERTURA R.A.E]]&lt;TODAY(),"ATRASADO","NO PRAZO")))</f>
        <v>0</v>
      </c>
      <c r="AB289" s="19" t="str">
        <f ca="1">IF(Tabela1[[#This Row],[PRAZO ABERTURA R.A.E]]&gt;=TODAY(),"",IF(Tabela1[[#This Row],[STATUS]]="ATRASADO",TODAY()-Tabela1[[#This Row],[PRAZO ABERTURA R.A.E]],""))</f>
        <v/>
      </c>
      <c r="AE289" s="2"/>
      <c r="AF289" t="s">
        <v>52</v>
      </c>
    </row>
    <row r="290" spans="1:32" ht="30" x14ac:dyDescent="0.25">
      <c r="A290" s="4">
        <v>289</v>
      </c>
      <c r="B290" s="20" t="s">
        <v>71</v>
      </c>
      <c r="C290" s="49">
        <v>45365</v>
      </c>
      <c r="D290" s="56" t="s">
        <v>1541</v>
      </c>
      <c r="E290" s="21">
        <v>0.47222222222222227</v>
      </c>
      <c r="F290" s="40" t="s">
        <v>410</v>
      </c>
      <c r="G290" s="20" t="s">
        <v>73</v>
      </c>
      <c r="H290" s="10"/>
      <c r="I290" s="10"/>
      <c r="J290" s="2"/>
      <c r="K290" s="11" t="s">
        <v>1801</v>
      </c>
      <c r="L290" s="2" t="s">
        <v>75</v>
      </c>
      <c r="M290" s="2" t="s">
        <v>76</v>
      </c>
      <c r="N290" s="20"/>
      <c r="O290" s="24" t="s">
        <v>1802</v>
      </c>
      <c r="P290" s="2" t="s">
        <v>319</v>
      </c>
      <c r="Q290" s="31"/>
      <c r="R290" s="31"/>
      <c r="S290" s="31"/>
      <c r="T290" s="41" t="s">
        <v>1803</v>
      </c>
      <c r="U290" s="2" t="s">
        <v>285</v>
      </c>
      <c r="V290" s="2" t="s">
        <v>415</v>
      </c>
      <c r="W290" s="2" t="s">
        <v>46</v>
      </c>
      <c r="X290" s="2" t="s">
        <v>47</v>
      </c>
      <c r="Y290" s="2" t="s">
        <v>48</v>
      </c>
      <c r="Z290" s="17" t="str">
        <f>IF(Tabela1[[#This Row],[R.A.E]]="SIM",VLOOKUP(Tabela1[[#This Row],[CLASSIFICAÇÃO]],[1]Lista_Susp_!PRAZO,2,0)+Tabela1[[#This Row],[DATA]],"")</f>
        <v/>
      </c>
      <c r="AA290" s="19" t="b">
        <f ca="1">IF(Tabela1[[#This Row],[R.A.E]]="SIM",IF(AC290="ok","CONCLUÍDO",IF(Tabela1[[#This Row],[PRAZO ABERTURA R.A.E]]&lt;TODAY(),"ATRASADO","NO PRAZO")))</f>
        <v>0</v>
      </c>
      <c r="AB290" s="19" t="str">
        <f ca="1">IF(Tabela1[[#This Row],[PRAZO ABERTURA R.A.E]]&gt;=TODAY(),"",IF(Tabela1[[#This Row],[STATUS]]="ATRASADO",TODAY()-Tabela1[[#This Row],[PRAZO ABERTURA R.A.E]],""))</f>
        <v/>
      </c>
      <c r="AE290" s="2"/>
      <c r="AF290" t="s">
        <v>52</v>
      </c>
    </row>
    <row r="291" spans="1:32" ht="45" x14ac:dyDescent="0.25">
      <c r="A291" s="4">
        <v>290</v>
      </c>
      <c r="B291" s="20" t="s">
        <v>32</v>
      </c>
      <c r="C291" s="49">
        <v>45365</v>
      </c>
      <c r="D291" s="56" t="s">
        <v>1541</v>
      </c>
      <c r="E291" s="21">
        <v>0.41666666666666669</v>
      </c>
      <c r="F291" s="40" t="s">
        <v>317</v>
      </c>
      <c r="G291" s="20" t="s">
        <v>64</v>
      </c>
      <c r="H291" s="10"/>
      <c r="I291" s="10"/>
      <c r="J291" s="2"/>
      <c r="K291" s="11" t="s">
        <v>1804</v>
      </c>
      <c r="L291" s="2" t="s">
        <v>37</v>
      </c>
      <c r="M291" s="2" t="s">
        <v>76</v>
      </c>
      <c r="N291" s="20" t="s">
        <v>1805</v>
      </c>
      <c r="O291" s="20" t="s">
        <v>1806</v>
      </c>
      <c r="P291" s="2" t="s">
        <v>319</v>
      </c>
      <c r="Q291" s="31"/>
      <c r="R291" s="31"/>
      <c r="S291" s="31"/>
      <c r="T291" s="41" t="s">
        <v>1807</v>
      </c>
      <c r="U291" s="2" t="s">
        <v>1048</v>
      </c>
      <c r="V291" s="2" t="s">
        <v>467</v>
      </c>
      <c r="W291" s="2" t="s">
        <v>46</v>
      </c>
      <c r="X291" s="2" t="s">
        <v>47</v>
      </c>
      <c r="Y291" s="2" t="s">
        <v>48</v>
      </c>
      <c r="Z291" s="17" t="str">
        <f>IF(Tabela1[[#This Row],[R.A.E]]="SIM",VLOOKUP(Tabela1[[#This Row],[CLASSIFICAÇÃO]],[1]Lista_Susp_!PRAZO,2,0)+Tabela1[[#This Row],[DATA]],"")</f>
        <v/>
      </c>
      <c r="AA291" s="19" t="b">
        <f ca="1">IF(Tabela1[[#This Row],[R.A.E]]="SIM",IF(AC291="ok","CONCLUÍDO",IF(Tabela1[[#This Row],[PRAZO ABERTURA R.A.E]]&lt;TODAY(),"ATRASADO","NO PRAZO")))</f>
        <v>0</v>
      </c>
      <c r="AB291" s="19" t="str">
        <f ca="1">IF(Tabela1[[#This Row],[PRAZO ABERTURA R.A.E]]&gt;=TODAY(),"",IF(Tabela1[[#This Row],[STATUS]]="ATRASADO",TODAY()-Tabela1[[#This Row],[PRAZO ABERTURA R.A.E]],""))</f>
        <v/>
      </c>
      <c r="AE291" s="2"/>
    </row>
    <row r="292" spans="1:32" ht="45" x14ac:dyDescent="0.25">
      <c r="A292" s="4">
        <v>291</v>
      </c>
      <c r="B292" s="20" t="s">
        <v>32</v>
      </c>
      <c r="C292" s="49">
        <v>45365</v>
      </c>
      <c r="D292" s="56" t="s">
        <v>1541</v>
      </c>
      <c r="E292" s="21">
        <v>0.57638888888888895</v>
      </c>
      <c r="F292" s="40" t="s">
        <v>317</v>
      </c>
      <c r="G292" s="20" t="s">
        <v>73</v>
      </c>
      <c r="H292" s="10"/>
      <c r="I292" s="10"/>
      <c r="J292" s="2"/>
      <c r="K292" s="11" t="s">
        <v>1808</v>
      </c>
      <c r="L292" s="2" t="s">
        <v>37</v>
      </c>
      <c r="M292" s="2" t="s">
        <v>76</v>
      </c>
      <c r="N292" s="20" t="s">
        <v>315</v>
      </c>
      <c r="O292" s="24" t="s">
        <v>1809</v>
      </c>
      <c r="P292" s="2" t="s">
        <v>319</v>
      </c>
      <c r="Q292" s="31"/>
      <c r="R292" s="31"/>
      <c r="S292" s="31"/>
      <c r="T292" s="41" t="s">
        <v>1810</v>
      </c>
      <c r="U292" s="2" t="s">
        <v>1811</v>
      </c>
      <c r="V292" s="2" t="s">
        <v>467</v>
      </c>
      <c r="W292" s="2" t="s">
        <v>46</v>
      </c>
      <c r="X292" s="2" t="s">
        <v>47</v>
      </c>
      <c r="Y292" s="2" t="s">
        <v>48</v>
      </c>
      <c r="Z292" s="17" t="str">
        <f>IF(Tabela1[[#This Row],[R.A.E]]="SIM",VLOOKUP(Tabela1[[#This Row],[CLASSIFICAÇÃO]],[1]Lista_Susp_!PRAZO,2,0)+Tabela1[[#This Row],[DATA]],"")</f>
        <v/>
      </c>
      <c r="AA292" s="19" t="b">
        <f ca="1">IF(Tabela1[[#This Row],[R.A.E]]="SIM",IF(AC292="ok","CONCLUÍDO",IF(Tabela1[[#This Row],[PRAZO ABERTURA R.A.E]]&lt;TODAY(),"ATRASADO","NO PRAZO")))</f>
        <v>0</v>
      </c>
      <c r="AB292" s="19" t="str">
        <f ca="1">IF(Tabela1[[#This Row],[PRAZO ABERTURA R.A.E]]&gt;=TODAY(),"",IF(Tabela1[[#This Row],[STATUS]]="ATRASADO",TODAY()-Tabela1[[#This Row],[PRAZO ABERTURA R.A.E]],""))</f>
        <v/>
      </c>
      <c r="AE292" s="2"/>
    </row>
    <row r="293" spans="1:32" ht="45" x14ac:dyDescent="0.25">
      <c r="A293" s="4">
        <v>283</v>
      </c>
      <c r="B293" s="20" t="s">
        <v>32</v>
      </c>
      <c r="C293" s="49">
        <v>45364</v>
      </c>
      <c r="D293" s="56" t="s">
        <v>1541</v>
      </c>
      <c r="E293" s="21">
        <v>0.34027777777777773</v>
      </c>
      <c r="F293" s="40" t="s">
        <v>1812</v>
      </c>
      <c r="G293" s="20" t="s">
        <v>34</v>
      </c>
      <c r="H293" s="10" t="s">
        <v>113</v>
      </c>
      <c r="I293" s="10"/>
      <c r="J293" s="2"/>
      <c r="K293" s="11" t="s">
        <v>1813</v>
      </c>
      <c r="L293" s="2" t="s">
        <v>441</v>
      </c>
      <c r="M293" s="2" t="s">
        <v>38</v>
      </c>
      <c r="N293" s="20" t="s">
        <v>1544</v>
      </c>
      <c r="O293" s="20" t="s">
        <v>1814</v>
      </c>
      <c r="P293" s="2" t="s">
        <v>329</v>
      </c>
      <c r="Q293" s="31"/>
      <c r="R293" s="31"/>
      <c r="S293" s="31"/>
      <c r="T293" s="41" t="s">
        <v>1815</v>
      </c>
      <c r="U293" s="2" t="s">
        <v>1816</v>
      </c>
      <c r="V293" s="2" t="s">
        <v>1551</v>
      </c>
      <c r="W293" s="2" t="s">
        <v>46</v>
      </c>
      <c r="X293" s="2" t="s">
        <v>47</v>
      </c>
      <c r="Y293" s="2" t="s">
        <v>48</v>
      </c>
      <c r="Z293" s="17" t="str">
        <f>IF(Tabela1[[#This Row],[R.A.E]]="SIM",VLOOKUP(Tabela1[[#This Row],[CLASSIFICAÇÃO]],[1]Lista_Susp_!PRAZO,2,0)+Tabela1[[#This Row],[DATA]],"")</f>
        <v/>
      </c>
      <c r="AA293" s="19" t="b">
        <f ca="1">IF(Tabela1[[#This Row],[R.A.E]]="SIM",IF(AC293="ok","CONCLUÍDO",IF(Tabela1[[#This Row],[PRAZO ABERTURA R.A.E]]&lt;TODAY(),"ATRASADO","NO PRAZO")))</f>
        <v>0</v>
      </c>
      <c r="AB293" s="19" t="str">
        <f ca="1">IF(Tabela1[[#This Row],[PRAZO ABERTURA R.A.E]]&gt;=TODAY(),"",IF(Tabela1[[#This Row],[STATUS]]="ATRASADO",TODAY()-Tabela1[[#This Row],[PRAZO ABERTURA R.A.E]],""))</f>
        <v/>
      </c>
      <c r="AE293" s="2"/>
      <c r="AF293" t="s">
        <v>52</v>
      </c>
    </row>
    <row r="294" spans="1:32" ht="60" x14ac:dyDescent="0.25">
      <c r="A294" s="4">
        <v>287</v>
      </c>
      <c r="B294" s="20" t="s">
        <v>32</v>
      </c>
      <c r="C294" s="49">
        <v>45365</v>
      </c>
      <c r="D294" s="56" t="s">
        <v>1541</v>
      </c>
      <c r="E294" s="21">
        <v>0.36805555555555558</v>
      </c>
      <c r="F294" s="40" t="s">
        <v>1817</v>
      </c>
      <c r="G294" s="20" t="s">
        <v>34</v>
      </c>
      <c r="H294" s="10" t="s">
        <v>93</v>
      </c>
      <c r="I294" s="10"/>
      <c r="J294" s="2"/>
      <c r="K294" s="11" t="s">
        <v>1818</v>
      </c>
      <c r="L294" s="2" t="s">
        <v>37</v>
      </c>
      <c r="M294" s="2" t="s">
        <v>54</v>
      </c>
      <c r="N294" s="20" t="s">
        <v>1819</v>
      </c>
      <c r="O294" s="24" t="s">
        <v>1820</v>
      </c>
      <c r="P294" s="2" t="s">
        <v>379</v>
      </c>
      <c r="Q294" s="31"/>
      <c r="R294" s="31"/>
      <c r="S294" s="31"/>
      <c r="T294" s="41" t="s">
        <v>1821</v>
      </c>
      <c r="U294" s="2" t="s">
        <v>1822</v>
      </c>
      <c r="V294" s="2" t="s">
        <v>60</v>
      </c>
      <c r="W294" s="2" t="s">
        <v>46</v>
      </c>
      <c r="X294" s="2" t="s">
        <v>47</v>
      </c>
      <c r="Y294" s="2" t="s">
        <v>48</v>
      </c>
      <c r="Z294" s="17" t="str">
        <f>IF(Tabela1[[#This Row],[R.A.E]]="SIM",VLOOKUP(Tabela1[[#This Row],[CLASSIFICAÇÃO]],[1]Lista_Susp_!PRAZO,2,0)+Tabela1[[#This Row],[DATA]],"")</f>
        <v/>
      </c>
      <c r="AA294" s="19" t="b">
        <f ca="1">IF(Tabela1[[#This Row],[R.A.E]]="SIM",IF(AC294="ok","CONCLUÍDO",IF(Tabela1[[#This Row],[PRAZO ABERTURA R.A.E]]&lt;TODAY(),"ATRASADO","NO PRAZO")))</f>
        <v>0</v>
      </c>
      <c r="AB294" s="19" t="str">
        <f ca="1">IF(Tabela1[[#This Row],[PRAZO ABERTURA R.A.E]]&gt;=TODAY(),"",IF(Tabela1[[#This Row],[STATUS]]="ATRASADO",TODAY()-Tabela1[[#This Row],[PRAZO ABERTURA R.A.E]],""))</f>
        <v/>
      </c>
      <c r="AE294" s="2"/>
    </row>
    <row r="295" spans="1:32" ht="30" x14ac:dyDescent="0.25">
      <c r="A295" s="4">
        <v>294</v>
      </c>
      <c r="B295" s="20" t="s">
        <v>32</v>
      </c>
      <c r="C295" s="49">
        <v>45365</v>
      </c>
      <c r="D295" s="56" t="s">
        <v>1541</v>
      </c>
      <c r="E295" s="21">
        <v>0.44791666666666669</v>
      </c>
      <c r="F295" s="40" t="s">
        <v>1823</v>
      </c>
      <c r="G295" s="20" t="s">
        <v>64</v>
      </c>
      <c r="H295" s="10"/>
      <c r="I295" s="10"/>
      <c r="J295" s="2"/>
      <c r="K295" s="11" t="s">
        <v>1824</v>
      </c>
      <c r="L295" s="1" t="s">
        <v>1825</v>
      </c>
      <c r="M295" s="2" t="s">
        <v>497</v>
      </c>
      <c r="N295" s="20" t="s">
        <v>1826</v>
      </c>
      <c r="O295" s="20" t="s">
        <v>1827</v>
      </c>
      <c r="P295" s="2" t="s">
        <v>1828</v>
      </c>
      <c r="Q295" s="31"/>
      <c r="R295" s="31"/>
      <c r="S295" s="31"/>
      <c r="T295" s="41" t="s">
        <v>1829</v>
      </c>
      <c r="U295" s="2" t="s">
        <v>1830</v>
      </c>
      <c r="V295" s="2" t="s">
        <v>467</v>
      </c>
      <c r="W295" s="2" t="s">
        <v>46</v>
      </c>
      <c r="X295" s="2" t="s">
        <v>47</v>
      </c>
      <c r="Y295" s="2" t="s">
        <v>48</v>
      </c>
      <c r="Z295" s="17" t="str">
        <f>IF(Tabela1[[#This Row],[R.A.E]]="SIM",VLOOKUP(Tabela1[[#This Row],[CLASSIFICAÇÃO]],[1]Lista_Susp_!PRAZO,2,0)+Tabela1[[#This Row],[DATA]],"")</f>
        <v/>
      </c>
      <c r="AA295" s="19" t="b">
        <f ca="1">IF(Tabela1[[#This Row],[R.A.E]]="SIM",IF(AC295="ok","CONCLUÍDO",IF(Tabela1[[#This Row],[PRAZO ABERTURA R.A.E]]&lt;TODAY(),"ATRASADO","NO PRAZO")))</f>
        <v>0</v>
      </c>
      <c r="AB295" s="19" t="str">
        <f ca="1">IF(Tabela1[[#This Row],[PRAZO ABERTURA R.A.E]]&gt;=TODAY(),"",IF(Tabela1[[#This Row],[STATUS]]="ATRASADO",TODAY()-Tabela1[[#This Row],[PRAZO ABERTURA R.A.E]],""))</f>
        <v/>
      </c>
      <c r="AE295" s="2"/>
    </row>
    <row r="296" spans="1:32" ht="30" x14ac:dyDescent="0.25">
      <c r="A296" s="4">
        <v>295</v>
      </c>
      <c r="B296" s="20" t="s">
        <v>71</v>
      </c>
      <c r="C296" s="49">
        <v>45365</v>
      </c>
      <c r="D296" s="56" t="s">
        <v>1541</v>
      </c>
      <c r="E296" s="21">
        <v>0.65277777777777779</v>
      </c>
      <c r="F296" s="40" t="s">
        <v>1361</v>
      </c>
      <c r="G296" s="20" t="s">
        <v>125</v>
      </c>
      <c r="H296" s="10"/>
      <c r="I296" s="10"/>
      <c r="J296" s="2"/>
      <c r="K296" s="11" t="s">
        <v>1831</v>
      </c>
      <c r="L296" s="2" t="s">
        <v>154</v>
      </c>
      <c r="M296" s="2" t="s">
        <v>128</v>
      </c>
      <c r="N296" s="20" t="s">
        <v>1832</v>
      </c>
      <c r="O296" s="20" t="s">
        <v>1833</v>
      </c>
      <c r="P296" s="2" t="s">
        <v>253</v>
      </c>
      <c r="Q296" s="31"/>
      <c r="R296" s="31"/>
      <c r="S296" s="31"/>
      <c r="T296" s="41" t="s">
        <v>1834</v>
      </c>
      <c r="U296" s="2" t="s">
        <v>1835</v>
      </c>
      <c r="V296" s="2" t="s">
        <v>145</v>
      </c>
      <c r="W296" s="2" t="s">
        <v>46</v>
      </c>
      <c r="X296" s="2" t="s">
        <v>47</v>
      </c>
      <c r="Y296" s="2" t="s">
        <v>48</v>
      </c>
      <c r="Z296" s="17" t="str">
        <f>IF(Tabela1[[#This Row],[R.A.E]]="SIM",VLOOKUP(Tabela1[[#This Row],[CLASSIFICAÇÃO]],[1]Lista_Susp_!PRAZO,2,0)+Tabela1[[#This Row],[DATA]],"")</f>
        <v/>
      </c>
      <c r="AA296" s="19" t="b">
        <f ca="1">IF(Tabela1[[#This Row],[R.A.E]]="SIM",IF(AC296="ok","CONCLUÍDO",IF(Tabela1[[#This Row],[PRAZO ABERTURA R.A.E]]&lt;TODAY(),"ATRASADO","NO PRAZO")))</f>
        <v>0</v>
      </c>
      <c r="AB296" s="19" t="str">
        <f ca="1">IF(Tabela1[[#This Row],[PRAZO ABERTURA R.A.E]]&gt;=TODAY(),"",IF(Tabela1[[#This Row],[STATUS]]="ATRASADO",TODAY()-Tabela1[[#This Row],[PRAZO ABERTURA R.A.E]],""))</f>
        <v/>
      </c>
      <c r="AE296" s="2"/>
      <c r="AF296" t="s">
        <v>52</v>
      </c>
    </row>
    <row r="297" spans="1:32" ht="45" x14ac:dyDescent="0.25">
      <c r="A297" s="4">
        <v>296</v>
      </c>
      <c r="B297" s="20" t="s">
        <v>71</v>
      </c>
      <c r="C297" s="49">
        <v>45365</v>
      </c>
      <c r="D297" s="56" t="s">
        <v>1541</v>
      </c>
      <c r="E297" s="21">
        <v>0.625</v>
      </c>
      <c r="F297" s="40" t="s">
        <v>1836</v>
      </c>
      <c r="G297" s="20" t="s">
        <v>73</v>
      </c>
      <c r="H297" s="10"/>
      <c r="I297" s="10"/>
      <c r="J297" s="2"/>
      <c r="K297" s="11" t="s">
        <v>1837</v>
      </c>
      <c r="L297" s="2" t="s">
        <v>75</v>
      </c>
      <c r="M297" s="2" t="s">
        <v>272</v>
      </c>
      <c r="N297" s="20" t="s">
        <v>1748</v>
      </c>
      <c r="O297" s="20" t="s">
        <v>1838</v>
      </c>
      <c r="P297" s="2" t="s">
        <v>1839</v>
      </c>
      <c r="Q297" s="31"/>
      <c r="R297" s="31"/>
      <c r="S297" s="31"/>
      <c r="T297" s="41" t="s">
        <v>1840</v>
      </c>
      <c r="U297" s="2" t="s">
        <v>1841</v>
      </c>
      <c r="V297" s="2" t="s">
        <v>170</v>
      </c>
      <c r="W297" s="2" t="s">
        <v>46</v>
      </c>
      <c r="X297" s="2" t="s">
        <v>47</v>
      </c>
      <c r="Y297" s="2" t="s">
        <v>48</v>
      </c>
      <c r="Z297" s="17" t="str">
        <f>IF(Tabela1[[#This Row],[R.A.E]]="SIM",VLOOKUP(Tabela1[[#This Row],[CLASSIFICAÇÃO]],[1]Lista_Susp_!PRAZO,2,0)+Tabela1[[#This Row],[DATA]],"")</f>
        <v/>
      </c>
      <c r="AA297" s="19" t="b">
        <f ca="1">IF(Tabela1[[#This Row],[R.A.E]]="SIM",IF(AC297="ok","CONCLUÍDO",IF(Tabela1[[#This Row],[PRAZO ABERTURA R.A.E]]&lt;TODAY(),"ATRASADO","NO PRAZO")))</f>
        <v>0</v>
      </c>
      <c r="AB297" s="19" t="str">
        <f ca="1">IF(Tabela1[[#This Row],[PRAZO ABERTURA R.A.E]]&gt;=TODAY(),"",IF(Tabela1[[#This Row],[STATUS]]="ATRASADO",TODAY()-Tabela1[[#This Row],[PRAZO ABERTURA R.A.E]],""))</f>
        <v/>
      </c>
      <c r="AE297" s="2"/>
      <c r="AF297" t="s">
        <v>52</v>
      </c>
    </row>
    <row r="298" spans="1:32" x14ac:dyDescent="0.25">
      <c r="A298" s="4">
        <v>292</v>
      </c>
      <c r="B298" s="20" t="s">
        <v>32</v>
      </c>
      <c r="C298" s="49">
        <v>45365</v>
      </c>
      <c r="D298" s="56" t="s">
        <v>1541</v>
      </c>
      <c r="E298" s="21">
        <v>0.375</v>
      </c>
      <c r="F298" s="40" t="s">
        <v>1842</v>
      </c>
      <c r="G298" s="20" t="s">
        <v>34</v>
      </c>
      <c r="H298" s="10" t="s">
        <v>93</v>
      </c>
      <c r="I298" s="10"/>
      <c r="J298" s="2"/>
      <c r="K298" s="11" t="s">
        <v>1843</v>
      </c>
      <c r="L298" s="2" t="s">
        <v>37</v>
      </c>
      <c r="M298" s="2" t="s">
        <v>128</v>
      </c>
      <c r="N298" s="20" t="s">
        <v>1844</v>
      </c>
      <c r="O298" s="20" t="s">
        <v>1845</v>
      </c>
      <c r="P298" s="2" t="s">
        <v>1635</v>
      </c>
      <c r="Q298" s="31"/>
      <c r="R298" s="31"/>
      <c r="S298" s="31"/>
      <c r="T298" t="s">
        <v>1846</v>
      </c>
      <c r="U298" s="2" t="s">
        <v>1847</v>
      </c>
      <c r="V298" s="2" t="s">
        <v>219</v>
      </c>
      <c r="W298" s="2" t="s">
        <v>46</v>
      </c>
      <c r="X298" s="2" t="s">
        <v>47</v>
      </c>
      <c r="Y298" s="2" t="s">
        <v>48</v>
      </c>
      <c r="Z298" s="17" t="str">
        <f>IF(Tabela1[[#This Row],[R.A.E]]="SIM",VLOOKUP(Tabela1[[#This Row],[CLASSIFICAÇÃO]],[1]Lista_Susp_!PRAZO,2,0)+Tabela1[[#This Row],[DATA]],"")</f>
        <v/>
      </c>
      <c r="AA298" s="19" t="b">
        <f ca="1">IF(Tabela1[[#This Row],[R.A.E]]="SIM",IF(AC298="ok","CONCLUÍDO",IF(Tabela1[[#This Row],[PRAZO ABERTURA R.A.E]]&lt;TODAY(),"ATRASADO","NO PRAZO")))</f>
        <v>0</v>
      </c>
      <c r="AB298" s="19" t="str">
        <f ca="1">IF(Tabela1[[#This Row],[PRAZO ABERTURA R.A.E]]&gt;=TODAY(),"",IF(Tabela1[[#This Row],[STATUS]]="ATRASADO",TODAY()-Tabela1[[#This Row],[PRAZO ABERTURA R.A.E]],""))</f>
        <v/>
      </c>
      <c r="AE298" s="2"/>
    </row>
    <row r="299" spans="1:32" ht="45" x14ac:dyDescent="0.25">
      <c r="A299" s="4">
        <v>293</v>
      </c>
      <c r="B299" s="20" t="s">
        <v>32</v>
      </c>
      <c r="C299" s="49">
        <v>45365</v>
      </c>
      <c r="D299" s="56" t="s">
        <v>1541</v>
      </c>
      <c r="E299" s="21">
        <v>0.56944444444444442</v>
      </c>
      <c r="F299" s="40" t="s">
        <v>1848</v>
      </c>
      <c r="G299" s="20" t="s">
        <v>34</v>
      </c>
      <c r="H299" s="10" t="s">
        <v>35</v>
      </c>
      <c r="I299" s="10"/>
      <c r="J299" s="2"/>
      <c r="K299" s="11" t="s">
        <v>1849</v>
      </c>
      <c r="L299" s="2" t="s">
        <v>37</v>
      </c>
      <c r="M299" s="2" t="s">
        <v>128</v>
      </c>
      <c r="N299" s="20" t="s">
        <v>1850</v>
      </c>
      <c r="O299" s="24" t="s">
        <v>1851</v>
      </c>
      <c r="P299" s="2" t="s">
        <v>329</v>
      </c>
      <c r="Q299" s="31"/>
      <c r="R299" s="31"/>
      <c r="S299" s="31"/>
      <c r="T299" s="41" t="s">
        <v>1852</v>
      </c>
      <c r="U299" s="2" t="s">
        <v>1853</v>
      </c>
      <c r="V299" s="2" t="s">
        <v>1038</v>
      </c>
      <c r="W299" s="2" t="s">
        <v>46</v>
      </c>
      <c r="X299" s="2" t="s">
        <v>47</v>
      </c>
      <c r="Y299" s="2" t="s">
        <v>48</v>
      </c>
      <c r="Z299" s="17" t="str">
        <f>IF(Tabela1[[#This Row],[R.A.E]]="SIM",VLOOKUP(Tabela1[[#This Row],[CLASSIFICAÇÃO]],[1]Lista_Susp_!PRAZO,2,0)+Tabela1[[#This Row],[DATA]],"")</f>
        <v/>
      </c>
      <c r="AA299" s="19" t="b">
        <f ca="1">IF(Tabela1[[#This Row],[R.A.E]]="SIM",IF(AC299="ok","CONCLUÍDO",IF(Tabela1[[#This Row],[PRAZO ABERTURA R.A.E]]&lt;TODAY(),"ATRASADO","NO PRAZO")))</f>
        <v>0</v>
      </c>
      <c r="AB299" s="19" t="str">
        <f ca="1">IF(Tabela1[[#This Row],[PRAZO ABERTURA R.A.E]]&gt;=TODAY(),"",IF(Tabela1[[#This Row],[STATUS]]="ATRASADO",TODAY()-Tabela1[[#This Row],[PRAZO ABERTURA R.A.E]],""))</f>
        <v/>
      </c>
      <c r="AE299" s="2"/>
    </row>
    <row r="300" spans="1:32" x14ac:dyDescent="0.25">
      <c r="A300" s="4">
        <v>298</v>
      </c>
      <c r="B300" s="20" t="s">
        <v>32</v>
      </c>
      <c r="C300" s="49">
        <v>45368</v>
      </c>
      <c r="D300" s="56" t="s">
        <v>1541</v>
      </c>
      <c r="E300" s="21">
        <v>0.79861111111111116</v>
      </c>
      <c r="F300" s="40" t="s">
        <v>1854</v>
      </c>
      <c r="G300" s="20" t="s">
        <v>34</v>
      </c>
      <c r="H300" s="10" t="s">
        <v>113</v>
      </c>
      <c r="I300" s="10"/>
      <c r="J300" s="2"/>
      <c r="K300" s="11" t="s">
        <v>1855</v>
      </c>
      <c r="L300" s="2" t="s">
        <v>350</v>
      </c>
      <c r="M300" s="2" t="s">
        <v>38</v>
      </c>
      <c r="N300" s="20" t="s">
        <v>1856</v>
      </c>
      <c r="O300" s="20" t="s">
        <v>1857</v>
      </c>
      <c r="P300" s="2" t="s">
        <v>1546</v>
      </c>
      <c r="Q300" s="31"/>
      <c r="R300" s="31"/>
      <c r="S300" s="31"/>
      <c r="T300" s="41" t="s">
        <v>1858</v>
      </c>
      <c r="U300" s="2" t="s">
        <v>1859</v>
      </c>
      <c r="V300" s="2" t="s">
        <v>1551</v>
      </c>
      <c r="W300" s="2" t="s">
        <v>46</v>
      </c>
      <c r="X300" s="2" t="s">
        <v>47</v>
      </c>
      <c r="Y300" s="2" t="s">
        <v>48</v>
      </c>
      <c r="Z300" s="17" t="str">
        <f>IF(Tabela1[[#This Row],[R.A.E]]="SIM",VLOOKUP(Tabela1[[#This Row],[CLASSIFICAÇÃO]],[1]Lista_Susp_!PRAZO,2,0)+Tabela1[[#This Row],[DATA]],"")</f>
        <v/>
      </c>
      <c r="AA300" s="19" t="b">
        <f ca="1">IF(Tabela1[[#This Row],[R.A.E]]="SIM",IF(AC300="ok","CONCLUÍDO",IF(Tabela1[[#This Row],[PRAZO ABERTURA R.A.E]]&lt;TODAY(),"ATRASADO","NO PRAZO")))</f>
        <v>0</v>
      </c>
      <c r="AB300" s="19" t="str">
        <f ca="1">IF(Tabela1[[#This Row],[PRAZO ABERTURA R.A.E]]&gt;=TODAY(),"",IF(Tabela1[[#This Row],[STATUS]]="ATRASADO",TODAY()-Tabela1[[#This Row],[PRAZO ABERTURA R.A.E]],""))</f>
        <v/>
      </c>
      <c r="AE300" s="2"/>
      <c r="AF300" t="s">
        <v>52</v>
      </c>
    </row>
    <row r="301" spans="1:32" ht="30" x14ac:dyDescent="0.25">
      <c r="A301" s="4">
        <v>299</v>
      </c>
      <c r="B301" s="20" t="s">
        <v>32</v>
      </c>
      <c r="C301" s="49">
        <v>45368</v>
      </c>
      <c r="D301" s="56" t="s">
        <v>1541</v>
      </c>
      <c r="E301" s="21">
        <v>0.84375</v>
      </c>
      <c r="F301" s="40" t="s">
        <v>1860</v>
      </c>
      <c r="G301" s="20" t="s">
        <v>34</v>
      </c>
      <c r="H301" s="10" t="s">
        <v>93</v>
      </c>
      <c r="I301" s="10"/>
      <c r="J301" s="2"/>
      <c r="K301" s="11" t="s">
        <v>1861</v>
      </c>
      <c r="L301" s="2" t="s">
        <v>37</v>
      </c>
      <c r="M301" s="2" t="s">
        <v>54</v>
      </c>
      <c r="N301" s="20" t="s">
        <v>1819</v>
      </c>
      <c r="O301" s="24" t="s">
        <v>1862</v>
      </c>
      <c r="P301" s="2" t="s">
        <v>1863</v>
      </c>
      <c r="Q301" s="31"/>
      <c r="R301" s="31"/>
      <c r="S301" s="31"/>
      <c r="T301" s="41" t="s">
        <v>996</v>
      </c>
      <c r="U301" s="2" t="s">
        <v>1864</v>
      </c>
      <c r="V301" s="2" t="s">
        <v>60</v>
      </c>
      <c r="W301" s="2" t="s">
        <v>46</v>
      </c>
      <c r="X301" s="2" t="s">
        <v>47</v>
      </c>
      <c r="Y301" s="2" t="s">
        <v>48</v>
      </c>
      <c r="Z301" s="17" t="str">
        <f>IF(Tabela1[[#This Row],[R.A.E]]="SIM",VLOOKUP(Tabela1[[#This Row],[CLASSIFICAÇÃO]],[1]Lista_Susp_!PRAZO,2,0)+Tabela1[[#This Row],[DATA]],"")</f>
        <v/>
      </c>
      <c r="AA301" s="19" t="b">
        <f ca="1">IF(Tabela1[[#This Row],[R.A.E]]="SIM",IF(AC301="ok","CONCLUÍDO",IF(Tabela1[[#This Row],[PRAZO ABERTURA R.A.E]]&lt;TODAY(),"ATRASADO","NO PRAZO")))</f>
        <v>0</v>
      </c>
      <c r="AB301" s="19" t="str">
        <f ca="1">IF(Tabela1[[#This Row],[PRAZO ABERTURA R.A.E]]&gt;=TODAY(),"",IF(Tabela1[[#This Row],[STATUS]]="ATRASADO",TODAY()-Tabela1[[#This Row],[PRAZO ABERTURA R.A.E]],""))</f>
        <v/>
      </c>
      <c r="AE301" s="2"/>
    </row>
    <row r="302" spans="1:32" x14ac:dyDescent="0.25">
      <c r="A302" s="4">
        <v>300</v>
      </c>
      <c r="B302" s="20" t="s">
        <v>32</v>
      </c>
      <c r="C302" s="49">
        <v>45368</v>
      </c>
      <c r="D302" s="56" t="s">
        <v>1541</v>
      </c>
      <c r="E302" s="21">
        <v>0.14583333333333334</v>
      </c>
      <c r="F302" s="40" t="s">
        <v>1865</v>
      </c>
      <c r="G302" s="20" t="s">
        <v>34</v>
      </c>
      <c r="H302" s="10" t="s">
        <v>35</v>
      </c>
      <c r="I302" s="10"/>
      <c r="J302" s="2"/>
      <c r="K302" s="11" t="s">
        <v>1866</v>
      </c>
      <c r="L302" s="2" t="s">
        <v>902</v>
      </c>
      <c r="M302" s="2" t="s">
        <v>96</v>
      </c>
      <c r="N302" s="20" t="s">
        <v>1451</v>
      </c>
      <c r="O302" s="20" t="s">
        <v>1867</v>
      </c>
      <c r="P302" s="2" t="s">
        <v>329</v>
      </c>
      <c r="Q302" s="31"/>
      <c r="R302" s="31"/>
      <c r="S302" s="31"/>
      <c r="T302" t="s">
        <v>1453</v>
      </c>
      <c r="U302" s="2" t="s">
        <v>1868</v>
      </c>
      <c r="V302" s="2" t="s">
        <v>1240</v>
      </c>
      <c r="W302" s="2" t="s">
        <v>46</v>
      </c>
      <c r="X302" s="2" t="s">
        <v>47</v>
      </c>
      <c r="Y302" s="2" t="s">
        <v>48</v>
      </c>
      <c r="Z302" s="17" t="str">
        <f>IF(Tabela1[[#This Row],[R.A.E]]="SIM",VLOOKUP(Tabela1[[#This Row],[CLASSIFICAÇÃO]],[1]Lista_Susp_!PRAZO,2,0)+Tabela1[[#This Row],[DATA]],"")</f>
        <v/>
      </c>
      <c r="AA302" s="19" t="b">
        <f ca="1">IF(Tabela1[[#This Row],[R.A.E]]="SIM",IF(AC302="ok","CONCLUÍDO",IF(Tabela1[[#This Row],[PRAZO ABERTURA R.A.E]]&lt;TODAY(),"ATRASADO","NO PRAZO")))</f>
        <v>0</v>
      </c>
      <c r="AB302" s="19" t="str">
        <f ca="1">IF(Tabela1[[#This Row],[PRAZO ABERTURA R.A.E]]&gt;=TODAY(),"",IF(Tabela1[[#This Row],[STATUS]]="ATRASADO",TODAY()-Tabela1[[#This Row],[PRAZO ABERTURA R.A.E]],""))</f>
        <v/>
      </c>
      <c r="AE302" s="2"/>
    </row>
    <row r="303" spans="1:32" ht="30" x14ac:dyDescent="0.25">
      <c r="A303" s="4">
        <v>301</v>
      </c>
      <c r="B303" s="20" t="s">
        <v>32</v>
      </c>
      <c r="C303" s="49">
        <v>45368</v>
      </c>
      <c r="D303" s="56" t="s">
        <v>1541</v>
      </c>
      <c r="E303" s="21">
        <v>0.72916666666666663</v>
      </c>
      <c r="F303" s="40" t="s">
        <v>1869</v>
      </c>
      <c r="G303" s="20" t="s">
        <v>34</v>
      </c>
      <c r="H303" s="10" t="s">
        <v>93</v>
      </c>
      <c r="I303" s="10"/>
      <c r="J303" s="2"/>
      <c r="K303" s="11" t="s">
        <v>1870</v>
      </c>
      <c r="L303" s="2" t="s">
        <v>37</v>
      </c>
      <c r="M303" s="2" t="s">
        <v>96</v>
      </c>
      <c r="N303" s="20" t="s">
        <v>1451</v>
      </c>
      <c r="O303" s="24" t="s">
        <v>1871</v>
      </c>
      <c r="P303" s="2" t="s">
        <v>1743</v>
      </c>
      <c r="Q303" s="31"/>
      <c r="R303" s="31"/>
      <c r="S303" s="31"/>
      <c r="T303" t="s">
        <v>1453</v>
      </c>
      <c r="U303" s="2" t="s">
        <v>1872</v>
      </c>
      <c r="V303" s="2" t="s">
        <v>1240</v>
      </c>
      <c r="W303" s="2" t="s">
        <v>46</v>
      </c>
      <c r="X303" s="2" t="s">
        <v>47</v>
      </c>
      <c r="Y303" s="2" t="s">
        <v>48</v>
      </c>
      <c r="Z303" s="17" t="str">
        <f>IF(Tabela1[[#This Row],[R.A.E]]="SIM",VLOOKUP(Tabela1[[#This Row],[CLASSIFICAÇÃO]],[1]Lista_Susp_!PRAZO,2,0)+Tabela1[[#This Row],[DATA]],"")</f>
        <v/>
      </c>
      <c r="AA303" s="19" t="b">
        <f ca="1">IF(Tabela1[[#This Row],[R.A.E]]="SIM",IF(AC303="ok","CONCLUÍDO",IF(Tabela1[[#This Row],[PRAZO ABERTURA R.A.E]]&lt;TODAY(),"ATRASADO","NO PRAZO")))</f>
        <v>0</v>
      </c>
      <c r="AB303" s="19" t="str">
        <f ca="1">IF(Tabela1[[#This Row],[PRAZO ABERTURA R.A.E]]&gt;=TODAY(),"",IF(Tabela1[[#This Row],[STATUS]]="ATRASADO",TODAY()-Tabela1[[#This Row],[PRAZO ABERTURA R.A.E]],""))</f>
        <v/>
      </c>
      <c r="AE303" s="2"/>
    </row>
    <row r="304" spans="1:32" ht="30" x14ac:dyDescent="0.25">
      <c r="A304" s="4">
        <v>302</v>
      </c>
      <c r="B304" s="20" t="s">
        <v>32</v>
      </c>
      <c r="C304" s="49">
        <v>45366</v>
      </c>
      <c r="D304" s="56" t="s">
        <v>1541</v>
      </c>
      <c r="E304" s="21">
        <v>0.90277777777777779</v>
      </c>
      <c r="F304" s="40" t="s">
        <v>1873</v>
      </c>
      <c r="G304" s="20" t="s">
        <v>34</v>
      </c>
      <c r="H304" s="10" t="s">
        <v>113</v>
      </c>
      <c r="I304" s="10"/>
      <c r="J304" s="2"/>
      <c r="K304" s="11" t="s">
        <v>1874</v>
      </c>
      <c r="L304" s="2" t="s">
        <v>37</v>
      </c>
      <c r="M304" s="2" t="s">
        <v>38</v>
      </c>
      <c r="N304" s="45"/>
      <c r="O304" s="24" t="s">
        <v>1875</v>
      </c>
      <c r="P304" s="2" t="s">
        <v>1876</v>
      </c>
      <c r="Q304" s="31"/>
      <c r="R304" s="31"/>
      <c r="S304" s="31"/>
      <c r="T304" t="s">
        <v>1728</v>
      </c>
      <c r="U304" s="2" t="s">
        <v>1877</v>
      </c>
      <c r="V304" s="2" t="s">
        <v>45</v>
      </c>
      <c r="W304" s="2" t="s">
        <v>46</v>
      </c>
      <c r="X304" s="2" t="s">
        <v>47</v>
      </c>
      <c r="Y304" s="2" t="s">
        <v>48</v>
      </c>
      <c r="Z304" s="17" t="str">
        <f>IF(Tabela1[[#This Row],[R.A.E]]="SIM",VLOOKUP(Tabela1[[#This Row],[CLASSIFICAÇÃO]],[1]Lista_Susp_!PRAZO,2,0)+Tabela1[[#This Row],[DATA]],"")</f>
        <v/>
      </c>
      <c r="AA304" s="19" t="b">
        <f ca="1">IF(Tabela1[[#This Row],[R.A.E]]="SIM",IF(AC304="ok","CONCLUÍDO",IF(Tabela1[[#This Row],[PRAZO ABERTURA R.A.E]]&lt;TODAY(),"ATRASADO","NO PRAZO")))</f>
        <v>0</v>
      </c>
      <c r="AB304" s="19" t="str">
        <f ca="1">IF(Tabela1[[#This Row],[PRAZO ABERTURA R.A.E]]&gt;=TODAY(),"",IF(Tabela1[[#This Row],[STATUS]]="ATRASADO",TODAY()-Tabela1[[#This Row],[PRAZO ABERTURA R.A.E]],""))</f>
        <v/>
      </c>
      <c r="AE304" s="2"/>
    </row>
    <row r="305" spans="1:32" ht="45" x14ac:dyDescent="0.25">
      <c r="A305" s="4">
        <v>304</v>
      </c>
      <c r="B305" s="20" t="s">
        <v>32</v>
      </c>
      <c r="C305" s="49">
        <v>45366</v>
      </c>
      <c r="D305" s="56" t="s">
        <v>1541</v>
      </c>
      <c r="E305" s="21">
        <v>0.60416666666666663</v>
      </c>
      <c r="F305" s="40" t="s">
        <v>1878</v>
      </c>
      <c r="G305" s="20" t="s">
        <v>125</v>
      </c>
      <c r="H305" s="10"/>
      <c r="I305" s="10"/>
      <c r="J305" s="2"/>
      <c r="K305" s="11" t="s">
        <v>1879</v>
      </c>
      <c r="L305" s="2" t="s">
        <v>1880</v>
      </c>
      <c r="M305" s="2" t="s">
        <v>569</v>
      </c>
      <c r="N305" s="20" t="s">
        <v>1881</v>
      </c>
      <c r="O305" s="40" t="s">
        <v>1882</v>
      </c>
      <c r="P305" s="2" t="s">
        <v>1883</v>
      </c>
      <c r="Q305" s="31"/>
      <c r="R305" s="31"/>
      <c r="S305" s="31"/>
      <c r="T305" s="41" t="s">
        <v>1884</v>
      </c>
      <c r="U305" s="2" t="s">
        <v>1885</v>
      </c>
      <c r="V305" s="2" t="s">
        <v>467</v>
      </c>
      <c r="W305" s="2" t="s">
        <v>184</v>
      </c>
      <c r="X305" s="2" t="s">
        <v>123</v>
      </c>
      <c r="Y305" s="2" t="s">
        <v>52</v>
      </c>
      <c r="Z305" s="17">
        <f>IF(Tabela1[[#This Row],[R.A.E]]="SIM",VLOOKUP(Tabela1[[#This Row],[CLASSIFICAÇÃO]],[1]Lista_Susp_!PRAZO,2,0)+Tabela1[[#This Row],[DATA]],"")</f>
        <v>45373</v>
      </c>
      <c r="AA305" s="19" t="str">
        <f ca="1">IF(Tabela1[[#This Row],[R.A.E]]="SIM",IF(AC305="ok","CONCLUÍDO",IF(Tabela1[[#This Row],[PRAZO ABERTURA R.A.E]]&lt;TODAY(),"ATRASADO","NO PRAZO")))</f>
        <v>CONCLUÍDO</v>
      </c>
      <c r="AB305" s="19" t="str">
        <f ca="1">IF(Tabela1[[#This Row],[PRAZO ABERTURA R.A.E]]&gt;=TODAY(),"",IF(Tabela1[[#This Row],[STATUS]]="ATRASADO",TODAY()-Tabela1[[#This Row],[PRAZO ABERTURA R.A.E]],""))</f>
        <v/>
      </c>
      <c r="AC305" s="2" t="s">
        <v>62</v>
      </c>
      <c r="AE305" s="2" t="s">
        <v>52</v>
      </c>
    </row>
    <row r="306" spans="1:32" ht="30" x14ac:dyDescent="0.25">
      <c r="A306" s="4">
        <v>305</v>
      </c>
      <c r="B306" s="20" t="s">
        <v>32</v>
      </c>
      <c r="C306" s="49">
        <v>45366</v>
      </c>
      <c r="D306" s="56" t="s">
        <v>1541</v>
      </c>
      <c r="E306" s="21">
        <v>0.40763888888888888</v>
      </c>
      <c r="F306" s="40" t="s">
        <v>317</v>
      </c>
      <c r="G306" s="20" t="s">
        <v>73</v>
      </c>
      <c r="H306" s="10"/>
      <c r="I306" s="10"/>
      <c r="J306" s="2"/>
      <c r="K306" s="11" t="s">
        <v>1886</v>
      </c>
      <c r="L306" s="2" t="s">
        <v>37</v>
      </c>
      <c r="M306" s="2" t="s">
        <v>76</v>
      </c>
      <c r="N306" s="20" t="s">
        <v>1284</v>
      </c>
      <c r="O306" s="24" t="s">
        <v>1887</v>
      </c>
      <c r="P306" s="2" t="s">
        <v>319</v>
      </c>
      <c r="Q306" s="31"/>
      <c r="R306" s="31"/>
      <c r="S306" s="31"/>
      <c r="T306" s="41" t="s">
        <v>1888</v>
      </c>
      <c r="U306" s="2" t="s">
        <v>1811</v>
      </c>
      <c r="V306" s="2" t="s">
        <v>467</v>
      </c>
      <c r="W306" s="2" t="s">
        <v>46</v>
      </c>
      <c r="X306" s="2" t="s">
        <v>151</v>
      </c>
      <c r="Y306" s="2" t="s">
        <v>52</v>
      </c>
      <c r="Z306" s="17">
        <f>IF(Tabela1[[#This Row],[R.A.E]]="SIM",VLOOKUP(Tabela1[[#This Row],[CLASSIFICAÇÃO]],[1]Lista_Susp_!PRAZO,2,0)+Tabela1[[#This Row],[DATA]],"")</f>
        <v>45373</v>
      </c>
      <c r="AA306" s="19" t="str">
        <f ca="1">IF(Tabela1[[#This Row],[R.A.E]]="SIM",IF(AC306="ok","CONCLUÍDO",IF(Tabela1[[#This Row],[PRAZO ABERTURA R.A.E]]&lt;TODAY(),"ATRASADO","NO PRAZO")))</f>
        <v>CONCLUÍDO</v>
      </c>
      <c r="AB306" s="19" t="str">
        <f ca="1">IF(Tabela1[[#This Row],[PRAZO ABERTURA R.A.E]]&gt;=TODAY(),"",IF(Tabela1[[#This Row],[STATUS]]="ATRASADO",TODAY()-Tabela1[[#This Row],[PRAZO ABERTURA R.A.E]],""))</f>
        <v/>
      </c>
      <c r="AC306" s="2" t="s">
        <v>62</v>
      </c>
      <c r="AE306" s="2" t="s">
        <v>52</v>
      </c>
    </row>
    <row r="307" spans="1:32" ht="45" x14ac:dyDescent="0.25">
      <c r="A307" s="4">
        <v>306</v>
      </c>
      <c r="B307" s="20" t="s">
        <v>32</v>
      </c>
      <c r="C307" s="49">
        <v>45367</v>
      </c>
      <c r="D307" s="56" t="s">
        <v>1541</v>
      </c>
      <c r="E307" s="21">
        <v>8.6805555555555566E-2</v>
      </c>
      <c r="F307" s="40" t="s">
        <v>1889</v>
      </c>
      <c r="G307" s="20" t="s">
        <v>125</v>
      </c>
      <c r="H307" s="10"/>
      <c r="I307" s="10"/>
      <c r="J307" s="2"/>
      <c r="K307" s="11" t="s">
        <v>1890</v>
      </c>
      <c r="L307" s="2" t="s">
        <v>37</v>
      </c>
      <c r="M307" s="2" t="s">
        <v>96</v>
      </c>
      <c r="N307" s="20" t="s">
        <v>1396</v>
      </c>
      <c r="O307" s="24" t="s">
        <v>1891</v>
      </c>
      <c r="P307" s="2" t="s">
        <v>1892</v>
      </c>
      <c r="Q307" s="31"/>
      <c r="R307" s="31"/>
      <c r="S307" s="31"/>
      <c r="T307" s="41" t="s">
        <v>1893</v>
      </c>
      <c r="U307" s="2" t="s">
        <v>1894</v>
      </c>
      <c r="V307" s="2" t="s">
        <v>104</v>
      </c>
      <c r="W307" s="2" t="s">
        <v>46</v>
      </c>
      <c r="X307" s="2" t="s">
        <v>47</v>
      </c>
      <c r="Y307" s="2" t="s">
        <v>48</v>
      </c>
      <c r="Z307" s="17" t="str">
        <f>IF(Tabela1[[#This Row],[R.A.E]]="SIM",VLOOKUP(Tabela1[[#This Row],[CLASSIFICAÇÃO]],[1]Lista_Susp_!PRAZO,2,0)+Tabela1[[#This Row],[DATA]],"")</f>
        <v/>
      </c>
      <c r="AA307" s="19" t="b">
        <f ca="1">IF(Tabela1[[#This Row],[R.A.E]]="SIM",IF(AC307="ok","CONCLUÍDO",IF(Tabela1[[#This Row],[PRAZO ABERTURA R.A.E]]&lt;TODAY(),"ATRASADO","NO PRAZO")))</f>
        <v>0</v>
      </c>
      <c r="AB307" s="19" t="str">
        <f ca="1">IF(Tabela1[[#This Row],[PRAZO ABERTURA R.A.E]]&gt;=TODAY(),"",IF(Tabela1[[#This Row],[STATUS]]="ATRASADO",TODAY()-Tabela1[[#This Row],[PRAZO ABERTURA R.A.E]],""))</f>
        <v/>
      </c>
      <c r="AE307" s="2"/>
    </row>
    <row r="308" spans="1:32" x14ac:dyDescent="0.25">
      <c r="A308" s="4">
        <v>303</v>
      </c>
      <c r="B308" s="20" t="s">
        <v>32</v>
      </c>
      <c r="C308" s="49">
        <v>45363</v>
      </c>
      <c r="D308" s="56" t="s">
        <v>1541</v>
      </c>
      <c r="E308" s="21">
        <v>0.5493055555555556</v>
      </c>
      <c r="F308" s="40" t="s">
        <v>1895</v>
      </c>
      <c r="G308" s="20" t="s">
        <v>34</v>
      </c>
      <c r="H308" s="10" t="s">
        <v>93</v>
      </c>
      <c r="I308" s="10"/>
      <c r="J308" s="2"/>
      <c r="K308" s="11" t="s">
        <v>1896</v>
      </c>
      <c r="L308" s="2" t="s">
        <v>37</v>
      </c>
      <c r="M308" s="2" t="s">
        <v>1897</v>
      </c>
      <c r="N308" s="20" t="s">
        <v>1826</v>
      </c>
      <c r="O308" s="24" t="s">
        <v>1898</v>
      </c>
      <c r="P308" s="2" t="s">
        <v>1899</v>
      </c>
      <c r="Q308" s="31"/>
      <c r="R308" s="31"/>
      <c r="S308" s="31"/>
      <c r="T308" t="s">
        <v>1900</v>
      </c>
      <c r="U308" s="2" t="s">
        <v>1898</v>
      </c>
      <c r="V308" s="2" t="s">
        <v>467</v>
      </c>
      <c r="W308" s="2" t="s">
        <v>46</v>
      </c>
      <c r="X308" s="2" t="s">
        <v>47</v>
      </c>
      <c r="Y308" s="2" t="s">
        <v>48</v>
      </c>
      <c r="Z308" s="17" t="str">
        <f>IF(Tabela1[[#This Row],[R.A.E]]="SIM",VLOOKUP(Tabela1[[#This Row],[CLASSIFICAÇÃO]],[1]Lista_Susp_!PRAZO,2,0)+Tabela1[[#This Row],[DATA]],"")</f>
        <v/>
      </c>
      <c r="AA308" s="19" t="b">
        <f ca="1">IF(Tabela1[[#This Row],[R.A.E]]="SIM",IF(AC308="ok","CONCLUÍDO",IF(Tabela1[[#This Row],[PRAZO ABERTURA R.A.E]]&lt;TODAY(),"ATRASADO","NO PRAZO")))</f>
        <v>0</v>
      </c>
      <c r="AB308" s="19" t="str">
        <f ca="1">IF(Tabela1[[#This Row],[PRAZO ABERTURA R.A.E]]&gt;=TODAY(),"",IF(Tabela1[[#This Row],[STATUS]]="ATRASADO",TODAY()-Tabela1[[#This Row],[PRAZO ABERTURA R.A.E]],""))</f>
        <v/>
      </c>
      <c r="AE308" s="2"/>
    </row>
    <row r="309" spans="1:32" ht="30" x14ac:dyDescent="0.25">
      <c r="A309" s="4">
        <v>308</v>
      </c>
      <c r="B309" s="20" t="s">
        <v>71</v>
      </c>
      <c r="C309" s="49">
        <v>45366</v>
      </c>
      <c r="D309" s="56" t="s">
        <v>1541</v>
      </c>
      <c r="E309" s="21">
        <v>0.41666666666666669</v>
      </c>
      <c r="F309" s="40" t="s">
        <v>1167</v>
      </c>
      <c r="G309" s="20" t="s">
        <v>73</v>
      </c>
      <c r="H309" s="10"/>
      <c r="I309" s="10"/>
      <c r="J309" s="2"/>
      <c r="K309" s="11" t="s">
        <v>1901</v>
      </c>
      <c r="L309" s="2" t="s">
        <v>75</v>
      </c>
      <c r="M309" s="2" t="s">
        <v>76</v>
      </c>
      <c r="N309" s="20" t="s">
        <v>76</v>
      </c>
      <c r="O309" s="24" t="s">
        <v>1902</v>
      </c>
      <c r="P309" s="2" t="s">
        <v>1903</v>
      </c>
      <c r="Q309" s="31"/>
      <c r="R309" s="31"/>
      <c r="S309" s="31"/>
      <c r="T309" s="41" t="s">
        <v>1904</v>
      </c>
      <c r="U309" s="2" t="s">
        <v>1905</v>
      </c>
      <c r="V309" s="2" t="s">
        <v>415</v>
      </c>
      <c r="W309" s="2" t="s">
        <v>46</v>
      </c>
      <c r="X309" s="2" t="s">
        <v>47</v>
      </c>
      <c r="Y309" s="2" t="s">
        <v>48</v>
      </c>
      <c r="Z309" s="17" t="str">
        <f>IF(Tabela1[[#This Row],[R.A.E]]="SIM",VLOOKUP(Tabela1[[#This Row],[CLASSIFICAÇÃO]],[1]Lista_Susp_!PRAZO,2,0)+Tabela1[[#This Row],[DATA]],"")</f>
        <v/>
      </c>
      <c r="AA309" s="19" t="b">
        <f ca="1">IF(Tabela1[[#This Row],[R.A.E]]="SIM",IF(AC309="ok","CONCLUÍDO",IF(Tabela1[[#This Row],[PRAZO ABERTURA R.A.E]]&lt;TODAY(),"ATRASADO","NO PRAZO")))</f>
        <v>0</v>
      </c>
      <c r="AB309" s="19" t="str">
        <f ca="1">IF(Tabela1[[#This Row],[PRAZO ABERTURA R.A.E]]&gt;=TODAY(),"",IF(Tabela1[[#This Row],[STATUS]]="ATRASADO",TODAY()-Tabela1[[#This Row],[PRAZO ABERTURA R.A.E]],""))</f>
        <v/>
      </c>
      <c r="AE309" s="2"/>
      <c r="AF309" t="s">
        <v>52</v>
      </c>
    </row>
    <row r="310" spans="1:32" ht="30" x14ac:dyDescent="0.25">
      <c r="A310" s="4">
        <v>309</v>
      </c>
      <c r="B310" s="20" t="s">
        <v>71</v>
      </c>
      <c r="C310" s="49">
        <v>45367</v>
      </c>
      <c r="D310" s="56" t="s">
        <v>1541</v>
      </c>
      <c r="E310" s="21">
        <v>0.70486111111111116</v>
      </c>
      <c r="F310" s="40" t="s">
        <v>1676</v>
      </c>
      <c r="G310" s="20" t="s">
        <v>73</v>
      </c>
      <c r="H310" s="10"/>
      <c r="I310" s="10"/>
      <c r="J310" s="2"/>
      <c r="K310" s="11" t="s">
        <v>1906</v>
      </c>
      <c r="L310" s="2" t="s">
        <v>75</v>
      </c>
      <c r="M310" s="2" t="s">
        <v>76</v>
      </c>
      <c r="N310" s="20" t="s">
        <v>76</v>
      </c>
      <c r="O310" s="24" t="s">
        <v>1907</v>
      </c>
      <c r="P310" s="2" t="s">
        <v>1903</v>
      </c>
      <c r="Q310" s="31"/>
      <c r="R310" s="31"/>
      <c r="S310" s="31"/>
      <c r="T310" s="41" t="s">
        <v>1908</v>
      </c>
      <c r="U310" s="2" t="s">
        <v>1905</v>
      </c>
      <c r="V310" s="2" t="s">
        <v>415</v>
      </c>
      <c r="W310" s="2" t="s">
        <v>46</v>
      </c>
      <c r="X310" s="2" t="s">
        <v>47</v>
      </c>
      <c r="Y310" s="2" t="s">
        <v>48</v>
      </c>
      <c r="Z310" s="17" t="str">
        <f>IF(Tabela1[[#This Row],[R.A.E]]="SIM",VLOOKUP(Tabela1[[#This Row],[CLASSIFICAÇÃO]],[1]Lista_Susp_!PRAZO,2,0)+Tabela1[[#This Row],[DATA]],"")</f>
        <v/>
      </c>
      <c r="AA310" s="19" t="b">
        <f ca="1">IF(Tabela1[[#This Row],[R.A.E]]="SIM",IF(AC310="ok","CONCLUÍDO",IF(Tabela1[[#This Row],[PRAZO ABERTURA R.A.E]]&lt;TODAY(),"ATRASADO","NO PRAZO")))</f>
        <v>0</v>
      </c>
      <c r="AB310" s="19" t="str">
        <f ca="1">IF(Tabela1[[#This Row],[PRAZO ABERTURA R.A.E]]&gt;=TODAY(),"",IF(Tabela1[[#This Row],[STATUS]]="ATRASADO",TODAY()-Tabela1[[#This Row],[PRAZO ABERTURA R.A.E]],""))</f>
        <v/>
      </c>
      <c r="AE310" s="2"/>
      <c r="AF310" t="s">
        <v>52</v>
      </c>
    </row>
    <row r="311" spans="1:32" ht="45" x14ac:dyDescent="0.25">
      <c r="A311" s="4">
        <v>307</v>
      </c>
      <c r="B311" s="20" t="s">
        <v>32</v>
      </c>
      <c r="C311" s="49">
        <v>45368</v>
      </c>
      <c r="D311" s="56" t="s">
        <v>1541</v>
      </c>
      <c r="E311" s="21">
        <v>0.75208333333333333</v>
      </c>
      <c r="F311" s="40" t="s">
        <v>1909</v>
      </c>
      <c r="G311" s="20" t="s">
        <v>34</v>
      </c>
      <c r="H311" s="10" t="s">
        <v>93</v>
      </c>
      <c r="I311" s="10"/>
      <c r="J311" s="2"/>
      <c r="K311" s="11" t="s">
        <v>1910</v>
      </c>
      <c r="L311" s="2" t="s">
        <v>174</v>
      </c>
      <c r="M311" s="2" t="s">
        <v>96</v>
      </c>
      <c r="N311" s="20" t="s">
        <v>1911</v>
      </c>
      <c r="O311" s="20" t="s">
        <v>1912</v>
      </c>
      <c r="P311" s="2" t="s">
        <v>177</v>
      </c>
      <c r="Q311" s="31"/>
      <c r="R311" s="31"/>
      <c r="S311" s="31"/>
      <c r="T311" s="41" t="s">
        <v>1913</v>
      </c>
      <c r="U311" s="2" t="s">
        <v>182</v>
      </c>
      <c r="V311" s="2" t="s">
        <v>183</v>
      </c>
      <c r="W311" s="2" t="s">
        <v>46</v>
      </c>
      <c r="X311" s="2" t="s">
        <v>47</v>
      </c>
      <c r="Y311" s="2" t="s">
        <v>48</v>
      </c>
      <c r="Z311" s="17" t="str">
        <f>IF(Tabela1[[#This Row],[R.A.E]]="SIM",VLOOKUP(Tabela1[[#This Row],[CLASSIFICAÇÃO]],[1]Lista_Susp_!PRAZO,2,0)+Tabela1[[#This Row],[DATA]],"")</f>
        <v/>
      </c>
      <c r="AA311" s="19" t="b">
        <f ca="1">IF(Tabela1[[#This Row],[R.A.E]]="SIM",IF(AC311="ok","CONCLUÍDO",IF(Tabela1[[#This Row],[PRAZO ABERTURA R.A.E]]&lt;TODAY(),"ATRASADO","NO PRAZO")))</f>
        <v>0</v>
      </c>
      <c r="AB311" s="19" t="str">
        <f ca="1">IF(Tabela1[[#This Row],[PRAZO ABERTURA R.A.E]]&gt;=TODAY(),"",IF(Tabela1[[#This Row],[STATUS]]="ATRASADO",TODAY()-Tabela1[[#This Row],[PRAZO ABERTURA R.A.E]],""))</f>
        <v/>
      </c>
      <c r="AE311" s="2"/>
    </row>
    <row r="312" spans="1:32" ht="30" x14ac:dyDescent="0.25">
      <c r="A312" s="4">
        <v>311</v>
      </c>
      <c r="B312" s="20" t="s">
        <v>32</v>
      </c>
      <c r="C312" s="49">
        <v>45369</v>
      </c>
      <c r="D312" s="56" t="s">
        <v>1541</v>
      </c>
      <c r="E312" s="21">
        <v>0.375</v>
      </c>
      <c r="F312" s="40" t="s">
        <v>1914</v>
      </c>
      <c r="G312" s="20" t="s">
        <v>64</v>
      </c>
      <c r="H312" s="10"/>
      <c r="I312" s="10"/>
      <c r="J312" s="2"/>
      <c r="K312" s="11" t="s">
        <v>1915</v>
      </c>
      <c r="L312" s="2" t="s">
        <v>37</v>
      </c>
      <c r="M312" s="2" t="s">
        <v>96</v>
      </c>
      <c r="N312" s="20" t="s">
        <v>1451</v>
      </c>
      <c r="O312" s="24" t="s">
        <v>1916</v>
      </c>
      <c r="P312" s="2" t="s">
        <v>394</v>
      </c>
      <c r="Q312" s="31"/>
      <c r="R312" s="31"/>
      <c r="S312" s="31"/>
      <c r="T312" s="41" t="s">
        <v>1917</v>
      </c>
      <c r="U312" s="2" t="s">
        <v>1454</v>
      </c>
      <c r="V312" s="2" t="s">
        <v>1240</v>
      </c>
      <c r="W312" s="2" t="s">
        <v>46</v>
      </c>
      <c r="X312" s="2" t="s">
        <v>47</v>
      </c>
      <c r="Y312" s="2" t="s">
        <v>48</v>
      </c>
      <c r="Z312" s="17" t="str">
        <f>IF(Tabela1[[#This Row],[R.A.E]]="SIM",VLOOKUP(Tabela1[[#This Row],[CLASSIFICAÇÃO]],[1]Lista_Susp_!PRAZO,2,0)+Tabela1[[#This Row],[DATA]],"")</f>
        <v/>
      </c>
      <c r="AA312" s="19" t="b">
        <f ca="1">IF(Tabela1[[#This Row],[R.A.E]]="SIM",IF(AC312="ok","CONCLUÍDO",IF(Tabela1[[#This Row],[PRAZO ABERTURA R.A.E]]&lt;TODAY(),"ATRASADO","NO PRAZO")))</f>
        <v>0</v>
      </c>
      <c r="AB312" s="19" t="str">
        <f ca="1">IF(Tabela1[[#This Row],[PRAZO ABERTURA R.A.E]]&gt;=TODAY(),"",IF(Tabela1[[#This Row],[STATUS]]="ATRASADO",TODAY()-Tabela1[[#This Row],[PRAZO ABERTURA R.A.E]],""))</f>
        <v/>
      </c>
      <c r="AE312" s="2"/>
    </row>
    <row r="313" spans="1:32" ht="75" x14ac:dyDescent="0.25">
      <c r="A313" s="4">
        <v>312</v>
      </c>
      <c r="B313" s="20" t="s">
        <v>32</v>
      </c>
      <c r="C313" s="49">
        <v>45369</v>
      </c>
      <c r="D313" s="56" t="s">
        <v>1541</v>
      </c>
      <c r="E313" s="21">
        <v>0.54166666666666663</v>
      </c>
      <c r="F313" s="40" t="s">
        <v>593</v>
      </c>
      <c r="G313" s="20" t="s">
        <v>125</v>
      </c>
      <c r="H313" s="10"/>
      <c r="I313" s="10"/>
      <c r="J313" s="2"/>
      <c r="K313" s="11" t="s">
        <v>1918</v>
      </c>
      <c r="L313" s="2" t="s">
        <v>37</v>
      </c>
      <c r="M313" s="2" t="s">
        <v>593</v>
      </c>
      <c r="N313" s="20" t="s">
        <v>1919</v>
      </c>
      <c r="O313" s="24" t="s">
        <v>1920</v>
      </c>
      <c r="P313" s="2" t="s">
        <v>329</v>
      </c>
      <c r="Q313" s="31"/>
      <c r="R313" s="31"/>
      <c r="S313" s="31"/>
      <c r="T313" s="41" t="s">
        <v>1921</v>
      </c>
      <c r="U313" s="2" t="s">
        <v>639</v>
      </c>
      <c r="V313" s="2" t="s">
        <v>1210</v>
      </c>
      <c r="W313" s="2" t="s">
        <v>46</v>
      </c>
      <c r="X313" s="2" t="s">
        <v>47</v>
      </c>
      <c r="Y313" s="2" t="s">
        <v>48</v>
      </c>
      <c r="Z313" s="17" t="str">
        <f>IF(Tabela1[[#This Row],[R.A.E]]="SIM",VLOOKUP(Tabela1[[#This Row],[CLASSIFICAÇÃO]],[1]Lista_Susp_!PRAZO,2,0)+Tabela1[[#This Row],[DATA]],"")</f>
        <v/>
      </c>
      <c r="AA313" s="19" t="b">
        <f ca="1">IF(Tabela1[[#This Row],[R.A.E]]="SIM",IF(AC313="ok","CONCLUÍDO",IF(Tabela1[[#This Row],[PRAZO ABERTURA R.A.E]]&lt;TODAY(),"ATRASADO","NO PRAZO")))</f>
        <v>0</v>
      </c>
      <c r="AB313" s="19" t="str">
        <f ca="1">IF(Tabela1[[#This Row],[PRAZO ABERTURA R.A.E]]&gt;=TODAY(),"",IF(Tabela1[[#This Row],[STATUS]]="ATRASADO",TODAY()-Tabela1[[#This Row],[PRAZO ABERTURA R.A.E]],""))</f>
        <v/>
      </c>
      <c r="AE313" s="2"/>
      <c r="AF313" t="s">
        <v>52</v>
      </c>
    </row>
    <row r="314" spans="1:32" ht="30" x14ac:dyDescent="0.25">
      <c r="A314" s="4">
        <v>313</v>
      </c>
      <c r="B314" s="20" t="s">
        <v>71</v>
      </c>
      <c r="C314" s="49">
        <v>45369</v>
      </c>
      <c r="D314" s="56" t="s">
        <v>1541</v>
      </c>
      <c r="E314" s="21">
        <v>0.65277777777777779</v>
      </c>
      <c r="F314" s="40" t="s">
        <v>1922</v>
      </c>
      <c r="G314" s="20" t="s">
        <v>34</v>
      </c>
      <c r="H314" s="10" t="s">
        <v>35</v>
      </c>
      <c r="I314" s="10"/>
      <c r="J314" s="2"/>
      <c r="K314" s="11" t="s">
        <v>1923</v>
      </c>
      <c r="L314" s="2" t="s">
        <v>75</v>
      </c>
      <c r="M314" s="2" t="s">
        <v>128</v>
      </c>
      <c r="N314" s="20" t="s">
        <v>1924</v>
      </c>
      <c r="O314" s="24" t="s">
        <v>1925</v>
      </c>
      <c r="P314" s="2" t="s">
        <v>329</v>
      </c>
      <c r="Q314" s="31"/>
      <c r="R314" s="31"/>
      <c r="S314" s="31"/>
      <c r="T314" s="41" t="s">
        <v>233</v>
      </c>
      <c r="U314" s="2" t="s">
        <v>1926</v>
      </c>
      <c r="V314" s="2" t="s">
        <v>374</v>
      </c>
      <c r="W314" s="2" t="s">
        <v>46</v>
      </c>
      <c r="X314" s="2" t="s">
        <v>47</v>
      </c>
      <c r="Y314" s="2" t="s">
        <v>48</v>
      </c>
      <c r="Z314" s="17" t="str">
        <f>IF(Tabela1[[#This Row],[R.A.E]]="SIM",VLOOKUP(Tabela1[[#This Row],[CLASSIFICAÇÃO]],[1]Lista_Susp_!PRAZO,2,0)+Tabela1[[#This Row],[DATA]],"")</f>
        <v/>
      </c>
      <c r="AA314" s="19" t="b">
        <f ca="1">IF(Tabela1[[#This Row],[R.A.E]]="SIM",IF(AC314="ok","CONCLUÍDO",IF(Tabela1[[#This Row],[PRAZO ABERTURA R.A.E]]&lt;TODAY(),"ATRASADO","NO PRAZO")))</f>
        <v>0</v>
      </c>
      <c r="AB314" s="19" t="str">
        <f ca="1">IF(Tabela1[[#This Row],[PRAZO ABERTURA R.A.E]]&gt;=TODAY(),"",IF(Tabela1[[#This Row],[STATUS]]="ATRASADO",TODAY()-Tabela1[[#This Row],[PRAZO ABERTURA R.A.E]],""))</f>
        <v/>
      </c>
      <c r="AE314" s="2"/>
      <c r="AF314" t="s">
        <v>52</v>
      </c>
    </row>
    <row r="315" spans="1:32" ht="30" x14ac:dyDescent="0.25">
      <c r="A315" s="4">
        <v>314</v>
      </c>
      <c r="B315" s="20" t="s">
        <v>71</v>
      </c>
      <c r="C315" s="49">
        <v>45369</v>
      </c>
      <c r="D315" s="56" t="s">
        <v>1541</v>
      </c>
      <c r="E315" s="21">
        <v>0.44791666666666669</v>
      </c>
      <c r="F315" s="40" t="s">
        <v>1927</v>
      </c>
      <c r="G315" s="20" t="s">
        <v>125</v>
      </c>
      <c r="H315" s="10"/>
      <c r="I315" s="10"/>
      <c r="J315" s="2"/>
      <c r="K315" s="11" t="s">
        <v>1928</v>
      </c>
      <c r="L315" s="2" t="s">
        <v>75</v>
      </c>
      <c r="M315" s="2" t="s">
        <v>128</v>
      </c>
      <c r="N315" s="20" t="s">
        <v>1929</v>
      </c>
      <c r="O315" s="24" t="s">
        <v>1930</v>
      </c>
      <c r="P315" s="2" t="s">
        <v>1931</v>
      </c>
      <c r="Q315" s="31"/>
      <c r="R315" s="31"/>
      <c r="S315" s="31"/>
      <c r="T315" s="41" t="s">
        <v>233</v>
      </c>
      <c r="U315" s="2" t="s">
        <v>1932</v>
      </c>
      <c r="V315" s="2" t="s">
        <v>145</v>
      </c>
      <c r="W315" s="2" t="s">
        <v>46</v>
      </c>
      <c r="X315" s="2" t="s">
        <v>47</v>
      </c>
      <c r="Y315" s="2" t="s">
        <v>48</v>
      </c>
      <c r="Z315" s="17" t="str">
        <f>IF(Tabela1[[#This Row],[R.A.E]]="SIM",VLOOKUP(Tabela1[[#This Row],[CLASSIFICAÇÃO]],[1]Lista_Susp_!PRAZO,2,0)+Tabela1[[#This Row],[DATA]],"")</f>
        <v/>
      </c>
      <c r="AA315" s="19" t="b">
        <f ca="1">IF(Tabela1[[#This Row],[R.A.E]]="SIM",IF(AC315="ok","CONCLUÍDO",IF(Tabela1[[#This Row],[PRAZO ABERTURA R.A.E]]&lt;TODAY(),"ATRASADO","NO PRAZO")))</f>
        <v>0</v>
      </c>
      <c r="AB315" s="19" t="str">
        <f ca="1">IF(Tabela1[[#This Row],[PRAZO ABERTURA R.A.E]]&gt;=TODAY(),"",IF(Tabela1[[#This Row],[STATUS]]="ATRASADO",TODAY()-Tabela1[[#This Row],[PRAZO ABERTURA R.A.E]],""))</f>
        <v/>
      </c>
      <c r="AE315" s="2"/>
      <c r="AF315" t="s">
        <v>52</v>
      </c>
    </row>
    <row r="316" spans="1:32" ht="45" x14ac:dyDescent="0.25">
      <c r="A316" s="4">
        <v>315</v>
      </c>
      <c r="B316" s="20" t="s">
        <v>71</v>
      </c>
      <c r="C316" s="49">
        <v>45369</v>
      </c>
      <c r="D316" s="56" t="s">
        <v>1541</v>
      </c>
      <c r="E316" s="21">
        <v>0.59027777777777779</v>
      </c>
      <c r="F316" s="40" t="s">
        <v>1933</v>
      </c>
      <c r="G316" s="20" t="s">
        <v>1084</v>
      </c>
      <c r="H316" s="10"/>
      <c r="I316" s="10"/>
      <c r="J316" s="2"/>
      <c r="K316" s="11" t="s">
        <v>1934</v>
      </c>
      <c r="L316" s="2" t="s">
        <v>127</v>
      </c>
      <c r="M316" s="2" t="s">
        <v>128</v>
      </c>
      <c r="N316" s="20" t="s">
        <v>1935</v>
      </c>
      <c r="O316" s="20" t="s">
        <v>1936</v>
      </c>
      <c r="P316" s="2" t="s">
        <v>213</v>
      </c>
      <c r="Q316" s="31"/>
      <c r="R316" s="31"/>
      <c r="S316" s="31"/>
      <c r="T316" s="41" t="s">
        <v>1937</v>
      </c>
      <c r="U316" s="2" t="s">
        <v>1938</v>
      </c>
      <c r="V316" s="2" t="s">
        <v>85</v>
      </c>
      <c r="W316" s="2" t="s">
        <v>184</v>
      </c>
      <c r="X316" s="2" t="s">
        <v>151</v>
      </c>
      <c r="Y316" s="2" t="s">
        <v>52</v>
      </c>
      <c r="Z316" s="17">
        <f>IF(Tabela1[[#This Row],[R.A.E]]="SIM",VLOOKUP(Tabela1[[#This Row],[CLASSIFICAÇÃO]],[1]Lista_Susp_!PRAZO,2,0)+Tabela1[[#This Row],[DATA]],"")</f>
        <v>45376</v>
      </c>
      <c r="AA316" s="19" t="str">
        <f ca="1">IF(Tabela1[[#This Row],[R.A.E]]="SIM",IF(AC316="ok","CONCLUÍDO",IF(Tabela1[[#This Row],[PRAZO ABERTURA R.A.E]]&lt;TODAY(),"ATRASADO","NO PRAZO")))</f>
        <v>ATRASADO</v>
      </c>
      <c r="AB316" s="19">
        <f ca="1">IF(Tabela1[[#This Row],[PRAZO ABERTURA R.A.E]]&gt;=TODAY(),"",IF(Tabela1[[#This Row],[STATUS]]="ATRASADO",TODAY()-Tabela1[[#This Row],[PRAZO ABERTURA R.A.E]],""))</f>
        <v>207</v>
      </c>
      <c r="AE316" s="2"/>
      <c r="AF316" t="s">
        <v>52</v>
      </c>
    </row>
    <row r="317" spans="1:32" ht="30" x14ac:dyDescent="0.25">
      <c r="A317" s="4">
        <v>316</v>
      </c>
      <c r="B317" s="20" t="s">
        <v>32</v>
      </c>
      <c r="C317" s="49">
        <v>45369</v>
      </c>
      <c r="D317" s="56" t="s">
        <v>1541</v>
      </c>
      <c r="E317" s="21">
        <v>0.61458333333333337</v>
      </c>
      <c r="F317" s="40" t="s">
        <v>1939</v>
      </c>
      <c r="G317" s="20" t="s">
        <v>125</v>
      </c>
      <c r="H317" s="10"/>
      <c r="I317" s="10"/>
      <c r="J317" s="2"/>
      <c r="K317" s="11" t="s">
        <v>1940</v>
      </c>
      <c r="L317" s="2" t="s">
        <v>211</v>
      </c>
      <c r="M317" s="2" t="s">
        <v>128</v>
      </c>
      <c r="N317" s="20" t="s">
        <v>1941</v>
      </c>
      <c r="O317" s="20" t="s">
        <v>1942</v>
      </c>
      <c r="P317" s="2" t="s">
        <v>1635</v>
      </c>
      <c r="Q317" s="31"/>
      <c r="R317" s="31"/>
      <c r="S317" s="31"/>
      <c r="T317" s="41" t="s">
        <v>1943</v>
      </c>
      <c r="U317" s="2" t="s">
        <v>1944</v>
      </c>
      <c r="V317" s="2" t="s">
        <v>219</v>
      </c>
      <c r="W317" s="2" t="s">
        <v>46</v>
      </c>
      <c r="X317" s="2" t="s">
        <v>47</v>
      </c>
      <c r="Y317" s="2" t="s">
        <v>48</v>
      </c>
      <c r="Z317" s="17" t="str">
        <f>IF(Tabela1[[#This Row],[R.A.E]]="SIM",VLOOKUP(Tabela1[[#This Row],[CLASSIFICAÇÃO]],[1]Lista_Susp_!PRAZO,2,0)+Tabela1[[#This Row],[DATA]],"")</f>
        <v/>
      </c>
      <c r="AA317" s="19" t="b">
        <f ca="1">IF(Tabela1[[#This Row],[R.A.E]]="SIM",IF(AC317="ok","CONCLUÍDO",IF(Tabela1[[#This Row],[PRAZO ABERTURA R.A.E]]&lt;TODAY(),"ATRASADO","NO PRAZO")))</f>
        <v>0</v>
      </c>
      <c r="AB317" s="19" t="str">
        <f ca="1">IF(Tabela1[[#This Row],[PRAZO ABERTURA R.A.E]]&gt;=TODAY(),"",IF(Tabela1[[#This Row],[STATUS]]="ATRASADO",TODAY()-Tabela1[[#This Row],[PRAZO ABERTURA R.A.E]],""))</f>
        <v/>
      </c>
      <c r="AE317" s="2"/>
    </row>
    <row r="318" spans="1:32" ht="45" x14ac:dyDescent="0.25">
      <c r="A318" s="4">
        <v>317</v>
      </c>
      <c r="B318" s="20" t="s">
        <v>32</v>
      </c>
      <c r="C318" s="49">
        <v>45369</v>
      </c>
      <c r="D318" s="56" t="s">
        <v>1541</v>
      </c>
      <c r="E318" s="21">
        <v>0.375</v>
      </c>
      <c r="F318" s="40" t="s">
        <v>1945</v>
      </c>
      <c r="G318" s="20" t="s">
        <v>34</v>
      </c>
      <c r="H318" s="10" t="s">
        <v>35</v>
      </c>
      <c r="I318" s="10"/>
      <c r="J318" s="2"/>
      <c r="K318" s="11" t="s">
        <v>1946</v>
      </c>
      <c r="L318" s="2" t="s">
        <v>37</v>
      </c>
      <c r="M318" s="2" t="s">
        <v>128</v>
      </c>
      <c r="N318" s="20" t="s">
        <v>1947</v>
      </c>
      <c r="O318" s="24" t="s">
        <v>1948</v>
      </c>
      <c r="P318" s="2" t="s">
        <v>329</v>
      </c>
      <c r="Q318" s="31"/>
      <c r="R318" s="31"/>
      <c r="S318" s="31"/>
      <c r="T318" s="41" t="s">
        <v>1949</v>
      </c>
      <c r="U318" s="2" t="s">
        <v>1853</v>
      </c>
      <c r="V318" s="2" t="s">
        <v>1038</v>
      </c>
      <c r="W318" s="2" t="s">
        <v>46</v>
      </c>
      <c r="X318" s="2" t="s">
        <v>47</v>
      </c>
      <c r="Y318" s="2" t="s">
        <v>48</v>
      </c>
      <c r="Z318" s="17" t="str">
        <f>IF(Tabela1[[#This Row],[R.A.E]]="SIM",VLOOKUP(Tabela1[[#This Row],[CLASSIFICAÇÃO]],[1]Lista_Susp_!PRAZO,2,0)+Tabela1[[#This Row],[DATA]],"")</f>
        <v/>
      </c>
      <c r="AA318" s="19" t="b">
        <f ca="1">IF(Tabela1[[#This Row],[R.A.E]]="SIM",IF(AC318="ok","CONCLUÍDO",IF(Tabela1[[#This Row],[PRAZO ABERTURA R.A.E]]&lt;TODAY(),"ATRASADO","NO PRAZO")))</f>
        <v>0</v>
      </c>
      <c r="AB318" s="19" t="str">
        <f ca="1">IF(Tabela1[[#This Row],[PRAZO ABERTURA R.A.E]]&gt;=TODAY(),"",IF(Tabela1[[#This Row],[STATUS]]="ATRASADO",TODAY()-Tabela1[[#This Row],[PRAZO ABERTURA R.A.E]],""))</f>
        <v/>
      </c>
      <c r="AE318" s="2"/>
    </row>
    <row r="319" spans="1:32" ht="30" x14ac:dyDescent="0.25">
      <c r="A319" s="4">
        <v>318</v>
      </c>
      <c r="B319" s="20" t="s">
        <v>32</v>
      </c>
      <c r="C319" s="49">
        <v>45370</v>
      </c>
      <c r="D319" s="56" t="s">
        <v>1541</v>
      </c>
      <c r="E319" s="21">
        <v>0.66666666666666663</v>
      </c>
      <c r="F319" s="40" t="s">
        <v>1950</v>
      </c>
      <c r="G319" s="20" t="s">
        <v>125</v>
      </c>
      <c r="H319" s="10"/>
      <c r="I319" s="10"/>
      <c r="J319" s="2"/>
      <c r="K319" s="11" t="s">
        <v>1951</v>
      </c>
      <c r="L319" s="2" t="s">
        <v>448</v>
      </c>
      <c r="M319" s="2" t="s">
        <v>128</v>
      </c>
      <c r="N319" s="20" t="s">
        <v>1952</v>
      </c>
      <c r="O319" s="20" t="s">
        <v>1953</v>
      </c>
      <c r="P319" s="2" t="s">
        <v>820</v>
      </c>
      <c r="Q319" s="31"/>
      <c r="R319" s="31"/>
      <c r="S319" s="31"/>
      <c r="T319" s="41" t="s">
        <v>1954</v>
      </c>
      <c r="U319" s="2" t="s">
        <v>1955</v>
      </c>
      <c r="V319" s="2" t="s">
        <v>135</v>
      </c>
      <c r="W319" s="2" t="s">
        <v>46</v>
      </c>
      <c r="X319" s="2" t="s">
        <v>47</v>
      </c>
      <c r="Y319" s="2" t="s">
        <v>48</v>
      </c>
      <c r="Z319" s="17" t="str">
        <f>IF(Tabela1[[#This Row],[R.A.E]]="SIM",VLOOKUP(Tabela1[[#This Row],[CLASSIFICAÇÃO]],[1]Lista_Susp_!PRAZO,2,0)+Tabela1[[#This Row],[DATA]],"")</f>
        <v/>
      </c>
      <c r="AA319" s="19" t="b">
        <f ca="1">IF(Tabela1[[#This Row],[R.A.E]]="SIM",IF(AC319="ok","CONCLUÍDO",IF(Tabela1[[#This Row],[PRAZO ABERTURA R.A.E]]&lt;TODAY(),"ATRASADO","NO PRAZO")))</f>
        <v>0</v>
      </c>
      <c r="AB319" s="19" t="str">
        <f ca="1">IF(Tabela1[[#This Row],[PRAZO ABERTURA R.A.E]]&gt;=TODAY(),"",IF(Tabela1[[#This Row],[STATUS]]="ATRASADO",TODAY()-Tabela1[[#This Row],[PRAZO ABERTURA R.A.E]],""))</f>
        <v/>
      </c>
      <c r="AE319" s="2"/>
    </row>
    <row r="320" spans="1:32" ht="30" x14ac:dyDescent="0.25">
      <c r="A320" s="4">
        <v>319</v>
      </c>
      <c r="B320" s="20" t="s">
        <v>32</v>
      </c>
      <c r="C320" s="49">
        <v>45370</v>
      </c>
      <c r="D320" s="56" t="s">
        <v>1541</v>
      </c>
      <c r="E320" s="21">
        <v>0.3888888888888889</v>
      </c>
      <c r="F320" s="40" t="s">
        <v>1842</v>
      </c>
      <c r="G320" s="20" t="s">
        <v>125</v>
      </c>
      <c r="H320" s="10"/>
      <c r="I320" s="10"/>
      <c r="J320" s="2"/>
      <c r="K320" s="11" t="s">
        <v>1956</v>
      </c>
      <c r="L320" s="2" t="s">
        <v>211</v>
      </c>
      <c r="M320" s="2" t="s">
        <v>128</v>
      </c>
      <c r="N320" s="20" t="s">
        <v>1957</v>
      </c>
      <c r="O320" s="20" t="s">
        <v>1958</v>
      </c>
      <c r="P320" s="2" t="s">
        <v>1635</v>
      </c>
      <c r="Q320" s="31"/>
      <c r="R320" s="31"/>
      <c r="S320" s="31"/>
      <c r="T320" s="41" t="s">
        <v>1943</v>
      </c>
      <c r="U320" s="2" t="s">
        <v>1959</v>
      </c>
      <c r="V320" s="2" t="s">
        <v>219</v>
      </c>
      <c r="W320" s="2" t="s">
        <v>46</v>
      </c>
      <c r="X320" s="2" t="s">
        <v>47</v>
      </c>
      <c r="Y320" s="2" t="s">
        <v>48</v>
      </c>
      <c r="Z320" s="17" t="str">
        <f>IF(Tabela1[[#This Row],[R.A.E]]="SIM",VLOOKUP(Tabela1[[#This Row],[CLASSIFICAÇÃO]],[1]Lista_Susp_!PRAZO,2,0)+Tabela1[[#This Row],[DATA]],"")</f>
        <v/>
      </c>
      <c r="AA320" s="19" t="b">
        <f ca="1">IF(Tabela1[[#This Row],[R.A.E]]="SIM",IF(AC320="ok","CONCLUÍDO",IF(Tabela1[[#This Row],[PRAZO ABERTURA R.A.E]]&lt;TODAY(),"ATRASADO","NO PRAZO")))</f>
        <v>0</v>
      </c>
      <c r="AB320" s="19" t="str">
        <f ca="1">IF(Tabela1[[#This Row],[PRAZO ABERTURA R.A.E]]&gt;=TODAY(),"",IF(Tabela1[[#This Row],[STATUS]]="ATRASADO",TODAY()-Tabela1[[#This Row],[PRAZO ABERTURA R.A.E]],""))</f>
        <v/>
      </c>
      <c r="AE320" s="2"/>
    </row>
    <row r="321" spans="1:32" ht="30" x14ac:dyDescent="0.25">
      <c r="A321" s="4">
        <v>320</v>
      </c>
      <c r="B321" s="20" t="s">
        <v>32</v>
      </c>
      <c r="C321" s="49">
        <v>45370</v>
      </c>
      <c r="D321" s="56" t="s">
        <v>1541</v>
      </c>
      <c r="E321" s="21">
        <v>0.63194444444444442</v>
      </c>
      <c r="F321" s="40" t="s">
        <v>1960</v>
      </c>
      <c r="G321" s="20" t="s">
        <v>125</v>
      </c>
      <c r="H321" s="10"/>
      <c r="I321" s="10"/>
      <c r="J321" s="2"/>
      <c r="K321" s="11" t="s">
        <v>1961</v>
      </c>
      <c r="L321" s="2" t="s">
        <v>211</v>
      </c>
      <c r="M321" s="2" t="s">
        <v>128</v>
      </c>
      <c r="N321" s="20" t="s">
        <v>1962</v>
      </c>
      <c r="O321" s="20" t="s">
        <v>1963</v>
      </c>
      <c r="P321" s="2" t="s">
        <v>1635</v>
      </c>
      <c r="Q321" s="31"/>
      <c r="R321" s="31"/>
      <c r="S321" s="31"/>
      <c r="T321" s="41" t="s">
        <v>1943</v>
      </c>
      <c r="U321" s="2" t="s">
        <v>1964</v>
      </c>
      <c r="V321" s="2" t="s">
        <v>219</v>
      </c>
      <c r="W321" s="2" t="s">
        <v>46</v>
      </c>
      <c r="X321" s="2" t="s">
        <v>47</v>
      </c>
      <c r="Y321" s="2" t="s">
        <v>48</v>
      </c>
      <c r="Z321" s="17" t="str">
        <f>IF(Tabela1[[#This Row],[R.A.E]]="SIM",VLOOKUP(Tabela1[[#This Row],[CLASSIFICAÇÃO]],[1]Lista_Susp_!PRAZO,2,0)+Tabela1[[#This Row],[DATA]],"")</f>
        <v/>
      </c>
      <c r="AA321" s="19" t="b">
        <f ca="1">IF(Tabela1[[#This Row],[R.A.E]]="SIM",IF(AC321="ok","CONCLUÍDO",IF(Tabela1[[#This Row],[PRAZO ABERTURA R.A.E]]&lt;TODAY(),"ATRASADO","NO PRAZO")))</f>
        <v>0</v>
      </c>
      <c r="AB321" s="19" t="str">
        <f ca="1">IF(Tabela1[[#This Row],[PRAZO ABERTURA R.A.E]]&gt;=TODAY(),"",IF(Tabela1[[#This Row],[STATUS]]="ATRASADO",TODAY()-Tabela1[[#This Row],[PRAZO ABERTURA R.A.E]],""))</f>
        <v/>
      </c>
      <c r="AE321" s="2"/>
    </row>
    <row r="322" spans="1:32" ht="30" x14ac:dyDescent="0.25">
      <c r="A322" s="4">
        <v>321</v>
      </c>
      <c r="B322" s="20" t="s">
        <v>71</v>
      </c>
      <c r="C322" s="49">
        <v>45370</v>
      </c>
      <c r="D322" s="56" t="s">
        <v>1541</v>
      </c>
      <c r="E322" s="21">
        <v>0.3888888888888889</v>
      </c>
      <c r="F322" s="40" t="s">
        <v>1965</v>
      </c>
      <c r="G322" s="20" t="s">
        <v>73</v>
      </c>
      <c r="H322" s="10"/>
      <c r="I322" s="10"/>
      <c r="J322" s="2"/>
      <c r="K322" s="11" t="s">
        <v>1966</v>
      </c>
      <c r="L322" s="2" t="s">
        <v>127</v>
      </c>
      <c r="M322" s="2" t="s">
        <v>128</v>
      </c>
      <c r="N322" s="20" t="s">
        <v>1496</v>
      </c>
      <c r="O322" s="20" t="s">
        <v>1967</v>
      </c>
      <c r="P322" s="2" t="s">
        <v>140</v>
      </c>
      <c r="Q322" s="31"/>
      <c r="R322" s="31"/>
      <c r="S322" s="31"/>
      <c r="T322" s="41" t="s">
        <v>1968</v>
      </c>
      <c r="U322" s="2" t="s">
        <v>1575</v>
      </c>
      <c r="V322" s="2" t="s">
        <v>170</v>
      </c>
      <c r="W322" s="2" t="s">
        <v>46</v>
      </c>
      <c r="X322" s="2" t="s">
        <v>47</v>
      </c>
      <c r="Y322" s="2" t="s">
        <v>48</v>
      </c>
      <c r="Z322" s="17" t="str">
        <f>IF(Tabela1[[#This Row],[R.A.E]]="SIM",VLOOKUP(Tabela1[[#This Row],[CLASSIFICAÇÃO]],[1]Lista_Susp_!PRAZO,2,0)+Tabela1[[#This Row],[DATA]],"")</f>
        <v/>
      </c>
      <c r="AA322" s="19" t="b">
        <f ca="1">IF(Tabela1[[#This Row],[R.A.E]]="SIM",IF(AC322="ok","CONCLUÍDO",IF(Tabela1[[#This Row],[PRAZO ABERTURA R.A.E]]&lt;TODAY(),"ATRASADO","NO PRAZO")))</f>
        <v>0</v>
      </c>
      <c r="AB322" s="19" t="str">
        <f ca="1">IF(Tabela1[[#This Row],[PRAZO ABERTURA R.A.E]]&gt;=TODAY(),"",IF(Tabela1[[#This Row],[STATUS]]="ATRASADO",TODAY()-Tabela1[[#This Row],[PRAZO ABERTURA R.A.E]],""))</f>
        <v/>
      </c>
      <c r="AE322" s="2"/>
      <c r="AF322" t="s">
        <v>52</v>
      </c>
    </row>
    <row r="323" spans="1:32" ht="45" x14ac:dyDescent="0.25">
      <c r="A323" s="4">
        <v>322</v>
      </c>
      <c r="B323" s="20" t="s">
        <v>32</v>
      </c>
      <c r="C323" s="49">
        <v>45371</v>
      </c>
      <c r="D323" s="56" t="s">
        <v>1541</v>
      </c>
      <c r="E323" s="21">
        <v>0.97916666666666663</v>
      </c>
      <c r="F323" s="40" t="s">
        <v>1969</v>
      </c>
      <c r="G323" s="20" t="s">
        <v>34</v>
      </c>
      <c r="H323" s="10" t="s">
        <v>583</v>
      </c>
      <c r="I323" s="10"/>
      <c r="J323" s="2"/>
      <c r="K323" s="11" t="s">
        <v>1970</v>
      </c>
      <c r="L323" s="2" t="s">
        <v>37</v>
      </c>
      <c r="M323" s="2" t="s">
        <v>729</v>
      </c>
      <c r="N323" s="20" t="s">
        <v>1971</v>
      </c>
      <c r="O323" s="24" t="s">
        <v>1972</v>
      </c>
      <c r="P323" s="2" t="s">
        <v>1973</v>
      </c>
      <c r="Q323" s="31"/>
      <c r="R323" s="31"/>
      <c r="S323" s="31"/>
      <c r="T323" s="41" t="s">
        <v>1974</v>
      </c>
      <c r="U323" s="2" t="s">
        <v>1745</v>
      </c>
      <c r="V323" s="2" t="s">
        <v>333</v>
      </c>
      <c r="W323" s="2" t="s">
        <v>46</v>
      </c>
      <c r="X323" s="2" t="s">
        <v>47</v>
      </c>
      <c r="Y323" s="2" t="s">
        <v>48</v>
      </c>
      <c r="Z323" s="17" t="str">
        <f>IF(Tabela1[[#This Row],[R.A.E]]="SIM",VLOOKUP(Tabela1[[#This Row],[CLASSIFICAÇÃO]],[1]Lista_Susp_!PRAZO,2,0)+Tabela1[[#This Row],[DATA]],"")</f>
        <v/>
      </c>
      <c r="AA323" s="19" t="b">
        <f ca="1">IF(Tabela1[[#This Row],[R.A.E]]="SIM",IF(AC323="ok","CONCLUÍDO",IF(Tabela1[[#This Row],[PRAZO ABERTURA R.A.E]]&lt;TODAY(),"ATRASADO","NO PRAZO")))</f>
        <v>0</v>
      </c>
      <c r="AB323" s="19" t="str">
        <f ca="1">IF(Tabela1[[#This Row],[PRAZO ABERTURA R.A.E]]&gt;=TODAY(),"",IF(Tabela1[[#This Row],[STATUS]]="ATRASADO",TODAY()-Tabela1[[#This Row],[PRAZO ABERTURA R.A.E]],""))</f>
        <v/>
      </c>
      <c r="AE323" s="2"/>
    </row>
    <row r="324" spans="1:32" ht="30" x14ac:dyDescent="0.25">
      <c r="A324" s="4">
        <v>323</v>
      </c>
      <c r="B324" s="20" t="s">
        <v>71</v>
      </c>
      <c r="C324" s="49">
        <v>45370</v>
      </c>
      <c r="D324" s="56" t="s">
        <v>1541</v>
      </c>
      <c r="E324" s="21">
        <v>0.44305555555555554</v>
      </c>
      <c r="F324" s="40" t="s">
        <v>1975</v>
      </c>
      <c r="G324" s="20" t="s">
        <v>125</v>
      </c>
      <c r="H324" s="10"/>
      <c r="I324" s="10"/>
      <c r="J324" s="2"/>
      <c r="K324" s="11" t="s">
        <v>1976</v>
      </c>
      <c r="L324" s="2" t="s">
        <v>127</v>
      </c>
      <c r="M324" s="2" t="s">
        <v>128</v>
      </c>
      <c r="N324" s="20" t="s">
        <v>935</v>
      </c>
      <c r="O324" s="20" t="s">
        <v>1977</v>
      </c>
      <c r="P324" s="2" t="s">
        <v>329</v>
      </c>
      <c r="Q324" s="31"/>
      <c r="R324" s="31"/>
      <c r="S324" s="31"/>
      <c r="T324" s="41" t="s">
        <v>1978</v>
      </c>
      <c r="U324" s="2" t="s">
        <v>1979</v>
      </c>
      <c r="V324" s="2" t="s">
        <v>374</v>
      </c>
      <c r="W324" s="2" t="s">
        <v>46</v>
      </c>
      <c r="X324" s="2" t="s">
        <v>47</v>
      </c>
      <c r="Y324" s="2" t="s">
        <v>48</v>
      </c>
      <c r="Z324" s="17" t="str">
        <f>IF(Tabela1[[#This Row],[R.A.E]]="SIM",VLOOKUP(Tabela1[[#This Row],[CLASSIFICAÇÃO]],[1]Lista_Susp_!PRAZO,2,0)+Tabela1[[#This Row],[DATA]],"")</f>
        <v/>
      </c>
      <c r="AA324" s="19" t="b">
        <f ca="1">IF(Tabela1[[#This Row],[R.A.E]]="SIM",IF(AC324="ok","CONCLUÍDO",IF(Tabela1[[#This Row],[PRAZO ABERTURA R.A.E]]&lt;TODAY(),"ATRASADO","NO PRAZO")))</f>
        <v>0</v>
      </c>
      <c r="AB324" s="19" t="str">
        <f ca="1">IF(Tabela1[[#This Row],[PRAZO ABERTURA R.A.E]]&gt;=TODAY(),"",IF(Tabela1[[#This Row],[STATUS]]="ATRASADO",TODAY()-Tabela1[[#This Row],[PRAZO ABERTURA R.A.E]],""))</f>
        <v/>
      </c>
      <c r="AE324" s="2"/>
      <c r="AF324" t="s">
        <v>52</v>
      </c>
    </row>
    <row r="325" spans="1:32" ht="30" x14ac:dyDescent="0.25">
      <c r="A325" s="4">
        <v>324</v>
      </c>
      <c r="B325" s="20" t="s">
        <v>71</v>
      </c>
      <c r="C325" s="49">
        <v>45370</v>
      </c>
      <c r="D325" s="56" t="s">
        <v>1541</v>
      </c>
      <c r="E325" s="21">
        <v>0.44444444444444442</v>
      </c>
      <c r="F325" s="40" t="s">
        <v>1980</v>
      </c>
      <c r="G325" s="20" t="s">
        <v>34</v>
      </c>
      <c r="H325" s="10" t="s">
        <v>35</v>
      </c>
      <c r="I325" s="10"/>
      <c r="J325" s="2"/>
      <c r="K325" s="11" t="s">
        <v>1981</v>
      </c>
      <c r="L325" s="2" t="s">
        <v>75</v>
      </c>
      <c r="M325" s="2" t="s">
        <v>128</v>
      </c>
      <c r="N325" s="20" t="s">
        <v>658</v>
      </c>
      <c r="O325" s="24" t="s">
        <v>1982</v>
      </c>
      <c r="P325" s="2" t="s">
        <v>1983</v>
      </c>
      <c r="Q325" s="31"/>
      <c r="R325" s="31"/>
      <c r="S325" s="31"/>
      <c r="T325" s="41" t="s">
        <v>1984</v>
      </c>
      <c r="U325" s="2" t="s">
        <v>347</v>
      </c>
      <c r="V325" s="2" t="s">
        <v>85</v>
      </c>
      <c r="W325" s="2" t="s">
        <v>46</v>
      </c>
      <c r="X325" s="2" t="s">
        <v>47</v>
      </c>
      <c r="Y325" s="2" t="s">
        <v>48</v>
      </c>
      <c r="Z325" s="17" t="str">
        <f>IF(Tabela1[[#This Row],[R.A.E]]="SIM",VLOOKUP(Tabela1[[#This Row],[CLASSIFICAÇÃO]],[1]Lista_Susp_!PRAZO,2,0)+Tabela1[[#This Row],[DATA]],"")</f>
        <v/>
      </c>
      <c r="AA325" s="19" t="b">
        <f ca="1">IF(Tabela1[[#This Row],[R.A.E]]="SIM",IF(AC325="ok","CONCLUÍDO",IF(Tabela1[[#This Row],[PRAZO ABERTURA R.A.E]]&lt;TODAY(),"ATRASADO","NO PRAZO")))</f>
        <v>0</v>
      </c>
      <c r="AB325" s="19" t="str">
        <f ca="1">IF(Tabela1[[#This Row],[PRAZO ABERTURA R.A.E]]&gt;=TODAY(),"",IF(Tabela1[[#This Row],[STATUS]]="ATRASADO",TODAY()-Tabela1[[#This Row],[PRAZO ABERTURA R.A.E]],""))</f>
        <v/>
      </c>
      <c r="AE325" s="2"/>
      <c r="AF325" t="s">
        <v>52</v>
      </c>
    </row>
    <row r="326" spans="1:32" ht="30" x14ac:dyDescent="0.25">
      <c r="A326" s="4">
        <v>325</v>
      </c>
      <c r="B326" s="20" t="s">
        <v>71</v>
      </c>
      <c r="C326" s="49">
        <v>45370</v>
      </c>
      <c r="D326" s="56" t="s">
        <v>1541</v>
      </c>
      <c r="E326" s="21">
        <v>0.80555555555555547</v>
      </c>
      <c r="F326" s="40" t="s">
        <v>1985</v>
      </c>
      <c r="G326" s="20" t="s">
        <v>34</v>
      </c>
      <c r="H326" s="10" t="s">
        <v>583</v>
      </c>
      <c r="I326" s="10"/>
      <c r="J326" s="2"/>
      <c r="K326" s="11" t="s">
        <v>1986</v>
      </c>
      <c r="L326" s="2" t="s">
        <v>95</v>
      </c>
      <c r="M326" s="2" t="s">
        <v>128</v>
      </c>
      <c r="N326" s="20" t="s">
        <v>1987</v>
      </c>
      <c r="O326" s="20" t="s">
        <v>1988</v>
      </c>
      <c r="P326" s="2" t="s">
        <v>1252</v>
      </c>
      <c r="Q326" s="31"/>
      <c r="R326" s="31"/>
      <c r="S326" s="31"/>
      <c r="T326" s="41" t="s">
        <v>1989</v>
      </c>
      <c r="U326" s="2" t="s">
        <v>1990</v>
      </c>
      <c r="V326" s="2" t="s">
        <v>85</v>
      </c>
      <c r="W326" s="2" t="s">
        <v>46</v>
      </c>
      <c r="X326" s="2" t="s">
        <v>47</v>
      </c>
      <c r="Y326" s="2" t="s">
        <v>48</v>
      </c>
      <c r="Z326" s="17" t="str">
        <f>IF(Tabela1[[#This Row],[R.A.E]]="SIM",VLOOKUP(Tabela1[[#This Row],[CLASSIFICAÇÃO]],[1]Lista_Susp_!PRAZO,2,0)+Tabela1[[#This Row],[DATA]],"")</f>
        <v/>
      </c>
      <c r="AA326" s="19" t="b">
        <f ca="1">IF(Tabela1[[#This Row],[R.A.E]]="SIM",IF(AC326="ok","CONCLUÍDO",IF(Tabela1[[#This Row],[PRAZO ABERTURA R.A.E]]&lt;TODAY(),"ATRASADO","NO PRAZO")))</f>
        <v>0</v>
      </c>
      <c r="AB326" s="19" t="str">
        <f ca="1">IF(Tabela1[[#This Row],[PRAZO ABERTURA R.A.E]]&gt;=TODAY(),"",IF(Tabela1[[#This Row],[STATUS]]="ATRASADO",TODAY()-Tabela1[[#This Row],[PRAZO ABERTURA R.A.E]],""))</f>
        <v/>
      </c>
      <c r="AE326" s="2"/>
      <c r="AF326" t="s">
        <v>52</v>
      </c>
    </row>
    <row r="327" spans="1:32" ht="60" x14ac:dyDescent="0.25">
      <c r="A327" s="4">
        <v>326</v>
      </c>
      <c r="B327" s="20" t="s">
        <v>32</v>
      </c>
      <c r="C327" s="49">
        <v>45371</v>
      </c>
      <c r="D327" s="56" t="s">
        <v>1541</v>
      </c>
      <c r="E327" s="21">
        <v>0.89583333333333337</v>
      </c>
      <c r="F327" s="40" t="s">
        <v>1991</v>
      </c>
      <c r="G327" s="20" t="s">
        <v>125</v>
      </c>
      <c r="H327" s="10"/>
      <c r="I327" s="10"/>
      <c r="J327" s="2"/>
      <c r="K327" s="11" t="s">
        <v>1992</v>
      </c>
      <c r="L327" s="2" t="s">
        <v>37</v>
      </c>
      <c r="M327" s="2" t="s">
        <v>96</v>
      </c>
      <c r="N327" s="20" t="s">
        <v>1703</v>
      </c>
      <c r="O327" s="24" t="s">
        <v>1993</v>
      </c>
      <c r="P327" s="2" t="s">
        <v>1994</v>
      </c>
      <c r="Q327" s="31"/>
      <c r="R327" s="31"/>
      <c r="S327" s="31"/>
      <c r="T327" t="s">
        <v>1995</v>
      </c>
      <c r="U327" s="2" t="s">
        <v>395</v>
      </c>
      <c r="V327" s="2" t="s">
        <v>398</v>
      </c>
      <c r="W327" s="2" t="s">
        <v>46</v>
      </c>
      <c r="X327" s="2" t="s">
        <v>47</v>
      </c>
      <c r="Y327" s="2" t="s">
        <v>48</v>
      </c>
      <c r="Z327" s="17" t="str">
        <f>IF(Tabela1[[#This Row],[R.A.E]]="SIM",VLOOKUP(Tabela1[[#This Row],[CLASSIFICAÇÃO]],[1]Lista_Susp_!PRAZO,2,0)+Tabela1[[#This Row],[DATA]],"")</f>
        <v/>
      </c>
      <c r="AA327" s="19" t="b">
        <f ca="1">IF(Tabela1[[#This Row],[R.A.E]]="SIM",IF(AC327="ok","CONCLUÍDO",IF(Tabela1[[#This Row],[PRAZO ABERTURA R.A.E]]&lt;TODAY(),"ATRASADO","NO PRAZO")))</f>
        <v>0</v>
      </c>
      <c r="AB327" s="19" t="str">
        <f ca="1">IF(Tabela1[[#This Row],[PRAZO ABERTURA R.A.E]]&gt;=TODAY(),"",IF(Tabela1[[#This Row],[STATUS]]="ATRASADO",TODAY()-Tabela1[[#This Row],[PRAZO ABERTURA R.A.E]],""))</f>
        <v/>
      </c>
      <c r="AE327" s="2"/>
    </row>
    <row r="328" spans="1:32" ht="30" x14ac:dyDescent="0.25">
      <c r="A328" s="4">
        <v>327</v>
      </c>
      <c r="B328" s="20" t="s">
        <v>32</v>
      </c>
      <c r="C328" s="49">
        <v>45371</v>
      </c>
      <c r="D328" s="56" t="s">
        <v>1541</v>
      </c>
      <c r="E328" s="21">
        <v>0.42083333333333334</v>
      </c>
      <c r="F328" s="40" t="s">
        <v>1310</v>
      </c>
      <c r="G328" s="20" t="s">
        <v>73</v>
      </c>
      <c r="H328" s="10"/>
      <c r="I328" s="10"/>
      <c r="J328" s="2"/>
      <c r="K328" s="11" t="s">
        <v>1996</v>
      </c>
      <c r="L328" s="2" t="s">
        <v>37</v>
      </c>
      <c r="M328" s="2" t="s">
        <v>76</v>
      </c>
      <c r="N328" s="20" t="s">
        <v>1997</v>
      </c>
      <c r="O328" s="24" t="s">
        <v>1998</v>
      </c>
      <c r="P328" s="2" t="s">
        <v>319</v>
      </c>
      <c r="Q328" s="31"/>
      <c r="R328" s="31"/>
      <c r="S328" s="31"/>
      <c r="T328" s="41" t="s">
        <v>1999</v>
      </c>
      <c r="U328" s="2" t="s">
        <v>2000</v>
      </c>
      <c r="V328" s="2" t="s">
        <v>467</v>
      </c>
      <c r="W328" s="2" t="s">
        <v>46</v>
      </c>
      <c r="X328" s="2" t="s">
        <v>47</v>
      </c>
      <c r="Y328" s="2" t="s">
        <v>48</v>
      </c>
      <c r="Z328" s="17" t="str">
        <f>IF(Tabela1[[#This Row],[R.A.E]]="SIM",VLOOKUP(Tabela1[[#This Row],[CLASSIFICAÇÃO]],[1]Lista_Susp_!PRAZO,2,0)+Tabela1[[#This Row],[DATA]],"")</f>
        <v/>
      </c>
      <c r="AA328" s="19" t="b">
        <f ca="1">IF(Tabela1[[#This Row],[R.A.E]]="SIM",IF(AC328="ok","CONCLUÍDO",IF(Tabela1[[#This Row],[PRAZO ABERTURA R.A.E]]&lt;TODAY(),"ATRASADO","NO PRAZO")))</f>
        <v>0</v>
      </c>
      <c r="AB328" s="19" t="str">
        <f ca="1">IF(Tabela1[[#This Row],[PRAZO ABERTURA R.A.E]]&gt;=TODAY(),"",IF(Tabela1[[#This Row],[STATUS]]="ATRASADO",TODAY()-Tabela1[[#This Row],[PRAZO ABERTURA R.A.E]],""))</f>
        <v/>
      </c>
      <c r="AE328" s="2"/>
    </row>
    <row r="329" spans="1:32" x14ac:dyDescent="0.25">
      <c r="A329" s="4">
        <v>328</v>
      </c>
      <c r="B329" s="20" t="s">
        <v>32</v>
      </c>
      <c r="C329" s="49">
        <v>45371</v>
      </c>
      <c r="D329" s="56" t="s">
        <v>1541</v>
      </c>
      <c r="E329" s="21">
        <v>0.57291666666666663</v>
      </c>
      <c r="F329" s="40" t="s">
        <v>2001</v>
      </c>
      <c r="G329" s="20" t="s">
        <v>34</v>
      </c>
      <c r="H329" s="10" t="s">
        <v>93</v>
      </c>
      <c r="I329" s="10"/>
      <c r="J329" s="2"/>
      <c r="K329" s="11" t="s">
        <v>2002</v>
      </c>
      <c r="L329" s="2" t="s">
        <v>174</v>
      </c>
      <c r="M329" s="2" t="s">
        <v>96</v>
      </c>
      <c r="N329" s="20" t="s">
        <v>1396</v>
      </c>
      <c r="O329" s="20" t="s">
        <v>2003</v>
      </c>
      <c r="P329" s="2" t="s">
        <v>177</v>
      </c>
      <c r="Q329" s="31"/>
      <c r="R329" s="31"/>
      <c r="S329" s="31"/>
      <c r="T329" s="41" t="s">
        <v>2004</v>
      </c>
      <c r="U329" s="2" t="s">
        <v>2005</v>
      </c>
      <c r="V329" s="2" t="s">
        <v>104</v>
      </c>
      <c r="W329" s="2" t="s">
        <v>46</v>
      </c>
      <c r="X329" s="2" t="s">
        <v>47</v>
      </c>
      <c r="Y329" s="2" t="s">
        <v>48</v>
      </c>
      <c r="Z329" s="17" t="str">
        <f>IF(Tabela1[[#This Row],[R.A.E]]="SIM",VLOOKUP(Tabela1[[#This Row],[CLASSIFICAÇÃO]],[1]Lista_Susp_!PRAZO,2,0)+Tabela1[[#This Row],[DATA]],"")</f>
        <v/>
      </c>
      <c r="AA329" s="19" t="b">
        <f ca="1">IF(Tabela1[[#This Row],[R.A.E]]="SIM",IF(AC329="ok","CONCLUÍDO",IF(Tabela1[[#This Row],[PRAZO ABERTURA R.A.E]]&lt;TODAY(),"ATRASADO","NO PRAZO")))</f>
        <v>0</v>
      </c>
      <c r="AB329" s="19" t="str">
        <f ca="1">IF(Tabela1[[#This Row],[PRAZO ABERTURA R.A.E]]&gt;=TODAY(),"",IF(Tabela1[[#This Row],[STATUS]]="ATRASADO",TODAY()-Tabela1[[#This Row],[PRAZO ABERTURA R.A.E]],""))</f>
        <v/>
      </c>
      <c r="AE329" s="2"/>
    </row>
    <row r="330" spans="1:32" ht="45" x14ac:dyDescent="0.25">
      <c r="A330" s="4">
        <v>329</v>
      </c>
      <c r="B330" s="20" t="s">
        <v>32</v>
      </c>
      <c r="C330" s="49">
        <v>45371</v>
      </c>
      <c r="D330" s="56" t="s">
        <v>1541</v>
      </c>
      <c r="E330" s="21">
        <v>0.66666666666666663</v>
      </c>
      <c r="F330" s="40" t="s">
        <v>2006</v>
      </c>
      <c r="G330" s="20" t="s">
        <v>73</v>
      </c>
      <c r="H330" s="10"/>
      <c r="I330" s="10"/>
      <c r="J330" s="2"/>
      <c r="K330" s="11" t="s">
        <v>2007</v>
      </c>
      <c r="L330" s="2" t="s">
        <v>37</v>
      </c>
      <c r="M330" s="2" t="s">
        <v>96</v>
      </c>
      <c r="N330" s="20" t="s">
        <v>1703</v>
      </c>
      <c r="O330" s="24" t="s">
        <v>2008</v>
      </c>
      <c r="P330" s="2" t="s">
        <v>2009</v>
      </c>
      <c r="Q330" s="31"/>
      <c r="R330" s="31"/>
      <c r="S330" s="31"/>
      <c r="T330" s="41" t="s">
        <v>2010</v>
      </c>
      <c r="U330" s="2" t="s">
        <v>2011</v>
      </c>
      <c r="V330" s="2" t="s">
        <v>398</v>
      </c>
      <c r="W330" s="2" t="s">
        <v>46</v>
      </c>
      <c r="X330" s="2" t="s">
        <v>47</v>
      </c>
      <c r="Y330" s="2" t="s">
        <v>48</v>
      </c>
      <c r="Z330" s="17" t="str">
        <f>IF(Tabela1[[#This Row],[R.A.E]]="SIM",VLOOKUP(Tabela1[[#This Row],[CLASSIFICAÇÃO]],[1]Lista_Susp_!PRAZO,2,0)+Tabela1[[#This Row],[DATA]],"")</f>
        <v/>
      </c>
      <c r="AA330" s="19" t="b">
        <f ca="1">IF(Tabela1[[#This Row],[R.A.E]]="SIM",IF(AC330="ok","CONCLUÍDO",IF(Tabela1[[#This Row],[PRAZO ABERTURA R.A.E]]&lt;TODAY(),"ATRASADO","NO PRAZO")))</f>
        <v>0</v>
      </c>
      <c r="AB330" s="19" t="str">
        <f ca="1">IF(Tabela1[[#This Row],[PRAZO ABERTURA R.A.E]]&gt;=TODAY(),"",IF(Tabela1[[#This Row],[STATUS]]="ATRASADO",TODAY()-Tabela1[[#This Row],[PRAZO ABERTURA R.A.E]],""))</f>
        <v/>
      </c>
      <c r="AE330" s="2"/>
    </row>
    <row r="331" spans="1:32" ht="45" x14ac:dyDescent="0.25">
      <c r="A331" s="4">
        <v>330</v>
      </c>
      <c r="B331" s="20" t="s">
        <v>32</v>
      </c>
      <c r="C331" s="49">
        <v>45371</v>
      </c>
      <c r="D331" s="56" t="s">
        <v>1541</v>
      </c>
      <c r="E331" s="21">
        <v>0.31597222222222221</v>
      </c>
      <c r="F331" s="40" t="s">
        <v>2012</v>
      </c>
      <c r="G331" s="20" t="s">
        <v>125</v>
      </c>
      <c r="H331" s="10"/>
      <c r="I331" s="10"/>
      <c r="J331" s="2"/>
      <c r="K331" s="11" t="s">
        <v>2013</v>
      </c>
      <c r="L331" s="2" t="s">
        <v>37</v>
      </c>
      <c r="M331" s="2" t="s">
        <v>569</v>
      </c>
      <c r="N331" s="20" t="s">
        <v>2014</v>
      </c>
      <c r="O331" s="24" t="s">
        <v>2015</v>
      </c>
      <c r="P331" s="2" t="s">
        <v>2016</v>
      </c>
      <c r="Q331" s="31"/>
      <c r="R331" s="31"/>
      <c r="S331" s="31"/>
      <c r="T331" s="41" t="s">
        <v>2017</v>
      </c>
      <c r="U331" s="2" t="s">
        <v>2018</v>
      </c>
      <c r="V331" s="2" t="s">
        <v>467</v>
      </c>
      <c r="W331" s="2" t="s">
        <v>46</v>
      </c>
      <c r="X331" s="2" t="s">
        <v>47</v>
      </c>
      <c r="Y331" s="2" t="s">
        <v>48</v>
      </c>
      <c r="Z331" s="17" t="str">
        <f>IF(Tabela1[[#This Row],[R.A.E]]="SIM",VLOOKUP(Tabela1[[#This Row],[CLASSIFICAÇÃO]],[1]Lista_Susp_!PRAZO,2,0)+Tabela1[[#This Row],[DATA]],"")</f>
        <v/>
      </c>
      <c r="AA331" s="19" t="b">
        <f ca="1">IF(Tabela1[[#This Row],[R.A.E]]="SIM",IF(AC331="ok","CONCLUÍDO",IF(Tabela1[[#This Row],[PRAZO ABERTURA R.A.E]]&lt;TODAY(),"ATRASADO","NO PRAZO")))</f>
        <v>0</v>
      </c>
      <c r="AB331" s="19" t="str">
        <f ca="1">IF(Tabela1[[#This Row],[PRAZO ABERTURA R.A.E]]&gt;=TODAY(),"",IF(Tabela1[[#This Row],[STATUS]]="ATRASADO",TODAY()-Tabela1[[#This Row],[PRAZO ABERTURA R.A.E]],""))</f>
        <v/>
      </c>
      <c r="AE331" s="2"/>
    </row>
    <row r="332" spans="1:32" ht="30" x14ac:dyDescent="0.25">
      <c r="A332" s="4">
        <v>331</v>
      </c>
      <c r="B332" s="20" t="s">
        <v>32</v>
      </c>
      <c r="C332" s="49">
        <v>45373</v>
      </c>
      <c r="D332" s="56" t="s">
        <v>1541</v>
      </c>
      <c r="E332" s="21">
        <v>0.47916666666666669</v>
      </c>
      <c r="F332" s="40" t="s">
        <v>2019</v>
      </c>
      <c r="G332" s="20" t="s">
        <v>34</v>
      </c>
      <c r="H332" s="10" t="s">
        <v>93</v>
      </c>
      <c r="I332" s="10"/>
      <c r="J332" s="2"/>
      <c r="K332" s="11" t="s">
        <v>2020</v>
      </c>
      <c r="L332" s="2" t="s">
        <v>37</v>
      </c>
      <c r="M332" s="2" t="s">
        <v>497</v>
      </c>
      <c r="N332" s="20" t="s">
        <v>1436</v>
      </c>
      <c r="O332" s="24" t="s">
        <v>2021</v>
      </c>
      <c r="P332" s="2" t="s">
        <v>2022</v>
      </c>
      <c r="Q332" s="31"/>
      <c r="R332" s="31"/>
      <c r="S332" s="31"/>
      <c r="T332" s="41" t="s">
        <v>2023</v>
      </c>
      <c r="U332" s="2" t="s">
        <v>2024</v>
      </c>
      <c r="V332" s="2" t="s">
        <v>467</v>
      </c>
      <c r="W332" s="2" t="s">
        <v>46</v>
      </c>
      <c r="X332" s="2" t="s">
        <v>47</v>
      </c>
      <c r="Y332" s="2" t="s">
        <v>48</v>
      </c>
      <c r="Z332" s="17" t="str">
        <f>IF(Tabela1[[#This Row],[R.A.E]]="SIM",VLOOKUP(Tabela1[[#This Row],[CLASSIFICAÇÃO]],[1]Lista_Susp_!PRAZO,2,0)+Tabela1[[#This Row],[DATA]],"")</f>
        <v/>
      </c>
      <c r="AA332" s="19" t="b">
        <f ca="1">IF(Tabela1[[#This Row],[R.A.E]]="SIM",IF(AC332="ok","CONCLUÍDO",IF(Tabela1[[#This Row],[PRAZO ABERTURA R.A.E]]&lt;TODAY(),"ATRASADO","NO PRAZO")))</f>
        <v>0</v>
      </c>
      <c r="AB332" s="19" t="str">
        <f ca="1">IF(Tabela1[[#This Row],[PRAZO ABERTURA R.A.E]]&gt;=TODAY(),"",IF(Tabela1[[#This Row],[STATUS]]="ATRASADO",TODAY()-Tabela1[[#This Row],[PRAZO ABERTURA R.A.E]],""))</f>
        <v/>
      </c>
      <c r="AE332" s="2"/>
    </row>
    <row r="333" spans="1:32" x14ac:dyDescent="0.25">
      <c r="A333" s="4">
        <v>332</v>
      </c>
      <c r="B333" s="20" t="s">
        <v>32</v>
      </c>
      <c r="C333" s="49">
        <v>45373</v>
      </c>
      <c r="D333" s="56" t="s">
        <v>1541</v>
      </c>
      <c r="E333" s="21">
        <v>0.45624999999999999</v>
      </c>
      <c r="F333" s="40" t="s">
        <v>2025</v>
      </c>
      <c r="G333" s="20" t="s">
        <v>64</v>
      </c>
      <c r="H333" s="10"/>
      <c r="I333" s="10"/>
      <c r="J333" s="2"/>
      <c r="K333" s="11" t="s">
        <v>2026</v>
      </c>
      <c r="L333" s="2" t="s">
        <v>921</v>
      </c>
      <c r="M333" s="2" t="s">
        <v>128</v>
      </c>
      <c r="N333" s="20" t="s">
        <v>1104</v>
      </c>
      <c r="O333" s="20" t="s">
        <v>2027</v>
      </c>
      <c r="P333" s="2" t="s">
        <v>923</v>
      </c>
      <c r="Q333" s="31"/>
      <c r="R333" s="31"/>
      <c r="S333" s="31"/>
      <c r="T333" s="41" t="s">
        <v>2028</v>
      </c>
      <c r="U333" s="2" t="s">
        <v>1150</v>
      </c>
      <c r="V333" s="2" t="s">
        <v>135</v>
      </c>
      <c r="W333" s="2" t="s">
        <v>46</v>
      </c>
      <c r="X333" s="2" t="s">
        <v>47</v>
      </c>
      <c r="Y333" s="2" t="s">
        <v>48</v>
      </c>
      <c r="Z333" s="17" t="str">
        <f>IF(Tabela1[[#This Row],[R.A.E]]="SIM",VLOOKUP(Tabela1[[#This Row],[CLASSIFICAÇÃO]],[1]Lista_Susp_!PRAZO,2,0)+Tabela1[[#This Row],[DATA]],"")</f>
        <v/>
      </c>
      <c r="AA333" s="19" t="b">
        <f ca="1">IF(Tabela1[[#This Row],[R.A.E]]="SIM",IF(AC333="ok","CONCLUÍDO",IF(Tabela1[[#This Row],[PRAZO ABERTURA R.A.E]]&lt;TODAY(),"ATRASADO","NO PRAZO")))</f>
        <v>0</v>
      </c>
      <c r="AB333" s="19" t="str">
        <f ca="1">IF(Tabela1[[#This Row],[PRAZO ABERTURA R.A.E]]&gt;=TODAY(),"",IF(Tabela1[[#This Row],[STATUS]]="ATRASADO",TODAY()-Tabela1[[#This Row],[PRAZO ABERTURA R.A.E]],""))</f>
        <v/>
      </c>
      <c r="AE333" s="2"/>
    </row>
    <row r="334" spans="1:32" ht="30" x14ac:dyDescent="0.25">
      <c r="A334" s="4">
        <v>333</v>
      </c>
      <c r="B334" s="20" t="s">
        <v>71</v>
      </c>
      <c r="C334" s="49">
        <v>45372</v>
      </c>
      <c r="D334" s="56" t="s">
        <v>1541</v>
      </c>
      <c r="E334" s="21">
        <v>0.625</v>
      </c>
      <c r="F334" s="40" t="s">
        <v>1383</v>
      </c>
      <c r="G334" s="20" t="s">
        <v>34</v>
      </c>
      <c r="H334" s="10" t="s">
        <v>35</v>
      </c>
      <c r="I334" s="10"/>
      <c r="J334" s="2"/>
      <c r="K334" s="11" t="s">
        <v>2029</v>
      </c>
      <c r="L334" s="2" t="s">
        <v>689</v>
      </c>
      <c r="M334" s="2" t="s">
        <v>128</v>
      </c>
      <c r="N334" s="20" t="s">
        <v>128</v>
      </c>
      <c r="O334" s="20" t="s">
        <v>2030</v>
      </c>
      <c r="P334" s="2" t="s">
        <v>329</v>
      </c>
      <c r="Q334" s="31"/>
      <c r="R334" s="31"/>
      <c r="S334" s="31"/>
      <c r="T334" s="41" t="s">
        <v>693</v>
      </c>
      <c r="U334" s="2" t="s">
        <v>1388</v>
      </c>
      <c r="V334" s="2" t="s">
        <v>145</v>
      </c>
      <c r="W334" s="2" t="s">
        <v>46</v>
      </c>
      <c r="X334" s="2" t="s">
        <v>47</v>
      </c>
      <c r="Y334" s="2" t="s">
        <v>48</v>
      </c>
      <c r="Z334" s="17" t="str">
        <f>IF(Tabela1[[#This Row],[R.A.E]]="SIM",VLOOKUP(Tabela1[[#This Row],[CLASSIFICAÇÃO]],[1]Lista_Susp_!PRAZO,2,0)+Tabela1[[#This Row],[DATA]],"")</f>
        <v/>
      </c>
      <c r="AA334" s="19" t="b">
        <f ca="1">IF(Tabela1[[#This Row],[R.A.E]]="SIM",IF(AC334="ok","CONCLUÍDO",IF(Tabela1[[#This Row],[PRAZO ABERTURA R.A.E]]&lt;TODAY(),"ATRASADO","NO PRAZO")))</f>
        <v>0</v>
      </c>
      <c r="AB334" s="19" t="str">
        <f ca="1">IF(Tabela1[[#This Row],[PRAZO ABERTURA R.A.E]]&gt;=TODAY(),"",IF(Tabela1[[#This Row],[STATUS]]="ATRASADO",TODAY()-Tabela1[[#This Row],[PRAZO ABERTURA R.A.E]],""))</f>
        <v/>
      </c>
      <c r="AE334" s="2"/>
      <c r="AF334" t="s">
        <v>52</v>
      </c>
    </row>
    <row r="335" spans="1:32" x14ac:dyDescent="0.25">
      <c r="A335" s="4">
        <v>334</v>
      </c>
      <c r="B335" s="20" t="s">
        <v>71</v>
      </c>
      <c r="C335" s="49">
        <v>45372</v>
      </c>
      <c r="D335" s="56" t="s">
        <v>1541</v>
      </c>
      <c r="E335" s="21">
        <v>0.54166666666666663</v>
      </c>
      <c r="F335" s="40" t="s">
        <v>1499</v>
      </c>
      <c r="G335" s="20" t="s">
        <v>125</v>
      </c>
      <c r="H335" s="10"/>
      <c r="I335" s="10"/>
      <c r="J335" s="2"/>
      <c r="K335" s="11" t="s">
        <v>2031</v>
      </c>
      <c r="L335" s="2" t="s">
        <v>2032</v>
      </c>
      <c r="M335" s="2" t="s">
        <v>128</v>
      </c>
      <c r="N335" s="20" t="s">
        <v>2033</v>
      </c>
      <c r="O335" s="20" t="s">
        <v>2034</v>
      </c>
      <c r="P335" s="2" t="s">
        <v>2035</v>
      </c>
      <c r="Q335" s="31"/>
      <c r="R335" s="31"/>
      <c r="S335" s="31"/>
      <c r="T335" s="41" t="s">
        <v>1978</v>
      </c>
      <c r="U335" s="2" t="s">
        <v>2036</v>
      </c>
      <c r="V335" s="2" t="s">
        <v>374</v>
      </c>
      <c r="W335" s="2" t="s">
        <v>46</v>
      </c>
      <c r="X335" s="2" t="s">
        <v>47</v>
      </c>
      <c r="Y335" s="2" t="s">
        <v>48</v>
      </c>
      <c r="Z335" s="17" t="str">
        <f>IF(Tabela1[[#This Row],[R.A.E]]="SIM",VLOOKUP(Tabela1[[#This Row],[CLASSIFICAÇÃO]],[1]Lista_Susp_!PRAZO,2,0)+Tabela1[[#This Row],[DATA]],"")</f>
        <v/>
      </c>
      <c r="AA335" s="19" t="b">
        <f ca="1">IF(Tabela1[[#This Row],[R.A.E]]="SIM",IF(AC335="ok","CONCLUÍDO",IF(Tabela1[[#This Row],[PRAZO ABERTURA R.A.E]]&lt;TODAY(),"ATRASADO","NO PRAZO")))</f>
        <v>0</v>
      </c>
      <c r="AB335" s="19" t="str">
        <f ca="1">IF(Tabela1[[#This Row],[PRAZO ABERTURA R.A.E]]&gt;=TODAY(),"",IF(Tabela1[[#This Row],[STATUS]]="ATRASADO",TODAY()-Tabela1[[#This Row],[PRAZO ABERTURA R.A.E]],""))</f>
        <v/>
      </c>
      <c r="AE335" s="2"/>
      <c r="AF335" t="s">
        <v>52</v>
      </c>
    </row>
    <row r="336" spans="1:32" ht="45" x14ac:dyDescent="0.25">
      <c r="A336" s="4">
        <v>335</v>
      </c>
      <c r="B336" s="20" t="s">
        <v>71</v>
      </c>
      <c r="C336" s="49">
        <v>45372</v>
      </c>
      <c r="D336" s="56" t="s">
        <v>1541</v>
      </c>
      <c r="E336" s="21">
        <v>0.55555555555555558</v>
      </c>
      <c r="F336" s="40" t="s">
        <v>2037</v>
      </c>
      <c r="G336" s="20" t="s">
        <v>34</v>
      </c>
      <c r="H336" s="10" t="s">
        <v>35</v>
      </c>
      <c r="I336" s="10"/>
      <c r="J336" s="2"/>
      <c r="K336" s="11" t="s">
        <v>2038</v>
      </c>
      <c r="L336" s="2" t="s">
        <v>2032</v>
      </c>
      <c r="M336" s="2" t="s">
        <v>128</v>
      </c>
      <c r="N336" s="20" t="s">
        <v>2039</v>
      </c>
      <c r="O336" s="20" t="s">
        <v>2040</v>
      </c>
      <c r="P336" s="2" t="s">
        <v>2041</v>
      </c>
      <c r="Q336" s="31"/>
      <c r="R336" s="31"/>
      <c r="S336" s="31"/>
      <c r="T336" s="41" t="s">
        <v>2042</v>
      </c>
      <c r="U336" s="2" t="s">
        <v>2043</v>
      </c>
      <c r="V336" s="2" t="s">
        <v>85</v>
      </c>
      <c r="W336" s="2" t="s">
        <v>46</v>
      </c>
      <c r="X336" s="2" t="s">
        <v>47</v>
      </c>
      <c r="Y336" s="2" t="s">
        <v>48</v>
      </c>
      <c r="Z336" s="17" t="str">
        <f>IF(Tabela1[[#This Row],[R.A.E]]="SIM",VLOOKUP(Tabela1[[#This Row],[CLASSIFICAÇÃO]],[1]Lista_Susp_!PRAZO,2,0)+Tabela1[[#This Row],[DATA]],"")</f>
        <v/>
      </c>
      <c r="AA336" s="19" t="b">
        <f ca="1">IF(Tabela1[[#This Row],[R.A.E]]="SIM",IF(AC336="ok","CONCLUÍDO",IF(Tabela1[[#This Row],[PRAZO ABERTURA R.A.E]]&lt;TODAY(),"ATRASADO","NO PRAZO")))</f>
        <v>0</v>
      </c>
      <c r="AB336" s="19" t="str">
        <f ca="1">IF(Tabela1[[#This Row],[PRAZO ABERTURA R.A.E]]&gt;=TODAY(),"",IF(Tabela1[[#This Row],[STATUS]]="ATRASADO",TODAY()-Tabela1[[#This Row],[PRAZO ABERTURA R.A.E]],""))</f>
        <v/>
      </c>
      <c r="AE336" s="2"/>
      <c r="AF336" t="s">
        <v>52</v>
      </c>
    </row>
    <row r="337" spans="1:32" ht="30" x14ac:dyDescent="0.25">
      <c r="A337" s="4">
        <v>336</v>
      </c>
      <c r="B337" s="20" t="s">
        <v>71</v>
      </c>
      <c r="C337" s="49">
        <v>45373</v>
      </c>
      <c r="D337" s="56" t="s">
        <v>1541</v>
      </c>
      <c r="E337" s="21">
        <v>0.34722222222222227</v>
      </c>
      <c r="F337" s="40" t="s">
        <v>666</v>
      </c>
      <c r="G337" s="20" t="s">
        <v>73</v>
      </c>
      <c r="H337" s="10"/>
      <c r="I337" s="10"/>
      <c r="J337" s="2"/>
      <c r="K337" s="11" t="s">
        <v>2044</v>
      </c>
      <c r="L337" s="2" t="s">
        <v>75</v>
      </c>
      <c r="M337" s="2" t="s">
        <v>76</v>
      </c>
      <c r="N337" s="20" t="s">
        <v>76</v>
      </c>
      <c r="O337" s="24" t="s">
        <v>2045</v>
      </c>
      <c r="P337" s="2" t="s">
        <v>79</v>
      </c>
      <c r="Q337" s="31"/>
      <c r="R337" s="31"/>
      <c r="S337" s="31"/>
      <c r="T337" s="41" t="s">
        <v>2046</v>
      </c>
      <c r="U337" s="2" t="s">
        <v>2047</v>
      </c>
      <c r="V337" s="2" t="s">
        <v>415</v>
      </c>
      <c r="W337" s="2" t="s">
        <v>46</v>
      </c>
      <c r="X337" s="2" t="s">
        <v>47</v>
      </c>
      <c r="Y337" s="2" t="s">
        <v>48</v>
      </c>
      <c r="Z337" s="17" t="str">
        <f>IF(Tabela1[[#This Row],[R.A.E]]="SIM",VLOOKUP(Tabela1[[#This Row],[CLASSIFICAÇÃO]],[1]Lista_Susp_!PRAZO,2,0)+Tabela1[[#This Row],[DATA]],"")</f>
        <v/>
      </c>
      <c r="AA337" s="19" t="b">
        <f ca="1">IF(Tabela1[[#This Row],[R.A.E]]="SIM",IF(AC337="ok","CONCLUÍDO",IF(Tabela1[[#This Row],[PRAZO ABERTURA R.A.E]]&lt;TODAY(),"ATRASADO","NO PRAZO")))</f>
        <v>0</v>
      </c>
      <c r="AB337" s="19" t="str">
        <f ca="1">IF(Tabela1[[#This Row],[PRAZO ABERTURA R.A.E]]&gt;=TODAY(),"",IF(Tabela1[[#This Row],[STATUS]]="ATRASADO",TODAY()-Tabela1[[#This Row],[PRAZO ABERTURA R.A.E]],""))</f>
        <v/>
      </c>
      <c r="AE337" s="2"/>
      <c r="AF337" t="s">
        <v>52</v>
      </c>
    </row>
    <row r="338" spans="1:32" ht="30" x14ac:dyDescent="0.25">
      <c r="A338" s="4">
        <v>337</v>
      </c>
      <c r="B338" s="20" t="s">
        <v>32</v>
      </c>
      <c r="C338" s="49">
        <v>45373</v>
      </c>
      <c r="D338" s="56" t="s">
        <v>1541</v>
      </c>
      <c r="E338" s="21">
        <v>0.52083333333333337</v>
      </c>
      <c r="F338" s="40" t="s">
        <v>2048</v>
      </c>
      <c r="G338" s="20" t="s">
        <v>64</v>
      </c>
      <c r="H338" s="10"/>
      <c r="I338" s="10"/>
      <c r="J338" s="2"/>
      <c r="K338" s="11" t="s">
        <v>2049</v>
      </c>
      <c r="L338" s="2" t="s">
        <v>37</v>
      </c>
      <c r="M338" s="2" t="s">
        <v>460</v>
      </c>
      <c r="N338" s="20" t="s">
        <v>1129</v>
      </c>
      <c r="O338" s="24" t="s">
        <v>2050</v>
      </c>
      <c r="P338" s="2" t="s">
        <v>2051</v>
      </c>
      <c r="Q338" s="31"/>
      <c r="R338" s="31"/>
      <c r="S338" s="31"/>
      <c r="T338" s="41" t="s">
        <v>2052</v>
      </c>
      <c r="U338" s="2" t="s">
        <v>2053</v>
      </c>
      <c r="V338" s="2" t="s">
        <v>467</v>
      </c>
      <c r="W338" s="2" t="s">
        <v>46</v>
      </c>
      <c r="X338" s="2" t="s">
        <v>47</v>
      </c>
      <c r="Y338" s="2" t="s">
        <v>48</v>
      </c>
      <c r="Z338" s="17" t="str">
        <f>IF(Tabela1[[#This Row],[R.A.E]]="SIM",VLOOKUP(Tabela1[[#This Row],[CLASSIFICAÇÃO]],[1]Lista_Susp_!PRAZO,2,0)+Tabela1[[#This Row],[DATA]],"")</f>
        <v/>
      </c>
      <c r="AA338" s="19" t="b">
        <f ca="1">IF(Tabela1[[#This Row],[R.A.E]]="SIM",IF(AC338="ok","CONCLUÍDO",IF(Tabela1[[#This Row],[PRAZO ABERTURA R.A.E]]&lt;TODAY(),"ATRASADO","NO PRAZO")))</f>
        <v>0</v>
      </c>
      <c r="AB338" s="19" t="str">
        <f ca="1">IF(Tabela1[[#This Row],[PRAZO ABERTURA R.A.E]]&gt;=TODAY(),"",IF(Tabela1[[#This Row],[STATUS]]="ATRASADO",TODAY()-Tabela1[[#This Row],[PRAZO ABERTURA R.A.E]],""))</f>
        <v/>
      </c>
      <c r="AE338" s="2"/>
    </row>
    <row r="339" spans="1:32" ht="60" x14ac:dyDescent="0.25">
      <c r="A339" s="4">
        <v>338</v>
      </c>
      <c r="B339" s="20" t="s">
        <v>32</v>
      </c>
      <c r="C339" s="49">
        <v>45373</v>
      </c>
      <c r="D339" s="56" t="s">
        <v>1541</v>
      </c>
      <c r="E339" s="21">
        <v>0.625</v>
      </c>
      <c r="F339" s="40" t="s">
        <v>2054</v>
      </c>
      <c r="G339" s="20" t="s">
        <v>64</v>
      </c>
      <c r="H339" s="10"/>
      <c r="I339" s="10"/>
      <c r="J339" s="2"/>
      <c r="K339" s="11" t="s">
        <v>2055</v>
      </c>
      <c r="L339" s="2" t="s">
        <v>127</v>
      </c>
      <c r="M339" s="2" t="s">
        <v>128</v>
      </c>
      <c r="N339" s="20" t="s">
        <v>1104</v>
      </c>
      <c r="O339" s="40" t="s">
        <v>2056</v>
      </c>
      <c r="P339" s="2" t="s">
        <v>2057</v>
      </c>
      <c r="Q339" s="31"/>
      <c r="R339" s="31"/>
      <c r="S339" s="31"/>
      <c r="T339" s="41" t="s">
        <v>2058</v>
      </c>
      <c r="U339" s="2" t="s">
        <v>489</v>
      </c>
      <c r="V339" s="2" t="s">
        <v>135</v>
      </c>
      <c r="W339" s="2" t="s">
        <v>46</v>
      </c>
      <c r="X339" s="2" t="s">
        <v>47</v>
      </c>
      <c r="Y339" s="2" t="s">
        <v>48</v>
      </c>
      <c r="Z339" s="17" t="str">
        <f>IF(Tabela1[[#This Row],[R.A.E]]="SIM",VLOOKUP(Tabela1[[#This Row],[CLASSIFICAÇÃO]],[1]Lista_Susp_!PRAZO,2,0)+Tabela1[[#This Row],[DATA]],"")</f>
        <v/>
      </c>
      <c r="AA339" s="19" t="b">
        <f ca="1">IF(Tabela1[[#This Row],[R.A.E]]="SIM",IF(AC339="ok","CONCLUÍDO",IF(Tabela1[[#This Row],[PRAZO ABERTURA R.A.E]]&lt;TODAY(),"ATRASADO","NO PRAZO")))</f>
        <v>0</v>
      </c>
      <c r="AB339" s="19" t="str">
        <f ca="1">IF(Tabela1[[#This Row],[PRAZO ABERTURA R.A.E]]&gt;=TODAY(),"",IF(Tabela1[[#This Row],[STATUS]]="ATRASADO",TODAY()-Tabela1[[#This Row],[PRAZO ABERTURA R.A.E]],""))</f>
        <v/>
      </c>
      <c r="AE339" s="2"/>
    </row>
    <row r="340" spans="1:32" ht="30" x14ac:dyDescent="0.25">
      <c r="A340" s="4">
        <v>339</v>
      </c>
      <c r="B340" s="20" t="s">
        <v>32</v>
      </c>
      <c r="C340" s="49">
        <v>45374</v>
      </c>
      <c r="D340" s="56" t="s">
        <v>1541</v>
      </c>
      <c r="E340" s="21">
        <v>0.5625</v>
      </c>
      <c r="F340" s="40" t="s">
        <v>2059</v>
      </c>
      <c r="G340" s="20" t="s">
        <v>34</v>
      </c>
      <c r="H340" s="10" t="s">
        <v>35</v>
      </c>
      <c r="I340" s="10"/>
      <c r="J340" s="2"/>
      <c r="K340" s="11" t="s">
        <v>2060</v>
      </c>
      <c r="L340" s="2" t="s">
        <v>37</v>
      </c>
      <c r="M340" s="2" t="s">
        <v>729</v>
      </c>
      <c r="N340" s="20" t="s">
        <v>2061</v>
      </c>
      <c r="O340" s="24" t="s">
        <v>2062</v>
      </c>
      <c r="P340" s="2" t="s">
        <v>329</v>
      </c>
      <c r="Q340" s="31"/>
      <c r="R340" s="31"/>
      <c r="S340" s="31"/>
      <c r="T340" s="41" t="s">
        <v>2063</v>
      </c>
      <c r="U340" s="2" t="s">
        <v>2064</v>
      </c>
      <c r="V340" s="2" t="s">
        <v>333</v>
      </c>
      <c r="W340" s="2" t="s">
        <v>46</v>
      </c>
      <c r="X340" s="2" t="s">
        <v>47</v>
      </c>
      <c r="Y340" s="2" t="s">
        <v>48</v>
      </c>
      <c r="Z340" s="17" t="str">
        <f>IF(Tabela1[[#This Row],[R.A.E]]="SIM",VLOOKUP(Tabela1[[#This Row],[CLASSIFICAÇÃO]],[1]Lista_Susp_!PRAZO,2,0)+Tabela1[[#This Row],[DATA]],"")</f>
        <v/>
      </c>
      <c r="AA340" s="19" t="b">
        <f ca="1">IF(Tabela1[[#This Row],[R.A.E]]="SIM",IF(AC340="ok","CONCLUÍDO",IF(Tabela1[[#This Row],[PRAZO ABERTURA R.A.E]]&lt;TODAY(),"ATRASADO","NO PRAZO")))</f>
        <v>0</v>
      </c>
      <c r="AB340" s="19" t="str">
        <f ca="1">IF(Tabela1[[#This Row],[PRAZO ABERTURA R.A.E]]&gt;=TODAY(),"",IF(Tabela1[[#This Row],[STATUS]]="ATRASADO",TODAY()-Tabela1[[#This Row],[PRAZO ABERTURA R.A.E]],""))</f>
        <v/>
      </c>
      <c r="AE340" s="2"/>
    </row>
    <row r="341" spans="1:32" ht="30" x14ac:dyDescent="0.25">
      <c r="A341" s="4">
        <v>340</v>
      </c>
      <c r="B341" s="20" t="s">
        <v>32</v>
      </c>
      <c r="C341" s="49">
        <v>45374</v>
      </c>
      <c r="D341" s="56" t="s">
        <v>1541</v>
      </c>
      <c r="E341" s="21">
        <v>0.66666666666666663</v>
      </c>
      <c r="F341" s="40" t="s">
        <v>1889</v>
      </c>
      <c r="G341" s="20" t="s">
        <v>73</v>
      </c>
      <c r="H341" s="10"/>
      <c r="I341" s="10"/>
      <c r="J341" s="2"/>
      <c r="K341" s="11" t="s">
        <v>2065</v>
      </c>
      <c r="L341" s="2" t="s">
        <v>37</v>
      </c>
      <c r="M341" s="2" t="s">
        <v>96</v>
      </c>
      <c r="N341" s="20" t="s">
        <v>1396</v>
      </c>
      <c r="O341" s="24" t="s">
        <v>2066</v>
      </c>
      <c r="P341" s="2" t="s">
        <v>1892</v>
      </c>
      <c r="Q341" s="31"/>
      <c r="R341" s="31"/>
      <c r="S341" s="31"/>
      <c r="T341" s="41" t="s">
        <v>2067</v>
      </c>
      <c r="U341" s="2" t="s">
        <v>1894</v>
      </c>
      <c r="V341" s="2" t="s">
        <v>104</v>
      </c>
      <c r="W341" s="2" t="s">
        <v>46</v>
      </c>
      <c r="X341" s="2" t="s">
        <v>47</v>
      </c>
      <c r="Y341" s="2" t="s">
        <v>48</v>
      </c>
      <c r="Z341" s="17" t="str">
        <f>IF(Tabela1[[#This Row],[R.A.E]]="SIM",VLOOKUP(Tabela1[[#This Row],[CLASSIFICAÇÃO]],[1]Lista_Susp_!PRAZO,2,0)+Tabela1[[#This Row],[DATA]],"")</f>
        <v/>
      </c>
      <c r="AA341" s="19" t="b">
        <f ca="1">IF(Tabela1[[#This Row],[R.A.E]]="SIM",IF(AC341="ok","CONCLUÍDO",IF(Tabela1[[#This Row],[PRAZO ABERTURA R.A.E]]&lt;TODAY(),"ATRASADO","NO PRAZO")))</f>
        <v>0</v>
      </c>
      <c r="AB341" s="19" t="str">
        <f ca="1">IF(Tabela1[[#This Row],[PRAZO ABERTURA R.A.E]]&gt;=TODAY(),"",IF(Tabela1[[#This Row],[STATUS]]="ATRASADO",TODAY()-Tabela1[[#This Row],[PRAZO ABERTURA R.A.E]],""))</f>
        <v/>
      </c>
      <c r="AE341" s="2"/>
    </row>
    <row r="342" spans="1:32" ht="60" x14ac:dyDescent="0.25">
      <c r="A342" s="4">
        <v>341</v>
      </c>
      <c r="B342" s="20" t="s">
        <v>32</v>
      </c>
      <c r="C342" s="49">
        <v>45375</v>
      </c>
      <c r="D342" s="56" t="s">
        <v>1541</v>
      </c>
      <c r="E342" s="21">
        <v>0.40972222222222227</v>
      </c>
      <c r="F342" s="40" t="s">
        <v>2068</v>
      </c>
      <c r="G342" s="20" t="s">
        <v>125</v>
      </c>
      <c r="H342" s="10"/>
      <c r="I342" s="10"/>
      <c r="J342" s="2"/>
      <c r="K342" s="11" t="s">
        <v>2069</v>
      </c>
      <c r="L342" s="2" t="s">
        <v>37</v>
      </c>
      <c r="M342" s="2" t="s">
        <v>593</v>
      </c>
      <c r="N342" s="20" t="s">
        <v>1919</v>
      </c>
      <c r="O342" s="24" t="s">
        <v>2070</v>
      </c>
      <c r="P342" s="2" t="s">
        <v>2071</v>
      </c>
      <c r="Q342" s="31"/>
      <c r="R342" s="31"/>
      <c r="S342" s="31"/>
      <c r="T342" s="41" t="s">
        <v>2072</v>
      </c>
      <c r="U342" s="1" t="s">
        <v>945</v>
      </c>
      <c r="V342" s="2" t="s">
        <v>1210</v>
      </c>
      <c r="W342" s="2" t="s">
        <v>46</v>
      </c>
      <c r="X342" s="2" t="s">
        <v>47</v>
      </c>
      <c r="Y342" s="2" t="s">
        <v>48</v>
      </c>
      <c r="Z342" s="17" t="str">
        <f>IF(Tabela1[[#This Row],[R.A.E]]="SIM",VLOOKUP(Tabela1[[#This Row],[CLASSIFICAÇÃO]],[1]Lista_Susp_!PRAZO,2,0)+Tabela1[[#This Row],[DATA]],"")</f>
        <v/>
      </c>
      <c r="AA342" s="19" t="b">
        <f ca="1">IF(Tabela1[[#This Row],[R.A.E]]="SIM",IF(AC342="ok","CONCLUÍDO",IF(Tabela1[[#This Row],[PRAZO ABERTURA R.A.E]]&lt;TODAY(),"ATRASADO","NO PRAZO")))</f>
        <v>0</v>
      </c>
      <c r="AB342" s="19" t="str">
        <f ca="1">IF(Tabela1[[#This Row],[PRAZO ABERTURA R.A.E]]&gt;=TODAY(),"",IF(Tabela1[[#This Row],[STATUS]]="ATRASADO",TODAY()-Tabela1[[#This Row],[PRAZO ABERTURA R.A.E]],""))</f>
        <v/>
      </c>
      <c r="AE342" s="2"/>
      <c r="AF342" t="s">
        <v>52</v>
      </c>
    </row>
    <row r="343" spans="1:32" ht="30" x14ac:dyDescent="0.25">
      <c r="A343" s="4">
        <v>342</v>
      </c>
      <c r="B343" s="20" t="s">
        <v>71</v>
      </c>
      <c r="C343" s="49">
        <v>45373</v>
      </c>
      <c r="D343" s="56" t="s">
        <v>1541</v>
      </c>
      <c r="E343" s="21">
        <v>0.66666666666666663</v>
      </c>
      <c r="F343" s="40" t="s">
        <v>2073</v>
      </c>
      <c r="G343" s="20" t="s">
        <v>64</v>
      </c>
      <c r="H343" s="10"/>
      <c r="I343" s="10"/>
      <c r="J343" s="2"/>
      <c r="K343" s="11" t="s">
        <v>2074</v>
      </c>
      <c r="L343" s="2" t="s">
        <v>75</v>
      </c>
      <c r="M343" s="2" t="s">
        <v>128</v>
      </c>
      <c r="N343" s="20" t="s">
        <v>658</v>
      </c>
      <c r="O343" s="20">
        <v>37018550</v>
      </c>
      <c r="P343" s="2" t="s">
        <v>1307</v>
      </c>
      <c r="Q343" s="31"/>
      <c r="R343" s="31"/>
      <c r="S343" s="31"/>
      <c r="T343" s="41" t="s">
        <v>2075</v>
      </c>
      <c r="U343" s="2" t="s">
        <v>347</v>
      </c>
      <c r="V343" s="2" t="s">
        <v>85</v>
      </c>
      <c r="W343" s="2" t="s">
        <v>46</v>
      </c>
      <c r="X343" s="2" t="s">
        <v>47</v>
      </c>
      <c r="Y343" s="2" t="s">
        <v>48</v>
      </c>
      <c r="Z343" s="17" t="str">
        <f>IF(Tabela1[[#This Row],[R.A.E]]="SIM",VLOOKUP(Tabela1[[#This Row],[CLASSIFICAÇÃO]],[1]Lista_Susp_!PRAZO,2,0)+Tabela1[[#This Row],[DATA]],"")</f>
        <v/>
      </c>
      <c r="AA343" s="19" t="b">
        <f ca="1">IF(Tabela1[[#This Row],[R.A.E]]="SIM",IF(AC343="ok","CONCLUÍDO",IF(Tabela1[[#This Row],[PRAZO ABERTURA R.A.E]]&lt;TODAY(),"ATRASADO","NO PRAZO")))</f>
        <v>0</v>
      </c>
      <c r="AB343" s="19" t="str">
        <f ca="1">IF(Tabela1[[#This Row],[PRAZO ABERTURA R.A.E]]&gt;=TODAY(),"",IF(Tabela1[[#This Row],[STATUS]]="ATRASADO",TODAY()-Tabela1[[#This Row],[PRAZO ABERTURA R.A.E]],""))</f>
        <v/>
      </c>
      <c r="AE343" s="2"/>
      <c r="AF343" t="s">
        <v>52</v>
      </c>
    </row>
    <row r="344" spans="1:32" ht="30" x14ac:dyDescent="0.25">
      <c r="A344" s="4">
        <v>343</v>
      </c>
      <c r="B344" s="20" t="s">
        <v>71</v>
      </c>
      <c r="C344" s="49">
        <v>45373</v>
      </c>
      <c r="D344" s="56" t="s">
        <v>1541</v>
      </c>
      <c r="E344" s="21">
        <v>0.40972222222222227</v>
      </c>
      <c r="F344" s="40" t="s">
        <v>2076</v>
      </c>
      <c r="G344" s="20" t="s">
        <v>73</v>
      </c>
      <c r="H344" s="10"/>
      <c r="I344" s="10"/>
      <c r="J344" s="2"/>
      <c r="K344" s="11" t="s">
        <v>2077</v>
      </c>
      <c r="L344" s="2" t="s">
        <v>75</v>
      </c>
      <c r="M344" s="2" t="s">
        <v>76</v>
      </c>
      <c r="N344" s="20" t="s">
        <v>2076</v>
      </c>
      <c r="O344" s="24" t="s">
        <v>2078</v>
      </c>
      <c r="P344" s="2" t="s">
        <v>2079</v>
      </c>
      <c r="Q344" s="31"/>
      <c r="R344" s="31"/>
      <c r="S344" s="31"/>
      <c r="T344" s="41" t="s">
        <v>2080</v>
      </c>
      <c r="U344" s="2" t="s">
        <v>2047</v>
      </c>
      <c r="V344" s="2" t="s">
        <v>415</v>
      </c>
      <c r="W344" s="2" t="s">
        <v>46</v>
      </c>
      <c r="X344" s="2" t="s">
        <v>47</v>
      </c>
      <c r="Y344" s="2" t="s">
        <v>48</v>
      </c>
      <c r="Z344" s="17" t="str">
        <f>IF(Tabela1[[#This Row],[R.A.E]]="SIM",VLOOKUP(Tabela1[[#This Row],[CLASSIFICAÇÃO]],[1]Lista_Susp_!PRAZO,2,0)+Tabela1[[#This Row],[DATA]],"")</f>
        <v/>
      </c>
      <c r="AA344" s="19" t="b">
        <f ca="1">IF(Tabela1[[#This Row],[R.A.E]]="SIM",IF(AC344="ok","CONCLUÍDO",IF(Tabela1[[#This Row],[PRAZO ABERTURA R.A.E]]&lt;TODAY(),"ATRASADO","NO PRAZO")))</f>
        <v>0</v>
      </c>
      <c r="AB344" s="19" t="str">
        <f ca="1">IF(Tabela1[[#This Row],[PRAZO ABERTURA R.A.E]]&gt;=TODAY(),"",IF(Tabela1[[#This Row],[STATUS]]="ATRASADO",TODAY()-Tabela1[[#This Row],[PRAZO ABERTURA R.A.E]],""))</f>
        <v/>
      </c>
      <c r="AE344" s="2"/>
      <c r="AF344" t="s">
        <v>52</v>
      </c>
    </row>
    <row r="345" spans="1:32" ht="45" x14ac:dyDescent="0.25">
      <c r="A345" s="4">
        <v>344</v>
      </c>
      <c r="B345" s="20" t="s">
        <v>71</v>
      </c>
      <c r="C345" s="49">
        <v>45373</v>
      </c>
      <c r="D345" s="56" t="s">
        <v>1541</v>
      </c>
      <c r="E345" s="21">
        <v>0.39583333333333331</v>
      </c>
      <c r="F345" s="40" t="s">
        <v>2081</v>
      </c>
      <c r="G345" s="20" t="s">
        <v>73</v>
      </c>
      <c r="H345" s="10"/>
      <c r="I345" s="10"/>
      <c r="J345" s="2"/>
      <c r="K345" s="11" t="s">
        <v>2082</v>
      </c>
      <c r="L345" s="2" t="s">
        <v>2083</v>
      </c>
      <c r="M345" s="2" t="s">
        <v>128</v>
      </c>
      <c r="N345" s="20" t="s">
        <v>2084</v>
      </c>
      <c r="O345" s="20" t="s">
        <v>2085</v>
      </c>
      <c r="P345" s="2" t="s">
        <v>1983</v>
      </c>
      <c r="Q345" s="31"/>
      <c r="R345" s="31"/>
      <c r="S345" s="31"/>
      <c r="T345" s="41" t="s">
        <v>2086</v>
      </c>
      <c r="U345" s="2" t="s">
        <v>2087</v>
      </c>
      <c r="V345" s="2" t="s">
        <v>374</v>
      </c>
      <c r="W345" s="2" t="s">
        <v>46</v>
      </c>
      <c r="X345" s="2" t="s">
        <v>47</v>
      </c>
      <c r="Y345" s="2" t="s">
        <v>48</v>
      </c>
      <c r="Z345" s="17" t="str">
        <f>IF(Tabela1[[#This Row],[R.A.E]]="SIM",VLOOKUP(Tabela1[[#This Row],[CLASSIFICAÇÃO]],[1]Lista_Susp_!PRAZO,2,0)+Tabela1[[#This Row],[DATA]],"")</f>
        <v/>
      </c>
      <c r="AA345" s="19" t="b">
        <f ca="1">IF(Tabela1[[#This Row],[R.A.E]]="SIM",IF(AC345="ok","CONCLUÍDO",IF(Tabela1[[#This Row],[PRAZO ABERTURA R.A.E]]&lt;TODAY(),"ATRASADO","NO PRAZO")))</f>
        <v>0</v>
      </c>
      <c r="AB345" s="19" t="str">
        <f ca="1">IF(Tabela1[[#This Row],[PRAZO ABERTURA R.A.E]]&gt;=TODAY(),"",IF(Tabela1[[#This Row],[STATUS]]="ATRASADO",TODAY()-Tabela1[[#This Row],[PRAZO ABERTURA R.A.E]],""))</f>
        <v/>
      </c>
      <c r="AE345" s="2"/>
      <c r="AF345" t="s">
        <v>52</v>
      </c>
    </row>
    <row r="346" spans="1:32" ht="60" x14ac:dyDescent="0.25">
      <c r="A346" s="4">
        <v>345</v>
      </c>
      <c r="B346" s="20" t="s">
        <v>71</v>
      </c>
      <c r="C346" s="49">
        <v>45374</v>
      </c>
      <c r="D346" s="56" t="s">
        <v>1541</v>
      </c>
      <c r="E346" s="21">
        <v>0.61805555555555558</v>
      </c>
      <c r="F346" s="40" t="s">
        <v>2088</v>
      </c>
      <c r="G346" s="20" t="s">
        <v>34</v>
      </c>
      <c r="H346" s="10" t="s">
        <v>35</v>
      </c>
      <c r="I346" s="10"/>
      <c r="J346" s="2"/>
      <c r="K346" s="11" t="s">
        <v>2089</v>
      </c>
      <c r="L346" s="2" t="s">
        <v>75</v>
      </c>
      <c r="M346" s="2" t="s">
        <v>272</v>
      </c>
      <c r="N346" s="20" t="s">
        <v>1748</v>
      </c>
      <c r="O346" s="24" t="s">
        <v>2090</v>
      </c>
      <c r="P346" s="2" t="s">
        <v>1035</v>
      </c>
      <c r="Q346" s="31"/>
      <c r="R346" s="31"/>
      <c r="S346" s="31"/>
      <c r="T346" s="41" t="s">
        <v>2091</v>
      </c>
      <c r="U346" s="2" t="s">
        <v>167</v>
      </c>
      <c r="V346" s="2" t="s">
        <v>170</v>
      </c>
      <c r="W346" s="2" t="s">
        <v>184</v>
      </c>
      <c r="X346" s="2" t="s">
        <v>151</v>
      </c>
      <c r="Y346" s="2" t="s">
        <v>52</v>
      </c>
      <c r="Z346" s="17">
        <f>IF(Tabela1[[#This Row],[R.A.E]]="SIM",VLOOKUP(Tabela1[[#This Row],[CLASSIFICAÇÃO]],[1]Lista_Susp_!PRAZO,2,0)+Tabela1[[#This Row],[DATA]],"")</f>
        <v>45381</v>
      </c>
      <c r="AA346" s="19" t="str">
        <f ca="1">IF(Tabela1[[#This Row],[R.A.E]]="SIM",IF(AC346="ok","CONCLUÍDO",IF(Tabela1[[#This Row],[PRAZO ABERTURA R.A.E]]&lt;TODAY(),"ATRASADO","NO PRAZO")))</f>
        <v>ATRASADO</v>
      </c>
      <c r="AB346" s="19">
        <f ca="1">IF(Tabela1[[#This Row],[PRAZO ABERTURA R.A.E]]&gt;=TODAY(),"",IF(Tabela1[[#This Row],[STATUS]]="ATRASADO",TODAY()-Tabela1[[#This Row],[PRAZO ABERTURA R.A.E]],""))</f>
        <v>202</v>
      </c>
      <c r="AE346" s="2"/>
      <c r="AF346" t="s">
        <v>52</v>
      </c>
    </row>
    <row r="347" spans="1:32" x14ac:dyDescent="0.25">
      <c r="A347" s="4">
        <v>346</v>
      </c>
      <c r="B347" s="20" t="s">
        <v>32</v>
      </c>
      <c r="C347" s="49">
        <v>45376</v>
      </c>
      <c r="D347" s="56" t="s">
        <v>1541</v>
      </c>
      <c r="E347" s="21">
        <v>0.3840277777777778</v>
      </c>
      <c r="F347" s="40" t="s">
        <v>2092</v>
      </c>
      <c r="G347" s="20" t="s">
        <v>64</v>
      </c>
      <c r="H347" s="10"/>
      <c r="I347" s="10"/>
      <c r="J347" s="2"/>
      <c r="K347" s="11" t="s">
        <v>2093</v>
      </c>
      <c r="L347" s="2" t="s">
        <v>37</v>
      </c>
      <c r="M347" s="2" t="s">
        <v>128</v>
      </c>
      <c r="N347" s="20" t="s">
        <v>128</v>
      </c>
      <c r="O347" s="20" t="s">
        <v>2094</v>
      </c>
      <c r="P347" s="2" t="s">
        <v>923</v>
      </c>
      <c r="Q347" s="31"/>
      <c r="R347" s="31"/>
      <c r="S347" s="31"/>
      <c r="T347" t="s">
        <v>2095</v>
      </c>
      <c r="U347" s="2" t="s">
        <v>1150</v>
      </c>
      <c r="V347" s="2" t="s">
        <v>135</v>
      </c>
      <c r="W347" s="2" t="s">
        <v>46</v>
      </c>
      <c r="X347" s="2" t="s">
        <v>47</v>
      </c>
      <c r="Y347" s="2" t="s">
        <v>48</v>
      </c>
      <c r="Z347" s="17" t="str">
        <f>IF(Tabela1[[#This Row],[R.A.E]]="SIM",VLOOKUP(Tabela1[[#This Row],[CLASSIFICAÇÃO]],[1]Lista_Susp_!PRAZO,2,0)+Tabela1[[#This Row],[DATA]],"")</f>
        <v/>
      </c>
      <c r="AA347" s="19" t="b">
        <f ca="1">IF(Tabela1[[#This Row],[R.A.E]]="SIM",IF(AC347="ok","CONCLUÍDO",IF(Tabela1[[#This Row],[PRAZO ABERTURA R.A.E]]&lt;TODAY(),"ATRASADO","NO PRAZO")))</f>
        <v>0</v>
      </c>
      <c r="AB347" s="19" t="str">
        <f ca="1">IF(Tabela1[[#This Row],[PRAZO ABERTURA R.A.E]]&gt;=TODAY(),"",IF(Tabela1[[#This Row],[STATUS]]="ATRASADO",TODAY()-Tabela1[[#This Row],[PRAZO ABERTURA R.A.E]],""))</f>
        <v/>
      </c>
      <c r="AE347" s="2"/>
    </row>
    <row r="348" spans="1:32" ht="90" x14ac:dyDescent="0.25">
      <c r="A348" s="4">
        <v>347</v>
      </c>
      <c r="B348" s="20" t="s">
        <v>32</v>
      </c>
      <c r="C348" s="49">
        <v>45376</v>
      </c>
      <c r="D348" s="56" t="s">
        <v>1541</v>
      </c>
      <c r="E348" s="21">
        <v>0.72222222222222221</v>
      </c>
      <c r="F348" s="40" t="s">
        <v>2096</v>
      </c>
      <c r="G348" s="20" t="s">
        <v>1084</v>
      </c>
      <c r="H348" s="10"/>
      <c r="I348" s="10"/>
      <c r="J348" s="2" t="s">
        <v>52</v>
      </c>
      <c r="K348" s="11" t="s">
        <v>2097</v>
      </c>
      <c r="L348" s="2" t="s">
        <v>37</v>
      </c>
      <c r="M348" s="2" t="s">
        <v>38</v>
      </c>
      <c r="N348" s="20" t="s">
        <v>2098</v>
      </c>
      <c r="O348" s="47" t="s">
        <v>2099</v>
      </c>
      <c r="P348" s="2" t="s">
        <v>2100</v>
      </c>
      <c r="Q348" s="31"/>
      <c r="R348" s="31"/>
      <c r="S348" s="31"/>
      <c r="T348" s="41" t="s">
        <v>2101</v>
      </c>
      <c r="U348" s="2" t="s">
        <v>2102</v>
      </c>
      <c r="V348" s="4" t="s">
        <v>45</v>
      </c>
      <c r="W348" s="2" t="s">
        <v>61</v>
      </c>
      <c r="X348" s="2" t="s">
        <v>151</v>
      </c>
      <c r="Y348" s="2" t="s">
        <v>52</v>
      </c>
      <c r="Z348" s="17">
        <v>45385</v>
      </c>
      <c r="AA348" s="19" t="str">
        <f ca="1">IF(Tabela1[[#This Row],[R.A.E]]="SIM",IF(AC348="ok","CONCLUÍDO",IF(Tabela1[[#This Row],[PRAZO ABERTURA R.A.E]]&lt;TODAY(),"ATRASADO","NO PRAZO")))</f>
        <v>CONCLUÍDO</v>
      </c>
      <c r="AB348" s="19" t="str">
        <f ca="1">IF(Tabela1[[#This Row],[PRAZO ABERTURA R.A.E]]&gt;=TODAY(),"",IF(Tabela1[[#This Row],[STATUS]]="ATRASADO",TODAY()-Tabela1[[#This Row],[PRAZO ABERTURA R.A.E]],""))</f>
        <v/>
      </c>
      <c r="AC348" s="2" t="s">
        <v>186</v>
      </c>
      <c r="AE348" s="2" t="s">
        <v>52</v>
      </c>
    </row>
    <row r="349" spans="1:32" ht="45" x14ac:dyDescent="0.25">
      <c r="A349" s="4">
        <v>348</v>
      </c>
      <c r="B349" s="20" t="s">
        <v>71</v>
      </c>
      <c r="C349" s="49">
        <v>45376</v>
      </c>
      <c r="D349" s="56" t="s">
        <v>1541</v>
      </c>
      <c r="E349" s="21">
        <v>0.56111111111111112</v>
      </c>
      <c r="F349" s="40" t="s">
        <v>2103</v>
      </c>
      <c r="G349" s="20" t="s">
        <v>64</v>
      </c>
      <c r="H349" s="10"/>
      <c r="I349" s="10"/>
      <c r="J349" s="2"/>
      <c r="K349" s="11" t="s">
        <v>2104</v>
      </c>
      <c r="L349" s="2" t="s">
        <v>75</v>
      </c>
      <c r="M349" s="2" t="s">
        <v>128</v>
      </c>
      <c r="N349" s="20" t="s">
        <v>1578</v>
      </c>
      <c r="O349" s="24" t="s">
        <v>2105</v>
      </c>
      <c r="P349" s="2" t="s">
        <v>1307</v>
      </c>
      <c r="Q349" s="31"/>
      <c r="R349" s="31"/>
      <c r="S349" s="31"/>
      <c r="T349" s="41" t="s">
        <v>2106</v>
      </c>
      <c r="U349" s="2" t="s">
        <v>2107</v>
      </c>
      <c r="V349" s="2" t="s">
        <v>85</v>
      </c>
      <c r="W349" s="2" t="s">
        <v>46</v>
      </c>
      <c r="X349" s="2" t="s">
        <v>47</v>
      </c>
      <c r="Y349" s="2" t="s">
        <v>48</v>
      </c>
      <c r="Z349" s="17" t="str">
        <f>IF(Tabela1[[#This Row],[R.A.E]]="SIM",VLOOKUP(Tabela1[[#This Row],[CLASSIFICAÇÃO]],[1]Lista_Susp_!PRAZO,2,0)+Tabela1[[#This Row],[DATA]],"")</f>
        <v/>
      </c>
      <c r="AA349" s="19" t="b">
        <f ca="1">IF(Tabela1[[#This Row],[R.A.E]]="SIM",IF(AC349="ok","CONCLUÍDO",IF(Tabela1[[#This Row],[PRAZO ABERTURA R.A.E]]&lt;TODAY(),"ATRASADO","NO PRAZO")))</f>
        <v>0</v>
      </c>
      <c r="AB349" s="19" t="str">
        <f ca="1">IF(Tabela1[[#This Row],[PRAZO ABERTURA R.A.E]]&gt;=TODAY(),"",IF(Tabela1[[#This Row],[STATUS]]="ATRASADO",TODAY()-Tabela1[[#This Row],[PRAZO ABERTURA R.A.E]],""))</f>
        <v/>
      </c>
      <c r="AE349" s="2"/>
      <c r="AF349" t="s">
        <v>52</v>
      </c>
    </row>
    <row r="350" spans="1:32" ht="45" x14ac:dyDescent="0.25">
      <c r="A350" s="4">
        <v>349</v>
      </c>
      <c r="B350" s="20" t="s">
        <v>32</v>
      </c>
      <c r="C350" s="49">
        <v>45377</v>
      </c>
      <c r="D350" s="56" t="s">
        <v>1541</v>
      </c>
      <c r="E350" s="21">
        <v>0.94444444444444453</v>
      </c>
      <c r="F350" s="40" t="s">
        <v>2108</v>
      </c>
      <c r="G350" s="44" t="s">
        <v>34</v>
      </c>
      <c r="H350" s="10" t="s">
        <v>93</v>
      </c>
      <c r="I350" s="10"/>
      <c r="J350" s="2"/>
      <c r="K350" s="11" t="s">
        <v>2109</v>
      </c>
      <c r="L350" s="2" t="s">
        <v>203</v>
      </c>
      <c r="M350" s="2" t="s">
        <v>38</v>
      </c>
      <c r="N350" s="20" t="s">
        <v>2110</v>
      </c>
      <c r="O350" s="20" t="s">
        <v>2111</v>
      </c>
      <c r="P350" s="2" t="s">
        <v>205</v>
      </c>
      <c r="Q350" s="31"/>
      <c r="R350" s="31"/>
      <c r="S350" s="31"/>
      <c r="T350" s="41" t="s">
        <v>2112</v>
      </c>
      <c r="U350" s="2" t="s">
        <v>208</v>
      </c>
      <c r="V350" s="2" t="s">
        <v>1551</v>
      </c>
      <c r="W350" s="2" t="s">
        <v>184</v>
      </c>
      <c r="X350" s="2" t="s">
        <v>47</v>
      </c>
      <c r="Y350" s="4" t="s">
        <v>52</v>
      </c>
      <c r="Z350" s="17">
        <f>IF(Tabela1[[#This Row],[R.A.E]]="SIM",VLOOKUP(Tabela1[[#This Row],[CLASSIFICAÇÃO]],[1]Lista_Susp_!PRAZO,2,0)+Tabela1[[#This Row],[DATA]],"")</f>
        <v>45384</v>
      </c>
      <c r="AA350" s="19" t="str">
        <f ca="1">IF(Tabela1[[#This Row],[R.A.E]]="SIM",IF(AC350="ok","CONCLUÍDO",IF(Tabela1[[#This Row],[PRAZO ABERTURA R.A.E]]&lt;TODAY(),"ATRASADO","NO PRAZO")))</f>
        <v>CONCLUÍDO</v>
      </c>
      <c r="AB350" s="19" t="str">
        <f ca="1">IF(Tabela1[[#This Row],[PRAZO ABERTURA R.A.E]]&gt;=TODAY(),"",IF(Tabela1[[#This Row],[STATUS]]="ATRASADO",TODAY()-Tabela1[[#This Row],[PRAZO ABERTURA R.A.E]],""))</f>
        <v/>
      </c>
      <c r="AC350" s="2" t="s">
        <v>62</v>
      </c>
      <c r="AD350" s="17">
        <v>45377</v>
      </c>
      <c r="AE350" s="2" t="s">
        <v>52</v>
      </c>
      <c r="AF350" t="s">
        <v>52</v>
      </c>
    </row>
    <row r="351" spans="1:32" ht="45" x14ac:dyDescent="0.25">
      <c r="A351" s="4">
        <v>350</v>
      </c>
      <c r="B351" s="20" t="s">
        <v>71</v>
      </c>
      <c r="C351" s="49">
        <v>45377</v>
      </c>
      <c r="D351" s="56" t="s">
        <v>1541</v>
      </c>
      <c r="E351" s="21">
        <v>0.55555555555555558</v>
      </c>
      <c r="F351" s="40" t="s">
        <v>2113</v>
      </c>
      <c r="G351" s="20" t="s">
        <v>125</v>
      </c>
      <c r="H351" s="10"/>
      <c r="I351" s="10"/>
      <c r="J351" s="2"/>
      <c r="K351" s="11" t="s">
        <v>2114</v>
      </c>
      <c r="L351" s="2" t="s">
        <v>1595</v>
      </c>
      <c r="M351" s="2" t="s">
        <v>128</v>
      </c>
      <c r="N351" s="20" t="s">
        <v>2115</v>
      </c>
      <c r="O351" s="20" t="s">
        <v>2116</v>
      </c>
      <c r="P351" s="2" t="s">
        <v>1175</v>
      </c>
      <c r="Q351" s="31"/>
      <c r="R351" s="31"/>
      <c r="S351" s="31"/>
      <c r="T351" s="41" t="s">
        <v>2117</v>
      </c>
      <c r="U351" s="2" t="s">
        <v>2118</v>
      </c>
      <c r="V351" s="2" t="s">
        <v>85</v>
      </c>
      <c r="W351" s="2" t="s">
        <v>46</v>
      </c>
      <c r="X351" s="2" t="s">
        <v>47</v>
      </c>
      <c r="Y351" s="2" t="s">
        <v>48</v>
      </c>
      <c r="Z351" s="17" t="str">
        <f>IF(Tabela1[[#This Row],[R.A.E]]="SIM",VLOOKUP(Tabela1[[#This Row],[CLASSIFICAÇÃO]],[1]Lista_Susp_!PRAZO,2,0)+Tabela1[[#This Row],[DATA]],"")</f>
        <v/>
      </c>
      <c r="AA351" s="19" t="b">
        <f ca="1">IF(Tabela1[[#This Row],[R.A.E]]="SIM",IF(AC351="ok","CONCLUÍDO",IF(Tabela1[[#This Row],[PRAZO ABERTURA R.A.E]]&lt;TODAY(),"ATRASADO","NO PRAZO")))</f>
        <v>0</v>
      </c>
      <c r="AB351" s="19" t="str">
        <f ca="1">IF(Tabela1[[#This Row],[PRAZO ABERTURA R.A.E]]&gt;=TODAY(),"",IF(Tabela1[[#This Row],[STATUS]]="ATRASADO",TODAY()-Tabela1[[#This Row],[PRAZO ABERTURA R.A.E]],""))</f>
        <v/>
      </c>
      <c r="AE351" s="2"/>
      <c r="AF351" t="s">
        <v>52</v>
      </c>
    </row>
    <row r="352" spans="1:32" ht="45" x14ac:dyDescent="0.25">
      <c r="A352" s="4">
        <v>351</v>
      </c>
      <c r="B352" s="20" t="s">
        <v>71</v>
      </c>
      <c r="C352" s="49">
        <v>45377</v>
      </c>
      <c r="D352" s="56" t="s">
        <v>1541</v>
      </c>
      <c r="E352" s="21">
        <v>0.35416666666666669</v>
      </c>
      <c r="F352" s="40" t="s">
        <v>2119</v>
      </c>
      <c r="G352" s="20" t="s">
        <v>34</v>
      </c>
      <c r="H352" s="10" t="s">
        <v>93</v>
      </c>
      <c r="I352" s="10"/>
      <c r="J352" s="2"/>
      <c r="K352" s="11" t="s">
        <v>2120</v>
      </c>
      <c r="L352" s="2" t="s">
        <v>1595</v>
      </c>
      <c r="M352" s="2" t="s">
        <v>128</v>
      </c>
      <c r="N352" s="20" t="s">
        <v>1243</v>
      </c>
      <c r="O352" s="20" t="s">
        <v>2121</v>
      </c>
      <c r="P352" s="2" t="s">
        <v>2122</v>
      </c>
      <c r="Q352" s="31"/>
      <c r="R352" s="31"/>
      <c r="S352" s="31"/>
      <c r="T352" s="41" t="s">
        <v>2123</v>
      </c>
      <c r="U352" s="2" t="s">
        <v>2124</v>
      </c>
      <c r="V352" s="2" t="s">
        <v>85</v>
      </c>
      <c r="W352" s="2" t="s">
        <v>46</v>
      </c>
      <c r="X352" s="2" t="s">
        <v>47</v>
      </c>
      <c r="Y352" s="2" t="s">
        <v>48</v>
      </c>
      <c r="Z352" s="17" t="str">
        <f>IF(Tabela1[[#This Row],[R.A.E]]="SIM",VLOOKUP(Tabela1[[#This Row],[CLASSIFICAÇÃO]],[1]Lista_Susp_!PRAZO,2,0)+Tabela1[[#This Row],[DATA]],"")</f>
        <v/>
      </c>
      <c r="AA352" s="19" t="b">
        <f ca="1">IF(Tabela1[[#This Row],[R.A.E]]="SIM",IF(AC352="ok","CONCLUÍDO",IF(Tabela1[[#This Row],[PRAZO ABERTURA R.A.E]]&lt;TODAY(),"ATRASADO","NO PRAZO")))</f>
        <v>0</v>
      </c>
      <c r="AB352" s="19" t="str">
        <f ca="1">IF(Tabela1[[#This Row],[PRAZO ABERTURA R.A.E]]&gt;=TODAY(),"",IF(Tabela1[[#This Row],[STATUS]]="ATRASADO",TODAY()-Tabela1[[#This Row],[PRAZO ABERTURA R.A.E]],""))</f>
        <v/>
      </c>
      <c r="AE352" s="2"/>
      <c r="AF352" t="s">
        <v>52</v>
      </c>
    </row>
    <row r="353" spans="1:32" x14ac:dyDescent="0.25">
      <c r="A353" s="4">
        <v>352</v>
      </c>
      <c r="B353" s="20" t="s">
        <v>32</v>
      </c>
      <c r="C353" s="49">
        <v>45378</v>
      </c>
      <c r="D353" s="56" t="s">
        <v>1541</v>
      </c>
      <c r="E353" s="21">
        <v>0.59027777777777779</v>
      </c>
      <c r="F353" s="40" t="s">
        <v>2125</v>
      </c>
      <c r="G353" s="20" t="s">
        <v>64</v>
      </c>
      <c r="H353" s="10"/>
      <c r="I353" s="10"/>
      <c r="J353" s="2"/>
      <c r="K353" s="11" t="s">
        <v>2126</v>
      </c>
      <c r="L353" s="2" t="s">
        <v>921</v>
      </c>
      <c r="M353" s="2" t="s">
        <v>128</v>
      </c>
      <c r="N353" s="20" t="s">
        <v>1104</v>
      </c>
      <c r="O353" s="20" t="s">
        <v>2127</v>
      </c>
      <c r="P353" s="2" t="s">
        <v>923</v>
      </c>
      <c r="Q353" s="31"/>
      <c r="R353" s="31"/>
      <c r="S353" s="31"/>
      <c r="T353" t="s">
        <v>2095</v>
      </c>
      <c r="U353" s="2" t="s">
        <v>2128</v>
      </c>
      <c r="V353" s="2" t="s">
        <v>135</v>
      </c>
      <c r="W353" s="2" t="s">
        <v>46</v>
      </c>
      <c r="X353" s="2" t="s">
        <v>47</v>
      </c>
      <c r="Y353" s="2" t="s">
        <v>48</v>
      </c>
      <c r="Z353" s="17" t="str">
        <f>IF(Tabela1[[#This Row],[R.A.E]]="SIM",VLOOKUP(Tabela1[[#This Row],[CLASSIFICAÇÃO]],[1]Lista_Susp_!PRAZO,2,0)+Tabela1[[#This Row],[DATA]],"")</f>
        <v/>
      </c>
      <c r="AA353" s="19" t="b">
        <f ca="1">IF(Tabela1[[#This Row],[R.A.E]]="SIM",IF(AC353="ok","CONCLUÍDO",IF(Tabela1[[#This Row],[PRAZO ABERTURA R.A.E]]&lt;TODAY(),"ATRASADO","NO PRAZO")))</f>
        <v>0</v>
      </c>
      <c r="AB353" s="19" t="str">
        <f ca="1">IF(Tabela1[[#This Row],[PRAZO ABERTURA R.A.E]]&gt;=TODAY(),"",IF(Tabela1[[#This Row],[STATUS]]="ATRASADO",TODAY()-Tabela1[[#This Row],[PRAZO ABERTURA R.A.E]],""))</f>
        <v/>
      </c>
      <c r="AE353" s="2"/>
    </row>
    <row r="354" spans="1:32" x14ac:dyDescent="0.25">
      <c r="A354" s="4">
        <v>353</v>
      </c>
      <c r="B354" s="20" t="s">
        <v>32</v>
      </c>
      <c r="C354" s="49">
        <v>45378</v>
      </c>
      <c r="D354" s="56" t="s">
        <v>1541</v>
      </c>
      <c r="E354" s="21">
        <v>0.4513888888888889</v>
      </c>
      <c r="F354" s="40" t="s">
        <v>2129</v>
      </c>
      <c r="G354" s="20" t="s">
        <v>1084</v>
      </c>
      <c r="H354" s="10"/>
      <c r="I354" s="10"/>
      <c r="J354" s="2"/>
      <c r="K354" s="11" t="s">
        <v>2130</v>
      </c>
      <c r="L354" s="2" t="s">
        <v>37</v>
      </c>
      <c r="M354" s="2" t="s">
        <v>128</v>
      </c>
      <c r="N354" s="20" t="s">
        <v>2131</v>
      </c>
      <c r="O354" s="24" t="s">
        <v>2132</v>
      </c>
      <c r="P354" s="2" t="s">
        <v>2133</v>
      </c>
      <c r="Q354" s="31"/>
      <c r="R354" s="31"/>
      <c r="S354" s="31"/>
      <c r="T354" s="41" t="s">
        <v>2134</v>
      </c>
      <c r="U354" s="2" t="s">
        <v>2135</v>
      </c>
      <c r="V354" s="2" t="s">
        <v>1038</v>
      </c>
      <c r="W354" s="2" t="s">
        <v>61</v>
      </c>
      <c r="X354" s="2" t="s">
        <v>47</v>
      </c>
      <c r="Y354" s="2" t="s">
        <v>52</v>
      </c>
      <c r="Z354" s="17">
        <v>45387</v>
      </c>
      <c r="AA354" s="19" t="str">
        <f ca="1">IF(Tabela1[[#This Row],[R.A.E]]="SIM",IF(AC354="ok","CONCLUÍDO",IF(Tabela1[[#This Row],[PRAZO ABERTURA R.A.E]]&lt;TODAY(),"ATRASADO","NO PRAZO")))</f>
        <v>CONCLUÍDO</v>
      </c>
      <c r="AB354" s="19" t="str">
        <f ca="1">IF(Tabela1[[#This Row],[PRAZO ABERTURA R.A.E]]&gt;=TODAY(),"",IF(Tabela1[[#This Row],[STATUS]]="ATRASADO",TODAY()-Tabela1[[#This Row],[PRAZO ABERTURA R.A.E]],""))</f>
        <v/>
      </c>
      <c r="AC354" s="2" t="s">
        <v>186</v>
      </c>
      <c r="AD354" s="17">
        <v>45387</v>
      </c>
      <c r="AE354" s="2" t="s">
        <v>52</v>
      </c>
    </row>
    <row r="355" spans="1:32" ht="30" x14ac:dyDescent="0.25">
      <c r="A355" s="4">
        <v>354</v>
      </c>
      <c r="B355" s="20" t="s">
        <v>32</v>
      </c>
      <c r="C355" s="49">
        <v>45378</v>
      </c>
      <c r="D355" s="56" t="s">
        <v>1541</v>
      </c>
      <c r="E355" s="21">
        <v>0.47916666666666669</v>
      </c>
      <c r="F355" s="40" t="s">
        <v>2136</v>
      </c>
      <c r="G355" s="20" t="s">
        <v>64</v>
      </c>
      <c r="H355" s="10"/>
      <c r="I355" s="10"/>
      <c r="J355" s="2"/>
      <c r="K355" s="11" t="s">
        <v>2137</v>
      </c>
      <c r="L355" s="2" t="s">
        <v>37</v>
      </c>
      <c r="M355" s="2" t="s">
        <v>96</v>
      </c>
      <c r="N355" s="20" t="s">
        <v>1451</v>
      </c>
      <c r="O355" s="24" t="s">
        <v>2138</v>
      </c>
      <c r="P355" s="2" t="s">
        <v>394</v>
      </c>
      <c r="Q355" s="31"/>
      <c r="R355" s="31"/>
      <c r="S355" s="31"/>
      <c r="T355" s="41" t="s">
        <v>2139</v>
      </c>
      <c r="U355" s="2" t="s">
        <v>1454</v>
      </c>
      <c r="V355" s="2" t="s">
        <v>1240</v>
      </c>
      <c r="W355" s="2" t="s">
        <v>46</v>
      </c>
      <c r="X355" s="2" t="s">
        <v>47</v>
      </c>
      <c r="Y355" s="2" t="s">
        <v>48</v>
      </c>
      <c r="Z355" s="17" t="str">
        <f>IF(Tabela1[[#This Row],[R.A.E]]="SIM",VLOOKUP(Tabela1[[#This Row],[CLASSIFICAÇÃO]],[1]Lista_Susp_!PRAZO,2,0)+Tabela1[[#This Row],[DATA]],"")</f>
        <v/>
      </c>
      <c r="AA355" s="19" t="b">
        <f ca="1">IF(Tabela1[[#This Row],[R.A.E]]="SIM",IF(AC355="ok","CONCLUÍDO",IF(Tabela1[[#This Row],[PRAZO ABERTURA R.A.E]]&lt;TODAY(),"ATRASADO","NO PRAZO")))</f>
        <v>0</v>
      </c>
      <c r="AB355" s="19" t="str">
        <f ca="1">IF(Tabela1[[#This Row],[PRAZO ABERTURA R.A.E]]&gt;=TODAY(),"",IF(Tabela1[[#This Row],[STATUS]]="ATRASADO",TODAY()-Tabela1[[#This Row],[PRAZO ABERTURA R.A.E]],""))</f>
        <v/>
      </c>
      <c r="AE355" s="2"/>
    </row>
    <row r="356" spans="1:32" x14ac:dyDescent="0.25">
      <c r="A356" s="4">
        <v>355</v>
      </c>
      <c r="B356" s="20" t="s">
        <v>32</v>
      </c>
      <c r="C356" s="49">
        <v>45379</v>
      </c>
      <c r="D356" s="56" t="s">
        <v>1541</v>
      </c>
      <c r="E356" s="21">
        <v>0.5625</v>
      </c>
      <c r="F356" s="40" t="s">
        <v>2140</v>
      </c>
      <c r="G356" s="20" t="s">
        <v>73</v>
      </c>
      <c r="H356" s="10"/>
      <c r="I356" s="10"/>
      <c r="J356" s="2"/>
      <c r="K356" s="11" t="s">
        <v>2141</v>
      </c>
      <c r="L356" s="2" t="s">
        <v>37</v>
      </c>
      <c r="M356" s="2" t="s">
        <v>76</v>
      </c>
      <c r="N356" s="20" t="s">
        <v>76</v>
      </c>
      <c r="O356" s="24" t="s">
        <v>2142</v>
      </c>
      <c r="P356" s="2" t="s">
        <v>319</v>
      </c>
      <c r="Q356" s="31"/>
      <c r="R356" s="31"/>
      <c r="S356" s="31"/>
      <c r="T356" s="41" t="s">
        <v>2143</v>
      </c>
      <c r="U356" s="2" t="s">
        <v>2144</v>
      </c>
      <c r="V356" s="2" t="s">
        <v>467</v>
      </c>
      <c r="W356" s="2" t="s">
        <v>46</v>
      </c>
      <c r="X356" s="2" t="s">
        <v>47</v>
      </c>
      <c r="Y356" s="2" t="s">
        <v>48</v>
      </c>
      <c r="Z356" s="17" t="str">
        <f>IF(Tabela1[[#This Row],[R.A.E]]="SIM",VLOOKUP(Tabela1[[#This Row],[CLASSIFICAÇÃO]],[1]Lista_Susp_!PRAZO,2,0)+Tabela1[[#This Row],[DATA]],"")</f>
        <v/>
      </c>
      <c r="AA356" s="19" t="b">
        <f ca="1">IF(Tabela1[[#This Row],[R.A.E]]="SIM",IF(AC356="ok","CONCLUÍDO",IF(Tabela1[[#This Row],[PRAZO ABERTURA R.A.E]]&lt;TODAY(),"ATRASADO","NO PRAZO")))</f>
        <v>0</v>
      </c>
      <c r="AB356" s="19" t="str">
        <f ca="1">IF(Tabela1[[#This Row],[PRAZO ABERTURA R.A.E]]&gt;=TODAY(),"",IF(Tabela1[[#This Row],[STATUS]]="ATRASADO",TODAY()-Tabela1[[#This Row],[PRAZO ABERTURA R.A.E]],""))</f>
        <v/>
      </c>
      <c r="AE356" s="2"/>
    </row>
    <row r="357" spans="1:32" x14ac:dyDescent="0.25">
      <c r="A357" s="4">
        <v>356</v>
      </c>
      <c r="B357" s="20" t="s">
        <v>32</v>
      </c>
      <c r="C357" s="49">
        <v>45379</v>
      </c>
      <c r="D357" s="56" t="s">
        <v>1541</v>
      </c>
      <c r="E357" s="21">
        <v>0.36805555555555558</v>
      </c>
      <c r="F357" s="40" t="s">
        <v>2145</v>
      </c>
      <c r="G357" s="20" t="s">
        <v>125</v>
      </c>
      <c r="H357" s="10"/>
      <c r="I357" s="10"/>
      <c r="J357" s="2"/>
      <c r="K357" s="11" t="s">
        <v>2146</v>
      </c>
      <c r="L357" s="2" t="s">
        <v>448</v>
      </c>
      <c r="M357" s="2" t="s">
        <v>128</v>
      </c>
      <c r="N357" s="20" t="s">
        <v>2147</v>
      </c>
      <c r="O357" s="20" t="s">
        <v>2148</v>
      </c>
      <c r="P357" s="2" t="s">
        <v>2149</v>
      </c>
      <c r="Q357" s="31"/>
      <c r="R357" s="31"/>
      <c r="S357" s="31"/>
      <c r="T357" s="41" t="s">
        <v>2150</v>
      </c>
      <c r="U357" s="15" t="s">
        <v>2151</v>
      </c>
      <c r="V357" s="2" t="s">
        <v>135</v>
      </c>
      <c r="W357" s="2" t="s">
        <v>46</v>
      </c>
      <c r="X357" s="2" t="s">
        <v>47</v>
      </c>
      <c r="Y357" s="2" t="s">
        <v>48</v>
      </c>
      <c r="Z357" s="17" t="str">
        <f>IF(Tabela1[[#This Row],[R.A.E]]="SIM",VLOOKUP(Tabela1[[#This Row],[CLASSIFICAÇÃO]],[1]Lista_Susp_!PRAZO,2,0)+Tabela1[[#This Row],[DATA]],"")</f>
        <v/>
      </c>
      <c r="AA357" s="19" t="b">
        <f ca="1">IF(Tabela1[[#This Row],[R.A.E]]="SIM",IF(AC357="ok","CONCLUÍDO",IF(Tabela1[[#This Row],[PRAZO ABERTURA R.A.E]]&lt;TODAY(),"ATRASADO","NO PRAZO")))</f>
        <v>0</v>
      </c>
      <c r="AB357" s="19" t="str">
        <f ca="1">IF(Tabela1[[#This Row],[PRAZO ABERTURA R.A.E]]&gt;=TODAY(),"",IF(Tabela1[[#This Row],[STATUS]]="ATRASADO",TODAY()-Tabela1[[#This Row],[PRAZO ABERTURA R.A.E]],""))</f>
        <v/>
      </c>
      <c r="AE357" s="2"/>
    </row>
    <row r="358" spans="1:32" ht="60" x14ac:dyDescent="0.25">
      <c r="A358" s="4">
        <v>357</v>
      </c>
      <c r="B358" s="20" t="s">
        <v>71</v>
      </c>
      <c r="C358" s="49">
        <v>45379</v>
      </c>
      <c r="D358" s="56" t="s">
        <v>1541</v>
      </c>
      <c r="E358" s="21">
        <v>0.54166666666666663</v>
      </c>
      <c r="F358" s="40" t="s">
        <v>1259</v>
      </c>
      <c r="G358" s="20" t="s">
        <v>34</v>
      </c>
      <c r="H358" s="10" t="s">
        <v>93</v>
      </c>
      <c r="I358" s="10"/>
      <c r="J358" s="2"/>
      <c r="K358" s="11" t="s">
        <v>2152</v>
      </c>
      <c r="L358" s="2" t="s">
        <v>75</v>
      </c>
      <c r="M358" s="2" t="s">
        <v>497</v>
      </c>
      <c r="N358" s="20" t="s">
        <v>1436</v>
      </c>
      <c r="O358" s="24" t="s">
        <v>2153</v>
      </c>
      <c r="P358" s="2" t="s">
        <v>2154</v>
      </c>
      <c r="Q358" s="31"/>
      <c r="R358" s="31"/>
      <c r="S358" s="31"/>
      <c r="T358" s="41" t="s">
        <v>2155</v>
      </c>
      <c r="U358" s="2" t="s">
        <v>2156</v>
      </c>
      <c r="V358" s="2" t="s">
        <v>85</v>
      </c>
      <c r="W358" s="2" t="s">
        <v>46</v>
      </c>
      <c r="X358" s="2" t="s">
        <v>47</v>
      </c>
      <c r="Y358" s="2" t="s">
        <v>48</v>
      </c>
      <c r="Z358" s="17" t="str">
        <f>IF(Tabela1[[#This Row],[R.A.E]]="SIM",VLOOKUP(Tabela1[[#This Row],[CLASSIFICAÇÃO]],[1]Lista_Susp_!PRAZO,2,0)+Tabela1[[#This Row],[DATA]],"")</f>
        <v/>
      </c>
      <c r="AA358" s="19" t="b">
        <f ca="1">IF(Tabela1[[#This Row],[R.A.E]]="SIM",IF(AC358="ok","CONCLUÍDO",IF(Tabela1[[#This Row],[PRAZO ABERTURA R.A.E]]&lt;TODAY(),"ATRASADO","NO PRAZO")))</f>
        <v>0</v>
      </c>
      <c r="AB358" s="19" t="str">
        <f ca="1">IF(Tabela1[[#This Row],[PRAZO ABERTURA R.A.E]]&gt;=TODAY(),"",IF(Tabela1[[#This Row],[STATUS]]="ATRASADO",TODAY()-Tabela1[[#This Row],[PRAZO ABERTURA R.A.E]],""))</f>
        <v/>
      </c>
      <c r="AE358" s="2"/>
      <c r="AF358" t="s">
        <v>52</v>
      </c>
    </row>
    <row r="359" spans="1:32" ht="30" x14ac:dyDescent="0.25">
      <c r="A359" s="4">
        <v>358</v>
      </c>
      <c r="B359" s="20" t="s">
        <v>32</v>
      </c>
      <c r="C359" s="49">
        <v>45381</v>
      </c>
      <c r="D359" s="56" t="s">
        <v>1541</v>
      </c>
      <c r="E359" s="21">
        <v>0.44444444444444442</v>
      </c>
      <c r="F359" s="40" t="s">
        <v>2157</v>
      </c>
      <c r="G359" s="20" t="s">
        <v>125</v>
      </c>
      <c r="H359" s="10"/>
      <c r="I359" s="10"/>
      <c r="J359" s="2"/>
      <c r="K359" s="11" t="s">
        <v>2158</v>
      </c>
      <c r="L359" s="2" t="s">
        <v>448</v>
      </c>
      <c r="M359" s="2" t="s">
        <v>128</v>
      </c>
      <c r="N359" s="20" t="s">
        <v>2147</v>
      </c>
      <c r="O359" s="20" t="s">
        <v>2148</v>
      </c>
      <c r="P359" s="2" t="s">
        <v>2149</v>
      </c>
      <c r="Q359" s="31"/>
      <c r="R359" s="31"/>
      <c r="S359" s="31"/>
      <c r="T359" s="41" t="s">
        <v>2159</v>
      </c>
      <c r="U359" s="2" t="s">
        <v>2151</v>
      </c>
      <c r="V359" s="2" t="s">
        <v>135</v>
      </c>
      <c r="W359" s="2" t="s">
        <v>184</v>
      </c>
      <c r="X359" s="2" t="s">
        <v>47</v>
      </c>
      <c r="Y359" s="2" t="s">
        <v>52</v>
      </c>
      <c r="Z359" s="17">
        <f>IF(Tabela1[[#This Row],[R.A.E]]="SIM",VLOOKUP(Tabela1[[#This Row],[CLASSIFICAÇÃO]],[1]Lista_Susp_!PRAZO,2,0)+Tabela1[[#This Row],[DATA]],"")</f>
        <v>45388</v>
      </c>
      <c r="AA359" s="19" t="str">
        <f ca="1">IF(Tabela1[[#This Row],[R.A.E]]="SIM",IF(AC359="ok","CONCLUÍDO",IF(Tabela1[[#This Row],[PRAZO ABERTURA R.A.E]]&lt;TODAY(),"ATRASADO","NO PRAZO")))</f>
        <v>CONCLUÍDO</v>
      </c>
      <c r="AB359" s="19" t="str">
        <f ca="1">IF(Tabela1[[#This Row],[PRAZO ABERTURA R.A.E]]&gt;=TODAY(),"",IF(Tabela1[[#This Row],[STATUS]]="ATRASADO",TODAY()-Tabela1[[#This Row],[PRAZO ABERTURA R.A.E]],""))</f>
        <v/>
      </c>
      <c r="AC359" s="2" t="s">
        <v>186</v>
      </c>
      <c r="AD359" s="17">
        <v>45388</v>
      </c>
      <c r="AE359" s="2" t="s">
        <v>52</v>
      </c>
    </row>
    <row r="360" spans="1:32" ht="30" x14ac:dyDescent="0.25">
      <c r="A360" s="4">
        <v>359</v>
      </c>
      <c r="B360" s="20" t="s">
        <v>32</v>
      </c>
      <c r="C360" s="49">
        <v>45378</v>
      </c>
      <c r="D360" s="56" t="s">
        <v>1541</v>
      </c>
      <c r="E360" s="21">
        <v>0.5</v>
      </c>
      <c r="F360" s="40" t="s">
        <v>2160</v>
      </c>
      <c r="G360" s="20" t="s">
        <v>64</v>
      </c>
      <c r="H360" s="10"/>
      <c r="I360" s="10"/>
      <c r="J360" s="2"/>
      <c r="K360" s="11" t="s">
        <v>2161</v>
      </c>
      <c r="L360" s="2" t="s">
        <v>37</v>
      </c>
      <c r="M360" s="2" t="s">
        <v>96</v>
      </c>
      <c r="N360" s="20" t="s">
        <v>2162</v>
      </c>
      <c r="O360" s="24" t="s">
        <v>2163</v>
      </c>
      <c r="P360" s="2" t="s">
        <v>2164</v>
      </c>
      <c r="Q360" s="31"/>
      <c r="R360" s="31"/>
      <c r="S360" s="31"/>
      <c r="T360" s="41" t="s">
        <v>2165</v>
      </c>
      <c r="U360" s="2" t="s">
        <v>2166</v>
      </c>
      <c r="V360" s="2" t="s">
        <v>104</v>
      </c>
      <c r="W360" s="2" t="s">
        <v>46</v>
      </c>
      <c r="X360" s="2" t="s">
        <v>47</v>
      </c>
      <c r="Y360" s="2" t="s">
        <v>48</v>
      </c>
      <c r="Z360" s="17" t="str">
        <f>IF(Tabela1[[#This Row],[R.A.E]]="SIM",VLOOKUP(Tabela1[[#This Row],[CLASSIFICAÇÃO]],[1]Lista_Susp_!PRAZO,2,0)+Tabela1[[#This Row],[DATA]],"")</f>
        <v/>
      </c>
      <c r="AA360" s="19" t="b">
        <f ca="1">IF(Tabela1[[#This Row],[R.A.E]]="SIM",IF(AC360="ok","CONCLUÍDO",IF(Tabela1[[#This Row],[PRAZO ABERTURA R.A.E]]&lt;TODAY(),"ATRASADO","NO PRAZO")))</f>
        <v>0</v>
      </c>
      <c r="AB360" s="19" t="str">
        <f ca="1">IF(Tabela1[[#This Row],[PRAZO ABERTURA R.A.E]]&gt;=TODAY(),"",IF(Tabela1[[#This Row],[STATUS]]="ATRASADO",TODAY()-Tabela1[[#This Row],[PRAZO ABERTURA R.A.E]],""))</f>
        <v/>
      </c>
      <c r="AE360" s="2"/>
    </row>
    <row r="361" spans="1:32" ht="30" x14ac:dyDescent="0.25">
      <c r="A361" s="4">
        <v>360</v>
      </c>
      <c r="B361" s="20" t="s">
        <v>32</v>
      </c>
      <c r="C361" s="49">
        <v>45383</v>
      </c>
      <c r="D361" s="56" t="s">
        <v>2167</v>
      </c>
      <c r="E361" s="21">
        <v>0.3888888888888889</v>
      </c>
      <c r="F361" s="40" t="s">
        <v>2068</v>
      </c>
      <c r="G361" s="20" t="s">
        <v>34</v>
      </c>
      <c r="H361" s="10" t="s">
        <v>35</v>
      </c>
      <c r="I361" s="10"/>
      <c r="J361" s="2"/>
      <c r="K361" s="11" t="s">
        <v>2168</v>
      </c>
      <c r="L361" s="2" t="s">
        <v>37</v>
      </c>
      <c r="M361" s="2" t="s">
        <v>593</v>
      </c>
      <c r="N361" s="20" t="s">
        <v>593</v>
      </c>
      <c r="O361" s="24" t="s">
        <v>2169</v>
      </c>
      <c r="P361" s="2" t="s">
        <v>2170</v>
      </c>
      <c r="Q361" s="31"/>
      <c r="R361" s="31"/>
      <c r="S361" s="31"/>
      <c r="T361" t="s">
        <v>2171</v>
      </c>
      <c r="U361" s="1" t="s">
        <v>2172</v>
      </c>
      <c r="V361" s="2" t="s">
        <v>1210</v>
      </c>
      <c r="W361" s="2" t="s">
        <v>46</v>
      </c>
      <c r="X361" s="2" t="s">
        <v>47</v>
      </c>
      <c r="Y361" s="2" t="s">
        <v>48</v>
      </c>
      <c r="Z361" s="17" t="str">
        <f>IF(Tabela1[[#This Row],[R.A.E]]="SIM",VLOOKUP(Tabela1[[#This Row],[CLASSIFICAÇÃO]],[1]Lista_Susp_!PRAZO,2,0)+Tabela1[[#This Row],[DATA]],"")</f>
        <v/>
      </c>
      <c r="AA361" s="19" t="b">
        <f ca="1">IF(Tabela1[[#This Row],[R.A.E]]="SIM",IF(AC361="ok","CONCLUÍDO",IF(Tabela1[[#This Row],[PRAZO ABERTURA R.A.E]]&lt;TODAY(),"ATRASADO","NO PRAZO")))</f>
        <v>0</v>
      </c>
      <c r="AB361" s="19" t="str">
        <f ca="1">IF(Tabela1[[#This Row],[PRAZO ABERTURA R.A.E]]&gt;=TODAY(),"",IF(Tabela1[[#This Row],[STATUS]]="ATRASADO",TODAY()-Tabela1[[#This Row],[PRAZO ABERTURA R.A.E]],""))</f>
        <v/>
      </c>
      <c r="AE361" s="2"/>
      <c r="AF361" t="s">
        <v>52</v>
      </c>
    </row>
    <row r="362" spans="1:32" ht="173.25" customHeight="1" x14ac:dyDescent="0.25">
      <c r="A362" s="4">
        <v>361</v>
      </c>
      <c r="B362" s="20" t="s">
        <v>32</v>
      </c>
      <c r="C362" s="49">
        <v>45382</v>
      </c>
      <c r="D362" s="56" t="s">
        <v>1541</v>
      </c>
      <c r="E362" s="21">
        <v>0.80555555555555547</v>
      </c>
      <c r="F362" s="40" t="s">
        <v>2173</v>
      </c>
      <c r="G362" s="20" t="s">
        <v>34</v>
      </c>
      <c r="H362" s="10" t="s">
        <v>113</v>
      </c>
      <c r="I362" s="10"/>
      <c r="J362" s="2"/>
      <c r="K362" s="11" t="s">
        <v>2174</v>
      </c>
      <c r="L362" s="2" t="s">
        <v>350</v>
      </c>
      <c r="M362" s="2" t="s">
        <v>38</v>
      </c>
      <c r="N362" s="20" t="s">
        <v>2098</v>
      </c>
      <c r="O362" s="20" t="s">
        <v>2175</v>
      </c>
      <c r="P362" s="2" t="s">
        <v>1546</v>
      </c>
      <c r="Q362" s="31"/>
      <c r="R362" s="31"/>
      <c r="S362" s="31"/>
      <c r="T362" s="41" t="s">
        <v>2176</v>
      </c>
      <c r="U362" s="2" t="s">
        <v>1550</v>
      </c>
      <c r="V362" s="2" t="s">
        <v>1551</v>
      </c>
      <c r="W362" s="2" t="s">
        <v>184</v>
      </c>
      <c r="X362" s="2" t="s">
        <v>47</v>
      </c>
      <c r="Y362" s="2" t="s">
        <v>52</v>
      </c>
      <c r="Z362" s="17">
        <f>IF(Tabela1[[#This Row],[R.A.E]]="SIM",VLOOKUP(Tabela1[[#This Row],[CLASSIFICAÇÃO]],[1]Lista_Susp_!PRAZO,2,0)+Tabela1[[#This Row],[DATA]],"")</f>
        <v>45389</v>
      </c>
      <c r="AA362" s="19" t="str">
        <f ca="1">IF(Tabela1[[#This Row],[R.A.E]]="SIM",IF(AC362="ok","CONCLUÍDO",IF(Tabela1[[#This Row],[PRAZO ABERTURA R.A.E]]&lt;TODAY(),"ATRASADO","NO PRAZO")))</f>
        <v>CONCLUÍDO</v>
      </c>
      <c r="AB362" s="19" t="str">
        <f ca="1">IF(Tabela1[[#This Row],[PRAZO ABERTURA R.A.E]]&gt;=TODAY(),"",IF(Tabela1[[#This Row],[STATUS]]="ATRASADO",TODAY()-Tabela1[[#This Row],[PRAZO ABERTURA R.A.E]],""))</f>
        <v/>
      </c>
      <c r="AC362" s="2" t="s">
        <v>186</v>
      </c>
      <c r="AD362" s="17">
        <v>45385</v>
      </c>
      <c r="AE362" s="2" t="s">
        <v>52</v>
      </c>
      <c r="AF362" t="s">
        <v>52</v>
      </c>
    </row>
    <row r="363" spans="1:32" ht="45" x14ac:dyDescent="0.25">
      <c r="A363" s="4">
        <v>362</v>
      </c>
      <c r="B363" s="20" t="s">
        <v>32</v>
      </c>
      <c r="C363" s="49">
        <v>45382</v>
      </c>
      <c r="D363" s="56" t="s">
        <v>1541</v>
      </c>
      <c r="E363" s="21">
        <v>0.90625</v>
      </c>
      <c r="F363" s="40" t="s">
        <v>2177</v>
      </c>
      <c r="G363" s="20" t="s">
        <v>34</v>
      </c>
      <c r="H363" s="10" t="s">
        <v>113</v>
      </c>
      <c r="I363" s="10"/>
      <c r="J363" s="2"/>
      <c r="K363" s="11" t="s">
        <v>2178</v>
      </c>
      <c r="L363" s="2" t="s">
        <v>37</v>
      </c>
      <c r="M363" s="2" t="s">
        <v>54</v>
      </c>
      <c r="N363" s="20" t="s">
        <v>2162</v>
      </c>
      <c r="O363" s="24" t="s">
        <v>2179</v>
      </c>
      <c r="P363" s="2" t="s">
        <v>2180</v>
      </c>
      <c r="Q363" s="31"/>
      <c r="R363" s="31"/>
      <c r="S363" s="31"/>
      <c r="T363" s="41" t="s">
        <v>2181</v>
      </c>
      <c r="U363" s="2" t="s">
        <v>2182</v>
      </c>
      <c r="V363" s="2" t="s">
        <v>60</v>
      </c>
      <c r="W363" s="2" t="s">
        <v>46</v>
      </c>
      <c r="X363" s="2" t="s">
        <v>47</v>
      </c>
      <c r="Y363" s="2" t="s">
        <v>48</v>
      </c>
      <c r="Z363" s="17" t="str">
        <f>IF(Tabela1[[#This Row],[R.A.E]]="SIM",VLOOKUP(Tabela1[[#This Row],[CLASSIFICAÇÃO]],[1]Lista_Susp_!PRAZO,2,0)+Tabela1[[#This Row],[DATA]],"")</f>
        <v/>
      </c>
      <c r="AA363" s="19" t="b">
        <f ca="1">IF(Tabela1[[#This Row],[R.A.E]]="SIM",IF(AC363="ok","CONCLUÍDO",IF(Tabela1[[#This Row],[PRAZO ABERTURA R.A.E]]&lt;TODAY(),"ATRASADO","NO PRAZO")))</f>
        <v>0</v>
      </c>
      <c r="AB363" s="19" t="str">
        <f ca="1">IF(Tabela1[[#This Row],[PRAZO ABERTURA R.A.E]]&gt;=TODAY(),"",IF(Tabela1[[#This Row],[STATUS]]="ATRASADO",TODAY()-Tabela1[[#This Row],[PRAZO ABERTURA R.A.E]],""))</f>
        <v/>
      </c>
      <c r="AE363" s="2"/>
    </row>
    <row r="364" spans="1:32" x14ac:dyDescent="0.25">
      <c r="A364" s="4">
        <v>363</v>
      </c>
      <c r="B364" s="20" t="s">
        <v>32</v>
      </c>
      <c r="C364" s="49">
        <v>45383</v>
      </c>
      <c r="D364" s="56" t="s">
        <v>2167</v>
      </c>
      <c r="E364" s="21">
        <v>0.5625</v>
      </c>
      <c r="F364" s="40" t="s">
        <v>2183</v>
      </c>
      <c r="G364" s="20" t="s">
        <v>34</v>
      </c>
      <c r="H364" s="10" t="s">
        <v>35</v>
      </c>
      <c r="I364" s="10"/>
      <c r="J364" s="2"/>
      <c r="K364" s="11" t="s">
        <v>2184</v>
      </c>
      <c r="L364" s="2" t="s">
        <v>37</v>
      </c>
      <c r="M364" s="2" t="s">
        <v>272</v>
      </c>
      <c r="N364" s="20" t="s">
        <v>2185</v>
      </c>
      <c r="O364" s="24" t="s">
        <v>2186</v>
      </c>
      <c r="P364" s="2" t="s">
        <v>329</v>
      </c>
      <c r="Q364" s="31"/>
      <c r="R364" s="31"/>
      <c r="S364" s="31"/>
      <c r="T364" t="s">
        <v>2187</v>
      </c>
      <c r="U364" s="2" t="s">
        <v>2188</v>
      </c>
      <c r="V364" s="2" t="s">
        <v>1194</v>
      </c>
      <c r="W364" s="2" t="s">
        <v>46</v>
      </c>
      <c r="X364" s="2" t="s">
        <v>47</v>
      </c>
      <c r="Y364" s="2" t="s">
        <v>48</v>
      </c>
      <c r="Z364" s="17" t="str">
        <f>IF(Tabela1[[#This Row],[R.A.E]]="SIM",VLOOKUP(Tabela1[[#This Row],[CLASSIFICAÇÃO]],[1]Lista_Susp_!PRAZO,2,0)+Tabela1[[#This Row],[DATA]],"")</f>
        <v/>
      </c>
      <c r="AA364" s="19" t="b">
        <f ca="1">IF(Tabela1[[#This Row],[R.A.E]]="SIM",IF(AC364="ok","CONCLUÍDO",IF(Tabela1[[#This Row],[PRAZO ABERTURA R.A.E]]&lt;TODAY(),"ATRASADO","NO PRAZO")))</f>
        <v>0</v>
      </c>
      <c r="AB364" s="19" t="str">
        <f ca="1">IF(Tabela1[[#This Row],[PRAZO ABERTURA R.A.E]]&gt;=TODAY(),"",IF(Tabela1[[#This Row],[STATUS]]="ATRASADO",TODAY()-Tabela1[[#This Row],[PRAZO ABERTURA R.A.E]],""))</f>
        <v/>
      </c>
      <c r="AE364" s="2"/>
    </row>
    <row r="365" spans="1:32" ht="45" x14ac:dyDescent="0.25">
      <c r="A365" s="4">
        <v>364</v>
      </c>
      <c r="B365" s="20" t="s">
        <v>32</v>
      </c>
      <c r="C365" s="49">
        <v>45381</v>
      </c>
      <c r="D365" s="56" t="s">
        <v>1541</v>
      </c>
      <c r="E365" s="21">
        <v>0.35416666666666669</v>
      </c>
      <c r="F365" s="40" t="s">
        <v>2189</v>
      </c>
      <c r="G365" s="20" t="s">
        <v>73</v>
      </c>
      <c r="H365" s="10"/>
      <c r="I365" s="10"/>
      <c r="J365" s="2"/>
      <c r="K365" s="11" t="s">
        <v>2190</v>
      </c>
      <c r="L365" s="2" t="s">
        <v>37</v>
      </c>
      <c r="M365" s="2" t="s">
        <v>128</v>
      </c>
      <c r="N365" s="20" t="s">
        <v>1418</v>
      </c>
      <c r="O365" s="24" t="s">
        <v>2191</v>
      </c>
      <c r="P365" s="2" t="s">
        <v>165</v>
      </c>
      <c r="Q365" s="31"/>
      <c r="R365" s="31"/>
      <c r="S365" s="31"/>
      <c r="T365" s="41" t="s">
        <v>2192</v>
      </c>
      <c r="U365" s="2" t="s">
        <v>2191</v>
      </c>
      <c r="V365" s="2" t="s">
        <v>1038</v>
      </c>
      <c r="W365" s="2" t="s">
        <v>46</v>
      </c>
      <c r="X365" s="2" t="s">
        <v>47</v>
      </c>
      <c r="Y365" s="2" t="s">
        <v>48</v>
      </c>
      <c r="Z365" s="17" t="str">
        <f>IF(Tabela1[[#This Row],[R.A.E]]="SIM",VLOOKUP(Tabela1[[#This Row],[CLASSIFICAÇÃO]],[1]Lista_Susp_!PRAZO,2,0)+Tabela1[[#This Row],[DATA]],"")</f>
        <v/>
      </c>
      <c r="AA365" s="19" t="b">
        <f ca="1">IF(Tabela1[[#This Row],[R.A.E]]="SIM",IF(AC365="ok","CONCLUÍDO",IF(Tabela1[[#This Row],[PRAZO ABERTURA R.A.E]]&lt;TODAY(),"ATRASADO","NO PRAZO")))</f>
        <v>0</v>
      </c>
      <c r="AB365" s="19" t="str">
        <f ca="1">IF(Tabela1[[#This Row],[PRAZO ABERTURA R.A.E]]&gt;=TODAY(),"",IF(Tabela1[[#This Row],[STATUS]]="ATRASADO",TODAY()-Tabela1[[#This Row],[PRAZO ABERTURA R.A.E]],""))</f>
        <v/>
      </c>
      <c r="AE365" s="2"/>
    </row>
    <row r="366" spans="1:32" ht="45" x14ac:dyDescent="0.25">
      <c r="A366" s="4">
        <v>365</v>
      </c>
      <c r="B366" s="20" t="s">
        <v>32</v>
      </c>
      <c r="C366" s="49">
        <v>45383</v>
      </c>
      <c r="D366" s="56" t="s">
        <v>2167</v>
      </c>
      <c r="E366" s="21">
        <v>0.39583333333333331</v>
      </c>
      <c r="F366" s="40" t="s">
        <v>2193</v>
      </c>
      <c r="G366" s="20" t="s">
        <v>125</v>
      </c>
      <c r="H366" s="10"/>
      <c r="I366" s="10"/>
      <c r="J366" s="2"/>
      <c r="K366" s="11" t="s">
        <v>2194</v>
      </c>
      <c r="L366" s="2" t="s">
        <v>37</v>
      </c>
      <c r="M366" s="2" t="s">
        <v>96</v>
      </c>
      <c r="N366" s="20" t="s">
        <v>2195</v>
      </c>
      <c r="O366" s="24" t="s">
        <v>2196</v>
      </c>
      <c r="P366" s="2" t="s">
        <v>2197</v>
      </c>
      <c r="Q366" s="31"/>
      <c r="R366" s="31"/>
      <c r="S366" s="31"/>
      <c r="T366" s="41" t="s">
        <v>2198</v>
      </c>
      <c r="U366" s="2" t="s">
        <v>2199</v>
      </c>
      <c r="V366" s="2" t="s">
        <v>183</v>
      </c>
      <c r="W366" s="2" t="s">
        <v>184</v>
      </c>
      <c r="X366" s="2" t="s">
        <v>151</v>
      </c>
      <c r="Y366" s="2" t="s">
        <v>52</v>
      </c>
      <c r="Z366" s="17">
        <f>IF(Tabela1[[#This Row],[R.A.E]]="SIM",VLOOKUP(Tabela1[[#This Row],[CLASSIFICAÇÃO]],[1]Lista_Susp_!PRAZO,2,0)+Tabela1[[#This Row],[DATA]],"")</f>
        <v>45390</v>
      </c>
      <c r="AA366" s="19" t="str">
        <f ca="1">IF(Tabela1[[#This Row],[R.A.E]]="SIM",IF(AC366="ok","CONCLUÍDO",IF(Tabela1[[#This Row],[PRAZO ABERTURA R.A.E]]&lt;TODAY(),"ATRASADO","NO PRAZO")))</f>
        <v>CONCLUÍDO</v>
      </c>
      <c r="AB366" s="19" t="str">
        <f ca="1">IF(Tabela1[[#This Row],[PRAZO ABERTURA R.A.E]]&gt;=TODAY(),"",IF(Tabela1[[#This Row],[STATUS]]="ATRASADO",TODAY()-Tabela1[[#This Row],[PRAZO ABERTURA R.A.E]],""))</f>
        <v/>
      </c>
      <c r="AC366" s="17" t="s">
        <v>186</v>
      </c>
      <c r="AD366" s="17">
        <v>45397</v>
      </c>
      <c r="AE366" s="2" t="s">
        <v>52</v>
      </c>
    </row>
    <row r="367" spans="1:32" ht="45" x14ac:dyDescent="0.25">
      <c r="A367" s="4">
        <v>366</v>
      </c>
      <c r="B367" s="20" t="s">
        <v>32</v>
      </c>
      <c r="C367" s="49">
        <v>45382</v>
      </c>
      <c r="D367" s="56" t="s">
        <v>1541</v>
      </c>
      <c r="E367" s="21">
        <v>0.72916666666666663</v>
      </c>
      <c r="F367" s="40" t="s">
        <v>2200</v>
      </c>
      <c r="G367" s="20" t="s">
        <v>34</v>
      </c>
      <c r="H367" s="10" t="s">
        <v>583</v>
      </c>
      <c r="I367" s="10"/>
      <c r="J367" s="2"/>
      <c r="K367" s="11" t="s">
        <v>2201</v>
      </c>
      <c r="L367" s="2" t="s">
        <v>95</v>
      </c>
      <c r="M367" s="2" t="s">
        <v>96</v>
      </c>
      <c r="N367" s="20" t="s">
        <v>2202</v>
      </c>
      <c r="O367" s="20" t="s">
        <v>2203</v>
      </c>
      <c r="P367" s="2" t="s">
        <v>1628</v>
      </c>
      <c r="Q367" s="31"/>
      <c r="R367" s="31"/>
      <c r="S367" s="31"/>
      <c r="T367" s="41" t="s">
        <v>2204</v>
      </c>
      <c r="U367" s="2" t="s">
        <v>2205</v>
      </c>
      <c r="V367" s="2" t="s">
        <v>145</v>
      </c>
      <c r="W367" s="2" t="s">
        <v>46</v>
      </c>
      <c r="X367" s="2" t="s">
        <v>47</v>
      </c>
      <c r="Y367" s="2" t="s">
        <v>48</v>
      </c>
      <c r="Z367" s="17" t="str">
        <f>IF(Tabela1[[#This Row],[R.A.E]]="SIM",VLOOKUP(Tabela1[[#This Row],[CLASSIFICAÇÃO]],[1]Lista_Susp_!PRAZO,2,0)+Tabela1[[#This Row],[DATA]],"")</f>
        <v/>
      </c>
      <c r="AA367" s="19" t="b">
        <f ca="1">IF(Tabela1[[#This Row],[R.A.E]]="SIM",IF(AC367="ok","CONCLUÍDO",IF(Tabela1[[#This Row],[PRAZO ABERTURA R.A.E]]&lt;TODAY(),"ATRASADO","NO PRAZO")))</f>
        <v>0</v>
      </c>
      <c r="AB367" s="19" t="str">
        <f ca="1">IF(Tabela1[[#This Row],[PRAZO ABERTURA R.A.E]]&gt;=TODAY(),"",IF(Tabela1[[#This Row],[STATUS]]="ATRASADO",TODAY()-Tabela1[[#This Row],[PRAZO ABERTURA R.A.E]],""))</f>
        <v/>
      </c>
      <c r="AE367" s="2"/>
    </row>
    <row r="368" spans="1:32" ht="30" x14ac:dyDescent="0.25">
      <c r="A368" s="4">
        <v>367</v>
      </c>
      <c r="B368" s="20" t="s">
        <v>71</v>
      </c>
      <c r="C368" s="49">
        <v>45383</v>
      </c>
      <c r="D368" s="56" t="s">
        <v>2167</v>
      </c>
      <c r="E368" s="21">
        <v>0.38541666666666669</v>
      </c>
      <c r="F368" s="40" t="s">
        <v>1383</v>
      </c>
      <c r="G368" s="20" t="s">
        <v>34</v>
      </c>
      <c r="H368" s="10" t="s">
        <v>583</v>
      </c>
      <c r="I368" s="10"/>
      <c r="J368" s="2"/>
      <c r="K368" s="11" t="s">
        <v>2206</v>
      </c>
      <c r="L368" s="2" t="s">
        <v>689</v>
      </c>
      <c r="M368" s="2" t="s">
        <v>128</v>
      </c>
      <c r="N368" s="20" t="s">
        <v>1243</v>
      </c>
      <c r="O368" s="20" t="s">
        <v>2207</v>
      </c>
      <c r="P368" s="2" t="s">
        <v>1628</v>
      </c>
      <c r="Q368" s="31"/>
      <c r="R368" s="31"/>
      <c r="S368" s="31"/>
      <c r="T368" s="41" t="s">
        <v>1498</v>
      </c>
      <c r="U368" s="2" t="s">
        <v>2208</v>
      </c>
      <c r="V368" s="2" t="s">
        <v>145</v>
      </c>
      <c r="W368" s="2" t="s">
        <v>46</v>
      </c>
      <c r="X368" s="2" t="s">
        <v>47</v>
      </c>
      <c r="Y368" s="2" t="s">
        <v>48</v>
      </c>
      <c r="Z368" s="17" t="str">
        <f>IF(Tabela1[[#This Row],[R.A.E]]="SIM",VLOOKUP(Tabela1[[#This Row],[CLASSIFICAÇÃO]],[1]Lista_Susp_!PRAZO,2,0)+Tabela1[[#This Row],[DATA]],"")</f>
        <v/>
      </c>
      <c r="AA368" s="19" t="b">
        <f ca="1">IF(Tabela1[[#This Row],[R.A.E]]="SIM",IF(AC368="ok","CONCLUÍDO",IF(Tabela1[[#This Row],[PRAZO ABERTURA R.A.E]]&lt;TODAY(),"ATRASADO","NO PRAZO")))</f>
        <v>0</v>
      </c>
      <c r="AB368" s="19" t="str">
        <f ca="1">IF(Tabela1[[#This Row],[PRAZO ABERTURA R.A.E]]&gt;=TODAY(),"",IF(Tabela1[[#This Row],[STATUS]]="ATRASADO",TODAY()-Tabela1[[#This Row],[PRAZO ABERTURA R.A.E]],""))</f>
        <v/>
      </c>
      <c r="AE368" s="2"/>
      <c r="AF368" t="s">
        <v>52</v>
      </c>
    </row>
    <row r="369" spans="1:32" ht="30" x14ac:dyDescent="0.25">
      <c r="A369" s="4">
        <v>368</v>
      </c>
      <c r="B369" s="20" t="s">
        <v>71</v>
      </c>
      <c r="C369" s="49">
        <v>45384</v>
      </c>
      <c r="D369" s="56" t="s">
        <v>2167</v>
      </c>
      <c r="E369" s="21">
        <v>0.34027777777777773</v>
      </c>
      <c r="F369" s="40" t="s">
        <v>2209</v>
      </c>
      <c r="G369" s="20" t="s">
        <v>34</v>
      </c>
      <c r="H369" s="10" t="s">
        <v>35</v>
      </c>
      <c r="I369" s="10"/>
      <c r="J369" s="2"/>
      <c r="K369" s="11" t="s">
        <v>2210</v>
      </c>
      <c r="L369" s="2" t="s">
        <v>243</v>
      </c>
      <c r="M369" s="2" t="s">
        <v>128</v>
      </c>
      <c r="N369" s="20"/>
      <c r="O369" s="20" t="s">
        <v>2211</v>
      </c>
      <c r="P369" s="2" t="s">
        <v>1628</v>
      </c>
      <c r="Q369" s="31"/>
      <c r="R369" s="31"/>
      <c r="S369" s="31"/>
      <c r="T369" s="41" t="s">
        <v>2212</v>
      </c>
      <c r="U369" s="2" t="s">
        <v>2213</v>
      </c>
      <c r="V369" s="2" t="s">
        <v>170</v>
      </c>
      <c r="W369" s="2" t="s">
        <v>46</v>
      </c>
      <c r="X369" s="2" t="s">
        <v>47</v>
      </c>
      <c r="Y369" s="2" t="s">
        <v>48</v>
      </c>
      <c r="Z369" s="17" t="str">
        <f>IF(Tabela1[[#This Row],[R.A.E]]="SIM",VLOOKUP(Tabela1[[#This Row],[CLASSIFICAÇÃO]],[1]Lista_Susp_!PRAZO,2,0)+Tabela1[[#This Row],[DATA]],"")</f>
        <v/>
      </c>
      <c r="AA369" s="19" t="b">
        <f ca="1">IF(Tabela1[[#This Row],[R.A.E]]="SIM",IF(AC369="ok","CONCLUÍDO",IF(Tabela1[[#This Row],[PRAZO ABERTURA R.A.E]]&lt;TODAY(),"ATRASADO","NO PRAZO")))</f>
        <v>0</v>
      </c>
      <c r="AB369" s="19" t="str">
        <f ca="1">IF(Tabela1[[#This Row],[PRAZO ABERTURA R.A.E]]&gt;=TODAY(),"",IF(Tabela1[[#This Row],[STATUS]]="ATRASADO",TODAY()-Tabela1[[#This Row],[PRAZO ABERTURA R.A.E]],""))</f>
        <v/>
      </c>
      <c r="AE369" s="2"/>
      <c r="AF369" t="s">
        <v>52</v>
      </c>
    </row>
    <row r="370" spans="1:32" ht="30" x14ac:dyDescent="0.25">
      <c r="A370" s="4">
        <v>369</v>
      </c>
      <c r="B370" s="20" t="s">
        <v>32</v>
      </c>
      <c r="C370" s="49">
        <v>45383</v>
      </c>
      <c r="D370" s="56" t="s">
        <v>2167</v>
      </c>
      <c r="E370" s="21">
        <v>0.18055555555555555</v>
      </c>
      <c r="F370" s="40" t="s">
        <v>2214</v>
      </c>
      <c r="G370" s="20" t="s">
        <v>34</v>
      </c>
      <c r="H370" s="10" t="s">
        <v>113</v>
      </c>
      <c r="I370" s="10"/>
      <c r="J370" s="2"/>
      <c r="K370" s="11" t="s">
        <v>2215</v>
      </c>
      <c r="L370" s="2" t="s">
        <v>37</v>
      </c>
      <c r="M370" s="2" t="s">
        <v>38</v>
      </c>
      <c r="N370" s="20" t="s">
        <v>2098</v>
      </c>
      <c r="O370" s="24" t="s">
        <v>2216</v>
      </c>
      <c r="P370" s="2" t="s">
        <v>1876</v>
      </c>
      <c r="Q370" s="31"/>
      <c r="R370" s="31"/>
      <c r="S370" s="31"/>
      <c r="T370" t="s">
        <v>2217</v>
      </c>
      <c r="U370" s="2" t="s">
        <v>1729</v>
      </c>
      <c r="V370" s="2" t="s">
        <v>45</v>
      </c>
      <c r="W370" s="2" t="s">
        <v>184</v>
      </c>
      <c r="X370" s="2" t="s">
        <v>47</v>
      </c>
      <c r="Y370" s="2" t="s">
        <v>52</v>
      </c>
      <c r="Z370" s="17">
        <f>IF(Tabela1[[#This Row],[R.A.E]]="SIM",VLOOKUP(Tabela1[[#This Row],[CLASSIFICAÇÃO]],[1]Lista_Susp_!PRAZO,2,0)+Tabela1[[#This Row],[DATA]],"")</f>
        <v>45390</v>
      </c>
      <c r="AA370" s="19" t="str">
        <f ca="1">IF(Tabela1[[#This Row],[R.A.E]]="SIM",IF(AC370="ok","CONCLUÍDO",IF(Tabela1[[#This Row],[PRAZO ABERTURA R.A.E]]&lt;TODAY(),"ATRASADO","NO PRAZO")))</f>
        <v>CONCLUÍDO</v>
      </c>
      <c r="AB370" s="19" t="str">
        <f ca="1">IF(Tabela1[[#This Row],[PRAZO ABERTURA R.A.E]]&gt;=TODAY(),"",IF(Tabela1[[#This Row],[STATUS]]="ATRASADO",TODAY()-Tabela1[[#This Row],[PRAZO ABERTURA R.A.E]],""))</f>
        <v/>
      </c>
      <c r="AC370" s="2" t="s">
        <v>62</v>
      </c>
      <c r="AE370" s="2" t="s">
        <v>52</v>
      </c>
    </row>
    <row r="371" spans="1:32" ht="60" x14ac:dyDescent="0.25">
      <c r="A371" s="4">
        <v>370</v>
      </c>
      <c r="B371" s="20" t="s">
        <v>32</v>
      </c>
      <c r="C371" s="49">
        <v>45384</v>
      </c>
      <c r="D371" s="56" t="s">
        <v>2167</v>
      </c>
      <c r="E371" s="21">
        <v>0.70833333333333337</v>
      </c>
      <c r="F371" s="40" t="s">
        <v>2218</v>
      </c>
      <c r="G371" s="20" t="s">
        <v>34</v>
      </c>
      <c r="H371" s="10" t="s">
        <v>113</v>
      </c>
      <c r="I371" s="10"/>
      <c r="J371" s="2"/>
      <c r="K371" s="11" t="s">
        <v>2219</v>
      </c>
      <c r="L371" s="2" t="s">
        <v>37</v>
      </c>
      <c r="M371" s="2" t="s">
        <v>38</v>
      </c>
      <c r="N371" s="20" t="s">
        <v>2098</v>
      </c>
      <c r="O371" s="20" t="s">
        <v>2220</v>
      </c>
      <c r="P371" s="2" t="s">
        <v>205</v>
      </c>
      <c r="Q371" s="31"/>
      <c r="R371" s="31"/>
      <c r="S371" s="31"/>
      <c r="T371" s="41" t="s">
        <v>2221</v>
      </c>
      <c r="U371" s="2" t="s">
        <v>208</v>
      </c>
      <c r="V371" s="2" t="s">
        <v>45</v>
      </c>
      <c r="W371" s="2" t="s">
        <v>46</v>
      </c>
      <c r="X371" s="2" t="s">
        <v>47</v>
      </c>
      <c r="Y371" s="2" t="s">
        <v>48</v>
      </c>
      <c r="Z371" s="17" t="str">
        <f>IF(Tabela1[[#This Row],[R.A.E]]="SIM",VLOOKUP(Tabela1[[#This Row],[CLASSIFICAÇÃO]],[1]Lista_Susp_!PRAZO,2,0)+Tabela1[[#This Row],[DATA]],"")</f>
        <v/>
      </c>
      <c r="AA371" s="19" t="b">
        <f ca="1">IF(Tabela1[[#This Row],[R.A.E]]="SIM",IF(AC371="ok","CONCLUÍDO",IF(Tabela1[[#This Row],[PRAZO ABERTURA R.A.E]]&lt;TODAY(),"ATRASADO","NO PRAZO")))</f>
        <v>0</v>
      </c>
      <c r="AB371" s="19" t="str">
        <f ca="1">IF(Tabela1[[#This Row],[PRAZO ABERTURA R.A.E]]&gt;=TODAY(),"",IF(Tabela1[[#This Row],[STATUS]]="ATRASADO",TODAY()-Tabela1[[#This Row],[PRAZO ABERTURA R.A.E]],""))</f>
        <v/>
      </c>
      <c r="AE371" s="2"/>
    </row>
    <row r="372" spans="1:32" ht="30" x14ac:dyDescent="0.25">
      <c r="A372" s="4">
        <v>371</v>
      </c>
      <c r="B372" s="20" t="s">
        <v>32</v>
      </c>
      <c r="C372" s="49">
        <v>45384</v>
      </c>
      <c r="D372" s="56" t="s">
        <v>2167</v>
      </c>
      <c r="E372" s="21">
        <v>0.61458333333333337</v>
      </c>
      <c r="F372" s="40" t="s">
        <v>2222</v>
      </c>
      <c r="G372" s="20" t="s">
        <v>34</v>
      </c>
      <c r="H372" s="10" t="s">
        <v>93</v>
      </c>
      <c r="I372" s="10"/>
      <c r="J372" s="2"/>
      <c r="K372" s="11" t="s">
        <v>2223</v>
      </c>
      <c r="L372" s="2" t="s">
        <v>37</v>
      </c>
      <c r="M372" s="2" t="s">
        <v>272</v>
      </c>
      <c r="N372" s="20" t="s">
        <v>1418</v>
      </c>
      <c r="O372" s="24" t="s">
        <v>2224</v>
      </c>
      <c r="P372" s="2" t="s">
        <v>2225</v>
      </c>
      <c r="Q372" s="31"/>
      <c r="R372" s="31"/>
      <c r="S372" s="31"/>
      <c r="T372" s="41" t="s">
        <v>2226</v>
      </c>
      <c r="U372" s="2" t="s">
        <v>2227</v>
      </c>
      <c r="V372" s="2" t="s">
        <v>1038</v>
      </c>
      <c r="W372" s="2" t="s">
        <v>46</v>
      </c>
      <c r="X372" s="2" t="s">
        <v>47</v>
      </c>
      <c r="Y372" s="2" t="s">
        <v>48</v>
      </c>
      <c r="Z372" s="17" t="str">
        <f>IF(Tabela1[[#This Row],[R.A.E]]="SIM",VLOOKUP(Tabela1[[#This Row],[CLASSIFICAÇÃO]],[1]Lista_Susp_!PRAZO,2,0)+Tabela1[[#This Row],[DATA]],"")</f>
        <v/>
      </c>
      <c r="AA372" s="19" t="b">
        <f ca="1">IF(Tabela1[[#This Row],[R.A.E]]="SIM",IF(AC372="ok","CONCLUÍDO",IF(Tabela1[[#This Row],[PRAZO ABERTURA R.A.E]]&lt;TODAY(),"ATRASADO","NO PRAZO")))</f>
        <v>0</v>
      </c>
      <c r="AB372" s="19" t="str">
        <f ca="1">IF(Tabela1[[#This Row],[PRAZO ABERTURA R.A.E]]&gt;=TODAY(),"",IF(Tabela1[[#This Row],[STATUS]]="ATRASADO",TODAY()-Tabela1[[#This Row],[PRAZO ABERTURA R.A.E]],""))</f>
        <v/>
      </c>
      <c r="AE372" s="2"/>
    </row>
    <row r="373" spans="1:32" ht="30" x14ac:dyDescent="0.25">
      <c r="A373" s="4">
        <v>372</v>
      </c>
      <c r="B373" s="20" t="s">
        <v>32</v>
      </c>
      <c r="C373" s="49">
        <v>45384</v>
      </c>
      <c r="D373" s="56" t="s">
        <v>2167</v>
      </c>
      <c r="E373" s="21">
        <v>0.47916666666666669</v>
      </c>
      <c r="F373" s="40" t="s">
        <v>2228</v>
      </c>
      <c r="G373" s="20" t="s">
        <v>125</v>
      </c>
      <c r="H373" s="10"/>
      <c r="I373" s="10"/>
      <c r="J373" s="2"/>
      <c r="K373" s="11" t="s">
        <v>2229</v>
      </c>
      <c r="L373" s="2" t="s">
        <v>37</v>
      </c>
      <c r="M373" s="2" t="s">
        <v>128</v>
      </c>
      <c r="N373" s="20" t="s">
        <v>128</v>
      </c>
      <c r="O373" s="20" t="s">
        <v>2230</v>
      </c>
      <c r="P373" s="25" t="s">
        <v>2231</v>
      </c>
      <c r="Q373" s="31"/>
      <c r="R373" s="31"/>
      <c r="S373" s="31"/>
      <c r="T373" t="s">
        <v>2232</v>
      </c>
      <c r="U373" s="2" t="s">
        <v>489</v>
      </c>
      <c r="V373" s="2" t="s">
        <v>135</v>
      </c>
      <c r="W373" s="2" t="s">
        <v>46</v>
      </c>
      <c r="X373" s="2" t="s">
        <v>47</v>
      </c>
      <c r="Y373" s="2" t="s">
        <v>48</v>
      </c>
      <c r="Z373" s="17" t="str">
        <f>IF(Tabela1[[#This Row],[R.A.E]]="SIM",VLOOKUP(Tabela1[[#This Row],[CLASSIFICAÇÃO]],[1]Lista_Susp_!PRAZO,2,0)+Tabela1[[#This Row],[DATA]],"")</f>
        <v/>
      </c>
      <c r="AA373" s="19" t="b">
        <f ca="1">IF(Tabela1[[#This Row],[R.A.E]]="SIM",IF(AC373="ok","CONCLUÍDO",IF(Tabela1[[#This Row],[PRAZO ABERTURA R.A.E]]&lt;TODAY(),"ATRASADO","NO PRAZO")))</f>
        <v>0</v>
      </c>
      <c r="AB373" s="19" t="str">
        <f ca="1">IF(Tabela1[[#This Row],[PRAZO ABERTURA R.A.E]]&gt;=TODAY(),"",IF(Tabela1[[#This Row],[STATUS]]="ATRASADO",TODAY()-Tabela1[[#This Row],[PRAZO ABERTURA R.A.E]],""))</f>
        <v/>
      </c>
      <c r="AE373" s="2"/>
    </row>
    <row r="374" spans="1:32" ht="30" x14ac:dyDescent="0.25">
      <c r="A374" s="4">
        <v>373</v>
      </c>
      <c r="B374" s="20" t="s">
        <v>32</v>
      </c>
      <c r="C374" s="49">
        <v>45383</v>
      </c>
      <c r="D374" s="56" t="s">
        <v>2167</v>
      </c>
      <c r="E374" s="21">
        <v>0.16666666666666666</v>
      </c>
      <c r="F374" s="40" t="s">
        <v>2233</v>
      </c>
      <c r="G374" s="20" t="s">
        <v>73</v>
      </c>
      <c r="H374" s="10"/>
      <c r="I374" s="10"/>
      <c r="J374" s="2"/>
      <c r="K374" s="11" t="s">
        <v>2234</v>
      </c>
      <c r="L374" s="2" t="s">
        <v>37</v>
      </c>
      <c r="M374" s="2" t="s">
        <v>96</v>
      </c>
      <c r="N374" s="20" t="s">
        <v>1703</v>
      </c>
      <c r="O374" s="24" t="s">
        <v>2235</v>
      </c>
      <c r="P374" s="2" t="s">
        <v>2197</v>
      </c>
      <c r="Q374" s="31"/>
      <c r="R374" s="31"/>
      <c r="S374" s="31"/>
      <c r="T374" s="41" t="s">
        <v>2236</v>
      </c>
      <c r="U374" s="2" t="s">
        <v>2237</v>
      </c>
      <c r="V374" s="2" t="s">
        <v>398</v>
      </c>
      <c r="W374" s="2" t="s">
        <v>46</v>
      </c>
      <c r="X374" s="2" t="s">
        <v>47</v>
      </c>
      <c r="Y374" s="2" t="s">
        <v>48</v>
      </c>
      <c r="Z374" s="17" t="str">
        <f>IF(Tabela1[[#This Row],[R.A.E]]="SIM",VLOOKUP(Tabela1[[#This Row],[CLASSIFICAÇÃO]],[1]Lista_Susp_!PRAZO,2,0)+Tabela1[[#This Row],[DATA]],"")</f>
        <v/>
      </c>
      <c r="AA374" s="19" t="b">
        <f ca="1">IF(Tabela1[[#This Row],[R.A.E]]="SIM",IF(AC374="ok","CONCLUÍDO",IF(Tabela1[[#This Row],[PRAZO ABERTURA R.A.E]]&lt;TODAY(),"ATRASADO","NO PRAZO")))</f>
        <v>0</v>
      </c>
      <c r="AB374" s="19" t="str">
        <f ca="1">IF(Tabela1[[#This Row],[PRAZO ABERTURA R.A.E]]&gt;=TODAY(),"",IF(Tabela1[[#This Row],[STATUS]]="ATRASADO",TODAY()-Tabela1[[#This Row],[PRAZO ABERTURA R.A.E]],""))</f>
        <v/>
      </c>
      <c r="AE374" s="2"/>
    </row>
    <row r="375" spans="1:32" ht="45" x14ac:dyDescent="0.25">
      <c r="A375" s="4">
        <v>374</v>
      </c>
      <c r="B375" s="20" t="s">
        <v>32</v>
      </c>
      <c r="C375" s="49">
        <v>45385</v>
      </c>
      <c r="D375" s="56" t="s">
        <v>2167</v>
      </c>
      <c r="E375" s="21">
        <v>0.31944444444444448</v>
      </c>
      <c r="F375" s="40" t="s">
        <v>2238</v>
      </c>
      <c r="G375" s="20" t="s">
        <v>64</v>
      </c>
      <c r="H375" s="10"/>
      <c r="I375" s="10"/>
      <c r="J375" s="2"/>
      <c r="K375" s="11" t="s">
        <v>2239</v>
      </c>
      <c r="L375" s="2" t="s">
        <v>37</v>
      </c>
      <c r="M375" s="2" t="s">
        <v>38</v>
      </c>
      <c r="N375" s="20" t="s">
        <v>2098</v>
      </c>
      <c r="O375" s="24" t="s">
        <v>2240</v>
      </c>
      <c r="P375" s="2" t="s">
        <v>2241</v>
      </c>
      <c r="Q375" s="31"/>
      <c r="R375" s="31"/>
      <c r="S375" s="31"/>
      <c r="T375" s="41" t="s">
        <v>2242</v>
      </c>
      <c r="U375" s="2" t="s">
        <v>2243</v>
      </c>
      <c r="V375" s="2" t="s">
        <v>1210</v>
      </c>
      <c r="W375" s="2" t="s">
        <v>46</v>
      </c>
      <c r="X375" s="2" t="s">
        <v>47</v>
      </c>
      <c r="Y375" s="2" t="s">
        <v>48</v>
      </c>
      <c r="Z375" s="17" t="str">
        <f>IF(Tabela1[[#This Row],[R.A.E]]="SIM",VLOOKUP(Tabela1[[#This Row],[CLASSIFICAÇÃO]],[1]Lista_Susp_!PRAZO,2,0)+Tabela1[[#This Row],[DATA]],"")</f>
        <v/>
      </c>
      <c r="AA375" s="19" t="b">
        <f ca="1">IF(Tabela1[[#This Row],[R.A.E]]="SIM",IF(AC375="ok","CONCLUÍDO",IF(Tabela1[[#This Row],[PRAZO ABERTURA R.A.E]]&lt;TODAY(),"ATRASADO","NO PRAZO")))</f>
        <v>0</v>
      </c>
      <c r="AB375" s="19" t="str">
        <f ca="1">IF(Tabela1[[#This Row],[PRAZO ABERTURA R.A.E]]&gt;=TODAY(),"",IF(Tabela1[[#This Row],[STATUS]]="ATRASADO",TODAY()-Tabela1[[#This Row],[PRAZO ABERTURA R.A.E]],""))</f>
        <v/>
      </c>
      <c r="AE375" s="2"/>
      <c r="AF375" t="s">
        <v>52</v>
      </c>
    </row>
    <row r="376" spans="1:32" x14ac:dyDescent="0.25">
      <c r="A376" s="4">
        <v>375</v>
      </c>
      <c r="B376" s="20" t="s">
        <v>71</v>
      </c>
      <c r="C376" s="49">
        <v>45384</v>
      </c>
      <c r="D376" s="56" t="s">
        <v>2167</v>
      </c>
      <c r="E376" s="21">
        <v>0.31597222222222221</v>
      </c>
      <c r="F376" s="40" t="s">
        <v>1499</v>
      </c>
      <c r="G376" s="20" t="s">
        <v>125</v>
      </c>
      <c r="H376" s="10"/>
      <c r="I376" s="10"/>
      <c r="J376" s="2"/>
      <c r="K376" s="11" t="s">
        <v>2244</v>
      </c>
      <c r="L376" s="2" t="s">
        <v>1016</v>
      </c>
      <c r="M376" s="2" t="s">
        <v>128</v>
      </c>
      <c r="N376" s="20" t="s">
        <v>2245</v>
      </c>
      <c r="O376" s="20" t="s">
        <v>2246</v>
      </c>
      <c r="P376" s="2" t="s">
        <v>253</v>
      </c>
      <c r="Q376" s="31"/>
      <c r="R376" s="31"/>
      <c r="S376" s="31"/>
      <c r="T376" s="41" t="s">
        <v>1978</v>
      </c>
      <c r="U376" s="2" t="s">
        <v>2247</v>
      </c>
      <c r="V376" s="2" t="s">
        <v>374</v>
      </c>
      <c r="W376" s="2" t="s">
        <v>46</v>
      </c>
      <c r="X376" s="2" t="s">
        <v>47</v>
      </c>
      <c r="Y376" s="2" t="s">
        <v>48</v>
      </c>
      <c r="Z376" s="17" t="str">
        <f>IF(Tabela1[[#This Row],[R.A.E]]="SIM",VLOOKUP(Tabela1[[#This Row],[CLASSIFICAÇÃO]],[1]Lista_Susp_!PRAZO,2,0)+Tabela1[[#This Row],[DATA]],"")</f>
        <v/>
      </c>
      <c r="AA376" s="19" t="b">
        <f ca="1">IF(Tabela1[[#This Row],[R.A.E]]="SIM",IF(AC376="ok","CONCLUÍDO",IF(Tabela1[[#This Row],[PRAZO ABERTURA R.A.E]]&lt;TODAY(),"ATRASADO","NO PRAZO")))</f>
        <v>0</v>
      </c>
      <c r="AB376" s="19" t="str">
        <f ca="1">IF(Tabela1[[#This Row],[PRAZO ABERTURA R.A.E]]&gt;=TODAY(),"",IF(Tabela1[[#This Row],[STATUS]]="ATRASADO",TODAY()-Tabela1[[#This Row],[PRAZO ABERTURA R.A.E]],""))</f>
        <v/>
      </c>
      <c r="AE376" s="2"/>
      <c r="AF376" t="s">
        <v>52</v>
      </c>
    </row>
    <row r="377" spans="1:32" ht="45" x14ac:dyDescent="0.25">
      <c r="A377" s="4">
        <v>376</v>
      </c>
      <c r="B377" s="20" t="s">
        <v>32</v>
      </c>
      <c r="C377" s="49">
        <v>45385</v>
      </c>
      <c r="D377" s="56" t="s">
        <v>2167</v>
      </c>
      <c r="E377" s="21">
        <v>0.65277777777777779</v>
      </c>
      <c r="F377" s="40" t="s">
        <v>2248</v>
      </c>
      <c r="G377" s="20" t="s">
        <v>34</v>
      </c>
      <c r="H377" s="10" t="s">
        <v>35</v>
      </c>
      <c r="I377" s="10"/>
      <c r="J377" s="2" t="s">
        <v>52</v>
      </c>
      <c r="K377" s="11" t="s">
        <v>2249</v>
      </c>
      <c r="L377" s="2" t="s">
        <v>326</v>
      </c>
      <c r="M377" s="2" t="s">
        <v>327</v>
      </c>
      <c r="N377" s="20" t="s">
        <v>2250</v>
      </c>
      <c r="O377" s="20" t="s">
        <v>2251</v>
      </c>
      <c r="P377" s="2" t="s">
        <v>1556</v>
      </c>
      <c r="Q377" s="31"/>
      <c r="R377" s="31"/>
      <c r="S377" s="31"/>
      <c r="T377" s="41" t="s">
        <v>2252</v>
      </c>
      <c r="U377" s="2" t="s">
        <v>2253</v>
      </c>
      <c r="V377" s="2" t="s">
        <v>122</v>
      </c>
      <c r="W377" s="2" t="s">
        <v>46</v>
      </c>
      <c r="X377" s="2" t="s">
        <v>151</v>
      </c>
      <c r="Y377" s="2" t="s">
        <v>52</v>
      </c>
      <c r="Z377" s="17">
        <f>IF(Tabela1[[#This Row],[R.A.E]]="SIM",VLOOKUP(Tabela1[[#This Row],[CLASSIFICAÇÃO]],[1]Lista_Susp_!PRAZO,2,0)+Tabela1[[#This Row],[DATA]],"")</f>
        <v>45392</v>
      </c>
      <c r="AA377" s="19" t="str">
        <f ca="1">IF(Tabela1[[#This Row],[R.A.E]]="SIM",IF(AC377="ok","CONCLUÍDO",IF(Tabela1[[#This Row],[PRAZO ABERTURA R.A.E]]&lt;TODAY(),"ATRASADO","NO PRAZO")))</f>
        <v>CONCLUÍDO</v>
      </c>
      <c r="AB377" s="19" t="str">
        <f ca="1">IF(Tabela1[[#This Row],[PRAZO ABERTURA R.A.E]]&gt;=TODAY(),"",IF(Tabela1[[#This Row],[STATUS]]="ATRASADO",TODAY()-Tabela1[[#This Row],[PRAZO ABERTURA R.A.E]],""))</f>
        <v/>
      </c>
      <c r="AC377" s="2" t="s">
        <v>62</v>
      </c>
      <c r="AE377" s="2"/>
    </row>
    <row r="378" spans="1:32" ht="30" x14ac:dyDescent="0.25">
      <c r="A378" s="4">
        <v>377</v>
      </c>
      <c r="B378" s="20" t="s">
        <v>32</v>
      </c>
      <c r="C378" s="49">
        <v>45385</v>
      </c>
      <c r="D378" s="56" t="s">
        <v>2167</v>
      </c>
      <c r="E378" s="21">
        <v>0.68055555555555547</v>
      </c>
      <c r="F378" s="40" t="s">
        <v>2254</v>
      </c>
      <c r="G378" s="20" t="s">
        <v>125</v>
      </c>
      <c r="H378" s="10"/>
      <c r="I378" s="10"/>
      <c r="J378" s="2"/>
      <c r="K378" s="11" t="s">
        <v>2255</v>
      </c>
      <c r="L378" s="2" t="s">
        <v>921</v>
      </c>
      <c r="M378" s="2" t="s">
        <v>128</v>
      </c>
      <c r="N378" s="20" t="s">
        <v>2256</v>
      </c>
      <c r="O378" s="20" t="s">
        <v>2257</v>
      </c>
      <c r="P378" s="2" t="s">
        <v>2258</v>
      </c>
      <c r="Q378" s="31"/>
      <c r="R378" s="31"/>
      <c r="S378" s="31"/>
      <c r="T378" s="41" t="s">
        <v>2259</v>
      </c>
      <c r="U378" s="2" t="s">
        <v>2260</v>
      </c>
      <c r="V378" s="2" t="s">
        <v>135</v>
      </c>
      <c r="W378" s="2" t="s">
        <v>46</v>
      </c>
      <c r="X378" s="2" t="s">
        <v>47</v>
      </c>
      <c r="Y378" s="2" t="s">
        <v>48</v>
      </c>
      <c r="Z378" s="17" t="str">
        <f>IF(Tabela1[[#This Row],[R.A.E]]="SIM",VLOOKUP(Tabela1[[#This Row],[CLASSIFICAÇÃO]],[1]Lista_Susp_!PRAZO,2,0)+Tabela1[[#This Row],[DATA]],"")</f>
        <v/>
      </c>
      <c r="AA378" s="19" t="b">
        <f ca="1">IF(Tabela1[[#This Row],[R.A.E]]="SIM",IF(AC378="ok","CONCLUÍDO",IF(Tabela1[[#This Row],[PRAZO ABERTURA R.A.E]]&lt;TODAY(),"ATRASADO","NO PRAZO")))</f>
        <v>0</v>
      </c>
      <c r="AB378" s="19" t="str">
        <f ca="1">IF(Tabela1[[#This Row],[PRAZO ABERTURA R.A.E]]&gt;=TODAY(),"",IF(Tabela1[[#This Row],[STATUS]]="ATRASADO",TODAY()-Tabela1[[#This Row],[PRAZO ABERTURA R.A.E]],""))</f>
        <v/>
      </c>
      <c r="AE378" s="2"/>
    </row>
    <row r="379" spans="1:32" ht="30" x14ac:dyDescent="0.25">
      <c r="A379" s="4">
        <v>378</v>
      </c>
      <c r="B379" s="20" t="s">
        <v>32</v>
      </c>
      <c r="C379" s="49">
        <v>45386</v>
      </c>
      <c r="D379" s="56" t="s">
        <v>2167</v>
      </c>
      <c r="E379" s="21">
        <v>0.31944444444444448</v>
      </c>
      <c r="F379" s="40" t="s">
        <v>2261</v>
      </c>
      <c r="G379" s="20" t="s">
        <v>125</v>
      </c>
      <c r="H379" s="10"/>
      <c r="I379" s="10"/>
      <c r="J379" s="2"/>
      <c r="K379" s="11" t="s">
        <v>2262</v>
      </c>
      <c r="L379" s="2" t="s">
        <v>95</v>
      </c>
      <c r="M379" s="2" t="s">
        <v>96</v>
      </c>
      <c r="N379" s="20" t="s">
        <v>2263</v>
      </c>
      <c r="O379" s="20" t="s">
        <v>2264</v>
      </c>
      <c r="P379" s="2" t="s">
        <v>2265</v>
      </c>
      <c r="Q379" s="31"/>
      <c r="R379" s="31"/>
      <c r="S379" s="31"/>
      <c r="T379" s="41" t="s">
        <v>2266</v>
      </c>
      <c r="U379" s="2" t="s">
        <v>2267</v>
      </c>
      <c r="V379" s="2" t="s">
        <v>183</v>
      </c>
      <c r="W379" s="2" t="s">
        <v>46</v>
      </c>
      <c r="X379" s="2" t="s">
        <v>47</v>
      </c>
      <c r="Y379" s="2" t="s">
        <v>48</v>
      </c>
      <c r="Z379" s="17" t="str">
        <f>IF(Tabela1[[#This Row],[R.A.E]]="SIM",VLOOKUP(Tabela1[[#This Row],[CLASSIFICAÇÃO]],[1]Lista_Susp_!PRAZO,2,0)+Tabela1[[#This Row],[DATA]],"")</f>
        <v/>
      </c>
      <c r="AA379" s="19" t="b">
        <f ca="1">IF(Tabela1[[#This Row],[R.A.E]]="SIM",IF(AC379="ok","CONCLUÍDO",IF(Tabela1[[#This Row],[PRAZO ABERTURA R.A.E]]&lt;TODAY(),"ATRASADO","NO PRAZO")))</f>
        <v>0</v>
      </c>
      <c r="AB379" s="19" t="str">
        <f ca="1">IF(Tabela1[[#This Row],[PRAZO ABERTURA R.A.E]]&gt;=TODAY(),"",IF(Tabela1[[#This Row],[STATUS]]="ATRASADO",TODAY()-Tabela1[[#This Row],[PRAZO ABERTURA R.A.E]],""))</f>
        <v/>
      </c>
      <c r="AE379" s="2"/>
    </row>
    <row r="380" spans="1:32" ht="30" x14ac:dyDescent="0.25">
      <c r="A380" s="4">
        <v>379</v>
      </c>
      <c r="B380" s="20" t="s">
        <v>32</v>
      </c>
      <c r="C380" s="49">
        <v>45386</v>
      </c>
      <c r="D380" s="56" t="s">
        <v>2167</v>
      </c>
      <c r="E380" s="21">
        <v>0.39583333333333331</v>
      </c>
      <c r="F380" s="40" t="s">
        <v>2268</v>
      </c>
      <c r="G380" s="20" t="s">
        <v>73</v>
      </c>
      <c r="H380" s="10"/>
      <c r="I380" s="10"/>
      <c r="J380" s="2"/>
      <c r="K380" s="11" t="s">
        <v>2269</v>
      </c>
      <c r="L380" s="2" t="s">
        <v>211</v>
      </c>
      <c r="M380" s="2" t="s">
        <v>128</v>
      </c>
      <c r="N380" s="20" t="s">
        <v>2270</v>
      </c>
      <c r="O380" s="20" t="s">
        <v>2271</v>
      </c>
      <c r="P380" s="2" t="s">
        <v>213</v>
      </c>
      <c r="Q380" s="31"/>
      <c r="R380" s="31"/>
      <c r="S380" s="31"/>
      <c r="T380" s="41" t="s">
        <v>2272</v>
      </c>
      <c r="U380" s="2" t="s">
        <v>2273</v>
      </c>
      <c r="V380" s="2" t="s">
        <v>219</v>
      </c>
      <c r="W380" s="2" t="s">
        <v>46</v>
      </c>
      <c r="X380" s="2" t="s">
        <v>47</v>
      </c>
      <c r="Y380" s="2" t="s">
        <v>48</v>
      </c>
      <c r="Z380" s="17" t="str">
        <f>IF(Tabela1[[#This Row],[R.A.E]]="SIM",VLOOKUP(Tabela1[[#This Row],[CLASSIFICAÇÃO]],[1]Lista_Susp_!PRAZO,2,0)+Tabela1[[#This Row],[DATA]],"")</f>
        <v/>
      </c>
      <c r="AA380" s="19" t="b">
        <f ca="1">IF(Tabela1[[#This Row],[R.A.E]]="SIM",IF(AC380="ok","CONCLUÍDO",IF(Tabela1[[#This Row],[PRAZO ABERTURA R.A.E]]&lt;TODAY(),"ATRASADO","NO PRAZO")))</f>
        <v>0</v>
      </c>
      <c r="AB380" s="19" t="str">
        <f ca="1">IF(Tabela1[[#This Row],[PRAZO ABERTURA R.A.E]]&gt;=TODAY(),"",IF(Tabela1[[#This Row],[STATUS]]="ATRASADO",TODAY()-Tabela1[[#This Row],[PRAZO ABERTURA R.A.E]],""))</f>
        <v/>
      </c>
      <c r="AE380" s="2"/>
    </row>
    <row r="381" spans="1:32" ht="45" x14ac:dyDescent="0.25">
      <c r="A381" s="4">
        <v>380</v>
      </c>
      <c r="B381" s="20" t="s">
        <v>32</v>
      </c>
      <c r="C381" s="49">
        <v>45386</v>
      </c>
      <c r="D381" s="56" t="s">
        <v>2167</v>
      </c>
      <c r="E381" s="21">
        <v>0.52083333333333337</v>
      </c>
      <c r="F381" s="40" t="s">
        <v>2274</v>
      </c>
      <c r="G381" s="20" t="s">
        <v>34</v>
      </c>
      <c r="H381" s="10" t="s">
        <v>93</v>
      </c>
      <c r="I381" s="10"/>
      <c r="J381" s="2"/>
      <c r="K381" s="11" t="s">
        <v>2275</v>
      </c>
      <c r="L381" s="2" t="s">
        <v>37</v>
      </c>
      <c r="M381" s="2" t="s">
        <v>272</v>
      </c>
      <c r="N381" s="20" t="s">
        <v>2276</v>
      </c>
      <c r="O381" s="24" t="s">
        <v>2277</v>
      </c>
      <c r="P381" s="2" t="s">
        <v>2278</v>
      </c>
      <c r="Q381" s="31"/>
      <c r="R381" s="31"/>
      <c r="S381" s="31"/>
      <c r="T381" s="41" t="s">
        <v>2187</v>
      </c>
      <c r="U381" s="2" t="s">
        <v>2279</v>
      </c>
      <c r="V381" s="2" t="s">
        <v>1194</v>
      </c>
      <c r="W381" s="2" t="s">
        <v>46</v>
      </c>
      <c r="X381" s="2" t="s">
        <v>47</v>
      </c>
      <c r="Y381" s="2" t="s">
        <v>48</v>
      </c>
      <c r="Z381" s="17" t="str">
        <f>IF(Tabela1[[#This Row],[R.A.E]]="SIM",VLOOKUP(Tabela1[[#This Row],[CLASSIFICAÇÃO]],[1]Lista_Susp_!PRAZO,2,0)+Tabela1[[#This Row],[DATA]],"")</f>
        <v/>
      </c>
      <c r="AA381" s="19" t="b">
        <f ca="1">IF(Tabela1[[#This Row],[R.A.E]]="SIM",IF(AC381="ok","CONCLUÍDO",IF(Tabela1[[#This Row],[PRAZO ABERTURA R.A.E]]&lt;TODAY(),"ATRASADO","NO PRAZO")))</f>
        <v>0</v>
      </c>
      <c r="AB381" s="19" t="str">
        <f ca="1">IF(Tabela1[[#This Row],[PRAZO ABERTURA R.A.E]]&gt;=TODAY(),"",IF(Tabela1[[#This Row],[STATUS]]="ATRASADO",TODAY()-Tabela1[[#This Row],[PRAZO ABERTURA R.A.E]],""))</f>
        <v/>
      </c>
      <c r="AE381" s="2"/>
    </row>
    <row r="382" spans="1:32" ht="30" x14ac:dyDescent="0.25">
      <c r="A382" s="4">
        <v>381</v>
      </c>
      <c r="B382" s="20" t="s">
        <v>32</v>
      </c>
      <c r="C382" s="49">
        <v>45387</v>
      </c>
      <c r="D382" s="56" t="s">
        <v>2167</v>
      </c>
      <c r="E382" s="21">
        <v>0.96527777777777779</v>
      </c>
      <c r="F382" s="40" t="s">
        <v>2280</v>
      </c>
      <c r="G382" s="20" t="s">
        <v>73</v>
      </c>
      <c r="H382" s="10"/>
      <c r="I382" s="10"/>
      <c r="J382" s="2"/>
      <c r="K382" s="11" t="s">
        <v>2281</v>
      </c>
      <c r="L382" s="4" t="s">
        <v>2282</v>
      </c>
      <c r="M382" s="2" t="s">
        <v>96</v>
      </c>
      <c r="N382" s="20" t="s">
        <v>1451</v>
      </c>
      <c r="O382" s="20" t="s">
        <v>2283</v>
      </c>
      <c r="P382" s="2" t="s">
        <v>2284</v>
      </c>
      <c r="Q382" s="31"/>
      <c r="R382" s="31"/>
      <c r="S382" s="31"/>
      <c r="T382" s="41" t="s">
        <v>2285</v>
      </c>
      <c r="U382" s="2" t="s">
        <v>1239</v>
      </c>
      <c r="V382" s="2" t="s">
        <v>1240</v>
      </c>
      <c r="W382" s="2" t="s">
        <v>46</v>
      </c>
      <c r="X382" s="2" t="s">
        <v>47</v>
      </c>
      <c r="Y382" s="2" t="s">
        <v>48</v>
      </c>
      <c r="Z382" s="17" t="str">
        <f>IF(Tabela1[[#This Row],[R.A.E]]="SIM",VLOOKUP(Tabela1[[#This Row],[CLASSIFICAÇÃO]],[1]Lista_Susp_!PRAZO,2,0)+Tabela1[[#This Row],[DATA]],"")</f>
        <v/>
      </c>
      <c r="AA382" s="19" t="b">
        <f ca="1">IF(Tabela1[[#This Row],[R.A.E]]="SIM",IF(AC382="ok","CONCLUÍDO",IF(Tabela1[[#This Row],[PRAZO ABERTURA R.A.E]]&lt;TODAY(),"ATRASADO","NO PRAZO")))</f>
        <v>0</v>
      </c>
      <c r="AB382" s="19" t="str">
        <f ca="1">IF(Tabela1[[#This Row],[PRAZO ABERTURA R.A.E]]&gt;=TODAY(),"",IF(Tabela1[[#This Row],[STATUS]]="ATRASADO",TODAY()-Tabela1[[#This Row],[PRAZO ABERTURA R.A.E]],""))</f>
        <v/>
      </c>
      <c r="AE382" s="2"/>
    </row>
    <row r="383" spans="1:32" ht="30" x14ac:dyDescent="0.25">
      <c r="A383" s="4">
        <v>382</v>
      </c>
      <c r="B383" s="20" t="s">
        <v>32</v>
      </c>
      <c r="C383" s="49">
        <v>45389</v>
      </c>
      <c r="D383" s="56" t="s">
        <v>2167</v>
      </c>
      <c r="E383" s="21">
        <v>0.48402777777777778</v>
      </c>
      <c r="F383" s="40" t="s">
        <v>2286</v>
      </c>
      <c r="G383" s="20" t="s">
        <v>34</v>
      </c>
      <c r="H383" s="10" t="s">
        <v>35</v>
      </c>
      <c r="I383" s="10"/>
      <c r="J383" s="2"/>
      <c r="K383" s="11" t="s">
        <v>2287</v>
      </c>
      <c r="L383" s="4" t="s">
        <v>982</v>
      </c>
      <c r="M383" s="2" t="s">
        <v>38</v>
      </c>
      <c r="N383" s="20" t="s">
        <v>2098</v>
      </c>
      <c r="O383" s="20" t="s">
        <v>2288</v>
      </c>
      <c r="P383" s="2" t="s">
        <v>205</v>
      </c>
      <c r="Q383" s="31"/>
      <c r="R383" s="31"/>
      <c r="S383" s="31"/>
      <c r="T383" s="41" t="s">
        <v>2289</v>
      </c>
      <c r="U383" s="2" t="s">
        <v>2290</v>
      </c>
      <c r="V383" s="2" t="s">
        <v>1551</v>
      </c>
      <c r="W383" s="2" t="s">
        <v>46</v>
      </c>
      <c r="X383" s="2" t="s">
        <v>47</v>
      </c>
      <c r="Y383" s="2" t="s">
        <v>48</v>
      </c>
      <c r="Z383" s="17" t="str">
        <f>IF(Tabela1[[#This Row],[R.A.E]]="SIM",VLOOKUP(Tabela1[[#This Row],[CLASSIFICAÇÃO]],[1]Lista_Susp_!PRAZO,2,0)+Tabela1[[#This Row],[DATA]],"")</f>
        <v/>
      </c>
      <c r="AA383" s="19" t="b">
        <f ca="1">IF(Tabela1[[#This Row],[R.A.E]]="SIM",IF(AC383="ok","CONCLUÍDO",IF(Tabela1[[#This Row],[PRAZO ABERTURA R.A.E]]&lt;TODAY(),"ATRASADO","NO PRAZO")))</f>
        <v>0</v>
      </c>
      <c r="AB383" s="19" t="str">
        <f ca="1">IF(Tabela1[[#This Row],[PRAZO ABERTURA R.A.E]]&gt;=TODAY(),"",IF(Tabela1[[#This Row],[STATUS]]="ATRASADO",TODAY()-Tabela1[[#This Row],[PRAZO ABERTURA R.A.E]],""))</f>
        <v/>
      </c>
      <c r="AE383" s="2"/>
      <c r="AF383" t="s">
        <v>52</v>
      </c>
    </row>
    <row r="384" spans="1:32" ht="30" x14ac:dyDescent="0.25">
      <c r="A384" s="4">
        <v>383</v>
      </c>
      <c r="B384" s="20" t="s">
        <v>32</v>
      </c>
      <c r="C384" s="49">
        <v>45386</v>
      </c>
      <c r="D384" s="56" t="s">
        <v>2167</v>
      </c>
      <c r="E384" s="21">
        <v>0.39583333333333331</v>
      </c>
      <c r="F384" s="40" t="s">
        <v>2291</v>
      </c>
      <c r="G384" s="20" t="s">
        <v>64</v>
      </c>
      <c r="H384" s="10"/>
      <c r="I384" s="10"/>
      <c r="J384" s="2"/>
      <c r="K384" s="11" t="s">
        <v>2292</v>
      </c>
      <c r="L384" s="4" t="s">
        <v>902</v>
      </c>
      <c r="M384" s="2" t="s">
        <v>96</v>
      </c>
      <c r="N384" s="20" t="s">
        <v>1736</v>
      </c>
      <c r="O384" s="40" t="s">
        <v>2293</v>
      </c>
      <c r="P384" s="2" t="s">
        <v>1674</v>
      </c>
      <c r="Q384" s="31"/>
      <c r="R384" s="31"/>
      <c r="S384" s="31"/>
      <c r="T384" s="41" t="s">
        <v>2294</v>
      </c>
      <c r="U384" s="2" t="s">
        <v>2295</v>
      </c>
      <c r="V384" s="2" t="s">
        <v>398</v>
      </c>
      <c r="W384" s="2" t="s">
        <v>46</v>
      </c>
      <c r="X384" s="2" t="s">
        <v>47</v>
      </c>
      <c r="Y384" s="2" t="s">
        <v>48</v>
      </c>
      <c r="Z384" s="17" t="str">
        <f>IF(Tabela1[[#This Row],[R.A.E]]="SIM",VLOOKUP(Tabela1[[#This Row],[CLASSIFICAÇÃO]],[1]Lista_Susp_!PRAZO,2,0)+Tabela1[[#This Row],[DATA]],"")</f>
        <v/>
      </c>
      <c r="AA384" s="19" t="b">
        <f ca="1">IF(Tabela1[[#This Row],[R.A.E]]="SIM",IF(AC384="ok","CONCLUÍDO",IF(Tabela1[[#This Row],[PRAZO ABERTURA R.A.E]]&lt;TODAY(),"ATRASADO","NO PRAZO")))</f>
        <v>0</v>
      </c>
      <c r="AB384" s="19" t="str">
        <f ca="1">IF(Tabela1[[#This Row],[PRAZO ABERTURA R.A.E]]&gt;=TODAY(),"",IF(Tabela1[[#This Row],[STATUS]]="ATRASADO",TODAY()-Tabela1[[#This Row],[PRAZO ABERTURA R.A.E]],""))</f>
        <v/>
      </c>
      <c r="AE384" s="2"/>
    </row>
    <row r="385" spans="1:32" ht="91.5" customHeight="1" x14ac:dyDescent="0.25">
      <c r="A385" s="4">
        <v>384</v>
      </c>
      <c r="B385" s="20" t="s">
        <v>32</v>
      </c>
      <c r="C385" s="49">
        <v>45386</v>
      </c>
      <c r="D385" s="56" t="s">
        <v>2167</v>
      </c>
      <c r="E385" s="21">
        <v>0.5</v>
      </c>
      <c r="F385" s="40" t="s">
        <v>2296</v>
      </c>
      <c r="G385" s="20" t="s">
        <v>64</v>
      </c>
      <c r="H385" s="10"/>
      <c r="I385" s="10"/>
      <c r="J385" s="2"/>
      <c r="K385" s="11" t="s">
        <v>2297</v>
      </c>
      <c r="L385" s="4" t="s">
        <v>2298</v>
      </c>
      <c r="M385" s="2" t="s">
        <v>497</v>
      </c>
      <c r="N385" s="20" t="s">
        <v>1826</v>
      </c>
      <c r="O385" s="40" t="s">
        <v>2299</v>
      </c>
      <c r="P385" s="1" t="s">
        <v>2300</v>
      </c>
      <c r="Q385" s="31"/>
      <c r="R385" s="31"/>
      <c r="S385" s="31"/>
      <c r="T385" s="41" t="s">
        <v>2301</v>
      </c>
      <c r="U385" s="2" t="s">
        <v>2302</v>
      </c>
      <c r="V385" s="2" t="s">
        <v>467</v>
      </c>
      <c r="W385" s="2" t="s">
        <v>46</v>
      </c>
      <c r="X385" s="2" t="s">
        <v>47</v>
      </c>
      <c r="Y385" s="2" t="s">
        <v>48</v>
      </c>
      <c r="Z385" s="17" t="str">
        <f>IF(Tabela1[[#This Row],[R.A.E]]="SIM",VLOOKUP(Tabela1[[#This Row],[CLASSIFICAÇÃO]],[1]Lista_Susp_!PRAZO,2,0)+Tabela1[[#This Row],[DATA]],"")</f>
        <v/>
      </c>
      <c r="AA385" s="19" t="b">
        <f ca="1">IF(Tabela1[[#This Row],[R.A.E]]="SIM",IF(AC385="ok","CONCLUÍDO",IF(Tabela1[[#This Row],[PRAZO ABERTURA R.A.E]]&lt;TODAY(),"ATRASADO","NO PRAZO")))</f>
        <v>0</v>
      </c>
      <c r="AB385" s="19" t="str">
        <f ca="1">IF(Tabela1[[#This Row],[PRAZO ABERTURA R.A.E]]&gt;=TODAY(),"",IF(Tabela1[[#This Row],[STATUS]]="ATRASADO",TODAY()-Tabela1[[#This Row],[PRAZO ABERTURA R.A.E]],""))</f>
        <v/>
      </c>
      <c r="AE385" s="2"/>
    </row>
    <row r="386" spans="1:32" ht="72" customHeight="1" x14ac:dyDescent="0.25">
      <c r="A386" s="4">
        <v>385</v>
      </c>
      <c r="B386" s="20" t="s">
        <v>32</v>
      </c>
      <c r="C386" s="49">
        <v>45387</v>
      </c>
      <c r="D386" s="56" t="s">
        <v>2167</v>
      </c>
      <c r="E386" s="21">
        <v>0.69444444444444453</v>
      </c>
      <c r="F386" s="40" t="s">
        <v>315</v>
      </c>
      <c r="G386" s="20" t="s">
        <v>73</v>
      </c>
      <c r="H386" s="10"/>
      <c r="I386" s="10"/>
      <c r="J386" s="2"/>
      <c r="K386" s="11" t="s">
        <v>2303</v>
      </c>
      <c r="L386" s="2" t="s">
        <v>37</v>
      </c>
      <c r="M386" s="2" t="s">
        <v>76</v>
      </c>
      <c r="N386" s="20" t="s">
        <v>1284</v>
      </c>
      <c r="O386" s="24" t="s">
        <v>2304</v>
      </c>
      <c r="P386" s="2" t="s">
        <v>319</v>
      </c>
      <c r="Q386" s="31"/>
      <c r="R386" s="31"/>
      <c r="S386" s="31"/>
      <c r="T386" s="41" t="s">
        <v>2305</v>
      </c>
      <c r="U386" s="2" t="s">
        <v>1811</v>
      </c>
      <c r="V386" s="2" t="s">
        <v>467</v>
      </c>
      <c r="W386" s="2" t="s">
        <v>46</v>
      </c>
      <c r="X386" s="2" t="s">
        <v>47</v>
      </c>
      <c r="Y386" s="2" t="s">
        <v>48</v>
      </c>
      <c r="Z386" s="17" t="str">
        <f>IF(Tabela1[[#This Row],[R.A.E]]="SIM",VLOOKUP(Tabela1[[#This Row],[CLASSIFICAÇÃO]],[1]Lista_Susp_!PRAZO,2,0)+Tabela1[[#This Row],[DATA]],"")</f>
        <v/>
      </c>
      <c r="AA386" s="19" t="b">
        <f ca="1">IF(Tabela1[[#This Row],[R.A.E]]="SIM",IF(AC386="ok","CONCLUÍDO",IF(Tabela1[[#This Row],[PRAZO ABERTURA R.A.E]]&lt;TODAY(),"ATRASADO","NO PRAZO")))</f>
        <v>0</v>
      </c>
      <c r="AB386" s="19" t="str">
        <f ca="1">IF(Tabela1[[#This Row],[PRAZO ABERTURA R.A.E]]&gt;=TODAY(),"",IF(Tabela1[[#This Row],[STATUS]]="ATRASADO",TODAY()-Tabela1[[#This Row],[PRAZO ABERTURA R.A.E]],""))</f>
        <v/>
      </c>
      <c r="AE386" s="2"/>
    </row>
    <row r="387" spans="1:32" ht="88.5" customHeight="1" x14ac:dyDescent="0.25">
      <c r="A387" s="4">
        <v>386</v>
      </c>
      <c r="B387" s="20" t="s">
        <v>32</v>
      </c>
      <c r="C387" s="49">
        <v>45387</v>
      </c>
      <c r="D387" s="56" t="s">
        <v>2167</v>
      </c>
      <c r="E387" s="21">
        <v>0.67708333333333337</v>
      </c>
      <c r="F387" s="40" t="s">
        <v>2306</v>
      </c>
      <c r="G387" s="20" t="s">
        <v>34</v>
      </c>
      <c r="H387" s="10" t="s">
        <v>35</v>
      </c>
      <c r="I387" s="10"/>
      <c r="J387" s="2"/>
      <c r="K387" s="11" t="s">
        <v>2307</v>
      </c>
      <c r="L387" s="2" t="s">
        <v>2308</v>
      </c>
      <c r="M387" s="2" t="s">
        <v>327</v>
      </c>
      <c r="N387" s="20" t="s">
        <v>2309</v>
      </c>
      <c r="O387" s="20" t="s">
        <v>2310</v>
      </c>
      <c r="P387" s="2" t="s">
        <v>329</v>
      </c>
      <c r="Q387" s="31"/>
      <c r="R387" s="31"/>
      <c r="S387" s="31"/>
      <c r="T387" s="41" t="s">
        <v>2311</v>
      </c>
      <c r="U387" s="2" t="s">
        <v>2312</v>
      </c>
      <c r="V387" s="2" t="s">
        <v>1240</v>
      </c>
      <c r="W387" s="2" t="s">
        <v>46</v>
      </c>
      <c r="X387" s="2" t="s">
        <v>151</v>
      </c>
      <c r="Y387" s="2" t="s">
        <v>52</v>
      </c>
      <c r="Z387" s="17">
        <f>IF(Tabela1[[#This Row],[R.A.E]]="SIM",VLOOKUP(Tabela1[[#This Row],[CLASSIFICAÇÃO]],[1]Lista_Susp_!PRAZO,2,0)+Tabela1[[#This Row],[DATA]],"")</f>
        <v>45394</v>
      </c>
      <c r="AA387" s="19" t="str">
        <f ca="1">IF(Tabela1[[#This Row],[R.A.E]]="SIM",IF(AC387="ok","CONCLUÍDO",IF(Tabela1[[#This Row],[PRAZO ABERTURA R.A.E]]&lt;TODAY(),"ATRASADO","NO PRAZO")))</f>
        <v>CONCLUÍDO</v>
      </c>
      <c r="AB387" s="19" t="str">
        <f ca="1">IF(Tabela1[[#This Row],[PRAZO ABERTURA R.A.E]]&gt;=TODAY(),"",IF(Tabela1[[#This Row],[STATUS]]="ATRASADO",TODAY()-Tabela1[[#This Row],[PRAZO ABERTURA R.A.E]],""))</f>
        <v/>
      </c>
      <c r="AC387" s="2" t="s">
        <v>62</v>
      </c>
      <c r="AD387" s="17">
        <v>45394</v>
      </c>
      <c r="AE387" s="2" t="s">
        <v>52</v>
      </c>
    </row>
    <row r="388" spans="1:32" ht="60" x14ac:dyDescent="0.25">
      <c r="A388" s="4">
        <v>387</v>
      </c>
      <c r="B388" s="20" t="s">
        <v>32</v>
      </c>
      <c r="C388" s="49">
        <v>45387</v>
      </c>
      <c r="D388" s="56" t="s">
        <v>2167</v>
      </c>
      <c r="E388" s="21">
        <v>0.83333333333333337</v>
      </c>
      <c r="F388" s="40" t="s">
        <v>2313</v>
      </c>
      <c r="G388" s="20" t="s">
        <v>125</v>
      </c>
      <c r="H388" s="10" t="s">
        <v>35</v>
      </c>
      <c r="I388" s="10"/>
      <c r="J388" s="2" t="s">
        <v>52</v>
      </c>
      <c r="K388" s="11" t="s">
        <v>2314</v>
      </c>
      <c r="L388" s="2" t="s">
        <v>37</v>
      </c>
      <c r="M388" s="2" t="s">
        <v>96</v>
      </c>
      <c r="N388" s="20" t="s">
        <v>1736</v>
      </c>
      <c r="O388" s="24" t="s">
        <v>2315</v>
      </c>
      <c r="P388" s="2" t="s">
        <v>2316</v>
      </c>
      <c r="Q388" s="31"/>
      <c r="R388" s="31"/>
      <c r="S388" s="31"/>
      <c r="T388" s="41" t="s">
        <v>2317</v>
      </c>
      <c r="U388" s="2" t="s">
        <v>2318</v>
      </c>
      <c r="V388" s="2" t="s">
        <v>398</v>
      </c>
      <c r="W388" s="2" t="s">
        <v>61</v>
      </c>
      <c r="X388" s="2" t="s">
        <v>151</v>
      </c>
      <c r="Y388" s="2" t="s">
        <v>52</v>
      </c>
      <c r="Z388" s="17">
        <f>IF(Tabela1[[#This Row],[R.A.E]]="SIM",VLOOKUP(Tabela1[[#This Row],[CLASSIFICAÇÃO]],[1]Lista_Susp_!PRAZO,2,0)+Tabela1[[#This Row],[DATA]],"")</f>
        <v>45394</v>
      </c>
      <c r="AA388" s="19" t="str">
        <f ca="1">IF(Tabela1[[#This Row],[R.A.E]]="SIM",IF(AC388="ok","CONCLUÍDO",IF(Tabela1[[#This Row],[PRAZO ABERTURA R.A.E]]&lt;TODAY(),"ATRASADO","NO PRAZO")))</f>
        <v>CONCLUÍDO</v>
      </c>
      <c r="AB388" s="19" t="str">
        <f ca="1">IF(Tabela1[[#This Row],[PRAZO ABERTURA R.A.E]]&gt;=TODAY(),"",IF(Tabela1[[#This Row],[STATUS]]="ATRASADO",TODAY()-Tabela1[[#This Row],[PRAZO ABERTURA R.A.E]],""))</f>
        <v/>
      </c>
      <c r="AC388" s="2" t="s">
        <v>186</v>
      </c>
      <c r="AD388" s="17">
        <v>45393</v>
      </c>
      <c r="AE388" s="2" t="s">
        <v>52</v>
      </c>
    </row>
    <row r="389" spans="1:32" ht="30" x14ac:dyDescent="0.25">
      <c r="A389" s="4">
        <v>388</v>
      </c>
      <c r="B389" s="20" t="s">
        <v>32</v>
      </c>
      <c r="C389" s="49">
        <v>45389</v>
      </c>
      <c r="D389" s="56" t="s">
        <v>2167</v>
      </c>
      <c r="E389" s="21">
        <v>0.75</v>
      </c>
      <c r="F389" s="40" t="s">
        <v>2319</v>
      </c>
      <c r="G389" s="20" t="s">
        <v>64</v>
      </c>
      <c r="H389" s="10"/>
      <c r="I389" s="10"/>
      <c r="J389" s="2"/>
      <c r="K389" s="11" t="s">
        <v>2320</v>
      </c>
      <c r="L389" s="2" t="s">
        <v>37</v>
      </c>
      <c r="M389" s="2" t="s">
        <v>96</v>
      </c>
      <c r="N389" s="20" t="s">
        <v>2321</v>
      </c>
      <c r="O389" s="24" t="s">
        <v>2322</v>
      </c>
      <c r="P389" s="2" t="s">
        <v>2197</v>
      </c>
      <c r="Q389" s="31"/>
      <c r="R389" s="31"/>
      <c r="S389" s="31"/>
      <c r="T389" s="41" t="s">
        <v>2323</v>
      </c>
      <c r="U389" s="2" t="s">
        <v>2237</v>
      </c>
      <c r="V389" s="2" t="s">
        <v>398</v>
      </c>
      <c r="W389" s="2" t="s">
        <v>46</v>
      </c>
      <c r="X389" s="2" t="s">
        <v>47</v>
      </c>
      <c r="Y389" s="2" t="s">
        <v>48</v>
      </c>
      <c r="Z389" s="17" t="str">
        <f>IF(Tabela1[[#This Row],[R.A.E]]="SIM",VLOOKUP(Tabela1[[#This Row],[CLASSIFICAÇÃO]],[1]Lista_Susp_!PRAZO,2,0)+Tabela1[[#This Row],[DATA]],"")</f>
        <v/>
      </c>
      <c r="AA389" s="19" t="b">
        <f ca="1">IF(Tabela1[[#This Row],[R.A.E]]="SIM",IF(AC389="ok","CONCLUÍDO",IF(Tabela1[[#This Row],[PRAZO ABERTURA R.A.E]]&lt;TODAY(),"ATRASADO","NO PRAZO")))</f>
        <v>0</v>
      </c>
      <c r="AB389" s="19" t="str">
        <f ca="1">IF(Tabela1[[#This Row],[PRAZO ABERTURA R.A.E]]&gt;=TODAY(),"",IF(Tabela1[[#This Row],[STATUS]]="ATRASADO",TODAY()-Tabela1[[#This Row],[PRAZO ABERTURA R.A.E]],""))</f>
        <v/>
      </c>
      <c r="AE389" s="2"/>
    </row>
    <row r="390" spans="1:32" ht="45" x14ac:dyDescent="0.25">
      <c r="A390" s="4">
        <v>389</v>
      </c>
      <c r="B390" s="20" t="s">
        <v>71</v>
      </c>
      <c r="C390" s="49">
        <v>45387</v>
      </c>
      <c r="D390" s="56" t="s">
        <v>2167</v>
      </c>
      <c r="E390" s="21">
        <v>0.45833333333333331</v>
      </c>
      <c r="F390" s="40" t="s">
        <v>2324</v>
      </c>
      <c r="G390" s="20" t="s">
        <v>125</v>
      </c>
      <c r="H390" s="10"/>
      <c r="I390" s="10"/>
      <c r="J390" s="2"/>
      <c r="K390" s="11" t="s">
        <v>2325</v>
      </c>
      <c r="L390" s="2" t="s">
        <v>75</v>
      </c>
      <c r="M390" s="2" t="s">
        <v>128</v>
      </c>
      <c r="N390" s="20" t="s">
        <v>2326</v>
      </c>
      <c r="O390" s="24" t="s">
        <v>2327</v>
      </c>
      <c r="P390" s="2" t="s">
        <v>1983</v>
      </c>
      <c r="Q390" s="31"/>
      <c r="R390" s="31"/>
      <c r="S390" s="31"/>
      <c r="T390" s="41" t="s">
        <v>233</v>
      </c>
      <c r="U390" s="2" t="s">
        <v>1926</v>
      </c>
      <c r="V390" s="2" t="s">
        <v>374</v>
      </c>
      <c r="W390" s="2" t="s">
        <v>46</v>
      </c>
      <c r="X390" s="2" t="s">
        <v>47</v>
      </c>
      <c r="Y390" s="2" t="s">
        <v>48</v>
      </c>
      <c r="Z390" s="17" t="str">
        <f>IF(Tabela1[[#This Row],[R.A.E]]="SIM",VLOOKUP(Tabela1[[#This Row],[CLASSIFICAÇÃO]],[1]Lista_Susp_!PRAZO,2,0)+Tabela1[[#This Row],[DATA]],"")</f>
        <v/>
      </c>
      <c r="AA390" s="19" t="b">
        <f ca="1">IF(Tabela1[[#This Row],[R.A.E]]="SIM",IF(AC390="ok","CONCLUÍDO",IF(Tabela1[[#This Row],[PRAZO ABERTURA R.A.E]]&lt;TODAY(),"ATRASADO","NO PRAZO")))</f>
        <v>0</v>
      </c>
      <c r="AB390" s="19" t="str">
        <f ca="1">IF(Tabela1[[#This Row],[PRAZO ABERTURA R.A.E]]&gt;=TODAY(),"",IF(Tabela1[[#This Row],[STATUS]]="ATRASADO",TODAY()-Tabela1[[#This Row],[PRAZO ABERTURA R.A.E]],""))</f>
        <v/>
      </c>
      <c r="AE390" s="2"/>
      <c r="AF390" t="s">
        <v>52</v>
      </c>
    </row>
    <row r="391" spans="1:32" ht="81" customHeight="1" x14ac:dyDescent="0.25">
      <c r="A391" s="4">
        <v>390</v>
      </c>
      <c r="B391" s="20" t="s">
        <v>71</v>
      </c>
      <c r="C391" s="49">
        <v>45385</v>
      </c>
      <c r="D391" s="56" t="s">
        <v>2167</v>
      </c>
      <c r="E391" s="21">
        <v>0.8125</v>
      </c>
      <c r="F391" s="40" t="s">
        <v>2328</v>
      </c>
      <c r="G391" s="20" t="s">
        <v>73</v>
      </c>
      <c r="H391" s="10"/>
      <c r="I391" s="10"/>
      <c r="J391" s="2"/>
      <c r="K391" s="11" t="s">
        <v>2329</v>
      </c>
      <c r="L391" s="2" t="s">
        <v>689</v>
      </c>
      <c r="M391" s="2" t="s">
        <v>128</v>
      </c>
      <c r="N391" s="20" t="s">
        <v>935</v>
      </c>
      <c r="O391" s="20" t="s">
        <v>2207</v>
      </c>
      <c r="P391" s="2" t="s">
        <v>329</v>
      </c>
      <c r="Q391" s="31"/>
      <c r="R391" s="31"/>
      <c r="S391" s="31"/>
      <c r="T391" s="41" t="s">
        <v>1498</v>
      </c>
      <c r="U391" s="2" t="s">
        <v>694</v>
      </c>
      <c r="V391" s="2" t="s">
        <v>145</v>
      </c>
      <c r="W391" s="2" t="s">
        <v>46</v>
      </c>
      <c r="X391" s="2" t="s">
        <v>47</v>
      </c>
      <c r="Y391" s="2" t="s">
        <v>48</v>
      </c>
      <c r="Z391" s="17" t="str">
        <f>IF(Tabela1[[#This Row],[R.A.E]]="SIM",VLOOKUP(Tabela1[[#This Row],[CLASSIFICAÇÃO]],[1]Lista_Susp_!PRAZO,2,0)+Tabela1[[#This Row],[DATA]],"")</f>
        <v/>
      </c>
      <c r="AA391" s="19" t="b">
        <f ca="1">IF(Tabela1[[#This Row],[R.A.E]]="SIM",IF(AC391="ok","CONCLUÍDO",IF(Tabela1[[#This Row],[PRAZO ABERTURA R.A.E]]&lt;TODAY(),"ATRASADO","NO PRAZO")))</f>
        <v>0</v>
      </c>
      <c r="AB391" s="19" t="str">
        <f ca="1">IF(Tabela1[[#This Row],[PRAZO ABERTURA R.A.E]]&gt;=TODAY(),"",IF(Tabela1[[#This Row],[STATUS]]="ATRASADO",TODAY()-Tabela1[[#This Row],[PRAZO ABERTURA R.A.E]],""))</f>
        <v/>
      </c>
      <c r="AE391" s="2"/>
      <c r="AF391" t="s">
        <v>52</v>
      </c>
    </row>
    <row r="392" spans="1:32" ht="75" x14ac:dyDescent="0.25">
      <c r="A392" s="4">
        <v>391</v>
      </c>
      <c r="B392" s="20" t="s">
        <v>71</v>
      </c>
      <c r="C392" s="49">
        <v>45387</v>
      </c>
      <c r="D392" s="56" t="s">
        <v>2167</v>
      </c>
      <c r="E392" s="21">
        <v>0.54513888888888895</v>
      </c>
      <c r="F392" s="40" t="s">
        <v>2330</v>
      </c>
      <c r="G392" s="20" t="s">
        <v>34</v>
      </c>
      <c r="H392" s="10" t="s">
        <v>93</v>
      </c>
      <c r="I392" s="10"/>
      <c r="J392" s="2"/>
      <c r="K392" s="11" t="s">
        <v>2331</v>
      </c>
      <c r="L392" s="2" t="s">
        <v>75</v>
      </c>
      <c r="M392" s="2" t="s">
        <v>76</v>
      </c>
      <c r="N392" s="20" t="s">
        <v>1267</v>
      </c>
      <c r="O392" s="20" t="s">
        <v>2332</v>
      </c>
      <c r="P392" s="2" t="s">
        <v>2333</v>
      </c>
      <c r="Q392" s="31"/>
      <c r="R392" s="31"/>
      <c r="S392" s="31"/>
      <c r="T392" s="41" t="s">
        <v>661</v>
      </c>
      <c r="U392" s="2" t="s">
        <v>2334</v>
      </c>
      <c r="V392" s="2" t="s">
        <v>415</v>
      </c>
      <c r="W392" s="2" t="s">
        <v>46</v>
      </c>
      <c r="X392" s="2" t="s">
        <v>47</v>
      </c>
      <c r="Y392" s="2" t="s">
        <v>48</v>
      </c>
      <c r="Z392" s="17" t="str">
        <f>IF(Tabela1[[#This Row],[R.A.E]]="SIM",VLOOKUP(Tabela1[[#This Row],[CLASSIFICAÇÃO]],[1]Lista_Susp_!PRAZO,2,0)+Tabela1[[#This Row],[DATA]],"")</f>
        <v/>
      </c>
      <c r="AA392" s="19" t="b">
        <f ca="1">IF(Tabela1[[#This Row],[R.A.E]]="SIM",IF(AC392="ok","CONCLUÍDO",IF(Tabela1[[#This Row],[PRAZO ABERTURA R.A.E]]&lt;TODAY(),"ATRASADO","NO PRAZO")))</f>
        <v>0</v>
      </c>
      <c r="AB392" s="19" t="str">
        <f ca="1">IF(Tabela1[[#This Row],[PRAZO ABERTURA R.A.E]]&gt;=TODAY(),"",IF(Tabela1[[#This Row],[STATUS]]="ATRASADO",TODAY()-Tabela1[[#This Row],[PRAZO ABERTURA R.A.E]],""))</f>
        <v/>
      </c>
      <c r="AE392" s="2"/>
      <c r="AF392" t="s">
        <v>52</v>
      </c>
    </row>
    <row r="393" spans="1:32" ht="30" x14ac:dyDescent="0.25">
      <c r="A393" s="4">
        <v>392</v>
      </c>
      <c r="B393" s="44" t="s">
        <v>71</v>
      </c>
      <c r="C393" s="49">
        <v>45387</v>
      </c>
      <c r="D393" s="56" t="s">
        <v>2167</v>
      </c>
      <c r="E393" s="21">
        <v>0.45833333333333331</v>
      </c>
      <c r="F393" s="40" t="s">
        <v>2335</v>
      </c>
      <c r="G393" s="20" t="s">
        <v>125</v>
      </c>
      <c r="H393" s="10"/>
      <c r="I393" s="10"/>
      <c r="J393" s="2"/>
      <c r="K393" s="11" t="s">
        <v>2336</v>
      </c>
      <c r="L393" s="2" t="s">
        <v>75</v>
      </c>
      <c r="M393" s="2" t="s">
        <v>128</v>
      </c>
      <c r="N393" s="20" t="s">
        <v>2337</v>
      </c>
      <c r="O393" s="24" t="s">
        <v>2338</v>
      </c>
      <c r="P393" s="2" t="s">
        <v>2339</v>
      </c>
      <c r="Q393" s="31"/>
      <c r="R393" s="31"/>
      <c r="S393" s="31"/>
      <c r="T393" s="41" t="s">
        <v>661</v>
      </c>
      <c r="U393" s="2" t="s">
        <v>362</v>
      </c>
      <c r="V393" s="2" t="s">
        <v>145</v>
      </c>
      <c r="W393" s="2" t="s">
        <v>46</v>
      </c>
      <c r="X393" s="2" t="s">
        <v>47</v>
      </c>
      <c r="Y393" s="2" t="s">
        <v>48</v>
      </c>
      <c r="Z393" s="17" t="str">
        <f>IF(Tabela1[[#This Row],[R.A.E]]="SIM",VLOOKUP(Tabela1[[#This Row],[CLASSIFICAÇÃO]],[1]Lista_Susp_!PRAZO,2,0)+Tabela1[[#This Row],[DATA]],"")</f>
        <v/>
      </c>
      <c r="AA393" s="19" t="b">
        <f ca="1">IF(Tabela1[[#This Row],[R.A.E]]="SIM",IF(AC393="ok","CONCLUÍDO",IF(Tabela1[[#This Row],[PRAZO ABERTURA R.A.E]]&lt;TODAY(),"ATRASADO","NO PRAZO")))</f>
        <v>0</v>
      </c>
      <c r="AB393" s="19" t="str">
        <f ca="1">IF(Tabela1[[#This Row],[PRAZO ABERTURA R.A.E]]&gt;=TODAY(),"",IF(Tabela1[[#This Row],[STATUS]]="ATRASADO",TODAY()-Tabela1[[#This Row],[PRAZO ABERTURA R.A.E]],""))</f>
        <v/>
      </c>
      <c r="AE393" s="2"/>
      <c r="AF393" t="s">
        <v>52</v>
      </c>
    </row>
    <row r="394" spans="1:32" ht="30" x14ac:dyDescent="0.25">
      <c r="A394" s="4">
        <v>393</v>
      </c>
      <c r="B394" s="20" t="s">
        <v>71</v>
      </c>
      <c r="C394" s="49">
        <v>45388</v>
      </c>
      <c r="D394" s="56" t="s">
        <v>2167</v>
      </c>
      <c r="E394" s="21">
        <v>0.41666666666666669</v>
      </c>
      <c r="F394" s="40" t="s">
        <v>2340</v>
      </c>
      <c r="G394" s="20" t="s">
        <v>73</v>
      </c>
      <c r="H394" s="10"/>
      <c r="I394" s="10"/>
      <c r="J394" s="2"/>
      <c r="K394" s="11" t="s">
        <v>2341</v>
      </c>
      <c r="L394" s="2" t="s">
        <v>75</v>
      </c>
      <c r="M394" s="2" t="s">
        <v>76</v>
      </c>
      <c r="N394" s="20" t="s">
        <v>1267</v>
      </c>
      <c r="O394" s="24" t="s">
        <v>2342</v>
      </c>
      <c r="P394" s="2" t="s">
        <v>319</v>
      </c>
      <c r="Q394" s="31"/>
      <c r="R394" s="31"/>
      <c r="S394" s="31"/>
      <c r="T394" s="41" t="s">
        <v>2343</v>
      </c>
      <c r="U394" s="2" t="s">
        <v>672</v>
      </c>
      <c r="V394" s="2" t="s">
        <v>415</v>
      </c>
      <c r="W394" s="2" t="s">
        <v>46</v>
      </c>
      <c r="X394" s="2" t="s">
        <v>47</v>
      </c>
      <c r="Y394" s="2" t="s">
        <v>48</v>
      </c>
      <c r="Z394" s="17" t="str">
        <f>IF(Tabela1[[#This Row],[R.A.E]]="SIM",VLOOKUP(Tabela1[[#This Row],[CLASSIFICAÇÃO]],[1]Lista_Susp_!PRAZO,2,0)+Tabela1[[#This Row],[DATA]],"")</f>
        <v/>
      </c>
      <c r="AA394" s="19" t="b">
        <f ca="1">IF(Tabela1[[#This Row],[R.A.E]]="SIM",IF(AC394="ok","CONCLUÍDO",IF(Tabela1[[#This Row],[PRAZO ABERTURA R.A.E]]&lt;TODAY(),"ATRASADO","NO PRAZO")))</f>
        <v>0</v>
      </c>
      <c r="AB394" s="19" t="str">
        <f ca="1">IF(Tabela1[[#This Row],[PRAZO ABERTURA R.A.E]]&gt;=TODAY(),"",IF(Tabela1[[#This Row],[STATUS]]="ATRASADO",TODAY()-Tabela1[[#This Row],[PRAZO ABERTURA R.A.E]],""))</f>
        <v/>
      </c>
      <c r="AE394" s="2"/>
      <c r="AF394" t="s">
        <v>52</v>
      </c>
    </row>
    <row r="395" spans="1:32" ht="30" x14ac:dyDescent="0.25">
      <c r="A395" s="4">
        <v>394</v>
      </c>
      <c r="B395" s="20" t="s">
        <v>71</v>
      </c>
      <c r="C395" s="49">
        <v>45385</v>
      </c>
      <c r="D395" s="56" t="s">
        <v>2167</v>
      </c>
      <c r="E395" s="21">
        <v>0.3611111111111111</v>
      </c>
      <c r="F395" s="40" t="s">
        <v>1077</v>
      </c>
      <c r="G395" s="20" t="s">
        <v>50</v>
      </c>
      <c r="H395" s="10"/>
      <c r="I395" s="10" t="s">
        <v>172</v>
      </c>
      <c r="J395" s="2" t="s">
        <v>52</v>
      </c>
      <c r="K395" s="11" t="s">
        <v>2344</v>
      </c>
      <c r="L395" s="2" t="s">
        <v>127</v>
      </c>
      <c r="M395" s="2" t="s">
        <v>128</v>
      </c>
      <c r="N395" s="20" t="s">
        <v>2345</v>
      </c>
      <c r="O395" s="20" t="s">
        <v>2346</v>
      </c>
      <c r="P395" s="2" t="s">
        <v>2347</v>
      </c>
      <c r="Q395" s="31"/>
      <c r="R395" s="31"/>
      <c r="S395" s="31"/>
      <c r="T395" s="41" t="s">
        <v>2348</v>
      </c>
      <c r="U395" s="2" t="s">
        <v>2349</v>
      </c>
      <c r="V395" s="2" t="s">
        <v>170</v>
      </c>
      <c r="W395" s="2" t="s">
        <v>184</v>
      </c>
      <c r="X395" s="2" t="s">
        <v>151</v>
      </c>
      <c r="Y395" s="2" t="s">
        <v>52</v>
      </c>
      <c r="Z395" s="17">
        <f>IF(Tabela1[[#This Row],[R.A.E]]="SIM",VLOOKUP(Tabela1[[#This Row],[CLASSIFICAÇÃO]],[1]Lista_Susp_!PRAZO,2,0)+Tabela1[[#This Row],[DATA]],"")</f>
        <v>45392</v>
      </c>
      <c r="AA395" s="19" t="str">
        <f ca="1">IF(Tabela1[[#This Row],[R.A.E]]="SIM",IF(AC395="ok","CONCLUÍDO",IF(Tabela1[[#This Row],[PRAZO ABERTURA R.A.E]]&lt;TODAY(),"ATRASADO","NO PRAZO")))</f>
        <v>ATRASADO</v>
      </c>
      <c r="AB395" s="19">
        <f ca="1">IF(Tabela1[[#This Row],[PRAZO ABERTURA R.A.E]]&gt;=TODAY(),"",IF(Tabela1[[#This Row],[STATUS]]="ATRASADO",TODAY()-Tabela1[[#This Row],[PRAZO ABERTURA R.A.E]],""))</f>
        <v>191</v>
      </c>
      <c r="AE395" s="2"/>
      <c r="AF395" t="s">
        <v>52</v>
      </c>
    </row>
    <row r="396" spans="1:32" ht="75" x14ac:dyDescent="0.25">
      <c r="A396" s="4">
        <v>395</v>
      </c>
      <c r="B396" s="20" t="s">
        <v>71</v>
      </c>
      <c r="C396" s="49">
        <v>45387</v>
      </c>
      <c r="D396" s="56" t="s">
        <v>2167</v>
      </c>
      <c r="E396" s="21">
        <v>0.51736111111111105</v>
      </c>
      <c r="F396" s="40" t="s">
        <v>2350</v>
      </c>
      <c r="G396" s="20" t="s">
        <v>125</v>
      </c>
      <c r="H396" s="10" t="s">
        <v>35</v>
      </c>
      <c r="I396" s="10"/>
      <c r="J396" s="2"/>
      <c r="K396" s="11" t="s">
        <v>2351</v>
      </c>
      <c r="L396" s="2" t="s">
        <v>552</v>
      </c>
      <c r="M396" s="2" t="s">
        <v>128</v>
      </c>
      <c r="N396" s="20" t="s">
        <v>2352</v>
      </c>
      <c r="O396" s="20" t="s">
        <v>2353</v>
      </c>
      <c r="P396" s="2" t="s">
        <v>253</v>
      </c>
      <c r="Q396" s="31"/>
      <c r="R396" s="31"/>
      <c r="S396" s="31"/>
      <c r="T396" s="41" t="s">
        <v>2354</v>
      </c>
      <c r="U396" s="2" t="s">
        <v>2355</v>
      </c>
      <c r="V396" s="2" t="s">
        <v>145</v>
      </c>
      <c r="W396" s="2" t="s">
        <v>2356</v>
      </c>
      <c r="X396" s="2" t="s">
        <v>151</v>
      </c>
      <c r="Y396" s="2" t="s">
        <v>52</v>
      </c>
      <c r="Z396" s="17">
        <f>IF(Tabela1[[#This Row],[R.A.E]]="SIM",VLOOKUP(Tabela1[[#This Row],[CLASSIFICAÇÃO]],[1]Lista_Susp_!PRAZO,2,0)+Tabela1[[#This Row],[DATA]],"")</f>
        <v>45394</v>
      </c>
      <c r="AA396" s="19" t="str">
        <f ca="1">IF(Tabela1[[#This Row],[R.A.E]]="SIM",IF(AC396="ok","CONCLUÍDO",IF(Tabela1[[#This Row],[PRAZO ABERTURA R.A.E]]&lt;TODAY(),"ATRASADO","NO PRAZO")))</f>
        <v>ATRASADO</v>
      </c>
      <c r="AB396" s="19">
        <f ca="1">IF(Tabela1[[#This Row],[PRAZO ABERTURA R.A.E]]&gt;=TODAY(),"",IF(Tabela1[[#This Row],[STATUS]]="ATRASADO",TODAY()-Tabela1[[#This Row],[PRAZO ABERTURA R.A.E]],""))</f>
        <v>189</v>
      </c>
      <c r="AE396" s="2"/>
      <c r="AF396" t="s">
        <v>52</v>
      </c>
    </row>
    <row r="397" spans="1:32" ht="45" x14ac:dyDescent="0.25">
      <c r="A397" s="4">
        <v>396</v>
      </c>
      <c r="B397" s="20" t="s">
        <v>32</v>
      </c>
      <c r="C397" s="49">
        <v>45390</v>
      </c>
      <c r="D397" s="56" t="s">
        <v>2167</v>
      </c>
      <c r="E397" s="21">
        <v>0.25</v>
      </c>
      <c r="F397" s="40" t="s">
        <v>2357</v>
      </c>
      <c r="G397" s="20" t="s">
        <v>34</v>
      </c>
      <c r="H397" s="10" t="s">
        <v>35</v>
      </c>
      <c r="I397" s="10"/>
      <c r="J397" s="2"/>
      <c r="K397" s="11" t="s">
        <v>2358</v>
      </c>
      <c r="L397" s="2" t="s">
        <v>879</v>
      </c>
      <c r="M397" s="2" t="s">
        <v>38</v>
      </c>
      <c r="N397" s="20"/>
      <c r="O397" s="20" t="s">
        <v>2359</v>
      </c>
      <c r="P397" s="2" t="s">
        <v>797</v>
      </c>
      <c r="Q397" s="31"/>
      <c r="R397" s="31"/>
      <c r="S397" s="31"/>
      <c r="T397" s="41" t="s">
        <v>2360</v>
      </c>
      <c r="U397" s="2" t="s">
        <v>882</v>
      </c>
      <c r="V397" s="2" t="s">
        <v>1551</v>
      </c>
      <c r="W397" s="2" t="s">
        <v>184</v>
      </c>
      <c r="X397" s="2" t="s">
        <v>151</v>
      </c>
      <c r="Y397" s="2" t="s">
        <v>52</v>
      </c>
      <c r="Z397" s="17">
        <f>IF(Tabela1[[#This Row],[R.A.E]]="SIM",VLOOKUP(Tabela1[[#This Row],[CLASSIFICAÇÃO]],[1]Lista_Susp_!PRAZO,2,0)+Tabela1[[#This Row],[DATA]],"")</f>
        <v>45397</v>
      </c>
      <c r="AA397" s="19" t="str">
        <f ca="1">IF(Tabela1[[#This Row],[R.A.E]]="SIM",IF(AC397="ok","CONCLUÍDO",IF(Tabela1[[#This Row],[PRAZO ABERTURA R.A.E]]&lt;TODAY(),"ATRASADO","NO PRAZO")))</f>
        <v>CONCLUÍDO</v>
      </c>
      <c r="AB397" s="19" t="str">
        <f ca="1">IF(Tabela1[[#This Row],[PRAZO ABERTURA R.A.E]]&gt;=TODAY(),"",IF(Tabela1[[#This Row],[STATUS]]="ATRASADO",TODAY()-Tabela1[[#This Row],[PRAZO ABERTURA R.A.E]],""))</f>
        <v/>
      </c>
      <c r="AC397" s="2" t="s">
        <v>62</v>
      </c>
      <c r="AD397" s="17">
        <v>45391</v>
      </c>
      <c r="AE397" s="2" t="s">
        <v>52</v>
      </c>
      <c r="AF397" t="s">
        <v>52</v>
      </c>
    </row>
    <row r="398" spans="1:32" ht="30" x14ac:dyDescent="0.25">
      <c r="A398" s="4">
        <v>397</v>
      </c>
      <c r="B398" s="20" t="s">
        <v>71</v>
      </c>
      <c r="C398" s="49">
        <v>45387</v>
      </c>
      <c r="D398" s="56" t="s">
        <v>2167</v>
      </c>
      <c r="E398" s="21">
        <v>0.5625</v>
      </c>
      <c r="F398" s="40" t="s">
        <v>1707</v>
      </c>
      <c r="G398" s="20" t="s">
        <v>73</v>
      </c>
      <c r="H398" s="10"/>
      <c r="I398" s="10"/>
      <c r="J398" s="2"/>
      <c r="K398" s="11" t="s">
        <v>2361</v>
      </c>
      <c r="L398" s="2" t="s">
        <v>1595</v>
      </c>
      <c r="M398" s="2" t="s">
        <v>128</v>
      </c>
      <c r="N398" s="20" t="s">
        <v>1496</v>
      </c>
      <c r="O398" s="20" t="s">
        <v>2362</v>
      </c>
      <c r="P398" s="2" t="s">
        <v>213</v>
      </c>
      <c r="Q398" s="31"/>
      <c r="R398" s="31"/>
      <c r="S398" s="31"/>
      <c r="T398" s="41" t="s">
        <v>2363</v>
      </c>
      <c r="U398" s="2" t="s">
        <v>2364</v>
      </c>
      <c r="V398" s="2" t="s">
        <v>85</v>
      </c>
      <c r="W398" s="2" t="s">
        <v>46</v>
      </c>
      <c r="X398" s="2" t="s">
        <v>47</v>
      </c>
      <c r="Y398" s="2" t="s">
        <v>48</v>
      </c>
      <c r="Z398" s="17" t="str">
        <f>IF(Tabela1[[#This Row],[R.A.E]]="SIM",VLOOKUP(Tabela1[[#This Row],[CLASSIFICAÇÃO]],[1]Lista_Susp_!PRAZO,2,0)+Tabela1[[#This Row],[DATA]],"")</f>
        <v/>
      </c>
      <c r="AA398" s="19" t="b">
        <f ca="1">IF(Tabela1[[#This Row],[R.A.E]]="SIM",IF(AC398="ok","CONCLUÍDO",IF(Tabela1[[#This Row],[PRAZO ABERTURA R.A.E]]&lt;TODAY(),"ATRASADO","NO PRAZO")))</f>
        <v>0</v>
      </c>
      <c r="AB398" s="19" t="str">
        <f ca="1">IF(Tabela1[[#This Row],[PRAZO ABERTURA R.A.E]]&gt;=TODAY(),"",IF(Tabela1[[#This Row],[STATUS]]="ATRASADO",TODAY()-Tabela1[[#This Row],[PRAZO ABERTURA R.A.E]],""))</f>
        <v/>
      </c>
      <c r="AE398" s="2"/>
      <c r="AF398" t="s">
        <v>52</v>
      </c>
    </row>
    <row r="399" spans="1:32" ht="30" x14ac:dyDescent="0.25">
      <c r="A399" s="4">
        <v>398</v>
      </c>
      <c r="B399" s="20" t="s">
        <v>32</v>
      </c>
      <c r="C399" s="49">
        <v>45390</v>
      </c>
      <c r="D399" s="56" t="s">
        <v>2167</v>
      </c>
      <c r="E399" s="21">
        <v>0.375</v>
      </c>
      <c r="F399" s="40" t="s">
        <v>2365</v>
      </c>
      <c r="G399" s="20" t="s">
        <v>125</v>
      </c>
      <c r="H399" s="10" t="s">
        <v>35</v>
      </c>
      <c r="I399" s="10"/>
      <c r="J399" s="2"/>
      <c r="K399" s="11" t="s">
        <v>2366</v>
      </c>
      <c r="L399" s="2" t="s">
        <v>560</v>
      </c>
      <c r="M399" s="2" t="s">
        <v>128</v>
      </c>
      <c r="N399" s="20" t="s">
        <v>561</v>
      </c>
      <c r="O399" s="20" t="s">
        <v>2367</v>
      </c>
      <c r="P399" s="2" t="s">
        <v>2258</v>
      </c>
      <c r="Q399" s="31"/>
      <c r="R399" s="31"/>
      <c r="S399" s="31"/>
      <c r="T399" s="41" t="s">
        <v>2368</v>
      </c>
      <c r="U399" s="2" t="s">
        <v>2369</v>
      </c>
      <c r="V399" s="2" t="s">
        <v>104</v>
      </c>
      <c r="W399" s="2" t="s">
        <v>46</v>
      </c>
      <c r="X399" s="2" t="s">
        <v>47</v>
      </c>
      <c r="Y399" s="2" t="s">
        <v>48</v>
      </c>
      <c r="Z399" s="17" t="str">
        <f>IF(Tabela1[[#This Row],[R.A.E]]="SIM",VLOOKUP(Tabela1[[#This Row],[CLASSIFICAÇÃO]],[1]Lista_Susp_!PRAZO,2,0)+Tabela1[[#This Row],[DATA]],"")</f>
        <v/>
      </c>
      <c r="AA399" s="19" t="b">
        <f ca="1">IF(Tabela1[[#This Row],[R.A.E]]="SIM",IF(AC399="ok","CONCLUÍDO",IF(Tabela1[[#This Row],[PRAZO ABERTURA R.A.E]]&lt;TODAY(),"ATRASADO","NO PRAZO")))</f>
        <v>0</v>
      </c>
      <c r="AB399" s="19" t="str">
        <f ca="1">IF(Tabela1[[#This Row],[PRAZO ABERTURA R.A.E]]&gt;=TODAY(),"",IF(Tabela1[[#This Row],[STATUS]]="ATRASADO",TODAY()-Tabela1[[#This Row],[PRAZO ABERTURA R.A.E]],""))</f>
        <v/>
      </c>
      <c r="AE399" s="2"/>
    </row>
    <row r="400" spans="1:32" ht="45" x14ac:dyDescent="0.25">
      <c r="A400" s="4">
        <v>399</v>
      </c>
      <c r="B400" s="20" t="s">
        <v>32</v>
      </c>
      <c r="C400" s="49">
        <v>45388</v>
      </c>
      <c r="D400" s="56" t="s">
        <v>2167</v>
      </c>
      <c r="E400" s="21">
        <v>0.92013888888888884</v>
      </c>
      <c r="F400" s="40" t="s">
        <v>2370</v>
      </c>
      <c r="G400" s="20" t="s">
        <v>405</v>
      </c>
      <c r="H400" s="10"/>
      <c r="I400" s="10"/>
      <c r="J400" s="2"/>
      <c r="K400" s="11" t="s">
        <v>2371</v>
      </c>
      <c r="L400" s="2" t="s">
        <v>37</v>
      </c>
      <c r="M400" s="2" t="s">
        <v>272</v>
      </c>
      <c r="N400" s="20" t="s">
        <v>2372</v>
      </c>
      <c r="O400" s="24" t="s">
        <v>2373</v>
      </c>
      <c r="P400" s="2" t="s">
        <v>2374</v>
      </c>
      <c r="Q400" s="31"/>
      <c r="R400" s="31"/>
      <c r="S400" s="31"/>
      <c r="T400" s="41" t="s">
        <v>2375</v>
      </c>
      <c r="U400" s="2" t="s">
        <v>2376</v>
      </c>
      <c r="V400" s="2" t="s">
        <v>279</v>
      </c>
      <c r="W400" s="2" t="s">
        <v>46</v>
      </c>
      <c r="X400" s="2" t="s">
        <v>185</v>
      </c>
      <c r="Y400" s="2" t="s">
        <v>48</v>
      </c>
      <c r="Z400" s="17" t="str">
        <f>IF(Tabela1[[#This Row],[R.A.E]]="SIM",VLOOKUP(Tabela1[[#This Row],[CLASSIFICAÇÃO]],[1]Lista_Susp_!PRAZO,2,0)+Tabela1[[#This Row],[DATA]],"")</f>
        <v/>
      </c>
      <c r="AA400" s="19" t="b">
        <f ca="1">IF(Tabela1[[#This Row],[R.A.E]]="SIM",IF(AC400="ok","CONCLUÍDO",IF(Tabela1[[#This Row],[PRAZO ABERTURA R.A.E]]&lt;TODAY(),"ATRASADO","NO PRAZO")))</f>
        <v>0</v>
      </c>
      <c r="AB400" s="19" t="str">
        <f ca="1">IF(Tabela1[[#This Row],[PRAZO ABERTURA R.A.E]]&gt;=TODAY(),"",IF(Tabela1[[#This Row],[STATUS]]="ATRASADO",TODAY()-Tabela1[[#This Row],[PRAZO ABERTURA R.A.E]],""))</f>
        <v/>
      </c>
      <c r="AE400" s="2"/>
    </row>
    <row r="401" spans="1:32" ht="60" x14ac:dyDescent="0.25">
      <c r="A401" s="4">
        <v>400</v>
      </c>
      <c r="B401" s="20" t="s">
        <v>32</v>
      </c>
      <c r="C401" s="49">
        <v>45390</v>
      </c>
      <c r="D401" s="56" t="s">
        <v>2167</v>
      </c>
      <c r="E401" s="21">
        <v>0.74305555555555547</v>
      </c>
      <c r="F401" s="40" t="s">
        <v>2377</v>
      </c>
      <c r="G401" s="20" t="s">
        <v>34</v>
      </c>
      <c r="H401" s="10" t="s">
        <v>93</v>
      </c>
      <c r="I401" s="10"/>
      <c r="J401" s="2"/>
      <c r="K401" s="11" t="s">
        <v>2378</v>
      </c>
      <c r="L401" s="2" t="s">
        <v>174</v>
      </c>
      <c r="M401" s="2" t="s">
        <v>54</v>
      </c>
      <c r="N401" s="20" t="s">
        <v>755</v>
      </c>
      <c r="O401" s="20" t="s">
        <v>2379</v>
      </c>
      <c r="P401" s="2" t="s">
        <v>1042</v>
      </c>
      <c r="Q401" s="31"/>
      <c r="R401" s="31"/>
      <c r="S401" s="31"/>
      <c r="T401" s="41" t="s">
        <v>2380</v>
      </c>
      <c r="U401" s="2" t="s">
        <v>2381</v>
      </c>
      <c r="V401" s="2" t="s">
        <v>60</v>
      </c>
      <c r="W401" s="2" t="s">
        <v>46</v>
      </c>
      <c r="X401" s="2" t="s">
        <v>47</v>
      </c>
      <c r="Y401" s="2" t="s">
        <v>48</v>
      </c>
      <c r="Z401" s="17" t="str">
        <f>IF(Tabela1[[#This Row],[R.A.E]]="SIM",VLOOKUP(Tabela1[[#This Row],[CLASSIFICAÇÃO]],[1]Lista_Susp_!PRAZO,2,0)+Tabela1[[#This Row],[DATA]],"")</f>
        <v/>
      </c>
      <c r="AA401" s="19" t="b">
        <f ca="1">IF(Tabela1[[#This Row],[R.A.E]]="SIM",IF(AC401="ok","CONCLUÍDO",IF(Tabela1[[#This Row],[PRAZO ABERTURA R.A.E]]&lt;TODAY(),"ATRASADO","NO PRAZO")))</f>
        <v>0</v>
      </c>
      <c r="AB401" s="19" t="str">
        <f ca="1">IF(Tabela1[[#This Row],[PRAZO ABERTURA R.A.E]]&gt;=TODAY(),"",IF(Tabela1[[#This Row],[STATUS]]="ATRASADO",TODAY()-Tabela1[[#This Row],[PRAZO ABERTURA R.A.E]],""))</f>
        <v/>
      </c>
      <c r="AE401" s="2"/>
    </row>
    <row r="402" spans="1:32" ht="30" x14ac:dyDescent="0.25">
      <c r="A402" s="4">
        <v>401</v>
      </c>
      <c r="B402" s="20" t="s">
        <v>71</v>
      </c>
      <c r="C402" s="49">
        <v>45391</v>
      </c>
      <c r="D402" s="56" t="s">
        <v>2167</v>
      </c>
      <c r="E402" s="21">
        <v>0.375</v>
      </c>
      <c r="F402" s="40" t="s">
        <v>1707</v>
      </c>
      <c r="G402" s="20" t="s">
        <v>64</v>
      </c>
      <c r="H402" s="10"/>
      <c r="I402" s="10"/>
      <c r="J402" s="2"/>
      <c r="K402" s="11" t="s">
        <v>2382</v>
      </c>
      <c r="L402" s="2" t="s">
        <v>1016</v>
      </c>
      <c r="M402" s="2" t="s">
        <v>128</v>
      </c>
      <c r="N402" s="20" t="s">
        <v>863</v>
      </c>
      <c r="O402" s="20" t="s">
        <v>2383</v>
      </c>
      <c r="P402" s="2" t="s">
        <v>2384</v>
      </c>
      <c r="Q402" s="31"/>
      <c r="R402" s="31"/>
      <c r="S402" s="31"/>
      <c r="T402" s="41" t="s">
        <v>2385</v>
      </c>
      <c r="U402" s="2" t="s">
        <v>2386</v>
      </c>
      <c r="V402" s="2" t="s">
        <v>85</v>
      </c>
      <c r="W402" s="2" t="s">
        <v>46</v>
      </c>
      <c r="X402" s="2" t="s">
        <v>47</v>
      </c>
      <c r="Y402" s="2" t="s">
        <v>48</v>
      </c>
      <c r="Z402" s="17" t="str">
        <f>IF(Tabela1[[#This Row],[R.A.E]]="SIM",VLOOKUP(Tabela1[[#This Row],[CLASSIFICAÇÃO]],[1]Lista_Susp_!PRAZO,2,0)+Tabela1[[#This Row],[DATA]],"")</f>
        <v/>
      </c>
      <c r="AA402" s="19" t="b">
        <f ca="1">IF(Tabela1[[#This Row],[R.A.E]]="SIM",IF(AC402="ok","CONCLUÍDO",IF(Tabela1[[#This Row],[PRAZO ABERTURA R.A.E]]&lt;TODAY(),"ATRASADO","NO PRAZO")))</f>
        <v>0</v>
      </c>
      <c r="AB402" s="19" t="str">
        <f ca="1">IF(Tabela1[[#This Row],[PRAZO ABERTURA R.A.E]]&gt;=TODAY(),"",IF(Tabela1[[#This Row],[STATUS]]="ATRASADO",TODAY()-Tabela1[[#This Row],[PRAZO ABERTURA R.A.E]],""))</f>
        <v/>
      </c>
      <c r="AE402" s="2"/>
      <c r="AF402" t="s">
        <v>52</v>
      </c>
    </row>
    <row r="403" spans="1:32" ht="30" x14ac:dyDescent="0.25">
      <c r="A403" s="4">
        <v>402</v>
      </c>
      <c r="B403" s="20" t="s">
        <v>71</v>
      </c>
      <c r="C403" s="49">
        <v>45391</v>
      </c>
      <c r="D403" s="56" t="s">
        <v>2167</v>
      </c>
      <c r="E403" s="21">
        <v>0.61111111111111105</v>
      </c>
      <c r="F403" s="40" t="s">
        <v>2387</v>
      </c>
      <c r="G403" s="20" t="s">
        <v>73</v>
      </c>
      <c r="H403" s="10"/>
      <c r="I403" s="10"/>
      <c r="J403" s="2"/>
      <c r="K403" s="11" t="s">
        <v>2388</v>
      </c>
      <c r="L403" s="2" t="s">
        <v>75</v>
      </c>
      <c r="M403" s="2" t="s">
        <v>76</v>
      </c>
      <c r="N403" s="20" t="s">
        <v>1267</v>
      </c>
      <c r="O403" s="24" t="s">
        <v>2389</v>
      </c>
      <c r="P403" s="2" t="s">
        <v>319</v>
      </c>
      <c r="Q403" s="31"/>
      <c r="R403" s="31"/>
      <c r="S403" s="31"/>
      <c r="T403" s="41" t="s">
        <v>2390</v>
      </c>
      <c r="U403" s="2" t="s">
        <v>2391</v>
      </c>
      <c r="V403" s="2" t="s">
        <v>415</v>
      </c>
      <c r="W403" s="2" t="s">
        <v>46</v>
      </c>
      <c r="X403" s="2" t="s">
        <v>47</v>
      </c>
      <c r="Y403" s="2" t="s">
        <v>48</v>
      </c>
      <c r="Z403" s="17" t="str">
        <f>IF(Tabela1[[#This Row],[R.A.E]]="SIM",VLOOKUP(Tabela1[[#This Row],[CLASSIFICAÇÃO]],[1]Lista_Susp_!PRAZO,2,0)+Tabela1[[#This Row],[DATA]],"")</f>
        <v/>
      </c>
      <c r="AA403" s="19" t="b">
        <f ca="1">IF(Tabela1[[#This Row],[R.A.E]]="SIM",IF(AC403="ok","CONCLUÍDO",IF(Tabela1[[#This Row],[PRAZO ABERTURA R.A.E]]&lt;TODAY(),"ATRASADO","NO PRAZO")))</f>
        <v>0</v>
      </c>
      <c r="AB403" s="19" t="str">
        <f ca="1">IF(Tabela1[[#This Row],[PRAZO ABERTURA R.A.E]]&gt;=TODAY(),"",IF(Tabela1[[#This Row],[STATUS]]="ATRASADO",TODAY()-Tabela1[[#This Row],[PRAZO ABERTURA R.A.E]],""))</f>
        <v/>
      </c>
      <c r="AE403" s="2"/>
      <c r="AF403" t="s">
        <v>52</v>
      </c>
    </row>
    <row r="404" spans="1:32" ht="60" x14ac:dyDescent="0.25">
      <c r="A404" s="4">
        <v>403</v>
      </c>
      <c r="B404" s="20" t="s">
        <v>32</v>
      </c>
      <c r="C404" s="49">
        <v>45391</v>
      </c>
      <c r="D404" s="56" t="s">
        <v>2167</v>
      </c>
      <c r="E404" s="21">
        <v>0.3125</v>
      </c>
      <c r="F404" s="40" t="s">
        <v>317</v>
      </c>
      <c r="G404" s="20" t="s">
        <v>50</v>
      </c>
      <c r="H404" s="10"/>
      <c r="I404" s="10" t="s">
        <v>51</v>
      </c>
      <c r="J404" s="2"/>
      <c r="K404" s="11" t="s">
        <v>2392</v>
      </c>
      <c r="L404" s="2" t="s">
        <v>37</v>
      </c>
      <c r="M404" s="2" t="s">
        <v>76</v>
      </c>
      <c r="N404" s="20" t="s">
        <v>1284</v>
      </c>
      <c r="O404" s="24" t="s">
        <v>2393</v>
      </c>
      <c r="P404" s="2" t="s">
        <v>319</v>
      </c>
      <c r="Q404" s="31"/>
      <c r="R404" s="31"/>
      <c r="S404" s="31"/>
      <c r="T404" s="41" t="s">
        <v>2394</v>
      </c>
      <c r="U404" s="2" t="s">
        <v>1811</v>
      </c>
      <c r="V404" s="2" t="s">
        <v>467</v>
      </c>
      <c r="W404" s="2" t="s">
        <v>46</v>
      </c>
      <c r="X404" s="2" t="s">
        <v>47</v>
      </c>
      <c r="Y404" s="2" t="s">
        <v>52</v>
      </c>
      <c r="Z404" s="17">
        <f>IF(Tabela1[[#This Row],[R.A.E]]="SIM",VLOOKUP(Tabela1[[#This Row],[CLASSIFICAÇÃO]],[1]Lista_Susp_!PRAZO,2,0)+Tabela1[[#This Row],[DATA]],"")</f>
        <v>45398</v>
      </c>
      <c r="AA404" s="19" t="str">
        <f ca="1">IF(Tabela1[[#This Row],[R.A.E]]="SIM",IF(AC404="ok","CONCLUÍDO",IF(Tabela1[[#This Row],[PRAZO ABERTURA R.A.E]]&lt;TODAY(),"ATRASADO","NO PRAZO")))</f>
        <v>CONCLUÍDO</v>
      </c>
      <c r="AB404" s="19" t="str">
        <f ca="1">IF(Tabela1[[#This Row],[PRAZO ABERTURA R.A.E]]&gt;=TODAY(),"",IF(Tabela1[[#This Row],[STATUS]]="ATRASADO",TODAY()-Tabela1[[#This Row],[PRAZO ABERTURA R.A.E]],""))</f>
        <v/>
      </c>
      <c r="AC404" s="2" t="s">
        <v>186</v>
      </c>
      <c r="AE404" s="2" t="s">
        <v>52</v>
      </c>
    </row>
    <row r="405" spans="1:32" ht="45" x14ac:dyDescent="0.25">
      <c r="A405" s="4">
        <v>404</v>
      </c>
      <c r="B405" s="20" t="s">
        <v>32</v>
      </c>
      <c r="C405" s="49">
        <v>45391</v>
      </c>
      <c r="D405" s="56" t="s">
        <v>2167</v>
      </c>
      <c r="E405" s="21">
        <v>0.625</v>
      </c>
      <c r="F405" s="40" t="s">
        <v>2395</v>
      </c>
      <c r="G405" s="20" t="s">
        <v>125</v>
      </c>
      <c r="H405" s="10" t="s">
        <v>35</v>
      </c>
      <c r="I405" s="10"/>
      <c r="J405" s="2"/>
      <c r="K405" s="11" t="s">
        <v>2396</v>
      </c>
      <c r="L405" s="2" t="s">
        <v>37</v>
      </c>
      <c r="M405" s="2" t="s">
        <v>96</v>
      </c>
      <c r="N405" s="45" t="s">
        <v>2397</v>
      </c>
      <c r="O405" s="24" t="s">
        <v>2398</v>
      </c>
      <c r="P405" s="2" t="s">
        <v>2399</v>
      </c>
      <c r="Q405" s="31"/>
      <c r="R405" s="31"/>
      <c r="S405" s="31"/>
      <c r="T405" s="41" t="s">
        <v>2400</v>
      </c>
      <c r="U405" s="2" t="s">
        <v>2401</v>
      </c>
      <c r="V405" s="2" t="s">
        <v>183</v>
      </c>
      <c r="W405" s="2" t="s">
        <v>46</v>
      </c>
      <c r="X405" s="2" t="s">
        <v>47</v>
      </c>
      <c r="Y405" s="2" t="s">
        <v>48</v>
      </c>
      <c r="Z405" s="17" t="str">
        <f>IF(Tabela1[[#This Row],[R.A.E]]="SIM",VLOOKUP(Tabela1[[#This Row],[CLASSIFICAÇÃO]],[1]Lista_Susp_!PRAZO,2,0)+Tabela1[[#This Row],[DATA]],"")</f>
        <v/>
      </c>
      <c r="AA405" s="19" t="b">
        <f ca="1">IF(Tabela1[[#This Row],[R.A.E]]="SIM",IF(AC405="ok","CONCLUÍDO",IF(Tabela1[[#This Row],[PRAZO ABERTURA R.A.E]]&lt;TODAY(),"ATRASADO","NO PRAZO")))</f>
        <v>0</v>
      </c>
      <c r="AB405" s="19" t="str">
        <f ca="1">IF(Tabela1[[#This Row],[PRAZO ABERTURA R.A.E]]&gt;=TODAY(),"",IF(Tabela1[[#This Row],[STATUS]]="ATRASADO",TODAY()-Tabela1[[#This Row],[PRAZO ABERTURA R.A.E]],""))</f>
        <v/>
      </c>
      <c r="AE405" s="2"/>
    </row>
    <row r="406" spans="1:32" ht="45" x14ac:dyDescent="0.25">
      <c r="A406" s="4">
        <v>405</v>
      </c>
      <c r="B406" s="20" t="s">
        <v>32</v>
      </c>
      <c r="C406" s="49">
        <v>45391</v>
      </c>
      <c r="D406" s="56" t="s">
        <v>2167</v>
      </c>
      <c r="E406" s="21">
        <v>0.69791666666666663</v>
      </c>
      <c r="F406" s="40" t="s">
        <v>2402</v>
      </c>
      <c r="G406" s="20" t="s">
        <v>34</v>
      </c>
      <c r="H406" s="9" t="s">
        <v>583</v>
      </c>
      <c r="I406" s="10"/>
      <c r="J406" s="2"/>
      <c r="K406" s="11" t="s">
        <v>2403</v>
      </c>
      <c r="L406" s="2" t="s">
        <v>95</v>
      </c>
      <c r="M406" s="2" t="s">
        <v>96</v>
      </c>
      <c r="N406" s="20" t="s">
        <v>426</v>
      </c>
      <c r="O406" s="20" t="s">
        <v>2404</v>
      </c>
      <c r="P406" s="2" t="s">
        <v>99</v>
      </c>
      <c r="Q406" s="31"/>
      <c r="R406" s="31"/>
      <c r="S406" s="31"/>
      <c r="T406" s="41" t="s">
        <v>2405</v>
      </c>
      <c r="U406" s="2" t="s">
        <v>2406</v>
      </c>
      <c r="V406" s="2" t="s">
        <v>398</v>
      </c>
      <c r="W406" s="2" t="s">
        <v>46</v>
      </c>
      <c r="X406" s="2" t="s">
        <v>47</v>
      </c>
      <c r="Y406" s="2" t="s">
        <v>48</v>
      </c>
      <c r="Z406" s="17" t="str">
        <f>IF(Tabela1[[#This Row],[R.A.E]]="SIM",VLOOKUP(Tabela1[[#This Row],[CLASSIFICAÇÃO]],[1]Lista_Susp_!PRAZO,2,0)+Tabela1[[#This Row],[DATA]],"")</f>
        <v/>
      </c>
      <c r="AA406" s="19" t="b">
        <f ca="1">IF(Tabela1[[#This Row],[R.A.E]]="SIM",IF(AC406="ok","CONCLUÍDO",IF(Tabela1[[#This Row],[PRAZO ABERTURA R.A.E]]&lt;TODAY(),"ATRASADO","NO PRAZO")))</f>
        <v>0</v>
      </c>
      <c r="AB406" s="19" t="str">
        <f ca="1">IF(Tabela1[[#This Row],[PRAZO ABERTURA R.A.E]]&gt;=TODAY(),"",IF(Tabela1[[#This Row],[STATUS]]="ATRASADO",TODAY()-Tabela1[[#This Row],[PRAZO ABERTURA R.A.E]],""))</f>
        <v/>
      </c>
      <c r="AE406" s="2"/>
    </row>
    <row r="407" spans="1:32" ht="45" x14ac:dyDescent="0.25">
      <c r="A407" s="4">
        <v>406</v>
      </c>
      <c r="B407" s="20" t="s">
        <v>32</v>
      </c>
      <c r="C407" s="49">
        <v>45391</v>
      </c>
      <c r="D407" s="56" t="s">
        <v>2167</v>
      </c>
      <c r="E407" s="21">
        <v>0.60416666666666663</v>
      </c>
      <c r="F407" s="40" t="s">
        <v>2407</v>
      </c>
      <c r="G407" s="20" t="s">
        <v>34</v>
      </c>
      <c r="H407" s="9" t="s">
        <v>113</v>
      </c>
      <c r="I407" s="10"/>
      <c r="J407" s="2"/>
      <c r="K407" s="11" t="s">
        <v>2408</v>
      </c>
      <c r="L407" s="2" t="s">
        <v>37</v>
      </c>
      <c r="M407" s="2" t="s">
        <v>593</v>
      </c>
      <c r="N407" s="20" t="s">
        <v>2409</v>
      </c>
      <c r="O407" s="24" t="s">
        <v>2410</v>
      </c>
      <c r="P407" s="2" t="s">
        <v>2411</v>
      </c>
      <c r="Q407" s="31"/>
      <c r="R407" s="31"/>
      <c r="S407" s="31"/>
      <c r="T407" s="41" t="s">
        <v>2412</v>
      </c>
      <c r="U407" s="2" t="s">
        <v>2413</v>
      </c>
      <c r="V407" s="2" t="s">
        <v>1210</v>
      </c>
      <c r="W407" s="2" t="s">
        <v>46</v>
      </c>
      <c r="X407" s="2" t="s">
        <v>47</v>
      </c>
      <c r="Y407" s="2" t="s">
        <v>48</v>
      </c>
      <c r="Z407" s="17" t="str">
        <f>IF(Tabela1[[#This Row],[R.A.E]]="SIM",VLOOKUP(Tabela1[[#This Row],[CLASSIFICAÇÃO]],[1]Lista_Susp_!PRAZO,2,0)+Tabela1[[#This Row],[DATA]],"")</f>
        <v/>
      </c>
      <c r="AA407" s="19" t="b">
        <f ca="1">IF(Tabela1[[#This Row],[R.A.E]]="SIM",IF(AC407="ok","CONCLUÍDO",IF(Tabela1[[#This Row],[PRAZO ABERTURA R.A.E]]&lt;TODAY(),"ATRASADO","NO PRAZO")))</f>
        <v>0</v>
      </c>
      <c r="AB407" s="19" t="str">
        <f ca="1">IF(Tabela1[[#This Row],[PRAZO ABERTURA R.A.E]]&gt;=TODAY(),"",IF(Tabela1[[#This Row],[STATUS]]="ATRASADO",TODAY()-Tabela1[[#This Row],[PRAZO ABERTURA R.A.E]],""))</f>
        <v/>
      </c>
      <c r="AE407" s="2"/>
      <c r="AF407" t="s">
        <v>52</v>
      </c>
    </row>
    <row r="408" spans="1:32" ht="30" x14ac:dyDescent="0.25">
      <c r="A408" s="4">
        <v>407</v>
      </c>
      <c r="B408" s="20" t="s">
        <v>32</v>
      </c>
      <c r="C408" s="49">
        <v>45390</v>
      </c>
      <c r="D408" s="56" t="s">
        <v>2167</v>
      </c>
      <c r="E408" s="21">
        <v>0.40069444444444446</v>
      </c>
      <c r="F408" s="40" t="s">
        <v>2414</v>
      </c>
      <c r="G408" s="20" t="s">
        <v>34</v>
      </c>
      <c r="H408" s="9" t="s">
        <v>93</v>
      </c>
      <c r="I408" s="10"/>
      <c r="J408" s="2"/>
      <c r="K408" s="11" t="s">
        <v>2415</v>
      </c>
      <c r="L408" s="2" t="s">
        <v>37</v>
      </c>
      <c r="M408" s="2" t="s">
        <v>128</v>
      </c>
      <c r="N408" s="20" t="s">
        <v>2416</v>
      </c>
      <c r="O408" s="24" t="s">
        <v>2417</v>
      </c>
      <c r="P408" s="2" t="s">
        <v>2418</v>
      </c>
      <c r="Q408" s="31"/>
      <c r="R408" s="31"/>
      <c r="S408" s="31"/>
      <c r="T408" s="41" t="s">
        <v>2419</v>
      </c>
      <c r="U408" s="2" t="s">
        <v>2417</v>
      </c>
      <c r="V408" s="2" t="s">
        <v>122</v>
      </c>
      <c r="W408" s="2" t="s">
        <v>46</v>
      </c>
      <c r="X408" s="2" t="s">
        <v>47</v>
      </c>
      <c r="Y408" s="2" t="s">
        <v>48</v>
      </c>
      <c r="Z408" s="17" t="str">
        <f>IF(Tabela1[[#This Row],[R.A.E]]="SIM",VLOOKUP(Tabela1[[#This Row],[CLASSIFICAÇÃO]],[1]Lista_Susp_!PRAZO,2,0)+Tabela1[[#This Row],[DATA]],"")</f>
        <v/>
      </c>
      <c r="AA408" s="19" t="b">
        <f ca="1">IF(Tabela1[[#This Row],[R.A.E]]="SIM",IF(AC408="ok","CONCLUÍDO",IF(Tabela1[[#This Row],[PRAZO ABERTURA R.A.E]]&lt;TODAY(),"ATRASADO","NO PRAZO")))</f>
        <v>0</v>
      </c>
      <c r="AB408" s="19" t="str">
        <f ca="1">IF(Tabela1[[#This Row],[PRAZO ABERTURA R.A.E]]&gt;=TODAY(),"",IF(Tabela1[[#This Row],[STATUS]]="ATRASADO",TODAY()-Tabela1[[#This Row],[PRAZO ABERTURA R.A.E]],""))</f>
        <v/>
      </c>
      <c r="AE408" s="2"/>
    </row>
    <row r="409" spans="1:32" ht="30" x14ac:dyDescent="0.25">
      <c r="A409" s="4">
        <v>408</v>
      </c>
      <c r="B409" s="20" t="s">
        <v>32</v>
      </c>
      <c r="C409" s="49">
        <v>45392</v>
      </c>
      <c r="D409" s="56" t="s">
        <v>2167</v>
      </c>
      <c r="E409" s="21">
        <v>0.54861111111111105</v>
      </c>
      <c r="F409" s="40" t="s">
        <v>2420</v>
      </c>
      <c r="G409" s="44" t="s">
        <v>1084</v>
      </c>
      <c r="H409" s="9" t="s">
        <v>113</v>
      </c>
      <c r="I409" s="10"/>
      <c r="J409" s="2"/>
      <c r="K409" s="11" t="s">
        <v>2421</v>
      </c>
      <c r="L409" s="2" t="s">
        <v>298</v>
      </c>
      <c r="M409" s="2" t="s">
        <v>38</v>
      </c>
      <c r="N409" s="20" t="s">
        <v>772</v>
      </c>
      <c r="O409" s="20" t="s">
        <v>2422</v>
      </c>
      <c r="P409" s="2" t="s">
        <v>329</v>
      </c>
      <c r="Q409" s="31"/>
      <c r="R409" s="31"/>
      <c r="S409" s="31"/>
      <c r="T409" s="41" t="s">
        <v>2423</v>
      </c>
      <c r="U409" s="2" t="s">
        <v>2424</v>
      </c>
      <c r="V409" s="2" t="s">
        <v>1551</v>
      </c>
      <c r="W409" s="2" t="s">
        <v>184</v>
      </c>
      <c r="X409" s="2" t="s">
        <v>47</v>
      </c>
      <c r="Y409" s="2" t="s">
        <v>52</v>
      </c>
      <c r="Z409" s="17">
        <f>IF(Tabela1[[#This Row],[R.A.E]]="SIM",VLOOKUP(Tabela1[[#This Row],[CLASSIFICAÇÃO]],[1]Lista_Susp_!PRAZO,2,0)+Tabela1[[#This Row],[DATA]],"")</f>
        <v>45399</v>
      </c>
      <c r="AA409" s="19" t="str">
        <f ca="1">IF(Tabela1[[#This Row],[R.A.E]]="SIM",IF(AC409="ok","CONCLUÍDO",IF(Tabela1[[#This Row],[PRAZO ABERTURA R.A.E]]&lt;TODAY(),"ATRASADO","NO PRAZO")))</f>
        <v>CONCLUÍDO</v>
      </c>
      <c r="AB409" s="19" t="str">
        <f ca="1">IF(Tabela1[[#This Row],[PRAZO ABERTURA R.A.E]]&gt;=TODAY(),"",IF(Tabela1[[#This Row],[STATUS]]="ATRASADO",TODAY()-Tabela1[[#This Row],[PRAZO ABERTURA R.A.E]],""))</f>
        <v/>
      </c>
      <c r="AC409" s="2" t="s">
        <v>62</v>
      </c>
      <c r="AD409" s="17">
        <v>45397</v>
      </c>
      <c r="AE409" s="2" t="s">
        <v>52</v>
      </c>
      <c r="AF409" t="s">
        <v>52</v>
      </c>
    </row>
    <row r="410" spans="1:32" ht="45" x14ac:dyDescent="0.25">
      <c r="A410" s="4">
        <v>409</v>
      </c>
      <c r="B410" s="20" t="s">
        <v>71</v>
      </c>
      <c r="C410" s="49">
        <v>45392</v>
      </c>
      <c r="D410" s="56" t="s">
        <v>2167</v>
      </c>
      <c r="E410" s="21">
        <v>0.30763888888888891</v>
      </c>
      <c r="F410" s="40" t="s">
        <v>2425</v>
      </c>
      <c r="G410" s="20" t="s">
        <v>34</v>
      </c>
      <c r="H410" s="9" t="s">
        <v>93</v>
      </c>
      <c r="I410" s="10"/>
      <c r="J410" s="2"/>
      <c r="K410" s="11" t="s">
        <v>2426</v>
      </c>
      <c r="L410" s="2" t="s">
        <v>75</v>
      </c>
      <c r="M410" s="31" t="s">
        <v>128</v>
      </c>
      <c r="N410" s="20" t="s">
        <v>2098</v>
      </c>
      <c r="O410" s="24" t="s">
        <v>2427</v>
      </c>
      <c r="P410" s="2" t="s">
        <v>2428</v>
      </c>
      <c r="Q410" s="31"/>
      <c r="R410" s="31"/>
      <c r="S410" s="31"/>
      <c r="T410" s="41" t="s">
        <v>661</v>
      </c>
      <c r="U410" s="2" t="s">
        <v>2429</v>
      </c>
      <c r="V410" s="2" t="s">
        <v>170</v>
      </c>
      <c r="W410" s="2" t="s">
        <v>46</v>
      </c>
      <c r="X410" s="2" t="s">
        <v>47</v>
      </c>
      <c r="Y410" s="2" t="s">
        <v>48</v>
      </c>
      <c r="Z410" s="17" t="str">
        <f>IF(Tabela1[[#This Row],[R.A.E]]="SIM",VLOOKUP(Tabela1[[#This Row],[CLASSIFICAÇÃO]],[1]Lista_Susp_!PRAZO,2,0)+Tabela1[[#This Row],[DATA]],"")</f>
        <v/>
      </c>
      <c r="AA410" s="19" t="b">
        <f ca="1">IF(Tabela1[[#This Row],[R.A.E]]="SIM",IF(AC410="ok","CONCLUÍDO",IF(Tabela1[[#This Row],[PRAZO ABERTURA R.A.E]]&lt;TODAY(),"ATRASADO","NO PRAZO")))</f>
        <v>0</v>
      </c>
      <c r="AB410" s="19" t="str">
        <f ca="1">IF(Tabela1[[#This Row],[PRAZO ABERTURA R.A.E]]&gt;=TODAY(),"",IF(Tabela1[[#This Row],[STATUS]]="ATRASADO",TODAY()-Tabela1[[#This Row],[PRAZO ABERTURA R.A.E]],""))</f>
        <v/>
      </c>
      <c r="AE410" s="2"/>
      <c r="AF410" t="s">
        <v>52</v>
      </c>
    </row>
    <row r="411" spans="1:32" ht="45" x14ac:dyDescent="0.25">
      <c r="A411" s="4">
        <v>410</v>
      </c>
      <c r="B411" s="20" t="s">
        <v>32</v>
      </c>
      <c r="C411" s="49">
        <v>45392</v>
      </c>
      <c r="D411" s="56" t="s">
        <v>2167</v>
      </c>
      <c r="E411" s="21">
        <v>0.70833333333333337</v>
      </c>
      <c r="F411" s="40" t="s">
        <v>2200</v>
      </c>
      <c r="G411" s="20" t="s">
        <v>34</v>
      </c>
      <c r="H411" s="9" t="s">
        <v>583</v>
      </c>
      <c r="I411" s="10"/>
      <c r="J411" s="2"/>
      <c r="K411" s="11" t="s">
        <v>2430</v>
      </c>
      <c r="L411" s="2" t="s">
        <v>95</v>
      </c>
      <c r="M411" s="2" t="s">
        <v>96</v>
      </c>
      <c r="N411" s="20" t="s">
        <v>2202</v>
      </c>
      <c r="O411" s="20" t="s">
        <v>2431</v>
      </c>
      <c r="P411" s="2" t="s">
        <v>329</v>
      </c>
      <c r="Q411" s="31"/>
      <c r="R411" s="31"/>
      <c r="S411" s="31"/>
      <c r="T411" s="41" t="s">
        <v>2432</v>
      </c>
      <c r="U411" s="2" t="s">
        <v>2433</v>
      </c>
      <c r="V411" s="2" t="s">
        <v>170</v>
      </c>
      <c r="W411" s="2" t="s">
        <v>46</v>
      </c>
      <c r="X411" s="2" t="s">
        <v>47</v>
      </c>
      <c r="Y411" s="2" t="s">
        <v>48</v>
      </c>
      <c r="Z411" s="17" t="str">
        <f>IF(Tabela1[[#This Row],[R.A.E]]="SIM",VLOOKUP(Tabela1[[#This Row],[CLASSIFICAÇÃO]],[1]Lista_Susp_!PRAZO,2,0)+Tabela1[[#This Row],[DATA]],"")</f>
        <v/>
      </c>
      <c r="AA411" s="19" t="b">
        <f ca="1">IF(Tabela1[[#This Row],[R.A.E]]="SIM",IF(AC411="ok","CONCLUÍDO",IF(Tabela1[[#This Row],[PRAZO ABERTURA R.A.E]]&lt;TODAY(),"ATRASADO","NO PRAZO")))</f>
        <v>0</v>
      </c>
      <c r="AB411" s="19" t="str">
        <f ca="1">IF(Tabela1[[#This Row],[PRAZO ABERTURA R.A.E]]&gt;=TODAY(),"",IF(Tabela1[[#This Row],[STATUS]]="ATRASADO",TODAY()-Tabela1[[#This Row],[PRAZO ABERTURA R.A.E]],""))</f>
        <v/>
      </c>
      <c r="AE411" s="2"/>
    </row>
    <row r="412" spans="1:32" ht="30" x14ac:dyDescent="0.25">
      <c r="A412" s="4">
        <v>411</v>
      </c>
      <c r="B412" s="20" t="s">
        <v>71</v>
      </c>
      <c r="C412" s="49">
        <v>45393</v>
      </c>
      <c r="D412" s="56" t="s">
        <v>2167</v>
      </c>
      <c r="E412" s="21">
        <v>0.36458333333333331</v>
      </c>
      <c r="F412" s="40" t="s">
        <v>895</v>
      </c>
      <c r="G412" s="20" t="s">
        <v>73</v>
      </c>
      <c r="H412" s="9"/>
      <c r="I412" s="10"/>
      <c r="J412" s="2"/>
      <c r="K412" s="11" t="s">
        <v>2434</v>
      </c>
      <c r="L412" s="2" t="s">
        <v>75</v>
      </c>
      <c r="M412" s="2" t="s">
        <v>76</v>
      </c>
      <c r="N412" s="20" t="s">
        <v>1267</v>
      </c>
      <c r="O412" s="24" t="s">
        <v>2435</v>
      </c>
      <c r="P412" s="2" t="s">
        <v>319</v>
      </c>
      <c r="Q412" s="31"/>
      <c r="R412" s="31"/>
      <c r="S412" s="31"/>
      <c r="T412" s="41" t="s">
        <v>259</v>
      </c>
      <c r="U412" s="2" t="s">
        <v>1529</v>
      </c>
      <c r="V412" s="2" t="s">
        <v>415</v>
      </c>
      <c r="W412" s="2" t="s">
        <v>46</v>
      </c>
      <c r="X412" s="2" t="s">
        <v>47</v>
      </c>
      <c r="Y412" s="2" t="s">
        <v>48</v>
      </c>
      <c r="Z412" s="17" t="str">
        <f>IF(Tabela1[[#This Row],[R.A.E]]="SIM",VLOOKUP(Tabela1[[#This Row],[CLASSIFICAÇÃO]],[1]Lista_Susp_!PRAZO,2,0)+Tabela1[[#This Row],[DATA]],"")</f>
        <v/>
      </c>
      <c r="AA412" s="19" t="b">
        <f ca="1">IF(Tabela1[[#This Row],[R.A.E]]="SIM",IF(AC412="ok","CONCLUÍDO",IF(Tabela1[[#This Row],[PRAZO ABERTURA R.A.E]]&lt;TODAY(),"ATRASADO","NO PRAZO")))</f>
        <v>0</v>
      </c>
      <c r="AB412" s="19" t="str">
        <f ca="1">IF(Tabela1[[#This Row],[PRAZO ABERTURA R.A.E]]&gt;=TODAY(),"",IF(Tabela1[[#This Row],[STATUS]]="ATRASADO",TODAY()-Tabela1[[#This Row],[PRAZO ABERTURA R.A.E]],""))</f>
        <v/>
      </c>
      <c r="AE412" s="2"/>
      <c r="AF412" t="s">
        <v>52</v>
      </c>
    </row>
    <row r="413" spans="1:32" ht="60" x14ac:dyDescent="0.25">
      <c r="A413" s="62">
        <v>412</v>
      </c>
      <c r="B413" s="20" t="s">
        <v>32</v>
      </c>
      <c r="C413" s="49">
        <v>45393</v>
      </c>
      <c r="D413" s="56" t="s">
        <v>2167</v>
      </c>
      <c r="E413" s="21">
        <v>0.85416666666666663</v>
      </c>
      <c r="F413" s="40" t="s">
        <v>2436</v>
      </c>
      <c r="G413" s="20" t="s">
        <v>34</v>
      </c>
      <c r="H413" s="9" t="s">
        <v>113</v>
      </c>
      <c r="I413" s="10"/>
      <c r="J413" s="2"/>
      <c r="K413" s="11" t="s">
        <v>2437</v>
      </c>
      <c r="L413" s="2" t="s">
        <v>879</v>
      </c>
      <c r="M413" s="2" t="s">
        <v>38</v>
      </c>
      <c r="N413" s="20" t="s">
        <v>2098</v>
      </c>
      <c r="O413" s="20" t="s">
        <v>2438</v>
      </c>
      <c r="P413" s="2" t="s">
        <v>797</v>
      </c>
      <c r="Q413" s="31"/>
      <c r="R413" s="31"/>
      <c r="S413" s="31"/>
      <c r="T413" s="41" t="s">
        <v>2439</v>
      </c>
      <c r="U413" s="2" t="s">
        <v>882</v>
      </c>
      <c r="V413" s="2" t="s">
        <v>1551</v>
      </c>
      <c r="W413" s="2" t="s">
        <v>184</v>
      </c>
      <c r="X413" s="2" t="s">
        <v>47</v>
      </c>
      <c r="Y413" s="2" t="s">
        <v>52</v>
      </c>
      <c r="Z413" s="17">
        <f>IF(Tabela1[[#This Row],[R.A.E]]="SIM",VLOOKUP(Tabela1[[#This Row],[CLASSIFICAÇÃO]],[1]Lista_Susp_!PRAZO,2,0)+Tabela1[[#This Row],[DATA]],"")</f>
        <v>45400</v>
      </c>
      <c r="AA413" s="19" t="str">
        <f ca="1">IF(Tabela1[[#This Row],[R.A.E]]="SIM",IF(AC413="ok","CONCLUÍDO",IF(Tabela1[[#This Row],[PRAZO ABERTURA R.A.E]]&lt;TODAY(),"ATRASADO","NO PRAZO")))</f>
        <v>CONCLUÍDO</v>
      </c>
      <c r="AB413" s="19" t="str">
        <f ca="1">IF(Tabela1[[#This Row],[PRAZO ABERTURA R.A.E]]&gt;=TODAY(),"",IF(Tabela1[[#This Row],[STATUS]]="ATRASADO",TODAY()-Tabela1[[#This Row],[PRAZO ABERTURA R.A.E]],""))</f>
        <v/>
      </c>
      <c r="AC413" s="2" t="s">
        <v>62</v>
      </c>
      <c r="AD413" s="17">
        <v>45400</v>
      </c>
      <c r="AE413" s="2" t="s">
        <v>52</v>
      </c>
      <c r="AF413" t="s">
        <v>52</v>
      </c>
    </row>
    <row r="414" spans="1:32" ht="30" x14ac:dyDescent="0.25">
      <c r="A414" s="4">
        <v>413</v>
      </c>
      <c r="B414" s="20" t="s">
        <v>32</v>
      </c>
      <c r="C414" s="49">
        <v>45393</v>
      </c>
      <c r="D414" s="56" t="s">
        <v>2167</v>
      </c>
      <c r="E414" s="21">
        <v>0.3611111111111111</v>
      </c>
      <c r="F414" s="40" t="s">
        <v>2440</v>
      </c>
      <c r="G414" s="20" t="s">
        <v>73</v>
      </c>
      <c r="H414" s="9" t="s">
        <v>93</v>
      </c>
      <c r="I414" s="10"/>
      <c r="J414" s="2"/>
      <c r="K414" s="11" t="s">
        <v>2441</v>
      </c>
      <c r="L414" s="2" t="s">
        <v>37</v>
      </c>
      <c r="M414" s="2" t="s">
        <v>96</v>
      </c>
      <c r="N414" s="20" t="s">
        <v>1451</v>
      </c>
      <c r="O414" s="20" t="s">
        <v>2442</v>
      </c>
      <c r="P414" s="2" t="s">
        <v>846</v>
      </c>
      <c r="Q414" s="31"/>
      <c r="R414" s="31"/>
      <c r="S414" s="31"/>
      <c r="T414" s="41" t="s">
        <v>2443</v>
      </c>
      <c r="U414" s="2" t="s">
        <v>743</v>
      </c>
      <c r="V414" s="2" t="s">
        <v>1240</v>
      </c>
      <c r="W414" s="2" t="s">
        <v>46</v>
      </c>
      <c r="X414" s="2" t="s">
        <v>47</v>
      </c>
      <c r="Y414" s="63" t="s">
        <v>48</v>
      </c>
      <c r="Z414" s="17" t="str">
        <f>IF(Tabela1[[#This Row],[R.A.E]]="SIM",VLOOKUP(Tabela1[[#This Row],[CLASSIFICAÇÃO]],[1]Lista_Susp_!PRAZO,2,0)+Tabela1[[#This Row],[DATA]],"")</f>
        <v/>
      </c>
      <c r="AA414" s="19" t="b">
        <f ca="1">IF(Tabela1[[#This Row],[R.A.E]]="SIM",IF(AC414="ok","CONCLUÍDO",IF(Tabela1[[#This Row],[PRAZO ABERTURA R.A.E]]&lt;TODAY(),"ATRASADO","NO PRAZO")))</f>
        <v>0</v>
      </c>
      <c r="AB414" s="19" t="str">
        <f ca="1">IF(Tabela1[[#This Row],[PRAZO ABERTURA R.A.E]]&gt;=TODAY(),"",IF(Tabela1[[#This Row],[STATUS]]="ATRASADO",TODAY()-Tabela1[[#This Row],[PRAZO ABERTURA R.A.E]],""))</f>
        <v/>
      </c>
      <c r="AE414" s="2"/>
    </row>
    <row r="415" spans="1:32" ht="45" x14ac:dyDescent="0.25">
      <c r="A415" s="4">
        <v>414</v>
      </c>
      <c r="B415" s="20" t="s">
        <v>71</v>
      </c>
      <c r="C415" s="49">
        <v>45392</v>
      </c>
      <c r="D415" s="56" t="s">
        <v>2167</v>
      </c>
      <c r="E415" s="21">
        <v>0.38541666666666669</v>
      </c>
      <c r="F415" s="40" t="s">
        <v>2444</v>
      </c>
      <c r="G415" s="20" t="s">
        <v>34</v>
      </c>
      <c r="H415" s="9" t="s">
        <v>93</v>
      </c>
      <c r="I415" s="10"/>
      <c r="J415" s="2"/>
      <c r="K415" s="11" t="s">
        <v>2445</v>
      </c>
      <c r="L415" s="2" t="s">
        <v>127</v>
      </c>
      <c r="M415" s="2" t="s">
        <v>128</v>
      </c>
      <c r="N415" s="20"/>
      <c r="O415" s="20" t="s">
        <v>2446</v>
      </c>
      <c r="P415" s="2" t="s">
        <v>2447</v>
      </c>
      <c r="Q415" s="31"/>
      <c r="R415" s="31"/>
      <c r="S415" s="31"/>
      <c r="T415" s="41" t="s">
        <v>2448</v>
      </c>
      <c r="U415" s="2" t="s">
        <v>2449</v>
      </c>
      <c r="V415" s="2" t="s">
        <v>170</v>
      </c>
      <c r="W415" s="2" t="s">
        <v>2356</v>
      </c>
      <c r="X415" s="2" t="s">
        <v>151</v>
      </c>
      <c r="Y415" s="2" t="s">
        <v>52</v>
      </c>
      <c r="Z415" s="17">
        <f>IF(Tabela1[[#This Row],[R.A.E]]="SIM",VLOOKUP(Tabela1[[#This Row],[CLASSIFICAÇÃO]],[1]Lista_Susp_!PRAZO,2,0)+Tabela1[[#This Row],[DATA]],"")</f>
        <v>45399</v>
      </c>
      <c r="AA415" s="19" t="str">
        <f ca="1">IF(Tabela1[[#This Row],[R.A.E]]="SIM",IF(AC415="ok","CONCLUÍDO",IF(Tabela1[[#This Row],[PRAZO ABERTURA R.A.E]]&lt;TODAY(),"ATRASADO","NO PRAZO")))</f>
        <v>ATRASADO</v>
      </c>
      <c r="AB415" s="19">
        <f ca="1">IF(Tabela1[[#This Row],[PRAZO ABERTURA R.A.E]]&gt;=TODAY(),"",IF(Tabela1[[#This Row],[STATUS]]="ATRASADO",TODAY()-Tabela1[[#This Row],[PRAZO ABERTURA R.A.E]],""))</f>
        <v>184</v>
      </c>
      <c r="AE415" s="2"/>
      <c r="AF415" t="s">
        <v>52</v>
      </c>
    </row>
    <row r="416" spans="1:32" ht="45" x14ac:dyDescent="0.25">
      <c r="A416" s="4">
        <v>415</v>
      </c>
      <c r="B416" s="20" t="s">
        <v>71</v>
      </c>
      <c r="C416" s="49">
        <v>45393</v>
      </c>
      <c r="D416" s="56" t="s">
        <v>2167</v>
      </c>
      <c r="E416" s="21">
        <v>0.39583333333333331</v>
      </c>
      <c r="F416" s="40" t="s">
        <v>2450</v>
      </c>
      <c r="G416" s="20" t="s">
        <v>73</v>
      </c>
      <c r="H416" s="9"/>
      <c r="I416" s="10"/>
      <c r="J416" s="2"/>
      <c r="K416" s="11" t="s">
        <v>2451</v>
      </c>
      <c r="L416" s="2" t="s">
        <v>2083</v>
      </c>
      <c r="M416" s="2" t="s">
        <v>128</v>
      </c>
      <c r="N416" s="20" t="s">
        <v>2452</v>
      </c>
      <c r="O416" s="20" t="s">
        <v>2453</v>
      </c>
      <c r="P416" s="2" t="s">
        <v>2384</v>
      </c>
      <c r="Q416" s="31"/>
      <c r="R416" s="31"/>
      <c r="S416" s="31"/>
      <c r="T416" s="41" t="s">
        <v>2454</v>
      </c>
      <c r="U416" s="2" t="s">
        <v>2455</v>
      </c>
      <c r="V416" s="2" t="s">
        <v>374</v>
      </c>
      <c r="W416" s="2" t="s">
        <v>46</v>
      </c>
      <c r="X416" s="2" t="s">
        <v>47</v>
      </c>
      <c r="Y416" s="2" t="s">
        <v>48</v>
      </c>
      <c r="Z416" s="17" t="str">
        <f>IF(Tabela1[[#This Row],[R.A.E]]="SIM",VLOOKUP(Tabela1[[#This Row],[CLASSIFICAÇÃO]],[1]Lista_Susp_!PRAZO,2,0)+Tabela1[[#This Row],[DATA]],"")</f>
        <v/>
      </c>
      <c r="AA416" s="19" t="b">
        <f ca="1">IF(Tabela1[[#This Row],[R.A.E]]="SIM",IF(AC416="ok","CONCLUÍDO",IF(Tabela1[[#This Row],[PRAZO ABERTURA R.A.E]]&lt;TODAY(),"ATRASADO","NO PRAZO")))</f>
        <v>0</v>
      </c>
      <c r="AB416" s="19" t="str">
        <f ca="1">IF(Tabela1[[#This Row],[PRAZO ABERTURA R.A.E]]&gt;=TODAY(),"",IF(Tabela1[[#This Row],[STATUS]]="ATRASADO",TODAY()-Tabela1[[#This Row],[PRAZO ABERTURA R.A.E]],""))</f>
        <v/>
      </c>
      <c r="AE416" s="2"/>
      <c r="AF416" t="s">
        <v>52</v>
      </c>
    </row>
    <row r="417" spans="1:32" ht="45" x14ac:dyDescent="0.25">
      <c r="A417" s="4">
        <v>416</v>
      </c>
      <c r="B417" s="20" t="s">
        <v>32</v>
      </c>
      <c r="C417" s="49">
        <v>45394</v>
      </c>
      <c r="D417" s="56" t="s">
        <v>2167</v>
      </c>
      <c r="E417" s="21">
        <v>0.45833333333333331</v>
      </c>
      <c r="F417" s="40" t="s">
        <v>2436</v>
      </c>
      <c r="G417" s="20" t="s">
        <v>34</v>
      </c>
      <c r="H417" s="9" t="s">
        <v>113</v>
      </c>
      <c r="I417" s="10"/>
      <c r="J417" s="2"/>
      <c r="K417" s="11" t="s">
        <v>2456</v>
      </c>
      <c r="L417" s="2" t="s">
        <v>879</v>
      </c>
      <c r="M417" s="2" t="s">
        <v>38</v>
      </c>
      <c r="N417" s="20" t="s">
        <v>2098</v>
      </c>
      <c r="O417" s="20" t="s">
        <v>2457</v>
      </c>
      <c r="P417" s="2" t="s">
        <v>797</v>
      </c>
      <c r="Q417" s="31"/>
      <c r="R417" s="31"/>
      <c r="S417" s="31"/>
      <c r="T417" s="41" t="s">
        <v>2458</v>
      </c>
      <c r="U417" s="2" t="s">
        <v>2459</v>
      </c>
      <c r="V417" s="2" t="s">
        <v>1551</v>
      </c>
      <c r="W417" s="2" t="s">
        <v>184</v>
      </c>
      <c r="X417" s="2" t="s">
        <v>47</v>
      </c>
      <c r="Y417" s="2" t="s">
        <v>52</v>
      </c>
      <c r="Z417" s="17">
        <f>IF(Tabela1[[#This Row],[R.A.E]]="SIM",VLOOKUP(Tabela1[[#This Row],[CLASSIFICAÇÃO]],[1]Lista_Susp_!PRAZO,2,0)+Tabela1[[#This Row],[DATA]],"")</f>
        <v>45401</v>
      </c>
      <c r="AA417" s="19" t="str">
        <f ca="1">IF(Tabela1[[#This Row],[R.A.E]]="SIM",IF(AC417="ok","CONCLUÍDO",IF(Tabela1[[#This Row],[PRAZO ABERTURA R.A.E]]&lt;TODAY(),"ATRASADO","NO PRAZO")))</f>
        <v>CONCLUÍDO</v>
      </c>
      <c r="AB417" s="19" t="str">
        <f ca="1">IF(Tabela1[[#This Row],[PRAZO ABERTURA R.A.E]]&gt;=TODAY(),"",IF(Tabela1[[#This Row],[STATUS]]="ATRASADO",TODAY()-Tabela1[[#This Row],[PRAZO ABERTURA R.A.E]],""))</f>
        <v/>
      </c>
      <c r="AC417" s="2" t="s">
        <v>62</v>
      </c>
      <c r="AD417" s="17">
        <v>45401</v>
      </c>
      <c r="AE417" s="2" t="s">
        <v>52</v>
      </c>
      <c r="AF417" t="s">
        <v>52</v>
      </c>
    </row>
    <row r="418" spans="1:32" ht="30" x14ac:dyDescent="0.25">
      <c r="A418" s="4">
        <v>417</v>
      </c>
      <c r="B418" s="20" t="s">
        <v>32</v>
      </c>
      <c r="C418" s="49">
        <v>45393</v>
      </c>
      <c r="D418" s="56" t="s">
        <v>2167</v>
      </c>
      <c r="E418" s="21">
        <v>0.53125</v>
      </c>
      <c r="F418" s="40" t="s">
        <v>867</v>
      </c>
      <c r="G418" s="20" t="s">
        <v>34</v>
      </c>
      <c r="H418" s="9" t="s">
        <v>113</v>
      </c>
      <c r="I418" s="10"/>
      <c r="J418" s="2"/>
      <c r="K418" s="11" t="s">
        <v>2460</v>
      </c>
      <c r="L418" s="2" t="s">
        <v>37</v>
      </c>
      <c r="M418" s="2" t="s">
        <v>38</v>
      </c>
      <c r="N418" s="20" t="s">
        <v>2098</v>
      </c>
      <c r="O418" s="24" t="s">
        <v>2461</v>
      </c>
      <c r="P418" s="2" t="s">
        <v>329</v>
      </c>
      <c r="Q418" s="31"/>
      <c r="R418" s="31"/>
      <c r="S418" s="31"/>
      <c r="T418" s="41" t="s">
        <v>2462</v>
      </c>
      <c r="U418" s="2" t="s">
        <v>2463</v>
      </c>
      <c r="V418" s="2" t="s">
        <v>1551</v>
      </c>
      <c r="W418" s="2" t="s">
        <v>46</v>
      </c>
      <c r="X418" s="2" t="s">
        <v>47</v>
      </c>
      <c r="Y418" s="2" t="s">
        <v>48</v>
      </c>
      <c r="Z418" s="17" t="str">
        <f>IF(Tabela1[[#This Row],[R.A.E]]="SIM",VLOOKUP(Tabela1[[#This Row],[CLASSIFICAÇÃO]],[1]Lista_Susp_!PRAZO,2,0)+Tabela1[[#This Row],[DATA]],"")</f>
        <v/>
      </c>
      <c r="AA418" s="19" t="b">
        <f ca="1">IF(Tabela1[[#This Row],[R.A.E]]="SIM",IF(AC418="ok","CONCLUÍDO",IF(Tabela1[[#This Row],[PRAZO ABERTURA R.A.E]]&lt;TODAY(),"ATRASADO","NO PRAZO")))</f>
        <v>0</v>
      </c>
      <c r="AB418" s="19" t="str">
        <f ca="1">IF(Tabela1[[#This Row],[PRAZO ABERTURA R.A.E]]&gt;=TODAY(),"",IF(Tabela1[[#This Row],[STATUS]]="ATRASADO",TODAY()-Tabela1[[#This Row],[PRAZO ABERTURA R.A.E]],""))</f>
        <v/>
      </c>
      <c r="AE418" s="2"/>
      <c r="AF418" t="s">
        <v>52</v>
      </c>
    </row>
    <row r="419" spans="1:32" ht="30" x14ac:dyDescent="0.25">
      <c r="A419" s="4">
        <v>418</v>
      </c>
      <c r="B419" s="20" t="s">
        <v>32</v>
      </c>
      <c r="C419" s="49">
        <v>45394</v>
      </c>
      <c r="D419" s="56" t="s">
        <v>2167</v>
      </c>
      <c r="E419" s="21">
        <v>0.68055555555555547</v>
      </c>
      <c r="F419" s="40" t="s">
        <v>2464</v>
      </c>
      <c r="G419" s="20" t="s">
        <v>73</v>
      </c>
      <c r="H419" s="9"/>
      <c r="I419" s="10"/>
      <c r="J419" s="2"/>
      <c r="K419" s="11" t="s">
        <v>2465</v>
      </c>
      <c r="L419" s="2" t="s">
        <v>174</v>
      </c>
      <c r="M419" s="2" t="s">
        <v>96</v>
      </c>
      <c r="N419" s="20" t="s">
        <v>2162</v>
      </c>
      <c r="O419" s="20" t="s">
        <v>2466</v>
      </c>
      <c r="P419" s="2" t="s">
        <v>177</v>
      </c>
      <c r="Q419" s="31"/>
      <c r="R419" s="31"/>
      <c r="S419" s="31"/>
      <c r="T419" s="41" t="s">
        <v>2467</v>
      </c>
      <c r="U419" s="2" t="s">
        <v>2468</v>
      </c>
      <c r="V419" s="2" t="s">
        <v>104</v>
      </c>
      <c r="W419" s="2" t="s">
        <v>46</v>
      </c>
      <c r="X419" s="2" t="s">
        <v>47</v>
      </c>
      <c r="Y419" s="2" t="s">
        <v>48</v>
      </c>
      <c r="Z419" s="17" t="str">
        <f>IF(Tabela1[[#This Row],[R.A.E]]="SIM",VLOOKUP(Tabela1[[#This Row],[CLASSIFICAÇÃO]],[1]Lista_Susp_!PRAZO,2,0)+Tabela1[[#This Row],[DATA]],"")</f>
        <v/>
      </c>
      <c r="AA419" s="19" t="b">
        <f ca="1">IF(Tabela1[[#This Row],[R.A.E]]="SIM",IF(AC419="ok","CONCLUÍDO",IF(Tabela1[[#This Row],[PRAZO ABERTURA R.A.E]]&lt;TODAY(),"ATRASADO","NO PRAZO")))</f>
        <v>0</v>
      </c>
      <c r="AB419" s="19" t="str">
        <f ca="1">IF(Tabela1[[#This Row],[PRAZO ABERTURA R.A.E]]&gt;=TODAY(),"",IF(Tabela1[[#This Row],[STATUS]]="ATRASADO",TODAY()-Tabela1[[#This Row],[PRAZO ABERTURA R.A.E]],""))</f>
        <v/>
      </c>
      <c r="AE419" s="2"/>
    </row>
    <row r="420" spans="1:32" x14ac:dyDescent="0.25">
      <c r="A420" s="4">
        <v>419</v>
      </c>
      <c r="B420" s="20" t="s">
        <v>32</v>
      </c>
      <c r="C420" s="49">
        <v>45396</v>
      </c>
      <c r="D420" s="56" t="s">
        <v>2167</v>
      </c>
      <c r="E420" s="21">
        <v>0.29166666666666669</v>
      </c>
      <c r="F420" s="40" t="s">
        <v>1911</v>
      </c>
      <c r="G420" s="20" t="s">
        <v>73</v>
      </c>
      <c r="H420" s="9"/>
      <c r="I420" s="10"/>
      <c r="J420" s="2"/>
      <c r="K420" s="11" t="s">
        <v>2469</v>
      </c>
      <c r="L420" s="2" t="s">
        <v>37</v>
      </c>
      <c r="M420" s="2" t="s">
        <v>96</v>
      </c>
      <c r="N420" s="20" t="s">
        <v>1911</v>
      </c>
      <c r="O420" s="24" t="s">
        <v>2470</v>
      </c>
      <c r="P420" s="2" t="s">
        <v>2471</v>
      </c>
      <c r="Q420" s="31"/>
      <c r="R420" s="31"/>
      <c r="S420" s="31"/>
      <c r="T420" s="41" t="s">
        <v>2472</v>
      </c>
      <c r="U420" s="25" t="s">
        <v>2473</v>
      </c>
      <c r="V420" s="2" t="s">
        <v>183</v>
      </c>
      <c r="W420" s="2" t="s">
        <v>46</v>
      </c>
      <c r="X420" s="2" t="s">
        <v>47</v>
      </c>
      <c r="Y420" s="2" t="s">
        <v>48</v>
      </c>
      <c r="Z420" s="17" t="str">
        <f>IF(Tabela1[[#This Row],[R.A.E]]="SIM",VLOOKUP(Tabela1[[#This Row],[CLASSIFICAÇÃO]],[1]Lista_Susp_!PRAZO,2,0)+Tabela1[[#This Row],[DATA]],"")</f>
        <v/>
      </c>
      <c r="AA420" s="19" t="b">
        <f ca="1">IF(Tabela1[[#This Row],[R.A.E]]="SIM",IF(AC420="ok","CONCLUÍDO",IF(Tabela1[[#This Row],[PRAZO ABERTURA R.A.E]]&lt;TODAY(),"ATRASADO","NO PRAZO")))</f>
        <v>0</v>
      </c>
      <c r="AB420" s="19" t="str">
        <f ca="1">IF(Tabela1[[#This Row],[PRAZO ABERTURA R.A.E]]&gt;=TODAY(),"",IF(Tabela1[[#This Row],[STATUS]]="ATRASADO",TODAY()-Tabela1[[#This Row],[PRAZO ABERTURA R.A.E]],""))</f>
        <v/>
      </c>
      <c r="AE420" s="2"/>
    </row>
    <row r="421" spans="1:32" x14ac:dyDescent="0.25">
      <c r="A421" s="4">
        <v>420</v>
      </c>
      <c r="B421" s="20" t="s">
        <v>32</v>
      </c>
      <c r="C421" s="49">
        <v>45396</v>
      </c>
      <c r="D421" s="56" t="s">
        <v>2167</v>
      </c>
      <c r="E421" s="21">
        <v>0.29166666666666669</v>
      </c>
      <c r="F421" s="40" t="s">
        <v>1911</v>
      </c>
      <c r="G421" s="20" t="s">
        <v>1084</v>
      </c>
      <c r="H421" s="9"/>
      <c r="I421" s="10"/>
      <c r="J421" s="2"/>
      <c r="K421" s="16" t="s">
        <v>2474</v>
      </c>
      <c r="L421" s="2" t="s">
        <v>37</v>
      </c>
      <c r="M421" s="2" t="s">
        <v>96</v>
      </c>
      <c r="N421" s="20" t="s">
        <v>1911</v>
      </c>
      <c r="O421" s="24" t="s">
        <v>2475</v>
      </c>
      <c r="P421" s="2" t="s">
        <v>2476</v>
      </c>
      <c r="Q421" s="31"/>
      <c r="R421" s="31"/>
      <c r="S421" s="31"/>
      <c r="T421" s="41" t="s">
        <v>2472</v>
      </c>
      <c r="U421" s="25" t="s">
        <v>2473</v>
      </c>
      <c r="V421" s="2" t="s">
        <v>183</v>
      </c>
      <c r="W421" s="2" t="s">
        <v>184</v>
      </c>
      <c r="X421" s="2" t="s">
        <v>47</v>
      </c>
      <c r="Y421" s="2" t="s">
        <v>52</v>
      </c>
      <c r="Z421" s="17">
        <f>IF(Tabela1[[#This Row],[R.A.E]]="SIM",VLOOKUP(Tabela1[[#This Row],[CLASSIFICAÇÃO]],[1]Lista_Susp_!PRAZO,2,0)+Tabela1[[#This Row],[DATA]],"")</f>
        <v>45403</v>
      </c>
      <c r="AA421" s="19" t="str">
        <f ca="1">IF(Tabela1[[#This Row],[R.A.E]]="SIM",IF(AC421="ok","CONCLUÍDO",IF(Tabela1[[#This Row],[PRAZO ABERTURA R.A.E]]&lt;TODAY(),"ATRASADO","NO PRAZO")))</f>
        <v>CONCLUÍDO</v>
      </c>
      <c r="AB421" s="19" t="str">
        <f ca="1">IF(Tabela1[[#This Row],[PRAZO ABERTURA R.A.E]]&gt;=TODAY(),"",IF(Tabela1[[#This Row],[STATUS]]="ATRASADO",TODAY()-Tabela1[[#This Row],[PRAZO ABERTURA R.A.E]],""))</f>
        <v/>
      </c>
      <c r="AC421" s="17" t="s">
        <v>186</v>
      </c>
      <c r="AD421" s="17">
        <v>45399</v>
      </c>
      <c r="AE421" s="2" t="s">
        <v>52</v>
      </c>
      <c r="AF421" t="s">
        <v>52</v>
      </c>
    </row>
    <row r="422" spans="1:32" ht="30" x14ac:dyDescent="0.25">
      <c r="A422" s="4">
        <v>421</v>
      </c>
      <c r="B422" s="20" t="s">
        <v>32</v>
      </c>
      <c r="C422" s="49">
        <v>45397</v>
      </c>
      <c r="D422" s="56" t="s">
        <v>2167</v>
      </c>
      <c r="E422" s="21">
        <v>0.3979166666666667</v>
      </c>
      <c r="F422" s="40" t="s">
        <v>1626</v>
      </c>
      <c r="G422" s="20" t="s">
        <v>73</v>
      </c>
      <c r="H422" s="9"/>
      <c r="I422" s="10"/>
      <c r="J422" s="2"/>
      <c r="K422" s="11" t="s">
        <v>2477</v>
      </c>
      <c r="L422" s="2" t="s">
        <v>37</v>
      </c>
      <c r="M422" s="2" t="s">
        <v>128</v>
      </c>
      <c r="N422" s="20" t="s">
        <v>2478</v>
      </c>
      <c r="O422" s="24" t="s">
        <v>2479</v>
      </c>
      <c r="P422" s="2" t="s">
        <v>2480</v>
      </c>
      <c r="Q422" s="31"/>
      <c r="R422" s="31"/>
      <c r="S422" s="31"/>
      <c r="T422" s="41" t="s">
        <v>2481</v>
      </c>
      <c r="U422" s="25" t="s">
        <v>2482</v>
      </c>
      <c r="V422" s="2" t="s">
        <v>1038</v>
      </c>
      <c r="W422" s="2" t="s">
        <v>46</v>
      </c>
      <c r="X422" s="2" t="s">
        <v>47</v>
      </c>
      <c r="Y422" s="2" t="s">
        <v>48</v>
      </c>
      <c r="Z422" s="17" t="str">
        <f>IF(Tabela1[[#This Row],[R.A.E]]="SIM",VLOOKUP(Tabela1[[#This Row],[CLASSIFICAÇÃO]],[1]Lista_Susp_!PRAZO,2,0)+Tabela1[[#This Row],[DATA]],"")</f>
        <v/>
      </c>
      <c r="AA422" s="19" t="b">
        <f ca="1">IF(Tabela1[[#This Row],[R.A.E]]="SIM",IF(AC422="ok","CONCLUÍDO",IF(Tabela1[[#This Row],[PRAZO ABERTURA R.A.E]]&lt;TODAY(),"ATRASADO","NO PRAZO")))</f>
        <v>0</v>
      </c>
      <c r="AB422" s="19" t="str">
        <f ca="1">IF(Tabela1[[#This Row],[PRAZO ABERTURA R.A.E]]&gt;=TODAY(),"",IF(Tabela1[[#This Row],[STATUS]]="ATRASADO",TODAY()-Tabela1[[#This Row],[PRAZO ABERTURA R.A.E]],""))</f>
        <v/>
      </c>
      <c r="AE422" s="2"/>
    </row>
    <row r="423" spans="1:32" ht="45" x14ac:dyDescent="0.25">
      <c r="A423" s="4">
        <v>422</v>
      </c>
      <c r="B423" s="20" t="s">
        <v>32</v>
      </c>
      <c r="C423" s="49">
        <v>45397</v>
      </c>
      <c r="D423" s="56" t="s">
        <v>2167</v>
      </c>
      <c r="E423" s="21">
        <v>0.4861111111111111</v>
      </c>
      <c r="F423" s="40" t="s">
        <v>2483</v>
      </c>
      <c r="G423" s="20" t="s">
        <v>125</v>
      </c>
      <c r="H423" s="9"/>
      <c r="I423" s="10"/>
      <c r="J423" s="2"/>
      <c r="K423" s="11" t="s">
        <v>2484</v>
      </c>
      <c r="L423" s="2" t="s">
        <v>37</v>
      </c>
      <c r="M423" s="2" t="s">
        <v>96</v>
      </c>
      <c r="N423" s="20" t="s">
        <v>1062</v>
      </c>
      <c r="O423" s="24" t="s">
        <v>2485</v>
      </c>
      <c r="P423" s="2" t="s">
        <v>1892</v>
      </c>
      <c r="Q423" s="31"/>
      <c r="R423" s="31"/>
      <c r="S423" s="31"/>
      <c r="T423" s="41" t="s">
        <v>2486</v>
      </c>
      <c r="U423" s="2" t="s">
        <v>2487</v>
      </c>
      <c r="V423" s="2" t="s">
        <v>104</v>
      </c>
      <c r="W423" s="2" t="s">
        <v>46</v>
      </c>
      <c r="X423" s="2" t="s">
        <v>47</v>
      </c>
      <c r="Y423" s="2" t="s">
        <v>52</v>
      </c>
      <c r="Z423" s="17">
        <f>IF(Tabela1[[#This Row],[R.A.E]]="SIM",VLOOKUP(Tabela1[[#This Row],[CLASSIFICAÇÃO]],[1]Lista_Susp_!PRAZO,2,0)+Tabela1[[#This Row],[DATA]],"")</f>
        <v>45404</v>
      </c>
      <c r="AA423" s="19" t="str">
        <f ca="1">IF(Tabela1[[#This Row],[R.A.E]]="SIM",IF(AC423="ok","CONCLUÍDO",IF(Tabela1[[#This Row],[PRAZO ABERTURA R.A.E]]&lt;TODAY(),"ATRASADO","NO PRAZO")))</f>
        <v>CONCLUÍDO</v>
      </c>
      <c r="AB423" s="19" t="str">
        <f ca="1">IF(Tabela1[[#This Row],[PRAZO ABERTURA R.A.E]]&gt;=TODAY(),"",IF(Tabela1[[#This Row],[STATUS]]="ATRASADO",TODAY()-Tabela1[[#This Row],[PRAZO ABERTURA R.A.E]],""))</f>
        <v/>
      </c>
      <c r="AC423" s="2" t="s">
        <v>186</v>
      </c>
      <c r="AD423" s="17">
        <v>45398</v>
      </c>
      <c r="AE423" s="2" t="s">
        <v>52</v>
      </c>
    </row>
    <row r="424" spans="1:32" x14ac:dyDescent="0.25">
      <c r="A424" s="4">
        <v>423</v>
      </c>
      <c r="B424" s="20" t="s">
        <v>32</v>
      </c>
      <c r="C424" s="49">
        <v>45397</v>
      </c>
      <c r="D424" s="56" t="s">
        <v>2167</v>
      </c>
      <c r="E424" s="21">
        <v>0.42708333333333331</v>
      </c>
      <c r="F424" s="40" t="s">
        <v>2488</v>
      </c>
      <c r="G424" s="45" t="s">
        <v>125</v>
      </c>
      <c r="H424" s="9"/>
      <c r="I424" s="10"/>
      <c r="J424" s="2"/>
      <c r="K424" s="11" t="s">
        <v>2489</v>
      </c>
      <c r="L424" s="2" t="s">
        <v>37</v>
      </c>
      <c r="M424" s="2" t="s">
        <v>128</v>
      </c>
      <c r="N424" s="20" t="s">
        <v>781</v>
      </c>
      <c r="O424" s="24" t="s">
        <v>2490</v>
      </c>
      <c r="P424" s="2" t="s">
        <v>2491</v>
      </c>
      <c r="Q424" s="31"/>
      <c r="R424" s="31"/>
      <c r="S424" s="31"/>
      <c r="T424" s="41" t="s">
        <v>2492</v>
      </c>
      <c r="U424" s="2" t="s">
        <v>2493</v>
      </c>
      <c r="V424" s="2" t="s">
        <v>135</v>
      </c>
      <c r="W424" s="2" t="s">
        <v>46</v>
      </c>
      <c r="X424" s="2" t="s">
        <v>47</v>
      </c>
      <c r="Y424" s="2" t="s">
        <v>48</v>
      </c>
      <c r="Z424" s="17" t="str">
        <f>IF(Tabela1[[#This Row],[R.A.E]]="SIM",VLOOKUP(Tabela1[[#This Row],[CLASSIFICAÇÃO]],[1]Lista_Susp_!PRAZO,2,0)+Tabela1[[#This Row],[DATA]],"")</f>
        <v/>
      </c>
      <c r="AA424" s="19" t="b">
        <f ca="1">IF(Tabela1[[#This Row],[R.A.E]]="SIM",IF(AC424="ok","CONCLUÍDO",IF(Tabela1[[#This Row],[PRAZO ABERTURA R.A.E]]&lt;TODAY(),"ATRASADO","NO PRAZO")))</f>
        <v>0</v>
      </c>
      <c r="AB424" s="19" t="str">
        <f ca="1">IF(Tabela1[[#This Row],[PRAZO ABERTURA R.A.E]]&gt;=TODAY(),"",IF(Tabela1[[#This Row],[STATUS]]="ATRASADO",TODAY()-Tabela1[[#This Row],[PRAZO ABERTURA R.A.E]],""))</f>
        <v/>
      </c>
      <c r="AE424" s="2"/>
    </row>
    <row r="425" spans="1:32" ht="90" x14ac:dyDescent="0.25">
      <c r="A425" s="4">
        <v>424</v>
      </c>
      <c r="B425" s="20" t="s">
        <v>32</v>
      </c>
      <c r="C425" s="49">
        <v>45397</v>
      </c>
      <c r="D425" s="56" t="s">
        <v>2167</v>
      </c>
      <c r="E425" s="21">
        <v>0.83333333333333337</v>
      </c>
      <c r="F425" s="40" t="s">
        <v>2494</v>
      </c>
      <c r="G425" s="20" t="s">
        <v>34</v>
      </c>
      <c r="H425" s="9" t="s">
        <v>113</v>
      </c>
      <c r="I425" s="10"/>
      <c r="J425" s="2" t="s">
        <v>52</v>
      </c>
      <c r="K425" s="11" t="s">
        <v>2495</v>
      </c>
      <c r="L425" s="2" t="s">
        <v>37</v>
      </c>
      <c r="M425" s="2" t="s">
        <v>38</v>
      </c>
      <c r="N425" s="20" t="s">
        <v>593</v>
      </c>
      <c r="O425" s="24" t="s">
        <v>2496</v>
      </c>
      <c r="P425" s="2" t="s">
        <v>2497</v>
      </c>
      <c r="Q425" s="31"/>
      <c r="R425" s="31"/>
      <c r="S425" s="31"/>
      <c r="T425" s="41" t="s">
        <v>2498</v>
      </c>
      <c r="U425" s="1" t="s">
        <v>945</v>
      </c>
      <c r="V425" s="2" t="s">
        <v>599</v>
      </c>
      <c r="W425" s="2" t="s">
        <v>46</v>
      </c>
      <c r="X425" s="2" t="s">
        <v>151</v>
      </c>
      <c r="Y425" s="2" t="s">
        <v>52</v>
      </c>
      <c r="Z425" s="17">
        <f>IF(Tabela1[[#This Row],[R.A.E]]="SIM",VLOOKUP(Tabela1[[#This Row],[CLASSIFICAÇÃO]],[1]Lista_Susp_!PRAZO,2,0)+Tabela1[[#This Row],[DATA]],"")</f>
        <v>45404</v>
      </c>
      <c r="AA425" s="19" t="str">
        <f ca="1">IF(Tabela1[[#This Row],[R.A.E]]="SIM",IF(AC425="ok","CONCLUÍDO",IF(Tabela1[[#This Row],[PRAZO ABERTURA R.A.E]]&lt;TODAY(),"ATRASADO","NO PRAZO")))</f>
        <v>CONCLUÍDO</v>
      </c>
      <c r="AB425" s="19" t="str">
        <f ca="1">IF(Tabela1[[#This Row],[PRAZO ABERTURA R.A.E]]&gt;=TODAY(),"",IF(Tabela1[[#This Row],[STATUS]]="ATRASADO",TODAY()-Tabela1[[#This Row],[PRAZO ABERTURA R.A.E]],""))</f>
        <v/>
      </c>
      <c r="AC425" s="2" t="s">
        <v>62</v>
      </c>
      <c r="AE425" s="2" t="s">
        <v>52</v>
      </c>
      <c r="AF425" t="s">
        <v>52</v>
      </c>
    </row>
    <row r="426" spans="1:32" ht="45" x14ac:dyDescent="0.25">
      <c r="A426" s="4">
        <v>425</v>
      </c>
      <c r="B426" s="20" t="s">
        <v>71</v>
      </c>
      <c r="C426" s="49">
        <v>45394</v>
      </c>
      <c r="D426" s="56" t="s">
        <v>2167</v>
      </c>
      <c r="E426" s="21">
        <v>0.375</v>
      </c>
      <c r="F426" s="40" t="s">
        <v>1707</v>
      </c>
      <c r="G426" s="20" t="s">
        <v>73</v>
      </c>
      <c r="H426" s="9"/>
      <c r="I426" s="10"/>
      <c r="J426" s="2"/>
      <c r="K426" s="11" t="s">
        <v>2499</v>
      </c>
      <c r="L426" s="2" t="s">
        <v>1595</v>
      </c>
      <c r="M426" s="2" t="s">
        <v>128</v>
      </c>
      <c r="N426" s="20" t="s">
        <v>1496</v>
      </c>
      <c r="O426" s="20" t="s">
        <v>2500</v>
      </c>
      <c r="P426" s="2" t="s">
        <v>2501</v>
      </c>
      <c r="Q426" s="31"/>
      <c r="R426" s="31"/>
      <c r="S426" s="31"/>
      <c r="T426" s="41" t="s">
        <v>2502</v>
      </c>
      <c r="U426" s="2" t="s">
        <v>2364</v>
      </c>
      <c r="V426" s="2" t="s">
        <v>85</v>
      </c>
      <c r="W426" s="2" t="s">
        <v>46</v>
      </c>
      <c r="X426" s="2" t="s">
        <v>47</v>
      </c>
      <c r="Y426" s="2" t="s">
        <v>48</v>
      </c>
      <c r="Z426" s="17" t="str">
        <f>IF(Tabela1[[#This Row],[R.A.E]]="SIM",VLOOKUP(Tabela1[[#This Row],[CLASSIFICAÇÃO]],[1]Lista_Susp_!PRAZO,2,0)+Tabela1[[#This Row],[DATA]],"")</f>
        <v/>
      </c>
      <c r="AA426" s="19" t="b">
        <f ca="1">IF(Tabela1[[#This Row],[R.A.E]]="SIM",IF(AC426="ok","CONCLUÍDO",IF(Tabela1[[#This Row],[PRAZO ABERTURA R.A.E]]&lt;TODAY(),"ATRASADO","NO PRAZO")))</f>
        <v>0</v>
      </c>
      <c r="AB426" s="19" t="str">
        <f ca="1">IF(Tabela1[[#This Row],[PRAZO ABERTURA R.A.E]]&gt;=TODAY(),"",IF(Tabela1[[#This Row],[STATUS]]="ATRASADO",TODAY()-Tabela1[[#This Row],[PRAZO ABERTURA R.A.E]],""))</f>
        <v/>
      </c>
      <c r="AE426" s="2"/>
      <c r="AF426" t="s">
        <v>52</v>
      </c>
    </row>
    <row r="427" spans="1:32" ht="30" x14ac:dyDescent="0.25">
      <c r="A427" s="4">
        <v>426</v>
      </c>
      <c r="B427" s="20" t="s">
        <v>71</v>
      </c>
      <c r="C427" s="49">
        <v>45394</v>
      </c>
      <c r="D427" s="56" t="s">
        <v>2167</v>
      </c>
      <c r="E427" s="21">
        <v>0.8125</v>
      </c>
      <c r="F427" s="40" t="s">
        <v>2503</v>
      </c>
      <c r="G427" s="20" t="s">
        <v>34</v>
      </c>
      <c r="H427" s="9" t="s">
        <v>35</v>
      </c>
      <c r="I427" s="10"/>
      <c r="J427" s="2"/>
      <c r="K427" s="11" t="s">
        <v>2504</v>
      </c>
      <c r="L427" s="2" t="s">
        <v>75</v>
      </c>
      <c r="M427" s="2" t="s">
        <v>128</v>
      </c>
      <c r="N427" s="20" t="s">
        <v>2505</v>
      </c>
      <c r="O427" s="24" t="s">
        <v>2506</v>
      </c>
      <c r="P427" s="2" t="s">
        <v>165</v>
      </c>
      <c r="Q427" s="31"/>
      <c r="R427" s="31"/>
      <c r="S427" s="31"/>
      <c r="T427" s="41" t="s">
        <v>2507</v>
      </c>
      <c r="U427" s="2" t="s">
        <v>2508</v>
      </c>
      <c r="V427" s="2" t="s">
        <v>170</v>
      </c>
      <c r="W427" s="2" t="s">
        <v>46</v>
      </c>
      <c r="X427" s="2" t="s">
        <v>47</v>
      </c>
      <c r="Y427" s="2" t="s">
        <v>48</v>
      </c>
      <c r="Z427" s="17" t="str">
        <f>IF(Tabela1[[#This Row],[R.A.E]]="SIM",VLOOKUP(Tabela1[[#This Row],[CLASSIFICAÇÃO]],[1]Lista_Susp_!PRAZO,2,0)+Tabela1[[#This Row],[DATA]],"")</f>
        <v/>
      </c>
      <c r="AA427" s="19" t="b">
        <f ca="1">IF(Tabela1[[#This Row],[R.A.E]]="SIM",IF(AC427="ok","CONCLUÍDO",IF(Tabela1[[#This Row],[PRAZO ABERTURA R.A.E]]&lt;TODAY(),"ATRASADO","NO PRAZO")))</f>
        <v>0</v>
      </c>
      <c r="AB427" s="19" t="str">
        <f ca="1">IF(Tabela1[[#This Row],[PRAZO ABERTURA R.A.E]]&gt;=TODAY(),"",IF(Tabela1[[#This Row],[STATUS]]="ATRASADO",TODAY()-Tabela1[[#This Row],[PRAZO ABERTURA R.A.E]],""))</f>
        <v/>
      </c>
      <c r="AE427" s="2"/>
      <c r="AF427" t="s">
        <v>52</v>
      </c>
    </row>
    <row r="428" spans="1:32" ht="30" x14ac:dyDescent="0.25">
      <c r="A428" s="4">
        <v>427</v>
      </c>
      <c r="B428" s="20" t="s">
        <v>32</v>
      </c>
      <c r="C428" s="49">
        <v>45396</v>
      </c>
      <c r="D428" s="56" t="s">
        <v>2167</v>
      </c>
      <c r="E428" s="21">
        <v>0.66527777777777775</v>
      </c>
      <c r="F428" s="40" t="s">
        <v>2200</v>
      </c>
      <c r="G428" s="20" t="s">
        <v>34</v>
      </c>
      <c r="H428" s="9" t="s">
        <v>583</v>
      </c>
      <c r="I428" s="10"/>
      <c r="J428" s="2"/>
      <c r="K428" s="11" t="s">
        <v>2509</v>
      </c>
      <c r="L428" s="2" t="s">
        <v>95</v>
      </c>
      <c r="M428" s="2" t="s">
        <v>96</v>
      </c>
      <c r="N428" s="20" t="s">
        <v>2510</v>
      </c>
      <c r="O428" s="20" t="s">
        <v>2511</v>
      </c>
      <c r="P428" s="2" t="s">
        <v>535</v>
      </c>
      <c r="Q428" s="31"/>
      <c r="R428" s="31"/>
      <c r="S428" s="31"/>
      <c r="T428" s="41" t="s">
        <v>2512</v>
      </c>
      <c r="U428" s="2" t="s">
        <v>2513</v>
      </c>
      <c r="V428" s="2" t="s">
        <v>170</v>
      </c>
      <c r="W428" s="2" t="s">
        <v>46</v>
      </c>
      <c r="X428" s="2" t="s">
        <v>47</v>
      </c>
      <c r="Y428" s="2" t="s">
        <v>48</v>
      </c>
      <c r="Z428" s="17" t="str">
        <f>IF(Tabela1[[#This Row],[R.A.E]]="SIM",VLOOKUP(Tabela1[[#This Row],[CLASSIFICAÇÃO]],[1]Lista_Susp_!PRAZO,2,0)+Tabela1[[#This Row],[DATA]],"")</f>
        <v/>
      </c>
      <c r="AA428" s="19" t="b">
        <f ca="1">IF(Tabela1[[#This Row],[R.A.E]]="SIM",IF(AC428="ok","CONCLUÍDO",IF(Tabela1[[#This Row],[PRAZO ABERTURA R.A.E]]&lt;TODAY(),"ATRASADO","NO PRAZO")))</f>
        <v>0</v>
      </c>
      <c r="AB428" s="19" t="str">
        <f ca="1">IF(Tabela1[[#This Row],[PRAZO ABERTURA R.A.E]]&gt;=TODAY(),"",IF(Tabela1[[#This Row],[STATUS]]="ATRASADO",TODAY()-Tabela1[[#This Row],[PRAZO ABERTURA R.A.E]],""))</f>
        <v/>
      </c>
      <c r="AE428" s="2"/>
    </row>
    <row r="429" spans="1:32" ht="45" x14ac:dyDescent="0.25">
      <c r="A429" s="4">
        <v>428</v>
      </c>
      <c r="B429" s="20" t="s">
        <v>71</v>
      </c>
      <c r="C429" s="49">
        <v>45395</v>
      </c>
      <c r="D429" s="56" t="s">
        <v>2167</v>
      </c>
      <c r="E429" s="21">
        <v>0.5</v>
      </c>
      <c r="F429" s="40" t="s">
        <v>2510</v>
      </c>
      <c r="G429" s="20" t="s">
        <v>73</v>
      </c>
      <c r="H429" s="9"/>
      <c r="I429" s="10"/>
      <c r="J429" s="2"/>
      <c r="K429" s="11" t="s">
        <v>2514</v>
      </c>
      <c r="L429" s="2" t="s">
        <v>75</v>
      </c>
      <c r="M429" s="2" t="s">
        <v>128</v>
      </c>
      <c r="N429" s="20" t="s">
        <v>2515</v>
      </c>
      <c r="O429" s="24" t="s">
        <v>2516</v>
      </c>
      <c r="P429" s="2" t="s">
        <v>2339</v>
      </c>
      <c r="Q429" s="31"/>
      <c r="R429" s="31"/>
      <c r="S429" s="31"/>
      <c r="T429" s="41" t="s">
        <v>2517</v>
      </c>
      <c r="U429" s="2" t="s">
        <v>2518</v>
      </c>
      <c r="V429" s="2" t="s">
        <v>145</v>
      </c>
      <c r="W429" s="2" t="s">
        <v>184</v>
      </c>
      <c r="X429" s="2" t="s">
        <v>47</v>
      </c>
      <c r="Y429" s="2" t="s">
        <v>52</v>
      </c>
      <c r="Z429" s="17">
        <f>IF(Tabela1[[#This Row],[R.A.E]]="SIM",VLOOKUP(Tabela1[[#This Row],[CLASSIFICAÇÃO]],[1]Lista_Susp_!PRAZO,2,0)+Tabela1[[#This Row],[DATA]],"")</f>
        <v>45402</v>
      </c>
      <c r="AA429" s="19" t="str">
        <f ca="1">IF(Tabela1[[#This Row],[R.A.E]]="SIM",IF(AC429="ok","CONCLUÍDO",IF(Tabela1[[#This Row],[PRAZO ABERTURA R.A.E]]&lt;TODAY(),"ATRASADO","NO PRAZO")))</f>
        <v>ATRASADO</v>
      </c>
      <c r="AB429" s="19">
        <f ca="1">IF(Tabela1[[#This Row],[PRAZO ABERTURA R.A.E]]&gt;=TODAY(),"",IF(Tabela1[[#This Row],[STATUS]]="ATRASADO",TODAY()-Tabela1[[#This Row],[PRAZO ABERTURA R.A.E]],""))</f>
        <v>181</v>
      </c>
      <c r="AE429" s="2"/>
      <c r="AF429" t="s">
        <v>52</v>
      </c>
    </row>
    <row r="430" spans="1:32" ht="60" x14ac:dyDescent="0.25">
      <c r="A430" s="4">
        <v>429</v>
      </c>
      <c r="B430" s="20" t="s">
        <v>32</v>
      </c>
      <c r="C430" s="49">
        <v>45397</v>
      </c>
      <c r="D430" s="56" t="s">
        <v>2167</v>
      </c>
      <c r="E430" s="21">
        <v>0.88194444444444453</v>
      </c>
      <c r="F430" s="40" t="s">
        <v>2519</v>
      </c>
      <c r="G430" s="20" t="s">
        <v>34</v>
      </c>
      <c r="H430" s="9" t="s">
        <v>113</v>
      </c>
      <c r="I430" s="10"/>
      <c r="J430" s="2" t="s">
        <v>52</v>
      </c>
      <c r="K430" s="11" t="s">
        <v>2520</v>
      </c>
      <c r="L430" s="2" t="s">
        <v>37</v>
      </c>
      <c r="M430" s="2" t="s">
        <v>38</v>
      </c>
      <c r="N430" s="20" t="s">
        <v>2521</v>
      </c>
      <c r="O430" s="24" t="s">
        <v>2522</v>
      </c>
      <c r="P430" s="2" t="s">
        <v>1154</v>
      </c>
      <c r="Q430" s="31"/>
      <c r="R430" s="31"/>
      <c r="S430" s="31"/>
      <c r="T430" s="41" t="s">
        <v>2523</v>
      </c>
      <c r="U430" s="2" t="s">
        <v>2524</v>
      </c>
      <c r="V430" s="2" t="s">
        <v>45</v>
      </c>
      <c r="W430" s="2" t="s">
        <v>61</v>
      </c>
      <c r="X430" s="2" t="s">
        <v>47</v>
      </c>
      <c r="Y430" s="2" t="s">
        <v>52</v>
      </c>
      <c r="Z430" s="17">
        <f>IF(Tabela1[[#This Row],[R.A.E]]="SIM",VLOOKUP(Tabela1[[#This Row],[CLASSIFICAÇÃO]],[1]Lista_Susp_!PRAZO,2,0)+Tabela1[[#This Row],[DATA]],"")</f>
        <v>45404</v>
      </c>
      <c r="AA430" s="19" t="str">
        <f ca="1">IF(Tabela1[[#This Row],[R.A.E]]="SIM",IF(AC430="ok","CONCLUÍDO",IF(Tabela1[[#This Row],[PRAZO ABERTURA R.A.E]]&lt;TODAY(),"ATRASADO","NO PRAZO")))</f>
        <v>CONCLUÍDO</v>
      </c>
      <c r="AB430" s="19" t="str">
        <f ca="1">IF(Tabela1[[#This Row],[PRAZO ABERTURA R.A.E]]&gt;=TODAY(),"",IF(Tabela1[[#This Row],[STATUS]]="ATRASADO",TODAY()-Tabela1[[#This Row],[PRAZO ABERTURA R.A.E]],""))</f>
        <v/>
      </c>
      <c r="AC430" s="2" t="s">
        <v>62</v>
      </c>
      <c r="AD430" s="17">
        <v>45400</v>
      </c>
      <c r="AE430" s="2" t="s">
        <v>52</v>
      </c>
      <c r="AF430" t="s">
        <v>52</v>
      </c>
    </row>
    <row r="431" spans="1:32" ht="45" x14ac:dyDescent="0.25">
      <c r="A431" s="4">
        <v>430</v>
      </c>
      <c r="B431" s="20" t="s">
        <v>32</v>
      </c>
      <c r="C431" s="49">
        <v>45397</v>
      </c>
      <c r="D431" s="56" t="s">
        <v>2167</v>
      </c>
      <c r="E431" s="21">
        <v>0.70833333333333337</v>
      </c>
      <c r="F431" s="40" t="s">
        <v>2525</v>
      </c>
      <c r="G431" s="20" t="s">
        <v>125</v>
      </c>
      <c r="H431" s="9"/>
      <c r="I431" s="10"/>
      <c r="J431" s="2"/>
      <c r="K431" s="11" t="s">
        <v>2526</v>
      </c>
      <c r="L431" s="2" t="s">
        <v>902</v>
      </c>
      <c r="M431" s="2" t="s">
        <v>96</v>
      </c>
      <c r="N431" s="20" t="s">
        <v>1425</v>
      </c>
      <c r="O431" s="20" t="s">
        <v>2527</v>
      </c>
      <c r="P431" s="2" t="s">
        <v>1674</v>
      </c>
      <c r="Q431" s="31"/>
      <c r="R431" s="31"/>
      <c r="S431" s="31"/>
      <c r="T431" s="41" t="s">
        <v>2528</v>
      </c>
      <c r="U431" s="15" t="s">
        <v>2295</v>
      </c>
      <c r="V431" s="2" t="s">
        <v>398</v>
      </c>
      <c r="W431" s="2" t="s">
        <v>46</v>
      </c>
      <c r="X431" s="2" t="s">
        <v>47</v>
      </c>
      <c r="Y431" s="2" t="s">
        <v>48</v>
      </c>
      <c r="Z431" s="17" t="str">
        <f>IF(Tabela1[[#This Row],[R.A.E]]="SIM",VLOOKUP(Tabela1[[#This Row],[CLASSIFICAÇÃO]],[1]Lista_Susp_!PRAZO,2,0)+Tabela1[[#This Row],[DATA]],"")</f>
        <v/>
      </c>
      <c r="AA431" s="19" t="b">
        <f ca="1">IF(Tabela1[[#This Row],[R.A.E]]="SIM",IF(AC431="ok","CONCLUÍDO",IF(Tabela1[[#This Row],[PRAZO ABERTURA R.A.E]]&lt;TODAY(),"ATRASADO","NO PRAZO")))</f>
        <v>0</v>
      </c>
      <c r="AB431" s="19" t="str">
        <f ca="1">IF(Tabela1[[#This Row],[PRAZO ABERTURA R.A.E]]&gt;=TODAY(),"",IF(Tabela1[[#This Row],[STATUS]]="ATRASADO",TODAY()-Tabela1[[#This Row],[PRAZO ABERTURA R.A.E]],""))</f>
        <v/>
      </c>
      <c r="AE431" s="2"/>
    </row>
    <row r="432" spans="1:32" ht="30" x14ac:dyDescent="0.25">
      <c r="A432" s="4">
        <v>431</v>
      </c>
      <c r="B432" s="20" t="s">
        <v>32</v>
      </c>
      <c r="C432" s="49">
        <v>45397</v>
      </c>
      <c r="D432" s="56" t="s">
        <v>2167</v>
      </c>
      <c r="E432" s="21">
        <v>0.625</v>
      </c>
      <c r="F432" s="40" t="s">
        <v>2529</v>
      </c>
      <c r="G432" s="20" t="s">
        <v>125</v>
      </c>
      <c r="H432" s="9"/>
      <c r="I432" s="10"/>
      <c r="J432" s="2"/>
      <c r="K432" s="11" t="s">
        <v>2530</v>
      </c>
      <c r="L432" s="2" t="s">
        <v>921</v>
      </c>
      <c r="M432" s="2" t="s">
        <v>128</v>
      </c>
      <c r="N432" s="20" t="s">
        <v>2531</v>
      </c>
      <c r="O432" s="20" t="s">
        <v>2532</v>
      </c>
      <c r="P432" s="2" t="s">
        <v>245</v>
      </c>
      <c r="Q432" s="31"/>
      <c r="R432" s="31"/>
      <c r="S432" s="31"/>
      <c r="T432" s="41" t="s">
        <v>2368</v>
      </c>
      <c r="U432" s="2" t="s">
        <v>2533</v>
      </c>
      <c r="V432" s="2" t="s">
        <v>219</v>
      </c>
      <c r="W432" s="2" t="s">
        <v>46</v>
      </c>
      <c r="X432" s="2" t="s">
        <v>47</v>
      </c>
      <c r="Y432" s="2" t="s">
        <v>48</v>
      </c>
      <c r="Z432" s="17" t="str">
        <f>IF(Tabela1[[#This Row],[R.A.E]]="SIM",VLOOKUP(Tabela1[[#This Row],[CLASSIFICAÇÃO]],[1]Lista_Susp_!PRAZO,2,0)+Tabela1[[#This Row],[DATA]],"")</f>
        <v/>
      </c>
      <c r="AA432" s="19" t="b">
        <f ca="1">IF(Tabela1[[#This Row],[R.A.E]]="SIM",IF(AC432="ok","CONCLUÍDO",IF(Tabela1[[#This Row],[PRAZO ABERTURA R.A.E]]&lt;TODAY(),"ATRASADO","NO PRAZO")))</f>
        <v>0</v>
      </c>
      <c r="AB432" s="19" t="str">
        <f ca="1">IF(Tabela1[[#This Row],[PRAZO ABERTURA R.A.E]]&gt;=TODAY(),"",IF(Tabela1[[#This Row],[STATUS]]="ATRASADO",TODAY()-Tabela1[[#This Row],[PRAZO ABERTURA R.A.E]],""))</f>
        <v/>
      </c>
      <c r="AE432" s="2"/>
    </row>
    <row r="433" spans="1:32" ht="30" x14ac:dyDescent="0.25">
      <c r="A433" s="4">
        <v>432</v>
      </c>
      <c r="B433" s="20" t="s">
        <v>32</v>
      </c>
      <c r="C433" s="49">
        <v>45398</v>
      </c>
      <c r="D433" s="56" t="s">
        <v>2167</v>
      </c>
      <c r="E433" s="21">
        <v>0.79166666666666663</v>
      </c>
      <c r="F433" s="40" t="s">
        <v>2534</v>
      </c>
      <c r="G433" s="20" t="s">
        <v>73</v>
      </c>
      <c r="H433" s="9"/>
      <c r="I433" s="10"/>
      <c r="J433" s="2"/>
      <c r="K433" s="11" t="s">
        <v>2535</v>
      </c>
      <c r="L433" s="2" t="s">
        <v>37</v>
      </c>
      <c r="M433" s="2" t="s">
        <v>96</v>
      </c>
      <c r="N433" s="20" t="s">
        <v>1451</v>
      </c>
      <c r="O433" s="24" t="s">
        <v>2536</v>
      </c>
      <c r="P433" s="25" t="s">
        <v>2537</v>
      </c>
      <c r="Q433" s="31"/>
      <c r="R433" s="31"/>
      <c r="S433" s="31"/>
      <c r="T433" s="41" t="s">
        <v>2538</v>
      </c>
      <c r="U433" s="15" t="s">
        <v>1454</v>
      </c>
      <c r="V433" s="2" t="s">
        <v>1240</v>
      </c>
      <c r="W433" s="2" t="s">
        <v>46</v>
      </c>
      <c r="X433" s="2" t="s">
        <v>47</v>
      </c>
      <c r="Y433" s="2" t="s">
        <v>48</v>
      </c>
      <c r="Z433" s="17" t="str">
        <f>IF(Tabela1[[#This Row],[R.A.E]]="SIM",VLOOKUP(Tabela1[[#This Row],[CLASSIFICAÇÃO]],[1]Lista_Susp_!PRAZO,2,0)+Tabela1[[#This Row],[DATA]],"")</f>
        <v/>
      </c>
      <c r="AA433" s="19" t="b">
        <f ca="1">IF(Tabela1[[#This Row],[R.A.E]]="SIM",IF(AC433="ok","CONCLUÍDO",IF(Tabela1[[#This Row],[PRAZO ABERTURA R.A.E]]&lt;TODAY(),"ATRASADO","NO PRAZO")))</f>
        <v>0</v>
      </c>
      <c r="AB433" s="19" t="str">
        <f ca="1">IF(Tabela1[[#This Row],[PRAZO ABERTURA R.A.E]]&gt;=TODAY(),"",IF(Tabela1[[#This Row],[STATUS]]="ATRASADO",TODAY()-Tabela1[[#This Row],[PRAZO ABERTURA R.A.E]],""))</f>
        <v/>
      </c>
      <c r="AE433" s="2"/>
    </row>
    <row r="434" spans="1:32" ht="45" x14ac:dyDescent="0.25">
      <c r="A434" s="4">
        <v>433</v>
      </c>
      <c r="B434" s="20" t="s">
        <v>32</v>
      </c>
      <c r="C434" s="49">
        <v>45398</v>
      </c>
      <c r="D434" s="56" t="s">
        <v>2167</v>
      </c>
      <c r="E434" s="21">
        <v>0.47916666666666669</v>
      </c>
      <c r="F434" s="40" t="s">
        <v>2539</v>
      </c>
      <c r="G434" s="20" t="s">
        <v>73</v>
      </c>
      <c r="H434" s="9" t="s">
        <v>35</v>
      </c>
      <c r="I434" s="10"/>
      <c r="J434" s="2"/>
      <c r="K434" s="11" t="s">
        <v>2540</v>
      </c>
      <c r="L434" s="2" t="s">
        <v>37</v>
      </c>
      <c r="M434" s="2" t="s">
        <v>96</v>
      </c>
      <c r="N434" s="20" t="s">
        <v>2541</v>
      </c>
      <c r="O434" s="24" t="s">
        <v>2542</v>
      </c>
      <c r="P434" s="2" t="s">
        <v>2543</v>
      </c>
      <c r="Q434" s="31"/>
      <c r="R434" s="31"/>
      <c r="S434" s="31"/>
      <c r="T434" s="41" t="s">
        <v>2544</v>
      </c>
      <c r="U434" s="2" t="s">
        <v>2545</v>
      </c>
      <c r="V434" s="2" t="s">
        <v>145</v>
      </c>
      <c r="W434" s="2" t="s">
        <v>46</v>
      </c>
      <c r="X434" s="2" t="s">
        <v>151</v>
      </c>
      <c r="Y434" s="2" t="s">
        <v>52</v>
      </c>
      <c r="Z434" s="17">
        <f>IF(Tabela1[[#This Row],[R.A.E]]="SIM",VLOOKUP(Tabela1[[#This Row],[CLASSIFICAÇÃO]],[1]Lista_Susp_!PRAZO,2,0)+Tabela1[[#This Row],[DATA]],"")</f>
        <v>45405</v>
      </c>
      <c r="AA434" s="19" t="str">
        <f ca="1">IF(Tabela1[[#This Row],[R.A.E]]="SIM",IF(AC434="ok","CONCLUÍDO",IF(Tabela1[[#This Row],[PRAZO ABERTURA R.A.E]]&lt;TODAY(),"ATRASADO","NO PRAZO")))</f>
        <v>CONCLUÍDO</v>
      </c>
      <c r="AB434" s="17">
        <v>45404</v>
      </c>
      <c r="AC434" s="2" t="s">
        <v>186</v>
      </c>
      <c r="AE434" s="2"/>
    </row>
    <row r="435" spans="1:32" ht="30" x14ac:dyDescent="0.25">
      <c r="A435" s="4">
        <v>434</v>
      </c>
      <c r="B435" s="20" t="s">
        <v>71</v>
      </c>
      <c r="C435" s="49">
        <v>45397</v>
      </c>
      <c r="D435" s="56" t="s">
        <v>2167</v>
      </c>
      <c r="E435" s="21">
        <v>0.58333333333333337</v>
      </c>
      <c r="F435" s="40" t="s">
        <v>2546</v>
      </c>
      <c r="G435" s="20" t="s">
        <v>34</v>
      </c>
      <c r="H435" s="9" t="s">
        <v>35</v>
      </c>
      <c r="I435" s="10"/>
      <c r="J435" s="2"/>
      <c r="K435" s="11" t="s">
        <v>2547</v>
      </c>
      <c r="L435" s="2" t="s">
        <v>2548</v>
      </c>
      <c r="M435" s="2" t="s">
        <v>128</v>
      </c>
      <c r="N435" s="44" t="s">
        <v>1418</v>
      </c>
      <c r="O435" s="20" t="s">
        <v>2549</v>
      </c>
      <c r="P435" s="2" t="s">
        <v>2550</v>
      </c>
      <c r="Q435" s="31"/>
      <c r="R435" s="31"/>
      <c r="S435" s="31"/>
      <c r="T435" s="41" t="s">
        <v>2551</v>
      </c>
      <c r="U435" s="2" t="s">
        <v>2552</v>
      </c>
      <c r="V435" s="2" t="s">
        <v>170</v>
      </c>
      <c r="W435" s="2" t="s">
        <v>46</v>
      </c>
      <c r="X435" s="2" t="s">
        <v>47</v>
      </c>
      <c r="Y435" s="2" t="s">
        <v>48</v>
      </c>
      <c r="Z435" s="17" t="str">
        <f>IF(Tabela1[[#This Row],[R.A.E]]="SIM",VLOOKUP(Tabela1[[#This Row],[CLASSIFICAÇÃO]],[1]Lista_Susp_!PRAZO,2,0)+Tabela1[[#This Row],[DATA]],"")</f>
        <v/>
      </c>
      <c r="AA435" s="19" t="b">
        <f ca="1">IF(Tabela1[[#This Row],[R.A.E]]="SIM",IF(AC435="ok","CONCLUÍDO",IF(Tabela1[[#This Row],[PRAZO ABERTURA R.A.E]]&lt;TODAY(),"ATRASADO","NO PRAZO")))</f>
        <v>0</v>
      </c>
      <c r="AB435" s="19" t="str">
        <f ca="1">IF(Tabela1[[#This Row],[PRAZO ABERTURA R.A.E]]&gt;=TODAY(),"",IF(Tabela1[[#This Row],[STATUS]]="ATRASADO",TODAY()-Tabela1[[#This Row],[PRAZO ABERTURA R.A.E]],""))</f>
        <v/>
      </c>
      <c r="AE435" s="2"/>
      <c r="AF435" t="s">
        <v>52</v>
      </c>
    </row>
    <row r="436" spans="1:32" ht="30" x14ac:dyDescent="0.25">
      <c r="A436" s="4">
        <v>435</v>
      </c>
      <c r="B436" s="20" t="s">
        <v>71</v>
      </c>
      <c r="C436" s="49">
        <v>45398</v>
      </c>
      <c r="D436" s="56" t="s">
        <v>2167</v>
      </c>
      <c r="E436" s="21">
        <v>0.6875</v>
      </c>
      <c r="F436" s="40" t="s">
        <v>1499</v>
      </c>
      <c r="G436" s="20" t="s">
        <v>34</v>
      </c>
      <c r="H436" s="9" t="s">
        <v>93</v>
      </c>
      <c r="I436" s="10"/>
      <c r="J436" s="2"/>
      <c r="K436" s="11" t="s">
        <v>2553</v>
      </c>
      <c r="L436" s="2" t="s">
        <v>127</v>
      </c>
      <c r="M436" s="2" t="s">
        <v>128</v>
      </c>
      <c r="N436" s="20" t="s">
        <v>2554</v>
      </c>
      <c r="O436" s="20" t="s">
        <v>2555</v>
      </c>
      <c r="P436" s="2" t="s">
        <v>290</v>
      </c>
      <c r="Q436" s="31"/>
      <c r="R436" s="31"/>
      <c r="S436" s="31"/>
      <c r="T436" s="41" t="s">
        <v>2556</v>
      </c>
      <c r="U436" s="2" t="s">
        <v>2557</v>
      </c>
      <c r="V436" s="2" t="s">
        <v>374</v>
      </c>
      <c r="W436" s="2" t="s">
        <v>46</v>
      </c>
      <c r="X436" s="2" t="s">
        <v>47</v>
      </c>
      <c r="Y436" s="2" t="s">
        <v>48</v>
      </c>
      <c r="Z436" s="17" t="str">
        <f>IF(Tabela1[[#This Row],[R.A.E]]="SIM",VLOOKUP(Tabela1[[#This Row],[CLASSIFICAÇÃO]],[1]Lista_Susp_!PRAZO,2,0)+Tabela1[[#This Row],[DATA]],"")</f>
        <v/>
      </c>
      <c r="AA436" s="19" t="b">
        <f ca="1">IF(Tabela1[[#This Row],[R.A.E]]="SIM",IF(AC436="ok","CONCLUÍDO",IF(Tabela1[[#This Row],[PRAZO ABERTURA R.A.E]]&lt;TODAY(),"ATRASADO","NO PRAZO")))</f>
        <v>0</v>
      </c>
      <c r="AB436" s="19" t="str">
        <f ca="1">IF(Tabela1[[#This Row],[PRAZO ABERTURA R.A.E]]&gt;=TODAY(),"",IF(Tabela1[[#This Row],[STATUS]]="ATRASADO",TODAY()-Tabela1[[#This Row],[PRAZO ABERTURA R.A.E]],""))</f>
        <v/>
      </c>
      <c r="AE436" s="2"/>
      <c r="AF436" t="s">
        <v>52</v>
      </c>
    </row>
    <row r="437" spans="1:32" ht="45" x14ac:dyDescent="0.25">
      <c r="A437" s="4">
        <v>436</v>
      </c>
      <c r="B437" s="20" t="s">
        <v>71</v>
      </c>
      <c r="C437" s="49">
        <v>45398</v>
      </c>
      <c r="D437" s="56" t="s">
        <v>2167</v>
      </c>
      <c r="E437" s="21">
        <v>0.41666666666666669</v>
      </c>
      <c r="F437" s="40" t="s">
        <v>2558</v>
      </c>
      <c r="G437" s="20" t="s">
        <v>64</v>
      </c>
      <c r="H437" s="9"/>
      <c r="I437" s="10"/>
      <c r="J437" s="2"/>
      <c r="K437" s="11" t="s">
        <v>2559</v>
      </c>
      <c r="L437" s="2" t="s">
        <v>75</v>
      </c>
      <c r="M437" s="2" t="s">
        <v>128</v>
      </c>
      <c r="N437" s="20" t="s">
        <v>1462</v>
      </c>
      <c r="O437" s="24" t="s">
        <v>2560</v>
      </c>
      <c r="P437" s="2" t="s">
        <v>2561</v>
      </c>
      <c r="Q437" s="31"/>
      <c r="R437" s="31"/>
      <c r="S437" s="31"/>
      <c r="T437" s="41" t="s">
        <v>2562</v>
      </c>
      <c r="U437" s="2" t="s">
        <v>2563</v>
      </c>
      <c r="V437" s="2" t="s">
        <v>85</v>
      </c>
      <c r="W437" s="2" t="s">
        <v>46</v>
      </c>
      <c r="X437" s="2" t="s">
        <v>47</v>
      </c>
      <c r="Y437" s="2" t="s">
        <v>48</v>
      </c>
      <c r="Z437" s="17" t="str">
        <f>IF(Tabela1[[#This Row],[R.A.E]]="SIM",VLOOKUP(Tabela1[[#This Row],[CLASSIFICAÇÃO]],[1]Lista_Susp_!PRAZO,2,0)+Tabela1[[#This Row],[DATA]],"")</f>
        <v/>
      </c>
      <c r="AA437" s="19" t="b">
        <f ca="1">IF(Tabela1[[#This Row],[R.A.E]]="SIM",IF(AC437="ok","CONCLUÍDO",IF(Tabela1[[#This Row],[PRAZO ABERTURA R.A.E]]&lt;TODAY(),"ATRASADO","NO PRAZO")))</f>
        <v>0</v>
      </c>
      <c r="AB437" s="19" t="str">
        <f ca="1">IF(Tabela1[[#This Row],[PRAZO ABERTURA R.A.E]]&gt;=TODAY(),"",IF(Tabela1[[#This Row],[STATUS]]="ATRASADO",TODAY()-Tabela1[[#This Row],[PRAZO ABERTURA R.A.E]],""))</f>
        <v/>
      </c>
      <c r="AE437" s="2"/>
      <c r="AF437" t="s">
        <v>52</v>
      </c>
    </row>
    <row r="438" spans="1:32" ht="45" x14ac:dyDescent="0.25">
      <c r="A438" s="4">
        <v>437</v>
      </c>
      <c r="B438" s="20" t="s">
        <v>32</v>
      </c>
      <c r="C438" s="49">
        <v>45399</v>
      </c>
      <c r="D438" s="56" t="s">
        <v>2167</v>
      </c>
      <c r="E438" s="21">
        <v>0.27083333333333331</v>
      </c>
      <c r="F438" s="40" t="s">
        <v>2564</v>
      </c>
      <c r="G438" s="20" t="s">
        <v>34</v>
      </c>
      <c r="H438" s="9" t="s">
        <v>113</v>
      </c>
      <c r="I438" s="10"/>
      <c r="J438" s="2"/>
      <c r="K438" s="11" t="s">
        <v>2565</v>
      </c>
      <c r="L438" s="2" t="s">
        <v>982</v>
      </c>
      <c r="M438" s="2" t="s">
        <v>38</v>
      </c>
      <c r="N438" s="20" t="s">
        <v>2098</v>
      </c>
      <c r="O438" s="20" t="s">
        <v>2566</v>
      </c>
      <c r="P438" s="2" t="s">
        <v>2567</v>
      </c>
      <c r="Q438" s="31"/>
      <c r="R438" s="31"/>
      <c r="S438" s="31"/>
      <c r="T438" s="41" t="s">
        <v>2568</v>
      </c>
      <c r="U438" s="2" t="s">
        <v>2569</v>
      </c>
      <c r="V438" s="2" t="s">
        <v>1551</v>
      </c>
      <c r="W438" s="2" t="s">
        <v>46</v>
      </c>
      <c r="X438" s="2" t="s">
        <v>47</v>
      </c>
      <c r="Y438" s="2" t="s">
        <v>48</v>
      </c>
      <c r="Z438" s="17" t="str">
        <f>IF(Tabela1[[#This Row],[R.A.E]]="SIM",VLOOKUP(Tabela1[[#This Row],[CLASSIFICAÇÃO]],[1]Lista_Susp_!PRAZO,2,0)+Tabela1[[#This Row],[DATA]],"")</f>
        <v/>
      </c>
      <c r="AA438" s="19" t="b">
        <f ca="1">IF(Tabela1[[#This Row],[R.A.E]]="SIM",IF(AC438="ok","CONCLUÍDO",IF(Tabela1[[#This Row],[PRAZO ABERTURA R.A.E]]&lt;TODAY(),"ATRASADO","NO PRAZO")))</f>
        <v>0</v>
      </c>
      <c r="AB438" s="19" t="str">
        <f ca="1">IF(Tabela1[[#This Row],[PRAZO ABERTURA R.A.E]]&gt;=TODAY(),"",IF(Tabela1[[#This Row],[STATUS]]="ATRASADO",TODAY()-Tabela1[[#This Row],[PRAZO ABERTURA R.A.E]],""))</f>
        <v/>
      </c>
      <c r="AE438" s="2"/>
      <c r="AF438" t="s">
        <v>52</v>
      </c>
    </row>
    <row r="439" spans="1:32" ht="45" x14ac:dyDescent="0.25">
      <c r="A439" s="4">
        <v>438</v>
      </c>
      <c r="B439" s="20" t="s">
        <v>71</v>
      </c>
      <c r="C439" s="49">
        <v>45397</v>
      </c>
      <c r="D439" s="56" t="s">
        <v>2167</v>
      </c>
      <c r="E439" s="21">
        <v>0.11944444444444445</v>
      </c>
      <c r="F439" s="40" t="s">
        <v>2570</v>
      </c>
      <c r="G439" s="20" t="s">
        <v>73</v>
      </c>
      <c r="H439" s="9"/>
      <c r="I439" s="10"/>
      <c r="J439" s="2"/>
      <c r="K439" s="11" t="s">
        <v>2571</v>
      </c>
      <c r="L439" s="2" t="s">
        <v>2572</v>
      </c>
      <c r="M439" s="2" t="s">
        <v>128</v>
      </c>
      <c r="N439" s="20" t="s">
        <v>2573</v>
      </c>
      <c r="O439" s="20" t="s">
        <v>2574</v>
      </c>
      <c r="P439" s="2" t="s">
        <v>177</v>
      </c>
      <c r="Q439" s="31"/>
      <c r="R439" s="31"/>
      <c r="S439" s="31"/>
      <c r="T439" s="41" t="s">
        <v>2575</v>
      </c>
      <c r="U439" s="2" t="s">
        <v>2576</v>
      </c>
      <c r="V439" s="2" t="s">
        <v>374</v>
      </c>
      <c r="W439" s="2" t="s">
        <v>46</v>
      </c>
      <c r="X439" s="2" t="s">
        <v>151</v>
      </c>
      <c r="Y439" s="2" t="s">
        <v>52</v>
      </c>
      <c r="Z439" s="17">
        <f>IF(Tabela1[[#This Row],[R.A.E]]="SIM",VLOOKUP(Tabela1[[#This Row],[CLASSIFICAÇÃO]],[1]Lista_Susp_!PRAZO,2,0)+Tabela1[[#This Row],[DATA]],"")</f>
        <v>45404</v>
      </c>
      <c r="AA439" s="19" t="str">
        <f ca="1">IF(Tabela1[[#This Row],[R.A.E]]="SIM",IF(AC439="ok","CONCLUÍDO",IF(Tabela1[[#This Row],[PRAZO ABERTURA R.A.E]]&lt;TODAY(),"ATRASADO","NO PRAZO")))</f>
        <v>ATRASADO</v>
      </c>
      <c r="AB439" s="19">
        <f ca="1">IF(Tabela1[[#This Row],[PRAZO ABERTURA R.A.E]]&gt;=TODAY(),"",IF(Tabela1[[#This Row],[STATUS]]="ATRASADO",TODAY()-Tabela1[[#This Row],[PRAZO ABERTURA R.A.E]],""))</f>
        <v>179</v>
      </c>
      <c r="AE439" s="2"/>
      <c r="AF439" t="s">
        <v>52</v>
      </c>
    </row>
    <row r="440" spans="1:32" ht="45" x14ac:dyDescent="0.25">
      <c r="A440" s="4">
        <v>439</v>
      </c>
      <c r="B440" s="20" t="s">
        <v>71</v>
      </c>
      <c r="C440" s="49">
        <v>45399</v>
      </c>
      <c r="D440" s="56" t="s">
        <v>2167</v>
      </c>
      <c r="E440" s="21">
        <v>0.58680555555555558</v>
      </c>
      <c r="F440" s="40" t="s">
        <v>2076</v>
      </c>
      <c r="G440" s="20" t="s">
        <v>73</v>
      </c>
      <c r="H440" s="9"/>
      <c r="I440" s="10"/>
      <c r="J440" s="2"/>
      <c r="K440" s="11" t="s">
        <v>2577</v>
      </c>
      <c r="L440" s="2" t="s">
        <v>75</v>
      </c>
      <c r="M440" s="2" t="s">
        <v>76</v>
      </c>
      <c r="N440" s="20" t="s">
        <v>1267</v>
      </c>
      <c r="O440" s="24" t="s">
        <v>2578</v>
      </c>
      <c r="P440" s="2" t="s">
        <v>413</v>
      </c>
      <c r="Q440" s="31"/>
      <c r="R440" s="31"/>
      <c r="S440" s="31"/>
      <c r="T440" s="41" t="s">
        <v>1771</v>
      </c>
      <c r="U440" s="2" t="s">
        <v>2047</v>
      </c>
      <c r="V440" s="2" t="s">
        <v>415</v>
      </c>
      <c r="W440" s="2" t="s">
        <v>46</v>
      </c>
      <c r="X440" s="2" t="s">
        <v>47</v>
      </c>
      <c r="Y440" s="2" t="s">
        <v>48</v>
      </c>
      <c r="Z440" s="17" t="str">
        <f>IF(Tabela1[[#This Row],[R.A.E]]="SIM",VLOOKUP(Tabela1[[#This Row],[CLASSIFICAÇÃO]],[1]Lista_Susp_!PRAZO,2,0)+Tabela1[[#This Row],[DATA]],"")</f>
        <v/>
      </c>
      <c r="AA440" s="19" t="b">
        <f ca="1">IF(Tabela1[[#This Row],[R.A.E]]="SIM",IF(AC440="ok","CONCLUÍDO",IF(Tabela1[[#This Row],[PRAZO ABERTURA R.A.E]]&lt;TODAY(),"ATRASADO","NO PRAZO")))</f>
        <v>0</v>
      </c>
      <c r="AB440" s="19" t="str">
        <f ca="1">IF(Tabela1[[#This Row],[PRAZO ABERTURA R.A.E]]&gt;=TODAY(),"",IF(Tabela1[[#This Row],[STATUS]]="ATRASADO",TODAY()-Tabela1[[#This Row],[PRAZO ABERTURA R.A.E]],""))</f>
        <v/>
      </c>
      <c r="AE440" s="2"/>
      <c r="AF440" t="s">
        <v>52</v>
      </c>
    </row>
    <row r="441" spans="1:32" ht="119.25" customHeight="1" x14ac:dyDescent="0.25">
      <c r="A441" s="4">
        <v>440</v>
      </c>
      <c r="B441" s="20" t="s">
        <v>32</v>
      </c>
      <c r="C441" s="49">
        <v>45399</v>
      </c>
      <c r="D441" s="56" t="s">
        <v>2167</v>
      </c>
      <c r="E441" s="21">
        <v>0.66666666666666663</v>
      </c>
      <c r="F441" s="40" t="s">
        <v>1957</v>
      </c>
      <c r="G441" s="20" t="s">
        <v>34</v>
      </c>
      <c r="H441" s="9" t="s">
        <v>93</v>
      </c>
      <c r="I441" s="10"/>
      <c r="J441" s="2"/>
      <c r="K441" s="11" t="s">
        <v>2579</v>
      </c>
      <c r="L441" s="2" t="s">
        <v>37</v>
      </c>
      <c r="M441" s="2" t="s">
        <v>128</v>
      </c>
      <c r="N441" s="20" t="s">
        <v>2580</v>
      </c>
      <c r="O441" s="24" t="s">
        <v>2581</v>
      </c>
      <c r="P441" s="1" t="s">
        <v>2582</v>
      </c>
      <c r="Q441" s="31"/>
      <c r="R441" s="31"/>
      <c r="S441" s="31"/>
      <c r="T441" s="53" t="s">
        <v>2583</v>
      </c>
      <c r="U441" s="2" t="s">
        <v>2584</v>
      </c>
      <c r="V441" s="2" t="s">
        <v>1038</v>
      </c>
      <c r="W441" s="2" t="s">
        <v>46</v>
      </c>
      <c r="X441" s="2" t="s">
        <v>47</v>
      </c>
      <c r="Y441" s="2" t="s">
        <v>48</v>
      </c>
      <c r="Z441" s="17" t="str">
        <f>IF(Tabela1[[#This Row],[R.A.E]]="SIM",VLOOKUP(Tabela1[[#This Row],[CLASSIFICAÇÃO]],[1]Lista_Susp_!PRAZO,2,0)+Tabela1[[#This Row],[DATA]],"")</f>
        <v/>
      </c>
      <c r="AA441" s="19" t="b">
        <f ca="1">IF(Tabela1[[#This Row],[R.A.E]]="SIM",IF(AC441="ok","CONCLUÍDO",IF(Tabela1[[#This Row],[PRAZO ABERTURA R.A.E]]&lt;TODAY(),"ATRASADO","NO PRAZO")))</f>
        <v>0</v>
      </c>
      <c r="AB441" s="19" t="str">
        <f ca="1">IF(Tabela1[[#This Row],[PRAZO ABERTURA R.A.E]]&gt;=TODAY(),"",IF(Tabela1[[#This Row],[STATUS]]="ATRASADO",TODAY()-Tabela1[[#This Row],[PRAZO ABERTURA R.A.E]],""))</f>
        <v/>
      </c>
      <c r="AE441" s="2"/>
    </row>
    <row r="442" spans="1:32" ht="60" x14ac:dyDescent="0.25">
      <c r="A442" s="4">
        <v>441</v>
      </c>
      <c r="B442" s="20" t="s">
        <v>32</v>
      </c>
      <c r="C442" s="49">
        <v>45399</v>
      </c>
      <c r="D442" s="56" t="s">
        <v>2167</v>
      </c>
      <c r="E442" s="21">
        <v>0.83333333333333337</v>
      </c>
      <c r="F442" s="40" t="s">
        <v>2585</v>
      </c>
      <c r="G442" s="20" t="s">
        <v>34</v>
      </c>
      <c r="H442" s="9" t="s">
        <v>113</v>
      </c>
      <c r="I442" s="10"/>
      <c r="J442" s="2"/>
      <c r="K442" s="11" t="s">
        <v>2586</v>
      </c>
      <c r="L442" s="2" t="s">
        <v>298</v>
      </c>
      <c r="M442" s="2" t="s">
        <v>38</v>
      </c>
      <c r="N442" s="20"/>
      <c r="O442" s="20" t="s">
        <v>2587</v>
      </c>
      <c r="P442" s="2" t="s">
        <v>329</v>
      </c>
      <c r="Q442" s="31"/>
      <c r="R442" s="31"/>
      <c r="S442" s="31"/>
      <c r="T442" s="41" t="s">
        <v>2588</v>
      </c>
      <c r="U442" s="2" t="s">
        <v>2589</v>
      </c>
      <c r="V442" s="2" t="s">
        <v>1551</v>
      </c>
      <c r="W442" s="2" t="s">
        <v>46</v>
      </c>
      <c r="X442" s="2" t="s">
        <v>47</v>
      </c>
      <c r="Y442" s="2" t="s">
        <v>52</v>
      </c>
      <c r="Z442" s="17">
        <f>IF(Tabela1[[#This Row],[R.A.E]]="SIM",VLOOKUP(Tabela1[[#This Row],[CLASSIFICAÇÃO]],[1]Lista_Susp_!PRAZO,2,0)+Tabela1[[#This Row],[DATA]],"")</f>
        <v>45406</v>
      </c>
      <c r="AA442" s="19" t="str">
        <f ca="1">IF(Tabela1[[#This Row],[R.A.E]]="SIM",IF(AC442="ok","CONCLUÍDO",IF(Tabela1[[#This Row],[PRAZO ABERTURA R.A.E]]&lt;TODAY(),"ATRASADO","NO PRAZO")))</f>
        <v>CONCLUÍDO</v>
      </c>
      <c r="AB442" s="19" t="str">
        <f ca="1">IF(Tabela1[[#This Row],[PRAZO ABERTURA R.A.E]]&gt;=TODAY(),"",IF(Tabela1[[#This Row],[STATUS]]="ATRASADO",TODAY()-Tabela1[[#This Row],[PRAZO ABERTURA R.A.E]],""))</f>
        <v/>
      </c>
      <c r="AC442" s="2" t="s">
        <v>62</v>
      </c>
      <c r="AD442" s="17">
        <v>45404</v>
      </c>
      <c r="AE442" s="2" t="s">
        <v>52</v>
      </c>
      <c r="AF442" t="s">
        <v>52</v>
      </c>
    </row>
    <row r="443" spans="1:32" ht="30" x14ac:dyDescent="0.25">
      <c r="A443" s="4">
        <v>442</v>
      </c>
      <c r="B443" s="20" t="s">
        <v>32</v>
      </c>
      <c r="C443" s="49">
        <v>45400</v>
      </c>
      <c r="D443" s="56" t="s">
        <v>2167</v>
      </c>
      <c r="E443" s="21">
        <v>0.16319444444444445</v>
      </c>
      <c r="F443" s="40" t="s">
        <v>2590</v>
      </c>
      <c r="G443" s="44" t="s">
        <v>50</v>
      </c>
      <c r="H443" s="9" t="s">
        <v>113</v>
      </c>
      <c r="I443" s="10" t="s">
        <v>172</v>
      </c>
      <c r="J443" s="2"/>
      <c r="K443" s="11" t="s">
        <v>2591</v>
      </c>
      <c r="L443" s="2" t="s">
        <v>37</v>
      </c>
      <c r="M443" s="2" t="s">
        <v>38</v>
      </c>
      <c r="N443" s="20" t="s">
        <v>2592</v>
      </c>
      <c r="O443" s="24" t="s">
        <v>2593</v>
      </c>
      <c r="P443" s="2" t="s">
        <v>1546</v>
      </c>
      <c r="Q443" s="31"/>
      <c r="R443" s="31"/>
      <c r="S443" s="31"/>
      <c r="T443" s="41" t="s">
        <v>2594</v>
      </c>
      <c r="U443" s="2" t="s">
        <v>2595</v>
      </c>
      <c r="V443" s="2" t="s">
        <v>45</v>
      </c>
      <c r="W443" s="4" t="s">
        <v>184</v>
      </c>
      <c r="X443" s="4" t="s">
        <v>47</v>
      </c>
      <c r="Y443" s="4" t="s">
        <v>52</v>
      </c>
      <c r="Z443" s="17">
        <f>IF(Tabela1[[#This Row],[R.A.E]]="SIM",VLOOKUP(Tabela1[[#This Row],[CLASSIFICAÇÃO]],[1]Lista_Susp_!PRAZO,2,0)+Tabela1[[#This Row],[DATA]],"")</f>
        <v>45407</v>
      </c>
      <c r="AA443" s="19" t="str">
        <f ca="1">IF(Tabela1[[#This Row],[R.A.E]]="SIM",IF(AC443="ok","CONCLUÍDO",IF(Tabela1[[#This Row],[PRAZO ABERTURA R.A.E]]&lt;TODAY(),"ATRASADO","NO PRAZO")))</f>
        <v>CONCLUÍDO</v>
      </c>
      <c r="AB443" s="19" t="str">
        <f ca="1">IF(Tabela1[[#This Row],[PRAZO ABERTURA R.A.E]]&gt;=TODAY(),"",IF(Tabela1[[#This Row],[STATUS]]="ATRASADO",TODAY()-Tabela1[[#This Row],[PRAZO ABERTURA R.A.E]],""))</f>
        <v/>
      </c>
      <c r="AC443" s="2" t="s">
        <v>62</v>
      </c>
      <c r="AD443" s="17">
        <v>45405</v>
      </c>
      <c r="AE443" s="2" t="s">
        <v>52</v>
      </c>
      <c r="AF443" t="s">
        <v>52</v>
      </c>
    </row>
    <row r="444" spans="1:32" ht="30" x14ac:dyDescent="0.25">
      <c r="A444" s="4">
        <v>443</v>
      </c>
      <c r="B444" s="20" t="s">
        <v>32</v>
      </c>
      <c r="C444" s="49">
        <v>45401</v>
      </c>
      <c r="D444" s="56" t="s">
        <v>2167</v>
      </c>
      <c r="E444" s="21">
        <v>0.47083333333333338</v>
      </c>
      <c r="F444" s="40" t="s">
        <v>2596</v>
      </c>
      <c r="G444" s="20" t="s">
        <v>34</v>
      </c>
      <c r="H444" s="9" t="s">
        <v>93</v>
      </c>
      <c r="I444" s="10"/>
      <c r="J444" s="2"/>
      <c r="K444" s="11" t="s">
        <v>2597</v>
      </c>
      <c r="L444" s="2" t="s">
        <v>37</v>
      </c>
      <c r="M444" s="2" t="s">
        <v>128</v>
      </c>
      <c r="N444" s="20" t="s">
        <v>2147</v>
      </c>
      <c r="O444" s="20" t="s">
        <v>2598</v>
      </c>
      <c r="P444" s="2" t="s">
        <v>435</v>
      </c>
      <c r="Q444" s="31"/>
      <c r="R444" s="31"/>
      <c r="S444" s="31"/>
      <c r="T444" s="41" t="s">
        <v>2599</v>
      </c>
      <c r="U444" s="2" t="s">
        <v>2600</v>
      </c>
      <c r="V444" s="2" t="s">
        <v>219</v>
      </c>
      <c r="W444" s="2" t="s">
        <v>46</v>
      </c>
      <c r="X444" s="2" t="s">
        <v>47</v>
      </c>
      <c r="Y444" s="2" t="s">
        <v>48</v>
      </c>
      <c r="Z444" s="17" t="str">
        <f>IF(Tabela1[[#This Row],[R.A.E]]="SIM",VLOOKUP(Tabela1[[#This Row],[CLASSIFICAÇÃO]],[1]Lista_Susp_!PRAZO,2,0)+Tabela1[[#This Row],[DATA]],"")</f>
        <v/>
      </c>
      <c r="AA444" s="19" t="b">
        <f ca="1">IF(Tabela1[[#This Row],[R.A.E]]="SIM",IF(AC444="ok","CONCLUÍDO",IF(Tabela1[[#This Row],[PRAZO ABERTURA R.A.E]]&lt;TODAY(),"ATRASADO","NO PRAZO")))</f>
        <v>0</v>
      </c>
      <c r="AB444" s="19" t="str">
        <f ca="1">IF(Tabela1[[#This Row],[PRAZO ABERTURA R.A.E]]&gt;=TODAY(),"",IF(Tabela1[[#This Row],[STATUS]]="ATRASADO",TODAY()-Tabela1[[#This Row],[PRAZO ABERTURA R.A.E]],""))</f>
        <v/>
      </c>
      <c r="AE444" s="2"/>
      <c r="AF444" s="2" t="s">
        <v>2601</v>
      </c>
    </row>
    <row r="445" spans="1:32" ht="45" x14ac:dyDescent="0.25">
      <c r="A445" s="4">
        <v>444</v>
      </c>
      <c r="B445" s="20" t="s">
        <v>32</v>
      </c>
      <c r="C445" s="49">
        <v>45401</v>
      </c>
      <c r="D445" s="56" t="s">
        <v>2167</v>
      </c>
      <c r="E445" s="21">
        <v>0.3611111111111111</v>
      </c>
      <c r="F445" s="40" t="s">
        <v>2602</v>
      </c>
      <c r="G445" s="20" t="s">
        <v>73</v>
      </c>
      <c r="H445" s="9"/>
      <c r="I445" s="10"/>
      <c r="J445" s="2"/>
      <c r="K445" s="11" t="s">
        <v>2603</v>
      </c>
      <c r="L445" s="2" t="s">
        <v>37</v>
      </c>
      <c r="M445" s="2" t="s">
        <v>76</v>
      </c>
      <c r="N445" s="20" t="s">
        <v>2604</v>
      </c>
      <c r="O445" s="24" t="s">
        <v>2605</v>
      </c>
      <c r="P445" s="2" t="s">
        <v>1125</v>
      </c>
      <c r="Q445" s="31"/>
      <c r="R445" s="31"/>
      <c r="S445" s="31"/>
      <c r="T445" s="41" t="s">
        <v>2606</v>
      </c>
      <c r="U445" s="2" t="s">
        <v>2607</v>
      </c>
      <c r="V445" s="2" t="s">
        <v>467</v>
      </c>
      <c r="W445" s="2" t="s">
        <v>46</v>
      </c>
      <c r="X445" s="2" t="s">
        <v>47</v>
      </c>
      <c r="Y445" s="2" t="s">
        <v>48</v>
      </c>
      <c r="Z445" s="17" t="str">
        <f>IF(Tabela1[[#This Row],[R.A.E]]="SIM",VLOOKUP(Tabela1[[#This Row],[CLASSIFICAÇÃO]],[1]Lista_Susp_!PRAZO,2,0)+Tabela1[[#This Row],[DATA]],"")</f>
        <v/>
      </c>
      <c r="AA445" s="19" t="b">
        <f ca="1">IF(Tabela1[[#This Row],[R.A.E]]="SIM",IF(AC445="ok","CONCLUÍDO",IF(Tabela1[[#This Row],[PRAZO ABERTURA R.A.E]]&lt;TODAY(),"ATRASADO","NO PRAZO")))</f>
        <v>0</v>
      </c>
      <c r="AB445" s="19" t="str">
        <f ca="1">IF(Tabela1[[#This Row],[PRAZO ABERTURA R.A.E]]&gt;=TODAY(),"",IF(Tabela1[[#This Row],[STATUS]]="ATRASADO",TODAY()-Tabela1[[#This Row],[PRAZO ABERTURA R.A.E]],""))</f>
        <v/>
      </c>
      <c r="AE445" s="2"/>
      <c r="AF445" s="2" t="s">
        <v>2601</v>
      </c>
    </row>
    <row r="446" spans="1:32" x14ac:dyDescent="0.25">
      <c r="A446" s="4">
        <v>445</v>
      </c>
      <c r="B446" s="20" t="s">
        <v>32</v>
      </c>
      <c r="C446" s="49">
        <v>45396</v>
      </c>
      <c r="D446" s="56" t="s">
        <v>2167</v>
      </c>
      <c r="E446" s="21">
        <v>0.81180555555555556</v>
      </c>
      <c r="F446" s="40" t="s">
        <v>2608</v>
      </c>
      <c r="G446" s="20" t="s">
        <v>125</v>
      </c>
      <c r="H446" s="9" t="s">
        <v>35</v>
      </c>
      <c r="I446" s="10"/>
      <c r="J446" s="2"/>
      <c r="K446" s="11" t="s">
        <v>2609</v>
      </c>
      <c r="L446" s="2" t="s">
        <v>37</v>
      </c>
      <c r="M446" s="2" t="s">
        <v>96</v>
      </c>
      <c r="N446" s="20" t="s">
        <v>2162</v>
      </c>
      <c r="O446" s="24" t="s">
        <v>2610</v>
      </c>
      <c r="P446" s="2" t="s">
        <v>2611</v>
      </c>
      <c r="Q446" s="31"/>
      <c r="R446" s="31"/>
      <c r="S446" s="31"/>
      <c r="T446" s="41" t="s">
        <v>2612</v>
      </c>
      <c r="U446" s="2" t="s">
        <v>2166</v>
      </c>
      <c r="V446" s="2" t="s">
        <v>104</v>
      </c>
      <c r="W446" s="2" t="s">
        <v>46</v>
      </c>
      <c r="X446" s="2" t="s">
        <v>47</v>
      </c>
      <c r="Y446" s="2" t="s">
        <v>48</v>
      </c>
      <c r="Z446" s="17" t="str">
        <f>IF(Tabela1[[#This Row],[R.A.E]]="SIM",VLOOKUP(Tabela1[[#This Row],[CLASSIFICAÇÃO]],[1]Lista_Susp_!PRAZO,2,0)+Tabela1[[#This Row],[DATA]],"")</f>
        <v/>
      </c>
      <c r="AA446" s="19" t="b">
        <f ca="1">IF(Tabela1[[#This Row],[R.A.E]]="SIM",IF(AC446="ok","CONCLUÍDO",IF(Tabela1[[#This Row],[PRAZO ABERTURA R.A.E]]&lt;TODAY(),"ATRASADO","NO PRAZO")))</f>
        <v>0</v>
      </c>
      <c r="AB446" s="19" t="str">
        <f ca="1">IF(Tabela1[[#This Row],[PRAZO ABERTURA R.A.E]]&gt;=TODAY(),"",IF(Tabela1[[#This Row],[STATUS]]="ATRASADO",TODAY()-Tabela1[[#This Row],[PRAZO ABERTURA R.A.E]],""))</f>
        <v/>
      </c>
      <c r="AE446" s="2"/>
      <c r="AF446" s="2" t="s">
        <v>2601</v>
      </c>
    </row>
    <row r="447" spans="1:32" ht="45" x14ac:dyDescent="0.25">
      <c r="A447" s="4">
        <v>446</v>
      </c>
      <c r="B447" s="20" t="s">
        <v>32</v>
      </c>
      <c r="C447" s="49">
        <v>45401</v>
      </c>
      <c r="D447" s="56" t="s">
        <v>2167</v>
      </c>
      <c r="E447" s="21">
        <v>0.78472222222222221</v>
      </c>
      <c r="F447" s="40" t="s">
        <v>2613</v>
      </c>
      <c r="G447" s="20" t="s">
        <v>34</v>
      </c>
      <c r="H447" s="9" t="s">
        <v>93</v>
      </c>
      <c r="I447" s="10"/>
      <c r="J447" s="2"/>
      <c r="K447" s="11" t="s">
        <v>2614</v>
      </c>
      <c r="L447" s="2" t="s">
        <v>37</v>
      </c>
      <c r="M447" s="2" t="s">
        <v>54</v>
      </c>
      <c r="N447" s="20" t="s">
        <v>2162</v>
      </c>
      <c r="O447" s="24" t="s">
        <v>2615</v>
      </c>
      <c r="P447" s="2" t="s">
        <v>516</v>
      </c>
      <c r="Q447" s="31"/>
      <c r="R447" s="31"/>
      <c r="S447" s="31"/>
      <c r="T447" s="41" t="s">
        <v>2616</v>
      </c>
      <c r="U447" s="2" t="s">
        <v>2617</v>
      </c>
      <c r="V447" s="2" t="s">
        <v>60</v>
      </c>
      <c r="W447" s="2" t="s">
        <v>46</v>
      </c>
      <c r="X447" s="2" t="s">
        <v>47</v>
      </c>
      <c r="Y447" s="2" t="s">
        <v>48</v>
      </c>
      <c r="Z447" s="17" t="str">
        <f>IF(Tabela1[[#This Row],[R.A.E]]="SIM",VLOOKUP(Tabela1[[#This Row],[CLASSIFICAÇÃO]],[1]Lista_Susp_!PRAZO,2,0)+Tabela1[[#This Row],[DATA]],"")</f>
        <v/>
      </c>
      <c r="AA447" s="19" t="b">
        <f ca="1">IF(Tabela1[[#This Row],[R.A.E]]="SIM",IF(AC447="ok","CONCLUÍDO",IF(Tabela1[[#This Row],[PRAZO ABERTURA R.A.E]]&lt;TODAY(),"ATRASADO","NO PRAZO")))</f>
        <v>0</v>
      </c>
      <c r="AB447" s="19" t="str">
        <f ca="1">IF(Tabela1[[#This Row],[PRAZO ABERTURA R.A.E]]&gt;=TODAY(),"",IF(Tabela1[[#This Row],[STATUS]]="ATRASADO",TODAY()-Tabela1[[#This Row],[PRAZO ABERTURA R.A.E]],""))</f>
        <v/>
      </c>
      <c r="AE447" s="2"/>
      <c r="AF447" s="2" t="s">
        <v>2601</v>
      </c>
    </row>
    <row r="448" spans="1:32" ht="45" x14ac:dyDescent="0.25">
      <c r="A448" s="4">
        <v>447</v>
      </c>
      <c r="B448" s="20" t="s">
        <v>32</v>
      </c>
      <c r="C448" s="49">
        <v>45402</v>
      </c>
      <c r="D448" s="56" t="s">
        <v>2167</v>
      </c>
      <c r="E448" s="21">
        <v>0.35416666666666669</v>
      </c>
      <c r="F448" s="40" t="s">
        <v>2618</v>
      </c>
      <c r="G448" s="20" t="s">
        <v>34</v>
      </c>
      <c r="H448" s="9" t="s">
        <v>35</v>
      </c>
      <c r="I448" s="10"/>
      <c r="J448" s="2"/>
      <c r="K448" s="11" t="s">
        <v>2619</v>
      </c>
      <c r="L448" s="2" t="s">
        <v>37</v>
      </c>
      <c r="M448" s="2" t="s">
        <v>272</v>
      </c>
      <c r="N448" s="20" t="s">
        <v>1703</v>
      </c>
      <c r="O448" s="24" t="s">
        <v>2620</v>
      </c>
      <c r="P448" s="2" t="s">
        <v>2621</v>
      </c>
      <c r="Q448" s="31"/>
      <c r="R448" s="31"/>
      <c r="S448" s="31"/>
      <c r="T448" s="41" t="s">
        <v>2616</v>
      </c>
      <c r="U448" s="2" t="s">
        <v>2622</v>
      </c>
      <c r="V448" s="2" t="s">
        <v>279</v>
      </c>
      <c r="W448" s="2" t="s">
        <v>46</v>
      </c>
      <c r="X448" s="2" t="s">
        <v>47</v>
      </c>
      <c r="Y448" s="2" t="s">
        <v>48</v>
      </c>
      <c r="Z448" s="17" t="str">
        <f>IF(Tabela1[[#This Row],[R.A.E]]="SIM",VLOOKUP(Tabela1[[#This Row],[CLASSIFICAÇÃO]],[1]Lista_Susp_!PRAZO,2,0)+Tabela1[[#This Row],[DATA]],"")</f>
        <v/>
      </c>
      <c r="AA448" s="19" t="b">
        <f ca="1">IF(Tabela1[[#This Row],[R.A.E]]="SIM",IF(AC448="ok","CONCLUÍDO",IF(Tabela1[[#This Row],[PRAZO ABERTURA R.A.E]]&lt;TODAY(),"ATRASADO","NO PRAZO")))</f>
        <v>0</v>
      </c>
      <c r="AB448" s="19" t="str">
        <f ca="1">IF(Tabela1[[#This Row],[PRAZO ABERTURA R.A.E]]&gt;=TODAY(),"",IF(Tabela1[[#This Row],[STATUS]]="ATRASADO",TODAY()-Tabela1[[#This Row],[PRAZO ABERTURA R.A.E]],""))</f>
        <v/>
      </c>
      <c r="AE448" s="2"/>
      <c r="AF448" s="2" t="s">
        <v>2601</v>
      </c>
    </row>
    <row r="449" spans="1:32" ht="30" x14ac:dyDescent="0.25">
      <c r="A449" s="4">
        <v>448</v>
      </c>
      <c r="B449" s="20" t="s">
        <v>32</v>
      </c>
      <c r="C449" s="49">
        <v>45399</v>
      </c>
      <c r="D449" s="56" t="s">
        <v>2167</v>
      </c>
      <c r="E449" s="21">
        <v>0.42708333333333331</v>
      </c>
      <c r="F449" s="40" t="s">
        <v>2623</v>
      </c>
      <c r="G449" s="20" t="s">
        <v>64</v>
      </c>
      <c r="H449" s="9"/>
      <c r="I449" s="10"/>
      <c r="J449" s="2"/>
      <c r="K449" s="11" t="s">
        <v>2624</v>
      </c>
      <c r="L449" s="2" t="s">
        <v>459</v>
      </c>
      <c r="M449" s="2" t="s">
        <v>460</v>
      </c>
      <c r="N449" s="20" t="s">
        <v>2625</v>
      </c>
      <c r="O449" s="20" t="s">
        <v>2626</v>
      </c>
      <c r="P449" s="2" t="s">
        <v>2627</v>
      </c>
      <c r="Q449" s="31"/>
      <c r="R449" s="31"/>
      <c r="S449" s="31"/>
      <c r="T449" s="41" t="s">
        <v>2628</v>
      </c>
      <c r="U449" s="2" t="s">
        <v>466</v>
      </c>
      <c r="V449" s="2" t="s">
        <v>467</v>
      </c>
      <c r="W449" s="2" t="s">
        <v>46</v>
      </c>
      <c r="X449" s="2" t="s">
        <v>151</v>
      </c>
      <c r="Y449" s="2" t="s">
        <v>48</v>
      </c>
      <c r="Z449" s="17" t="str">
        <f>IF(Tabela1[[#This Row],[R.A.E]]="SIM",VLOOKUP(Tabela1[[#This Row],[CLASSIFICAÇÃO]],[1]Lista_Susp_!PRAZO,2,0)+Tabela1[[#This Row],[DATA]],"")</f>
        <v/>
      </c>
      <c r="AA449" s="19" t="b">
        <f ca="1">IF(Tabela1[[#This Row],[R.A.E]]="SIM",IF(AC449="ok","CONCLUÍDO",IF(Tabela1[[#This Row],[PRAZO ABERTURA R.A.E]]&lt;TODAY(),"ATRASADO","NO PRAZO")))</f>
        <v>0</v>
      </c>
      <c r="AB449" s="19" t="str">
        <f ca="1">IF(Tabela1[[#This Row],[PRAZO ABERTURA R.A.E]]&gt;=TODAY(),"",IF(Tabela1[[#This Row],[STATUS]]="ATRASADO",TODAY()-Tabela1[[#This Row],[PRAZO ABERTURA R.A.E]],""))</f>
        <v/>
      </c>
      <c r="AE449" s="2"/>
      <c r="AF449" s="2" t="s">
        <v>2601</v>
      </c>
    </row>
    <row r="450" spans="1:32" ht="45" x14ac:dyDescent="0.25">
      <c r="A450" s="4">
        <v>449</v>
      </c>
      <c r="B450" s="20" t="s">
        <v>32</v>
      </c>
      <c r="C450" s="49">
        <v>45402</v>
      </c>
      <c r="D450" s="56" t="s">
        <v>2167</v>
      </c>
      <c r="E450" s="21">
        <v>0.54166666666666663</v>
      </c>
      <c r="F450" s="40" t="s">
        <v>2534</v>
      </c>
      <c r="G450" s="20" t="s">
        <v>64</v>
      </c>
      <c r="H450" s="9"/>
      <c r="I450" s="10"/>
      <c r="J450" s="2"/>
      <c r="K450" s="11" t="s">
        <v>2629</v>
      </c>
      <c r="L450" s="2" t="s">
        <v>37</v>
      </c>
      <c r="M450" s="2" t="s">
        <v>96</v>
      </c>
      <c r="N450" s="20" t="s">
        <v>1451</v>
      </c>
      <c r="O450" s="24" t="s">
        <v>2630</v>
      </c>
      <c r="P450" s="2" t="s">
        <v>2631</v>
      </c>
      <c r="Q450" s="31"/>
      <c r="R450" s="31"/>
      <c r="S450" s="31"/>
      <c r="T450" s="41" t="s">
        <v>2632</v>
      </c>
      <c r="U450" s="2" t="s">
        <v>1454</v>
      </c>
      <c r="V450" s="2" t="s">
        <v>1240</v>
      </c>
      <c r="W450" s="2" t="s">
        <v>46</v>
      </c>
      <c r="X450" s="2" t="s">
        <v>47</v>
      </c>
      <c r="Y450" s="2" t="s">
        <v>48</v>
      </c>
      <c r="Z450" s="17" t="str">
        <f>IF(Tabela1[[#This Row],[R.A.E]]="SIM",VLOOKUP(Tabela1[[#This Row],[CLASSIFICAÇÃO]],[1]Lista_Susp_!PRAZO,2,0)+Tabela1[[#This Row],[DATA]],"")</f>
        <v/>
      </c>
      <c r="AA450" s="19" t="b">
        <f ca="1">IF(Tabela1[[#This Row],[R.A.E]]="SIM",IF(AC450="ok","CONCLUÍDO",IF(Tabela1[[#This Row],[PRAZO ABERTURA R.A.E]]&lt;TODAY(),"ATRASADO","NO PRAZO")))</f>
        <v>0</v>
      </c>
      <c r="AB450" s="19" t="str">
        <f ca="1">IF(Tabela1[[#This Row],[PRAZO ABERTURA R.A.E]]&gt;=TODAY(),"",IF(Tabela1[[#This Row],[STATUS]]="ATRASADO",TODAY()-Tabela1[[#This Row],[PRAZO ABERTURA R.A.E]],""))</f>
        <v/>
      </c>
      <c r="AE450" s="2"/>
      <c r="AF450" s="2" t="s">
        <v>2601</v>
      </c>
    </row>
    <row r="451" spans="1:32" ht="45" x14ac:dyDescent="0.25">
      <c r="A451" s="4">
        <v>450</v>
      </c>
      <c r="B451" s="20" t="s">
        <v>32</v>
      </c>
      <c r="C451" s="49">
        <v>45402</v>
      </c>
      <c r="D451" s="56" t="s">
        <v>2167</v>
      </c>
      <c r="E451" s="21">
        <v>0.57291666666666663</v>
      </c>
      <c r="F451" s="40" t="s">
        <v>2534</v>
      </c>
      <c r="G451" s="20" t="s">
        <v>64</v>
      </c>
      <c r="H451" s="9"/>
      <c r="I451" s="10"/>
      <c r="J451" s="2"/>
      <c r="K451" s="11" t="s">
        <v>2633</v>
      </c>
      <c r="L451" s="2" t="s">
        <v>37</v>
      </c>
      <c r="M451" s="2" t="s">
        <v>96</v>
      </c>
      <c r="N451" s="20" t="s">
        <v>1451</v>
      </c>
      <c r="O451" s="24" t="s">
        <v>2634</v>
      </c>
      <c r="P451" s="2" t="s">
        <v>2635</v>
      </c>
      <c r="Q451" s="31"/>
      <c r="R451" s="31"/>
      <c r="S451" s="31"/>
      <c r="T451" s="41" t="s">
        <v>2636</v>
      </c>
      <c r="U451" s="2" t="s">
        <v>743</v>
      </c>
      <c r="V451" s="2" t="s">
        <v>1240</v>
      </c>
      <c r="W451" s="2" t="s">
        <v>46</v>
      </c>
      <c r="X451" s="2" t="s">
        <v>47</v>
      </c>
      <c r="Y451" s="2" t="s">
        <v>48</v>
      </c>
      <c r="Z451" s="17" t="str">
        <f>IF(Tabela1[[#This Row],[R.A.E]]="SIM",VLOOKUP(Tabela1[[#This Row],[CLASSIFICAÇÃO]],[1]Lista_Susp_!PRAZO,2,0)+Tabela1[[#This Row],[DATA]],"")</f>
        <v/>
      </c>
      <c r="AA451" s="19" t="b">
        <f ca="1">IF(Tabela1[[#This Row],[R.A.E]]="SIM",IF(AC451="ok","CONCLUÍDO",IF(Tabela1[[#This Row],[PRAZO ABERTURA R.A.E]]&lt;TODAY(),"ATRASADO","NO PRAZO")))</f>
        <v>0</v>
      </c>
      <c r="AB451" s="19" t="str">
        <f ca="1">IF(Tabela1[[#This Row],[PRAZO ABERTURA R.A.E]]&gt;=TODAY(),"",IF(Tabela1[[#This Row],[STATUS]]="ATRASADO",TODAY()-Tabela1[[#This Row],[PRAZO ABERTURA R.A.E]],""))</f>
        <v/>
      </c>
      <c r="AE451" s="2"/>
      <c r="AF451" s="2" t="s">
        <v>2601</v>
      </c>
    </row>
    <row r="452" spans="1:32" ht="30" x14ac:dyDescent="0.25">
      <c r="A452" s="4">
        <v>451</v>
      </c>
      <c r="B452" s="20" t="s">
        <v>71</v>
      </c>
      <c r="C452" s="49">
        <v>45399</v>
      </c>
      <c r="D452" s="56" t="s">
        <v>2167</v>
      </c>
      <c r="E452" s="21">
        <v>0.63888888888888895</v>
      </c>
      <c r="F452" s="40" t="s">
        <v>2637</v>
      </c>
      <c r="G452" s="20" t="s">
        <v>34</v>
      </c>
      <c r="H452" s="9" t="s">
        <v>35</v>
      </c>
      <c r="I452" s="10"/>
      <c r="J452" s="2"/>
      <c r="K452" s="11" t="s">
        <v>2638</v>
      </c>
      <c r="L452" s="2" t="s">
        <v>2639</v>
      </c>
      <c r="M452" s="2" t="s">
        <v>128</v>
      </c>
      <c r="N452" s="20"/>
      <c r="O452" s="20" t="s">
        <v>2640</v>
      </c>
      <c r="P452" s="2" t="s">
        <v>1628</v>
      </c>
      <c r="Q452" s="31"/>
      <c r="R452" s="31"/>
      <c r="S452" s="31"/>
      <c r="T452" s="41" t="s">
        <v>2641</v>
      </c>
      <c r="U452" s="2" t="s">
        <v>2642</v>
      </c>
      <c r="V452" s="2" t="s">
        <v>145</v>
      </c>
      <c r="W452" s="2" t="s">
        <v>47</v>
      </c>
      <c r="X452" s="2" t="s">
        <v>46</v>
      </c>
      <c r="Y452" s="2" t="s">
        <v>48</v>
      </c>
      <c r="Z452" s="17" t="str">
        <f>IF(Tabela1[[#This Row],[R.A.E]]="SIM",VLOOKUP(Tabela1[[#This Row],[CLASSIFICAÇÃO]],[1]Lista_Susp_!PRAZO,2,0)+Tabela1[[#This Row],[DATA]],"")</f>
        <v/>
      </c>
      <c r="AA452" s="19" t="b">
        <f ca="1">IF(Tabela1[[#This Row],[R.A.E]]="SIM",IF(AC452="ok","CONCLUÍDO",IF(Tabela1[[#This Row],[PRAZO ABERTURA R.A.E]]&lt;TODAY(),"ATRASADO","NO PRAZO")))</f>
        <v>0</v>
      </c>
      <c r="AB452" s="19" t="str">
        <f ca="1">IF(Tabela1[[#This Row],[PRAZO ABERTURA R.A.E]]&gt;=TODAY(),"",IF(Tabela1[[#This Row],[STATUS]]="ATRASADO",TODAY()-Tabela1[[#This Row],[PRAZO ABERTURA R.A.E]],""))</f>
        <v/>
      </c>
      <c r="AE452" s="2"/>
      <c r="AF452" t="s">
        <v>52</v>
      </c>
    </row>
    <row r="453" spans="1:32" ht="45" x14ac:dyDescent="0.25">
      <c r="A453" s="4">
        <v>452</v>
      </c>
      <c r="B453" s="20" t="s">
        <v>71</v>
      </c>
      <c r="C453" s="49">
        <v>45400</v>
      </c>
      <c r="D453" s="56" t="s">
        <v>2167</v>
      </c>
      <c r="E453" s="21">
        <v>0.61111111111111105</v>
      </c>
      <c r="F453" s="40" t="s">
        <v>2643</v>
      </c>
      <c r="G453" s="20" t="s">
        <v>125</v>
      </c>
      <c r="H453" s="2"/>
      <c r="I453" s="10"/>
      <c r="J453" s="2"/>
      <c r="K453" s="11" t="s">
        <v>2644</v>
      </c>
      <c r="L453" s="2" t="s">
        <v>2645</v>
      </c>
      <c r="M453" s="2" t="s">
        <v>128</v>
      </c>
      <c r="N453" s="20"/>
      <c r="O453" s="20" t="s">
        <v>2646</v>
      </c>
      <c r="P453" s="2" t="s">
        <v>245</v>
      </c>
      <c r="Q453" s="31"/>
      <c r="R453" s="31"/>
      <c r="S453" s="31"/>
      <c r="T453" s="41" t="s">
        <v>2647</v>
      </c>
      <c r="U453" s="2" t="s">
        <v>2648</v>
      </c>
      <c r="V453" s="2" t="s">
        <v>374</v>
      </c>
      <c r="W453" s="2" t="s">
        <v>2649</v>
      </c>
      <c r="X453" s="2" t="s">
        <v>2356</v>
      </c>
      <c r="Y453" s="17" t="s">
        <v>52</v>
      </c>
      <c r="Z453" s="17">
        <f>IF(Tabela1[[#This Row],[R.A.E]]="SIM",VLOOKUP(Tabela1[[#This Row],[CLASSIFICAÇÃO]],[1]Lista_Susp_!PRAZO,2,0)+Tabela1[[#This Row],[DATA]],"")</f>
        <v>45407</v>
      </c>
      <c r="AA453" s="19" t="str">
        <f ca="1">IF(Tabela1[[#This Row],[R.A.E]]="SIM",IF(AC453="ok","CONCLUÍDO",IF(Tabela1[[#This Row],[PRAZO ABERTURA R.A.E]]&lt;TODAY(),"ATRASADO","NO PRAZO")))</f>
        <v>ATRASADO</v>
      </c>
      <c r="AB453" s="19">
        <f ca="1">IF(Tabela1[[#This Row],[PRAZO ABERTURA R.A.E]]&gt;=TODAY(),"",IF(Tabela1[[#This Row],[STATUS]]="ATRASADO",TODAY()-Tabela1[[#This Row],[PRAZO ABERTURA R.A.E]],""))</f>
        <v>176</v>
      </c>
      <c r="AE453" s="2"/>
      <c r="AF453" t="s">
        <v>52</v>
      </c>
    </row>
    <row r="454" spans="1:32" ht="45" x14ac:dyDescent="0.25">
      <c r="A454" s="4">
        <v>453</v>
      </c>
      <c r="B454" s="20" t="s">
        <v>71</v>
      </c>
      <c r="C454" s="49">
        <v>45400</v>
      </c>
      <c r="D454" s="56" t="s">
        <v>2167</v>
      </c>
      <c r="E454" s="21">
        <v>0.61111111111111105</v>
      </c>
      <c r="F454" s="40" t="s">
        <v>1073</v>
      </c>
      <c r="G454" s="20" t="s">
        <v>73</v>
      </c>
      <c r="H454" s="2"/>
      <c r="I454" s="10"/>
      <c r="J454" s="2"/>
      <c r="K454" s="11" t="s">
        <v>2650</v>
      </c>
      <c r="L454" s="2" t="s">
        <v>75</v>
      </c>
      <c r="M454" s="2" t="s">
        <v>76</v>
      </c>
      <c r="N454" s="20" t="s">
        <v>1267</v>
      </c>
      <c r="O454" s="20" t="s">
        <v>2651</v>
      </c>
      <c r="P454" s="2" t="s">
        <v>2652</v>
      </c>
      <c r="Q454" s="31"/>
      <c r="R454" s="31"/>
      <c r="S454" s="31"/>
      <c r="T454" s="41" t="s">
        <v>2653</v>
      </c>
      <c r="U454" s="2" t="s">
        <v>2654</v>
      </c>
      <c r="V454" s="2" t="s">
        <v>415</v>
      </c>
      <c r="W454" s="2" t="s">
        <v>47</v>
      </c>
      <c r="X454" s="2" t="s">
        <v>46</v>
      </c>
      <c r="Y454" s="2" t="s">
        <v>48</v>
      </c>
      <c r="Z454" s="17" t="str">
        <f>IF(Tabela1[[#This Row],[R.A.E]]="SIM",VLOOKUP(Tabela1[[#This Row],[CLASSIFICAÇÃO]],[1]Lista_Susp_!PRAZO,2,0)+Tabela1[[#This Row],[DATA]],"")</f>
        <v/>
      </c>
      <c r="AA454" s="19"/>
      <c r="AB454" s="19" t="str">
        <f ca="1">IF(Tabela1[[#This Row],[PRAZO ABERTURA R.A.E]]&gt;=TODAY(),"",IF(Tabela1[[#This Row],[STATUS]]="ATRASADO",TODAY()-Tabela1[[#This Row],[PRAZO ABERTURA R.A.E]],""))</f>
        <v/>
      </c>
      <c r="AE454" s="2"/>
      <c r="AF454" t="s">
        <v>52</v>
      </c>
    </row>
    <row r="455" spans="1:32" ht="45" x14ac:dyDescent="0.25">
      <c r="A455" s="4">
        <v>454</v>
      </c>
      <c r="B455" s="20" t="s">
        <v>71</v>
      </c>
      <c r="C455" s="49">
        <v>45399</v>
      </c>
      <c r="D455" s="56" t="s">
        <v>2167</v>
      </c>
      <c r="E455" s="21">
        <v>0.74305555555555547</v>
      </c>
      <c r="F455" s="40" t="s">
        <v>2655</v>
      </c>
      <c r="G455" s="20" t="s">
        <v>34</v>
      </c>
      <c r="H455" s="9" t="s">
        <v>93</v>
      </c>
      <c r="I455" s="10"/>
      <c r="J455" s="2"/>
      <c r="K455" s="11" t="s">
        <v>2656</v>
      </c>
      <c r="L455" s="2" t="s">
        <v>75</v>
      </c>
      <c r="M455" s="2" t="s">
        <v>128</v>
      </c>
      <c r="N455" s="20"/>
      <c r="O455" s="20" t="s">
        <v>2657</v>
      </c>
      <c r="P455" s="2" t="s">
        <v>2658</v>
      </c>
      <c r="Q455" s="31"/>
      <c r="R455" s="31"/>
      <c r="S455" s="31"/>
      <c r="T455" s="41" t="s">
        <v>2659</v>
      </c>
      <c r="U455" s="2" t="s">
        <v>2660</v>
      </c>
      <c r="V455" s="2" t="s">
        <v>374</v>
      </c>
      <c r="W455" s="2" t="s">
        <v>47</v>
      </c>
      <c r="X455" s="2" t="s">
        <v>46</v>
      </c>
      <c r="Y455" s="2" t="s">
        <v>48</v>
      </c>
      <c r="Z455" s="17" t="str">
        <f>IF(Tabela1[[#This Row],[R.A.E]]="SIM",VLOOKUP(Tabela1[[#This Row],[CLASSIFICAÇÃO]],[1]Lista_Susp_!PRAZO,2,0)+Tabela1[[#This Row],[DATA]],"")</f>
        <v/>
      </c>
      <c r="AA455" s="19"/>
      <c r="AB455" s="19" t="str">
        <f ca="1">IF(Tabela1[[#This Row],[PRAZO ABERTURA R.A.E]]&gt;=TODAY(),"",IF(Tabela1[[#This Row],[STATUS]]="ATRASADO",TODAY()-Tabela1[[#This Row],[PRAZO ABERTURA R.A.E]],""))</f>
        <v/>
      </c>
      <c r="AE455" s="2"/>
      <c r="AF455" t="s">
        <v>52</v>
      </c>
    </row>
    <row r="456" spans="1:32" ht="30" x14ac:dyDescent="0.25">
      <c r="A456" s="4">
        <v>455</v>
      </c>
      <c r="B456" s="20" t="s">
        <v>71</v>
      </c>
      <c r="C456" s="49">
        <v>45399</v>
      </c>
      <c r="D456" s="56" t="s">
        <v>2167</v>
      </c>
      <c r="E456" s="21">
        <v>0.72916666666666663</v>
      </c>
      <c r="F456" s="40" t="s">
        <v>2661</v>
      </c>
      <c r="G456" s="20" t="s">
        <v>73</v>
      </c>
      <c r="H456" s="9"/>
      <c r="I456" s="10"/>
      <c r="J456" s="2"/>
      <c r="K456" s="11" t="s">
        <v>2662</v>
      </c>
      <c r="L456" s="2" t="s">
        <v>75</v>
      </c>
      <c r="M456" s="2" t="s">
        <v>128</v>
      </c>
      <c r="N456" s="20"/>
      <c r="O456" s="20" t="s">
        <v>2663</v>
      </c>
      <c r="P456" s="2" t="s">
        <v>2664</v>
      </c>
      <c r="Q456" s="31"/>
      <c r="R456" s="31"/>
      <c r="S456" s="31"/>
      <c r="T456" s="41" t="s">
        <v>2665</v>
      </c>
      <c r="U456" s="2" t="s">
        <v>2666</v>
      </c>
      <c r="V456" s="2" t="s">
        <v>145</v>
      </c>
      <c r="W456" s="2" t="s">
        <v>47</v>
      </c>
      <c r="X456" s="2" t="s">
        <v>46</v>
      </c>
      <c r="Y456" s="2" t="s">
        <v>48</v>
      </c>
      <c r="Z456" s="17" t="str">
        <f>IF(Tabela1[[#This Row],[R.A.E]]="SIM",VLOOKUP(Tabela1[[#This Row],[CLASSIFICAÇÃO]],[1]Lista_Susp_!PRAZO,2,0)+Tabela1[[#This Row],[DATA]],"")</f>
        <v/>
      </c>
      <c r="AA456" s="19"/>
      <c r="AB456" s="19" t="str">
        <f ca="1">IF(Tabela1[[#This Row],[PRAZO ABERTURA R.A.E]]&gt;=TODAY(),"",IF(Tabela1[[#This Row],[STATUS]]="ATRASADO",TODAY()-Tabela1[[#This Row],[PRAZO ABERTURA R.A.E]],""))</f>
        <v/>
      </c>
      <c r="AE456" s="2"/>
      <c r="AF456" t="s">
        <v>52</v>
      </c>
    </row>
    <row r="457" spans="1:32" ht="45" x14ac:dyDescent="0.25">
      <c r="A457" s="4">
        <v>456</v>
      </c>
      <c r="B457" s="20" t="s">
        <v>32</v>
      </c>
      <c r="C457" s="49">
        <v>45404</v>
      </c>
      <c r="D457" s="56" t="s">
        <v>2167</v>
      </c>
      <c r="E457" s="21">
        <v>0.58680555555555558</v>
      </c>
      <c r="F457" s="40" t="s">
        <v>2667</v>
      </c>
      <c r="G457" s="20" t="s">
        <v>34</v>
      </c>
      <c r="H457" s="9" t="s">
        <v>93</v>
      </c>
      <c r="I457" s="10"/>
      <c r="J457" s="2"/>
      <c r="K457" s="11" t="s">
        <v>2668</v>
      </c>
      <c r="L457" s="4" t="s">
        <v>701</v>
      </c>
      <c r="M457" s="2" t="s">
        <v>128</v>
      </c>
      <c r="N457" s="40" t="s">
        <v>2669</v>
      </c>
      <c r="O457" s="40" t="s">
        <v>2670</v>
      </c>
      <c r="P457" s="1" t="s">
        <v>2671</v>
      </c>
      <c r="Q457" s="31"/>
      <c r="R457" s="31"/>
      <c r="S457" s="31"/>
      <c r="T457" s="41" t="s">
        <v>2672</v>
      </c>
      <c r="U457" s="2" t="s">
        <v>2673</v>
      </c>
      <c r="V457" s="2" t="s">
        <v>135</v>
      </c>
      <c r="W457" s="2" t="s">
        <v>46</v>
      </c>
      <c r="X457" s="2" t="s">
        <v>47</v>
      </c>
      <c r="Y457" s="2" t="s">
        <v>48</v>
      </c>
      <c r="Z457" s="17" t="str">
        <f>IF(Tabela1[[#This Row],[R.A.E]]="SIM",VLOOKUP(Tabela1[[#This Row],[CLASSIFICAÇÃO]],[1]Lista_Susp_!PRAZO,2,0)+Tabela1[[#This Row],[DATA]],"")</f>
        <v/>
      </c>
      <c r="AA457" s="19"/>
      <c r="AB457" s="19" t="str">
        <f ca="1">IF(Tabela1[[#This Row],[PRAZO ABERTURA R.A.E]]&gt;=TODAY(),"",IF(Tabela1[[#This Row],[STATUS]]="ATRASADO",TODAY()-Tabela1[[#This Row],[PRAZO ABERTURA R.A.E]],""))</f>
        <v/>
      </c>
      <c r="AE457" s="2"/>
      <c r="AF457" t="s">
        <v>52</v>
      </c>
    </row>
    <row r="458" spans="1:32" ht="30" x14ac:dyDescent="0.25">
      <c r="A458" s="4">
        <v>457</v>
      </c>
      <c r="B458" s="20" t="s">
        <v>32</v>
      </c>
      <c r="C458" s="49">
        <v>45404</v>
      </c>
      <c r="D458" s="56" t="s">
        <v>2167</v>
      </c>
      <c r="E458" s="21">
        <v>0.42708333333333331</v>
      </c>
      <c r="F458" s="40" t="s">
        <v>2674</v>
      </c>
      <c r="G458" s="20" t="s">
        <v>73</v>
      </c>
      <c r="H458" s="9"/>
      <c r="I458" s="10"/>
      <c r="J458" s="2"/>
      <c r="K458" s="11" t="s">
        <v>2675</v>
      </c>
      <c r="L458" s="2" t="s">
        <v>37</v>
      </c>
      <c r="M458" s="2" t="s">
        <v>76</v>
      </c>
      <c r="N458" s="20" t="s">
        <v>2676</v>
      </c>
      <c r="O458" s="24" t="s">
        <v>2677</v>
      </c>
      <c r="P458" s="2" t="s">
        <v>1125</v>
      </c>
      <c r="Q458" s="31"/>
      <c r="R458" s="31"/>
      <c r="S458" s="31"/>
      <c r="T458" s="41" t="s">
        <v>2678</v>
      </c>
      <c r="U458" s="2" t="s">
        <v>1811</v>
      </c>
      <c r="V458" s="2" t="s">
        <v>467</v>
      </c>
      <c r="W458" s="2" t="s">
        <v>46</v>
      </c>
      <c r="X458" s="2" t="s">
        <v>151</v>
      </c>
      <c r="Y458" s="2" t="s">
        <v>48</v>
      </c>
      <c r="Z458" s="17"/>
      <c r="AA458" s="19"/>
      <c r="AB458" s="19" t="str">
        <f ca="1">IF(Tabela1[[#This Row],[PRAZO ABERTURA R.A.E]]&gt;=TODAY(),"",IF(Tabela1[[#This Row],[STATUS]]="ATRASADO",TODAY()-Tabela1[[#This Row],[PRAZO ABERTURA R.A.E]],""))</f>
        <v/>
      </c>
      <c r="AE458" s="2"/>
      <c r="AF458" t="s">
        <v>52</v>
      </c>
    </row>
    <row r="459" spans="1:32" x14ac:dyDescent="0.25">
      <c r="A459" s="4">
        <v>458</v>
      </c>
      <c r="B459" s="20" t="s">
        <v>32</v>
      </c>
      <c r="C459" s="49">
        <v>45404</v>
      </c>
      <c r="D459" s="56" t="s">
        <v>2167</v>
      </c>
      <c r="E459" s="21">
        <v>0.57986111111111105</v>
      </c>
      <c r="F459" s="40" t="s">
        <v>2679</v>
      </c>
      <c r="G459" s="20" t="s">
        <v>73</v>
      </c>
      <c r="H459" s="9"/>
      <c r="I459" s="10"/>
      <c r="J459" s="2"/>
      <c r="K459" s="11" t="s">
        <v>2680</v>
      </c>
      <c r="L459" s="2" t="s">
        <v>37</v>
      </c>
      <c r="M459" s="2" t="s">
        <v>128</v>
      </c>
      <c r="N459" s="20" t="s">
        <v>2681</v>
      </c>
      <c r="O459" s="20" t="s">
        <v>2682</v>
      </c>
      <c r="P459" s="2" t="s">
        <v>923</v>
      </c>
      <c r="Q459" s="31"/>
      <c r="R459" s="31"/>
      <c r="S459" s="31"/>
      <c r="T459" s="41" t="s">
        <v>2683</v>
      </c>
      <c r="U459" s="2" t="s">
        <v>1150</v>
      </c>
      <c r="V459" s="2" t="s">
        <v>135</v>
      </c>
      <c r="W459" s="2" t="s">
        <v>46</v>
      </c>
      <c r="X459" s="2" t="s">
        <v>47</v>
      </c>
      <c r="Y459" s="2" t="s">
        <v>48</v>
      </c>
      <c r="Z459" s="17"/>
      <c r="AA459" s="19"/>
      <c r="AB459" s="19" t="str">
        <f ca="1">IF(Tabela1[[#This Row],[PRAZO ABERTURA R.A.E]]&gt;=TODAY(),"",IF(Tabela1[[#This Row],[STATUS]]="ATRASADO",TODAY()-Tabela1[[#This Row],[PRAZO ABERTURA R.A.E]],""))</f>
        <v/>
      </c>
      <c r="AE459" s="2"/>
      <c r="AF459" t="s">
        <v>52</v>
      </c>
    </row>
    <row r="460" spans="1:32" ht="30" x14ac:dyDescent="0.25">
      <c r="A460" s="4">
        <v>459</v>
      </c>
      <c r="B460" s="20" t="s">
        <v>32</v>
      </c>
      <c r="C460" s="49">
        <v>45404</v>
      </c>
      <c r="D460" s="56" t="s">
        <v>2167</v>
      </c>
      <c r="E460" s="21">
        <v>0.35416666666666669</v>
      </c>
      <c r="F460" s="40" t="s">
        <v>679</v>
      </c>
      <c r="G460" s="20" t="s">
        <v>34</v>
      </c>
      <c r="H460" s="9" t="s">
        <v>93</v>
      </c>
      <c r="I460" s="10"/>
      <c r="J460" s="2"/>
      <c r="K460" s="11" t="s">
        <v>2684</v>
      </c>
      <c r="L460" s="2" t="s">
        <v>37</v>
      </c>
      <c r="M460" s="2" t="s">
        <v>128</v>
      </c>
      <c r="N460" s="20" t="s">
        <v>2685</v>
      </c>
      <c r="O460" s="24" t="s">
        <v>2686</v>
      </c>
      <c r="P460" s="2" t="s">
        <v>2687</v>
      </c>
      <c r="Q460" s="31"/>
      <c r="R460" s="31"/>
      <c r="S460" s="31"/>
      <c r="T460" s="41" t="s">
        <v>2688</v>
      </c>
      <c r="U460" s="2" t="s">
        <v>2689</v>
      </c>
      <c r="V460" s="2" t="s">
        <v>1038</v>
      </c>
      <c r="W460" s="2" t="s">
        <v>46</v>
      </c>
      <c r="X460" s="2" t="s">
        <v>47</v>
      </c>
      <c r="Y460" s="2" t="s">
        <v>48</v>
      </c>
      <c r="Z460" s="17"/>
      <c r="AA460" s="19"/>
      <c r="AB460" s="19" t="str">
        <f ca="1">IF(Tabela1[[#This Row],[PRAZO ABERTURA R.A.E]]&gt;=TODAY(),"",IF(Tabela1[[#This Row],[STATUS]]="ATRASADO",TODAY()-Tabela1[[#This Row],[PRAZO ABERTURA R.A.E]],""))</f>
        <v/>
      </c>
      <c r="AE460" s="2"/>
      <c r="AF460" t="s">
        <v>52</v>
      </c>
    </row>
    <row r="461" spans="1:32" ht="45" x14ac:dyDescent="0.25">
      <c r="A461" s="4">
        <v>460</v>
      </c>
      <c r="B461" s="20" t="s">
        <v>32</v>
      </c>
      <c r="C461" s="49">
        <v>45404</v>
      </c>
      <c r="D461" s="56" t="s">
        <v>2167</v>
      </c>
      <c r="E461" s="21">
        <v>0.31944444444444448</v>
      </c>
      <c r="F461" s="40" t="s">
        <v>2690</v>
      </c>
      <c r="G461" s="20" t="s">
        <v>73</v>
      </c>
      <c r="H461" s="9"/>
      <c r="I461" s="10"/>
      <c r="J461" s="2"/>
      <c r="K461" s="11" t="s">
        <v>2691</v>
      </c>
      <c r="L461" s="2" t="s">
        <v>37</v>
      </c>
      <c r="M461" s="2" t="s">
        <v>460</v>
      </c>
      <c r="N461" s="20" t="s">
        <v>1826</v>
      </c>
      <c r="O461" s="24" t="s">
        <v>2692</v>
      </c>
      <c r="P461" s="2" t="s">
        <v>2693</v>
      </c>
      <c r="Q461" s="31"/>
      <c r="R461" s="31"/>
      <c r="S461" s="31"/>
      <c r="T461" s="41" t="s">
        <v>2694</v>
      </c>
      <c r="U461" s="2" t="s">
        <v>2695</v>
      </c>
      <c r="V461" s="2" t="s">
        <v>467</v>
      </c>
      <c r="W461" s="2" t="s">
        <v>46</v>
      </c>
      <c r="X461" s="2" t="s">
        <v>47</v>
      </c>
      <c r="Y461" s="2" t="s">
        <v>48</v>
      </c>
      <c r="Z461" s="17"/>
      <c r="AA461" s="19"/>
      <c r="AB461" s="19" t="str">
        <f ca="1">IF(Tabela1[[#This Row],[PRAZO ABERTURA R.A.E]]&gt;=TODAY(),"",IF(Tabela1[[#This Row],[STATUS]]="ATRASADO",TODAY()-Tabela1[[#This Row],[PRAZO ABERTURA R.A.E]],""))</f>
        <v/>
      </c>
      <c r="AE461" s="2"/>
      <c r="AF461" t="s">
        <v>52</v>
      </c>
    </row>
    <row r="462" spans="1:32" x14ac:dyDescent="0.25">
      <c r="A462" s="4">
        <v>461</v>
      </c>
      <c r="B462" s="20" t="s">
        <v>32</v>
      </c>
      <c r="C462" s="49">
        <v>45402</v>
      </c>
      <c r="D462" s="56" t="s">
        <v>2167</v>
      </c>
      <c r="E462" s="21">
        <v>0.59722222222222221</v>
      </c>
      <c r="F462" s="40" t="s">
        <v>2494</v>
      </c>
      <c r="G462" s="20" t="s">
        <v>34</v>
      </c>
      <c r="H462" s="9" t="s">
        <v>113</v>
      </c>
      <c r="I462" s="10"/>
      <c r="J462" s="2"/>
      <c r="K462" s="11" t="s">
        <v>2696</v>
      </c>
      <c r="L462" s="2" t="s">
        <v>37</v>
      </c>
      <c r="M462" s="2" t="s">
        <v>38</v>
      </c>
      <c r="N462" s="20" t="s">
        <v>2098</v>
      </c>
      <c r="O462" s="24" t="s">
        <v>2697</v>
      </c>
      <c r="P462" s="2" t="s">
        <v>2698</v>
      </c>
      <c r="Q462" s="31"/>
      <c r="R462" s="31"/>
      <c r="S462" s="31"/>
      <c r="T462" s="41" t="s">
        <v>2699</v>
      </c>
      <c r="U462" s="2" t="s">
        <v>2700</v>
      </c>
      <c r="V462" s="2" t="s">
        <v>1551</v>
      </c>
      <c r="W462" s="2" t="s">
        <v>46</v>
      </c>
      <c r="X462" s="2" t="s">
        <v>47</v>
      </c>
      <c r="Y462" s="2" t="s">
        <v>48</v>
      </c>
      <c r="Z462" s="17"/>
      <c r="AA462" s="19"/>
      <c r="AB462" s="19" t="str">
        <f ca="1">IF(Tabela1[[#This Row],[PRAZO ABERTURA R.A.E]]&gt;=TODAY(),"",IF(Tabela1[[#This Row],[STATUS]]="ATRASADO",TODAY()-Tabela1[[#This Row],[PRAZO ABERTURA R.A.E]],""))</f>
        <v/>
      </c>
      <c r="AE462" s="2"/>
      <c r="AF462" t="s">
        <v>52</v>
      </c>
    </row>
    <row r="463" spans="1:32" x14ac:dyDescent="0.25">
      <c r="A463" s="4">
        <v>462</v>
      </c>
      <c r="B463" s="20" t="s">
        <v>32</v>
      </c>
      <c r="C463" s="49">
        <v>45405</v>
      </c>
      <c r="D463" s="56" t="s">
        <v>2167</v>
      </c>
      <c r="E463" s="21">
        <v>0.72222222222222221</v>
      </c>
      <c r="F463" s="40" t="s">
        <v>2701</v>
      </c>
      <c r="G463" s="20" t="s">
        <v>34</v>
      </c>
      <c r="H463" s="9" t="s">
        <v>93</v>
      </c>
      <c r="I463" s="10"/>
      <c r="J463" s="2"/>
      <c r="K463" s="11" t="s">
        <v>2702</v>
      </c>
      <c r="L463" s="2" t="s">
        <v>37</v>
      </c>
      <c r="M463" s="2" t="s">
        <v>128</v>
      </c>
      <c r="N463" s="20" t="s">
        <v>2703</v>
      </c>
      <c r="O463" s="24" t="s">
        <v>2704</v>
      </c>
      <c r="P463" s="2" t="s">
        <v>2705</v>
      </c>
      <c r="Q463" s="31"/>
      <c r="R463" s="31"/>
      <c r="S463" s="31"/>
      <c r="T463" s="41" t="s">
        <v>2706</v>
      </c>
      <c r="U463" s="2" t="s">
        <v>2707</v>
      </c>
      <c r="V463" s="2" t="s">
        <v>1038</v>
      </c>
      <c r="W463" s="2" t="s">
        <v>46</v>
      </c>
      <c r="X463" s="2" t="s">
        <v>47</v>
      </c>
      <c r="Y463" s="2" t="s">
        <v>48</v>
      </c>
      <c r="Z463" s="17"/>
      <c r="AA463" s="19"/>
      <c r="AB463" s="19" t="str">
        <f ca="1">IF(Tabela1[[#This Row],[PRAZO ABERTURA R.A.E]]&gt;=TODAY(),"",IF(Tabela1[[#This Row],[STATUS]]="ATRASADO",TODAY()-Tabela1[[#This Row],[PRAZO ABERTURA R.A.E]],""))</f>
        <v/>
      </c>
      <c r="AE463" s="2"/>
      <c r="AF463" t="s">
        <v>52</v>
      </c>
    </row>
    <row r="464" spans="1:32" ht="30" x14ac:dyDescent="0.25">
      <c r="A464" s="4">
        <v>463</v>
      </c>
      <c r="B464" s="20" t="s">
        <v>32</v>
      </c>
      <c r="C464" s="49">
        <v>45405</v>
      </c>
      <c r="D464" s="56" t="s">
        <v>2167</v>
      </c>
      <c r="E464" s="21">
        <v>0.52083333333333337</v>
      </c>
      <c r="F464" s="40" t="s">
        <v>2708</v>
      </c>
      <c r="G464" s="20" t="s">
        <v>125</v>
      </c>
      <c r="H464" s="9"/>
      <c r="I464" s="10"/>
      <c r="J464" s="2"/>
      <c r="K464" s="11" t="s">
        <v>2709</v>
      </c>
      <c r="L464" s="4" t="s">
        <v>701</v>
      </c>
      <c r="M464" s="2" t="s">
        <v>128</v>
      </c>
      <c r="N464" s="20" t="s">
        <v>2710</v>
      </c>
      <c r="O464" s="20" t="s">
        <v>2711</v>
      </c>
      <c r="P464" s="2" t="s">
        <v>245</v>
      </c>
      <c r="Q464" s="31"/>
      <c r="R464" s="31"/>
      <c r="S464" s="31"/>
      <c r="T464" s="41" t="s">
        <v>2712</v>
      </c>
      <c r="U464" s="2" t="s">
        <v>2713</v>
      </c>
      <c r="V464" s="2" t="s">
        <v>135</v>
      </c>
      <c r="W464" s="2" t="s">
        <v>46</v>
      </c>
      <c r="X464" s="2" t="s">
        <v>47</v>
      </c>
      <c r="Y464" s="2" t="s">
        <v>48</v>
      </c>
      <c r="Z464" s="17"/>
      <c r="AA464" s="19"/>
      <c r="AB464" s="19" t="str">
        <f ca="1">IF(Tabela1[[#This Row],[PRAZO ABERTURA R.A.E]]&gt;=TODAY(),"",IF(Tabela1[[#This Row],[STATUS]]="ATRASADO",TODAY()-Tabela1[[#This Row],[PRAZO ABERTURA R.A.E]],""))</f>
        <v/>
      </c>
      <c r="AE464" s="2"/>
      <c r="AF464" t="s">
        <v>52</v>
      </c>
    </row>
    <row r="465" spans="1:32" ht="45" x14ac:dyDescent="0.25">
      <c r="A465" s="4">
        <v>464</v>
      </c>
      <c r="B465" s="20" t="s">
        <v>32</v>
      </c>
      <c r="C465" s="49">
        <v>45406</v>
      </c>
      <c r="D465" s="56" t="s">
        <v>2167</v>
      </c>
      <c r="E465" s="21">
        <v>0.36458333333333331</v>
      </c>
      <c r="F465" s="40" t="s">
        <v>2714</v>
      </c>
      <c r="G465" s="20" t="s">
        <v>34</v>
      </c>
      <c r="H465" s="9" t="s">
        <v>113</v>
      </c>
      <c r="I465" s="10"/>
      <c r="J465" s="2"/>
      <c r="K465" s="11" t="s">
        <v>2715</v>
      </c>
      <c r="L465" s="2" t="s">
        <v>37</v>
      </c>
      <c r="M465" s="2" t="s">
        <v>38</v>
      </c>
      <c r="N465" s="20" t="s">
        <v>2716</v>
      </c>
      <c r="O465" s="20" t="s">
        <v>2717</v>
      </c>
      <c r="P465" s="2" t="s">
        <v>307</v>
      </c>
      <c r="Q465" s="31"/>
      <c r="R465" s="31"/>
      <c r="S465" s="31"/>
      <c r="T465" s="41" t="s">
        <v>2718</v>
      </c>
      <c r="U465" s="2" t="s">
        <v>2719</v>
      </c>
      <c r="V465" s="2" t="s">
        <v>1551</v>
      </c>
      <c r="W465" s="2" t="s">
        <v>46</v>
      </c>
      <c r="X465" s="2" t="s">
        <v>47</v>
      </c>
      <c r="Y465" s="2" t="s">
        <v>48</v>
      </c>
      <c r="Z465" s="17"/>
      <c r="AA465" s="19"/>
      <c r="AB465" s="19" t="str">
        <f ca="1">IF(Tabela1[[#This Row],[PRAZO ABERTURA R.A.E]]&gt;=TODAY(),"",IF(Tabela1[[#This Row],[STATUS]]="ATRASADO",TODAY()-Tabela1[[#This Row],[PRAZO ABERTURA R.A.E]],""))</f>
        <v/>
      </c>
      <c r="AE465" s="2"/>
      <c r="AF465" t="s">
        <v>52</v>
      </c>
    </row>
    <row r="466" spans="1:32" ht="60" x14ac:dyDescent="0.25">
      <c r="A466" s="4">
        <v>465</v>
      </c>
      <c r="B466" s="20" t="s">
        <v>32</v>
      </c>
      <c r="C466" s="49">
        <v>45405</v>
      </c>
      <c r="D466" s="56" t="s">
        <v>2167</v>
      </c>
      <c r="E466" s="21">
        <v>0.77083333333333337</v>
      </c>
      <c r="F466" s="40" t="s">
        <v>591</v>
      </c>
      <c r="G466" s="20" t="s">
        <v>34</v>
      </c>
      <c r="H466" s="9" t="s">
        <v>113</v>
      </c>
      <c r="I466" s="10"/>
      <c r="J466" s="2"/>
      <c r="K466" s="11" t="s">
        <v>2720</v>
      </c>
      <c r="L466" s="2" t="s">
        <v>37</v>
      </c>
      <c r="M466" s="2" t="s">
        <v>38</v>
      </c>
      <c r="N466" s="20" t="s">
        <v>2721</v>
      </c>
      <c r="O466" s="20" t="s">
        <v>2722</v>
      </c>
      <c r="P466" s="2" t="s">
        <v>2698</v>
      </c>
      <c r="Q466" s="31"/>
      <c r="R466" s="31"/>
      <c r="S466" s="31"/>
      <c r="T466" s="41" t="s">
        <v>2723</v>
      </c>
      <c r="U466" s="2" t="s">
        <v>2700</v>
      </c>
      <c r="V466" s="2" t="s">
        <v>1551</v>
      </c>
      <c r="W466" s="2" t="s">
        <v>46</v>
      </c>
      <c r="X466" s="2" t="s">
        <v>47</v>
      </c>
      <c r="Y466" s="2" t="s">
        <v>48</v>
      </c>
      <c r="Z466" s="17"/>
      <c r="AA466" s="19"/>
      <c r="AB466" s="19" t="str">
        <f ca="1">IF(Tabela1[[#This Row],[PRAZO ABERTURA R.A.E]]&gt;=TODAY(),"",IF(Tabela1[[#This Row],[STATUS]]="ATRASADO",TODAY()-Tabela1[[#This Row],[PRAZO ABERTURA R.A.E]],""))</f>
        <v/>
      </c>
      <c r="AE466" s="2"/>
      <c r="AF466" t="s">
        <v>52</v>
      </c>
    </row>
    <row r="467" spans="1:32" ht="45" x14ac:dyDescent="0.25">
      <c r="A467" s="4">
        <v>466</v>
      </c>
      <c r="B467" s="20" t="s">
        <v>32</v>
      </c>
      <c r="C467" s="49">
        <v>45406</v>
      </c>
      <c r="D467" s="56" t="s">
        <v>2167</v>
      </c>
      <c r="E467" s="21">
        <v>0.87152777777777779</v>
      </c>
      <c r="F467" s="40" t="s">
        <v>2724</v>
      </c>
      <c r="G467" s="20" t="s">
        <v>64</v>
      </c>
      <c r="H467" s="9"/>
      <c r="I467" s="10"/>
      <c r="J467" s="2"/>
      <c r="K467" s="11" t="s">
        <v>2725</v>
      </c>
      <c r="L467" s="2" t="s">
        <v>37</v>
      </c>
      <c r="M467" s="2" t="s">
        <v>96</v>
      </c>
      <c r="N467" s="20" t="s">
        <v>1451</v>
      </c>
      <c r="O467" s="20" t="s">
        <v>2726</v>
      </c>
      <c r="P467" s="2" t="s">
        <v>2631</v>
      </c>
      <c r="Q467" s="31"/>
      <c r="R467" s="31"/>
      <c r="S467" s="31"/>
      <c r="T467" s="41" t="s">
        <v>2727</v>
      </c>
      <c r="U467" s="2" t="s">
        <v>1454</v>
      </c>
      <c r="V467" s="2" t="s">
        <v>1240</v>
      </c>
      <c r="W467" s="2" t="s">
        <v>46</v>
      </c>
      <c r="X467" s="2" t="s">
        <v>47</v>
      </c>
      <c r="Y467" s="2" t="s">
        <v>48</v>
      </c>
      <c r="Z467" s="17"/>
      <c r="AA467" s="19"/>
      <c r="AB467" s="19" t="str">
        <f ca="1">IF(Tabela1[[#This Row],[PRAZO ABERTURA R.A.E]]&gt;=TODAY(),"",IF(Tabela1[[#This Row],[STATUS]]="ATRASADO",TODAY()-Tabela1[[#This Row],[PRAZO ABERTURA R.A.E]],""))</f>
        <v/>
      </c>
      <c r="AE467" s="2"/>
      <c r="AF467" t="s">
        <v>52</v>
      </c>
    </row>
    <row r="468" spans="1:32" ht="30" x14ac:dyDescent="0.25">
      <c r="A468" s="4">
        <v>467</v>
      </c>
      <c r="B468" s="20" t="s">
        <v>32</v>
      </c>
      <c r="C468" s="49">
        <v>45407</v>
      </c>
      <c r="D468" s="56" t="s">
        <v>2167</v>
      </c>
      <c r="E468" s="21">
        <v>0.34375</v>
      </c>
      <c r="F468" s="40" t="s">
        <v>2728</v>
      </c>
      <c r="G468" s="20" t="s">
        <v>34</v>
      </c>
      <c r="H468" s="9" t="s">
        <v>35</v>
      </c>
      <c r="I468" s="10"/>
      <c r="J468" s="2"/>
      <c r="K468" s="11" t="s">
        <v>2729</v>
      </c>
      <c r="L468" s="2" t="s">
        <v>560</v>
      </c>
      <c r="M468" s="2" t="s">
        <v>128</v>
      </c>
      <c r="N468" s="20" t="s">
        <v>781</v>
      </c>
      <c r="O468" s="20" t="s">
        <v>2730</v>
      </c>
      <c r="P468" s="2" t="s">
        <v>245</v>
      </c>
      <c r="Q468" s="31"/>
      <c r="R468" s="31"/>
      <c r="S468" s="31"/>
      <c r="T468" s="41" t="s">
        <v>2492</v>
      </c>
      <c r="U468" s="2" t="s">
        <v>2731</v>
      </c>
      <c r="V468" s="2" t="s">
        <v>135</v>
      </c>
      <c r="W468" s="2" t="s">
        <v>46</v>
      </c>
      <c r="X468" s="2" t="s">
        <v>47</v>
      </c>
      <c r="Y468" s="2" t="s">
        <v>48</v>
      </c>
      <c r="Z468" s="17"/>
      <c r="AA468" s="19"/>
      <c r="AB468" s="19" t="str">
        <f ca="1">IF(Tabela1[[#This Row],[PRAZO ABERTURA R.A.E]]&gt;=TODAY(),"",IF(Tabela1[[#This Row],[STATUS]]="ATRASADO",TODAY()-Tabela1[[#This Row],[PRAZO ABERTURA R.A.E]],""))</f>
        <v/>
      </c>
      <c r="AE468" s="2"/>
      <c r="AF468" t="s">
        <v>52</v>
      </c>
    </row>
    <row r="469" spans="1:32" x14ac:dyDescent="0.25">
      <c r="A469" s="4">
        <v>468</v>
      </c>
      <c r="B469" s="20" t="s">
        <v>32</v>
      </c>
      <c r="C469" s="49">
        <v>45407</v>
      </c>
      <c r="D469" s="56" t="s">
        <v>2167</v>
      </c>
      <c r="E469" s="21">
        <v>0.35416666666666669</v>
      </c>
      <c r="F469" s="40" t="s">
        <v>2732</v>
      </c>
      <c r="G469" s="20" t="s">
        <v>64</v>
      </c>
      <c r="H469" s="9"/>
      <c r="I469" s="10"/>
      <c r="J469" s="2"/>
      <c r="K469" s="11" t="s">
        <v>2733</v>
      </c>
      <c r="L469" s="2" t="s">
        <v>37</v>
      </c>
      <c r="M469" s="2" t="s">
        <v>96</v>
      </c>
      <c r="N469" s="20" t="s">
        <v>1396</v>
      </c>
      <c r="O469" s="20" t="s">
        <v>2734</v>
      </c>
      <c r="P469" s="2" t="s">
        <v>2735</v>
      </c>
      <c r="Q469" s="31"/>
      <c r="R469" s="31"/>
      <c r="S469" s="31"/>
      <c r="T469" s="41" t="s">
        <v>2736</v>
      </c>
      <c r="U469" s="2" t="s">
        <v>2737</v>
      </c>
      <c r="V469" s="2" t="s">
        <v>104</v>
      </c>
      <c r="W469" s="2" t="s">
        <v>46</v>
      </c>
      <c r="X469" s="2" t="s">
        <v>47</v>
      </c>
      <c r="Y469" s="2" t="s">
        <v>48</v>
      </c>
      <c r="Z469" s="17"/>
      <c r="AA469" s="19"/>
      <c r="AB469" s="19" t="str">
        <f ca="1">IF(Tabela1[[#This Row],[PRAZO ABERTURA R.A.E]]&gt;=TODAY(),"",IF(Tabela1[[#This Row],[STATUS]]="ATRASADO",TODAY()-Tabela1[[#This Row],[PRAZO ABERTURA R.A.E]],""))</f>
        <v/>
      </c>
      <c r="AE469" s="2"/>
      <c r="AF469" t="s">
        <v>52</v>
      </c>
    </row>
    <row r="470" spans="1:32" ht="30" x14ac:dyDescent="0.25">
      <c r="A470" s="4">
        <v>469</v>
      </c>
      <c r="B470" s="20" t="s">
        <v>32</v>
      </c>
      <c r="C470" s="49">
        <v>45401</v>
      </c>
      <c r="D470" s="56" t="s">
        <v>2167</v>
      </c>
      <c r="E470" s="21">
        <v>0.25</v>
      </c>
      <c r="F470" s="40" t="s">
        <v>1624</v>
      </c>
      <c r="G470" s="20" t="s">
        <v>34</v>
      </c>
      <c r="H470" s="9" t="s">
        <v>113</v>
      </c>
      <c r="I470" s="10"/>
      <c r="J470" s="2"/>
      <c r="K470" s="11" t="s">
        <v>2738</v>
      </c>
      <c r="L470" s="2" t="s">
        <v>37</v>
      </c>
      <c r="M470" s="2" t="s">
        <v>38</v>
      </c>
      <c r="N470" s="20" t="s">
        <v>2721</v>
      </c>
      <c r="O470" s="20" t="s">
        <v>2739</v>
      </c>
      <c r="P470" s="2" t="s">
        <v>2698</v>
      </c>
      <c r="Q470" s="31"/>
      <c r="R470" s="31"/>
      <c r="S470" s="31"/>
      <c r="T470" s="41" t="s">
        <v>2740</v>
      </c>
      <c r="U470" s="2" t="s">
        <v>2741</v>
      </c>
      <c r="V470" s="2" t="s">
        <v>1551</v>
      </c>
      <c r="W470" s="2" t="s">
        <v>46</v>
      </c>
      <c r="X470" s="2" t="s">
        <v>47</v>
      </c>
      <c r="Y470" s="2" t="s">
        <v>48</v>
      </c>
      <c r="Z470" s="17"/>
      <c r="AA470" s="19"/>
      <c r="AB470" s="19" t="str">
        <f ca="1">IF(Tabela1[[#This Row],[PRAZO ABERTURA R.A.E]]&gt;=TODAY(),"",IF(Tabela1[[#This Row],[STATUS]]="ATRASADO",TODAY()-Tabela1[[#This Row],[PRAZO ABERTURA R.A.E]],""))</f>
        <v/>
      </c>
      <c r="AE470" s="2"/>
      <c r="AF470" t="s">
        <v>48</v>
      </c>
    </row>
    <row r="471" spans="1:32" ht="30" x14ac:dyDescent="0.25">
      <c r="A471" s="4">
        <v>470</v>
      </c>
      <c r="B471" s="20" t="s">
        <v>32</v>
      </c>
      <c r="C471" s="49">
        <v>45406</v>
      </c>
      <c r="D471" s="56" t="s">
        <v>2167</v>
      </c>
      <c r="E471" s="21">
        <v>0.56597222222222221</v>
      </c>
      <c r="F471" s="40" t="s">
        <v>2742</v>
      </c>
      <c r="G471" s="20" t="s">
        <v>34</v>
      </c>
      <c r="H471" s="9" t="s">
        <v>93</v>
      </c>
      <c r="I471" s="10"/>
      <c r="J471" s="2"/>
      <c r="K471" s="11" t="s">
        <v>2743</v>
      </c>
      <c r="L471" s="2" t="s">
        <v>560</v>
      </c>
      <c r="M471" s="2" t="s">
        <v>128</v>
      </c>
      <c r="N471" s="20" t="s">
        <v>2744</v>
      </c>
      <c r="O471" s="20" t="s">
        <v>2745</v>
      </c>
      <c r="P471" s="2" t="s">
        <v>930</v>
      </c>
      <c r="Q471" s="31"/>
      <c r="R471" s="31"/>
      <c r="S471" s="31"/>
      <c r="T471" s="41" t="s">
        <v>2746</v>
      </c>
      <c r="U471" s="31"/>
      <c r="V471" s="2" t="s">
        <v>219</v>
      </c>
      <c r="W471" s="2" t="s">
        <v>46</v>
      </c>
      <c r="X471" s="2" t="s">
        <v>47</v>
      </c>
      <c r="Y471" s="2" t="s">
        <v>48</v>
      </c>
      <c r="Z471" s="17"/>
      <c r="AA471" s="19"/>
      <c r="AB471" s="19" t="str">
        <f ca="1">IF(Tabela1[[#This Row],[PRAZO ABERTURA R.A.E]]&gt;=TODAY(),"",IF(Tabela1[[#This Row],[STATUS]]="ATRASADO",TODAY()-Tabela1[[#This Row],[PRAZO ABERTURA R.A.E]],""))</f>
        <v/>
      </c>
      <c r="AE471" s="2"/>
      <c r="AF471" t="s">
        <v>52</v>
      </c>
    </row>
    <row r="472" spans="1:32" ht="30" x14ac:dyDescent="0.25">
      <c r="A472" s="4">
        <v>471</v>
      </c>
      <c r="B472" s="20" t="s">
        <v>32</v>
      </c>
      <c r="C472" s="49">
        <v>45407</v>
      </c>
      <c r="D472" s="56" t="s">
        <v>2167</v>
      </c>
      <c r="E472" s="21">
        <v>0.3888888888888889</v>
      </c>
      <c r="F472" s="40" t="s">
        <v>315</v>
      </c>
      <c r="G472" s="20" t="s">
        <v>73</v>
      </c>
      <c r="H472" s="9"/>
      <c r="I472" s="10"/>
      <c r="J472" s="2"/>
      <c r="K472" s="11" t="s">
        <v>2747</v>
      </c>
      <c r="L472" s="2" t="s">
        <v>37</v>
      </c>
      <c r="M472" s="2" t="s">
        <v>76</v>
      </c>
      <c r="N472" s="20" t="s">
        <v>2748</v>
      </c>
      <c r="O472" s="20" t="s">
        <v>2749</v>
      </c>
      <c r="P472" s="2" t="s">
        <v>319</v>
      </c>
      <c r="Q472" s="31"/>
      <c r="R472" s="31"/>
      <c r="S472" s="31"/>
      <c r="T472" s="41" t="s">
        <v>2750</v>
      </c>
      <c r="U472" s="2" t="s">
        <v>2751</v>
      </c>
      <c r="V472" s="2" t="s">
        <v>467</v>
      </c>
      <c r="W472" s="2" t="s">
        <v>46</v>
      </c>
      <c r="X472" s="2" t="s">
        <v>151</v>
      </c>
      <c r="Y472" s="2" t="s">
        <v>48</v>
      </c>
      <c r="Z472" s="17"/>
      <c r="AA472" s="19"/>
      <c r="AB472" s="19" t="str">
        <f ca="1">IF(Tabela1[[#This Row],[PRAZO ABERTURA R.A.E]]&gt;=TODAY(),"",IF(Tabela1[[#This Row],[STATUS]]="ATRASADO",TODAY()-Tabela1[[#This Row],[PRAZO ABERTURA R.A.E]],""))</f>
        <v/>
      </c>
      <c r="AE472" s="2"/>
    </row>
    <row r="473" spans="1:32" ht="30" x14ac:dyDescent="0.25">
      <c r="A473" s="4">
        <v>472</v>
      </c>
      <c r="B473" s="20" t="s">
        <v>32</v>
      </c>
      <c r="C473" s="49">
        <v>45407</v>
      </c>
      <c r="D473" s="56" t="s">
        <v>2167</v>
      </c>
      <c r="E473" s="21">
        <v>0.25</v>
      </c>
      <c r="F473" s="40" t="s">
        <v>2752</v>
      </c>
      <c r="G473" s="44" t="s">
        <v>50</v>
      </c>
      <c r="H473" s="9"/>
      <c r="I473" s="10" t="s">
        <v>172</v>
      </c>
      <c r="J473" s="2"/>
      <c r="K473" s="11" t="s">
        <v>2753</v>
      </c>
      <c r="L473" s="2" t="s">
        <v>174</v>
      </c>
      <c r="M473" s="2" t="s">
        <v>96</v>
      </c>
      <c r="N473" s="20" t="s">
        <v>2754</v>
      </c>
      <c r="O473" s="20" t="s">
        <v>2755</v>
      </c>
      <c r="P473" s="2" t="s">
        <v>2756</v>
      </c>
      <c r="Q473" s="31"/>
      <c r="R473" s="31"/>
      <c r="S473" s="31"/>
      <c r="T473" s="41" t="s">
        <v>2757</v>
      </c>
      <c r="U473" s="2" t="s">
        <v>2758</v>
      </c>
      <c r="V473" s="2" t="s">
        <v>104</v>
      </c>
      <c r="W473" s="2" t="s">
        <v>46</v>
      </c>
      <c r="X473" s="2" t="s">
        <v>47</v>
      </c>
      <c r="Y473" s="17" t="s">
        <v>52</v>
      </c>
      <c r="Z473" s="17"/>
      <c r="AA473" s="19"/>
      <c r="AB473" s="19" t="str">
        <f ca="1">IF(Tabela1[[#This Row],[PRAZO ABERTURA R.A.E]]&gt;=TODAY(),"",IF(Tabela1[[#This Row],[STATUS]]="ATRASADO",TODAY()-Tabela1[[#This Row],[PRAZO ABERTURA R.A.E]],""))</f>
        <v/>
      </c>
      <c r="AE473" s="2"/>
      <c r="AF473" s="17"/>
    </row>
    <row r="474" spans="1:32" x14ac:dyDescent="0.25">
      <c r="A474" s="4">
        <v>473</v>
      </c>
      <c r="B474" s="20" t="s">
        <v>32</v>
      </c>
      <c r="C474" s="49">
        <v>45408</v>
      </c>
      <c r="D474" s="6" t="str">
        <f t="shared" ref="D474" si="3">TEXT(C474,"MMMM")</f>
        <v>abril</v>
      </c>
      <c r="E474" s="21">
        <v>0.35069444444444442</v>
      </c>
      <c r="F474" s="40" t="s">
        <v>2759</v>
      </c>
      <c r="G474" s="20" t="s">
        <v>64</v>
      </c>
      <c r="H474" s="9"/>
      <c r="I474" s="10"/>
      <c r="J474" s="2"/>
      <c r="K474" s="11" t="s">
        <v>2760</v>
      </c>
      <c r="L474" s="2" t="s">
        <v>37</v>
      </c>
      <c r="M474" s="2" t="s">
        <v>128</v>
      </c>
      <c r="N474" s="20" t="s">
        <v>2761</v>
      </c>
      <c r="O474" s="20" t="s">
        <v>2762</v>
      </c>
      <c r="P474" s="2" t="s">
        <v>2763</v>
      </c>
      <c r="Q474" s="31"/>
      <c r="R474" s="31"/>
      <c r="S474" s="31"/>
      <c r="T474" s="41" t="s">
        <v>2764</v>
      </c>
      <c r="U474" s="2" t="s">
        <v>2765</v>
      </c>
      <c r="V474" s="2" t="s">
        <v>219</v>
      </c>
      <c r="W474" s="2" t="s">
        <v>46</v>
      </c>
      <c r="X474" s="2" t="s">
        <v>47</v>
      </c>
      <c r="Y474" s="2" t="s">
        <v>48</v>
      </c>
      <c r="Z474" s="17"/>
      <c r="AA474" s="19"/>
      <c r="AB474" s="19" t="str">
        <f ca="1">IF(Tabela1[[#This Row],[PRAZO ABERTURA R.A.E]]&gt;=TODAY(),"",IF(Tabela1[[#This Row],[STATUS]]="ATRASADO",TODAY()-Tabela1[[#This Row],[PRAZO ABERTURA R.A.E]],""))</f>
        <v/>
      </c>
      <c r="AE474" s="2"/>
    </row>
    <row r="475" spans="1:32" ht="45" x14ac:dyDescent="0.25">
      <c r="A475" s="4">
        <v>474</v>
      </c>
      <c r="B475" s="20" t="s">
        <v>71</v>
      </c>
      <c r="C475" s="49">
        <v>45406</v>
      </c>
      <c r="D475" s="56" t="s">
        <v>2167</v>
      </c>
      <c r="E475" s="21">
        <v>0.56944444444444442</v>
      </c>
      <c r="F475" s="40" t="s">
        <v>2766</v>
      </c>
      <c r="G475" s="20" t="s">
        <v>34</v>
      </c>
      <c r="H475" s="9" t="s">
        <v>35</v>
      </c>
      <c r="I475" s="10"/>
      <c r="J475" s="2"/>
      <c r="K475" s="11" t="s">
        <v>2767</v>
      </c>
      <c r="L475" s="2" t="s">
        <v>75</v>
      </c>
      <c r="M475" s="2" t="s">
        <v>128</v>
      </c>
      <c r="N475" s="20" t="s">
        <v>2766</v>
      </c>
      <c r="O475" s="20" t="s">
        <v>2768</v>
      </c>
      <c r="P475" s="2" t="s">
        <v>1628</v>
      </c>
      <c r="Q475" s="31"/>
      <c r="R475" s="31"/>
      <c r="S475" s="31"/>
      <c r="T475" s="41"/>
      <c r="V475" s="2" t="s">
        <v>145</v>
      </c>
      <c r="W475" s="2" t="s">
        <v>46</v>
      </c>
      <c r="X475" s="2" t="s">
        <v>47</v>
      </c>
      <c r="Y475" s="2" t="s">
        <v>48</v>
      </c>
      <c r="Z475" s="17"/>
      <c r="AA475" s="19"/>
      <c r="AB475" s="19" t="str">
        <f ca="1">IF(Tabela1[[#This Row],[PRAZO ABERTURA R.A.E]]&gt;=TODAY(),"",IF(Tabela1[[#This Row],[STATUS]]="ATRASADO",TODAY()-Tabela1[[#This Row],[PRAZO ABERTURA R.A.E]],""))</f>
        <v/>
      </c>
      <c r="AE475" s="2"/>
      <c r="AF475" t="s">
        <v>2601</v>
      </c>
    </row>
    <row r="476" spans="1:32" ht="30" x14ac:dyDescent="0.25">
      <c r="A476" s="4">
        <v>475</v>
      </c>
      <c r="B476" s="20" t="s">
        <v>71</v>
      </c>
      <c r="C476" s="49">
        <v>45406</v>
      </c>
      <c r="D476" s="56" t="s">
        <v>2167</v>
      </c>
      <c r="E476" s="21">
        <v>0.66666666666666663</v>
      </c>
      <c r="F476" s="40" t="s">
        <v>2769</v>
      </c>
      <c r="G476" s="20" t="s">
        <v>34</v>
      </c>
      <c r="H476" s="9" t="s">
        <v>93</v>
      </c>
      <c r="I476" s="10"/>
      <c r="J476" s="2"/>
      <c r="K476" s="11" t="s">
        <v>2770</v>
      </c>
      <c r="L476" s="2" t="s">
        <v>75</v>
      </c>
      <c r="M476" s="2" t="s">
        <v>128</v>
      </c>
      <c r="N476" s="20" t="s">
        <v>2769</v>
      </c>
      <c r="O476" s="20" t="s">
        <v>2771</v>
      </c>
      <c r="P476" s="2" t="s">
        <v>1628</v>
      </c>
      <c r="Q476" s="31"/>
      <c r="R476" s="31"/>
      <c r="S476" s="31"/>
      <c r="T476" s="41"/>
      <c r="V476" s="2" t="s">
        <v>374</v>
      </c>
      <c r="W476" s="2" t="s">
        <v>46</v>
      </c>
      <c r="X476" s="2" t="s">
        <v>47</v>
      </c>
      <c r="Y476" s="2" t="s">
        <v>48</v>
      </c>
      <c r="Z476" s="17"/>
      <c r="AA476" s="19"/>
      <c r="AB476" s="19" t="str">
        <f ca="1">IF(Tabela1[[#This Row],[PRAZO ABERTURA R.A.E]]&gt;=TODAY(),"",IF(Tabela1[[#This Row],[STATUS]]="ATRASADO",TODAY()-Tabela1[[#This Row],[PRAZO ABERTURA R.A.E]],""))</f>
        <v/>
      </c>
      <c r="AE476" s="2"/>
      <c r="AF476" t="s">
        <v>2601</v>
      </c>
    </row>
    <row r="477" spans="1:32" ht="30" x14ac:dyDescent="0.25">
      <c r="A477" s="4">
        <v>476</v>
      </c>
      <c r="B477" s="20" t="s">
        <v>71</v>
      </c>
      <c r="C477" s="49">
        <v>45406</v>
      </c>
      <c r="D477" s="56" t="s">
        <v>2167</v>
      </c>
      <c r="E477" s="21">
        <v>0.61111111111111105</v>
      </c>
      <c r="F477" s="40" t="s">
        <v>2772</v>
      </c>
      <c r="G477" s="20" t="s">
        <v>34</v>
      </c>
      <c r="H477" s="9" t="s">
        <v>93</v>
      </c>
      <c r="I477" s="10"/>
      <c r="J477" s="2"/>
      <c r="K477" s="11" t="s">
        <v>2773</v>
      </c>
      <c r="L477" s="2" t="s">
        <v>75</v>
      </c>
      <c r="M477" s="2" t="s">
        <v>128</v>
      </c>
      <c r="N477" s="20" t="s">
        <v>2772</v>
      </c>
      <c r="O477" s="20" t="s">
        <v>2774</v>
      </c>
      <c r="P477" s="2" t="s">
        <v>2775</v>
      </c>
      <c r="Q477" s="31"/>
      <c r="R477" s="31"/>
      <c r="S477" s="31"/>
      <c r="T477" s="41"/>
      <c r="V477" s="2" t="s">
        <v>145</v>
      </c>
      <c r="W477" s="2" t="s">
        <v>184</v>
      </c>
      <c r="X477" s="2" t="s">
        <v>2649</v>
      </c>
      <c r="Y477" s="2" t="s">
        <v>52</v>
      </c>
      <c r="Z477" s="17"/>
      <c r="AA477" s="19"/>
      <c r="AB477" s="19" t="str">
        <f ca="1">IF(Tabela1[[#This Row],[PRAZO ABERTURA R.A.E]]&gt;=TODAY(),"",IF(Tabela1[[#This Row],[STATUS]]="ATRASADO",TODAY()-Tabela1[[#This Row],[PRAZO ABERTURA R.A.E]],""))</f>
        <v/>
      </c>
      <c r="AE477" s="2"/>
      <c r="AF477" t="s">
        <v>2601</v>
      </c>
    </row>
    <row r="478" spans="1:32" ht="30" x14ac:dyDescent="0.25">
      <c r="A478" s="4">
        <v>477</v>
      </c>
      <c r="B478" s="20" t="s">
        <v>71</v>
      </c>
      <c r="C478" s="49">
        <v>45406</v>
      </c>
      <c r="D478" s="56" t="s">
        <v>2167</v>
      </c>
      <c r="E478" s="21">
        <v>0.67361111111111116</v>
      </c>
      <c r="F478" s="40" t="s">
        <v>2209</v>
      </c>
      <c r="G478" s="20" t="s">
        <v>125</v>
      </c>
      <c r="H478" s="2"/>
      <c r="I478" s="10"/>
      <c r="J478" s="2"/>
      <c r="K478" s="11" t="s">
        <v>2776</v>
      </c>
      <c r="L478" s="2" t="s">
        <v>75</v>
      </c>
      <c r="M478" s="2" t="s">
        <v>128</v>
      </c>
      <c r="N478" s="20" t="s">
        <v>2209</v>
      </c>
      <c r="O478" s="20" t="s">
        <v>2777</v>
      </c>
      <c r="P478" s="2" t="s">
        <v>2491</v>
      </c>
      <c r="Q478" s="31"/>
      <c r="R478" s="31"/>
      <c r="S478" s="31"/>
      <c r="T478" s="41"/>
      <c r="V478" s="2" t="s">
        <v>170</v>
      </c>
      <c r="W478" s="2" t="s">
        <v>46</v>
      </c>
      <c r="X478" s="2" t="s">
        <v>47</v>
      </c>
      <c r="Y478" s="2" t="s">
        <v>48</v>
      </c>
      <c r="Z478" s="17"/>
      <c r="AA478" s="19"/>
      <c r="AB478" s="19" t="str">
        <f ca="1">IF(Tabela1[[#This Row],[PRAZO ABERTURA R.A.E]]&gt;=TODAY(),"",IF(Tabela1[[#This Row],[STATUS]]="ATRASADO",TODAY()-Tabela1[[#This Row],[PRAZO ABERTURA R.A.E]],""))</f>
        <v/>
      </c>
      <c r="AE478" s="2"/>
      <c r="AF478" t="s">
        <v>2601</v>
      </c>
    </row>
    <row r="479" spans="1:32" ht="30" x14ac:dyDescent="0.25">
      <c r="A479" s="4">
        <v>478</v>
      </c>
      <c r="B479" s="20" t="s">
        <v>71</v>
      </c>
      <c r="C479" s="49">
        <v>45407</v>
      </c>
      <c r="D479" s="56" t="s">
        <v>2167</v>
      </c>
      <c r="E479" s="21">
        <v>0.33680555555555558</v>
      </c>
      <c r="F479" s="40" t="s">
        <v>2778</v>
      </c>
      <c r="G479" s="20" t="s">
        <v>125</v>
      </c>
      <c r="H479" s="2"/>
      <c r="I479" s="10"/>
      <c r="J479" s="2"/>
      <c r="K479" s="11" t="s">
        <v>2779</v>
      </c>
      <c r="L479" s="2" t="s">
        <v>75</v>
      </c>
      <c r="M479" s="2" t="s">
        <v>128</v>
      </c>
      <c r="N479" s="20" t="s">
        <v>2778</v>
      </c>
      <c r="O479" s="20" t="s">
        <v>2780</v>
      </c>
      <c r="P479" s="2" t="s">
        <v>2781</v>
      </c>
      <c r="Q479" s="31"/>
      <c r="R479" s="31"/>
      <c r="S479" s="31"/>
      <c r="T479" s="41"/>
      <c r="V479" s="2" t="s">
        <v>374</v>
      </c>
      <c r="W479" s="2" t="s">
        <v>46</v>
      </c>
      <c r="X479" s="2" t="s">
        <v>47</v>
      </c>
      <c r="Y479" s="2" t="s">
        <v>48</v>
      </c>
      <c r="Z479" s="17"/>
      <c r="AA479" s="19"/>
      <c r="AB479" s="19" t="str">
        <f ca="1">IF(Tabela1[[#This Row],[PRAZO ABERTURA R.A.E]]&gt;=TODAY(),"",IF(Tabela1[[#This Row],[STATUS]]="ATRASADO",TODAY()-Tabela1[[#This Row],[PRAZO ABERTURA R.A.E]],""))</f>
        <v/>
      </c>
      <c r="AE479" s="2"/>
      <c r="AF479" t="s">
        <v>2601</v>
      </c>
    </row>
    <row r="480" spans="1:32" ht="30" x14ac:dyDescent="0.25">
      <c r="A480" s="4">
        <v>479</v>
      </c>
      <c r="B480" s="20" t="s">
        <v>71</v>
      </c>
      <c r="C480" s="49">
        <v>45408</v>
      </c>
      <c r="D480" s="56" t="s">
        <v>2167</v>
      </c>
      <c r="E480" s="21">
        <v>0.6875</v>
      </c>
      <c r="F480" s="40" t="s">
        <v>2769</v>
      </c>
      <c r="G480" s="20" t="s">
        <v>34</v>
      </c>
      <c r="H480" s="9" t="s">
        <v>35</v>
      </c>
      <c r="I480" s="10"/>
      <c r="J480" s="2"/>
      <c r="K480" s="11" t="s">
        <v>2782</v>
      </c>
      <c r="L480" s="2" t="s">
        <v>75</v>
      </c>
      <c r="M480" s="2" t="s">
        <v>128</v>
      </c>
      <c r="N480" s="20" t="s">
        <v>2769</v>
      </c>
      <c r="O480" s="20" t="s">
        <v>2783</v>
      </c>
      <c r="P480" s="2" t="s">
        <v>1628</v>
      </c>
      <c r="Q480" s="31"/>
      <c r="R480" s="31"/>
      <c r="S480" s="31"/>
      <c r="T480" s="41"/>
      <c r="V480" s="2" t="s">
        <v>374</v>
      </c>
      <c r="W480" s="2" t="s">
        <v>46</v>
      </c>
      <c r="X480" s="2" t="s">
        <v>47</v>
      </c>
      <c r="Y480" s="2" t="s">
        <v>52</v>
      </c>
      <c r="Z480" s="17">
        <f>IF(Tabela1[[#This Row],[R.A.E]]="SIM",VLOOKUP(Tabela1[[#This Row],[CLASSIFICAÇÃO]],[1]Lista_Susp_!PRAZO,2,0)+Tabela1[[#This Row],[DATA]],"")</f>
        <v>45415</v>
      </c>
      <c r="AA480" s="19"/>
      <c r="AB480" s="19" t="str">
        <f ca="1">IF(Tabela1[[#This Row],[PRAZO ABERTURA R.A.E]]&gt;=TODAY(),"",IF(Tabela1[[#This Row],[STATUS]]="ATRASADO",TODAY()-Tabela1[[#This Row],[PRAZO ABERTURA R.A.E]],""))</f>
        <v/>
      </c>
      <c r="AE480" s="2"/>
      <c r="AF480" t="s">
        <v>2601</v>
      </c>
    </row>
    <row r="481" spans="1:32" x14ac:dyDescent="0.25">
      <c r="A481" s="4">
        <v>480</v>
      </c>
      <c r="B481" s="20" t="s">
        <v>32</v>
      </c>
      <c r="C481" s="49">
        <v>45408</v>
      </c>
      <c r="D481" s="56" t="s">
        <v>2167</v>
      </c>
      <c r="E481" s="21">
        <v>0.25</v>
      </c>
      <c r="F481" s="40" t="s">
        <v>1624</v>
      </c>
      <c r="G481" s="20" t="s">
        <v>34</v>
      </c>
      <c r="H481" s="9" t="s">
        <v>35</v>
      </c>
      <c r="I481" s="10"/>
      <c r="J481" s="2"/>
      <c r="K481" s="11" t="s">
        <v>2784</v>
      </c>
      <c r="L481" s="2" t="s">
        <v>37</v>
      </c>
      <c r="M481" s="2" t="s">
        <v>38</v>
      </c>
      <c r="N481" s="20" t="s">
        <v>2785</v>
      </c>
      <c r="O481" s="20" t="s">
        <v>2786</v>
      </c>
      <c r="P481" s="2" t="s">
        <v>1628</v>
      </c>
      <c r="Q481" s="31"/>
      <c r="R481" s="31"/>
      <c r="S481" s="31"/>
      <c r="T481" s="41" t="s">
        <v>2787</v>
      </c>
      <c r="U481" s="2" t="s">
        <v>2741</v>
      </c>
      <c r="V481" s="2" t="s">
        <v>1551</v>
      </c>
      <c r="W481" s="2" t="s">
        <v>46</v>
      </c>
      <c r="X481" s="2" t="s">
        <v>47</v>
      </c>
      <c r="Y481" s="2" t="s">
        <v>48</v>
      </c>
      <c r="Z481" s="17" t="str">
        <f>IF(Tabela1[[#This Row],[R.A.E]]="SIM",VLOOKUP(Tabela1[[#This Row],[CLASSIFICAÇÃO]],[1]Lista_Susp_!PRAZO,2,0)+Tabela1[[#This Row],[DATA]],"")</f>
        <v/>
      </c>
      <c r="AA481" s="19" t="b">
        <f ca="1">IF(Tabela1[[#This Row],[R.A.E]]="SIM",IF(AC481="ok","CONCLUÍDO",IF(Tabela1[[#This Row],[PRAZO ABERTURA R.A.E]]&lt;TODAY(),"ATRASADO","NO PRAZO")))</f>
        <v>0</v>
      </c>
      <c r="AB481" s="19" t="str">
        <f ca="1">IF(Tabela1[[#This Row],[PRAZO ABERTURA R.A.E]]&gt;=TODAY(),"",IF(Tabela1[[#This Row],[STATUS]]="ATRASADO",TODAY()-Tabela1[[#This Row],[PRAZO ABERTURA R.A.E]],""))</f>
        <v/>
      </c>
      <c r="AE481" s="2"/>
      <c r="AF481" t="s">
        <v>52</v>
      </c>
    </row>
    <row r="482" spans="1:32" ht="30" x14ac:dyDescent="0.25">
      <c r="A482" s="4">
        <v>481</v>
      </c>
      <c r="B482" s="20" t="s">
        <v>32</v>
      </c>
      <c r="C482" s="49">
        <v>45407</v>
      </c>
      <c r="D482" s="56" t="s">
        <v>2167</v>
      </c>
      <c r="E482" s="21">
        <v>0.90555555555555556</v>
      </c>
      <c r="F482" s="40" t="s">
        <v>2788</v>
      </c>
      <c r="G482" s="20" t="s">
        <v>34</v>
      </c>
      <c r="H482" s="9" t="s">
        <v>35</v>
      </c>
      <c r="I482" s="10"/>
      <c r="J482" s="2"/>
      <c r="K482" s="11" t="s">
        <v>2789</v>
      </c>
      <c r="L482" s="2" t="s">
        <v>37</v>
      </c>
      <c r="M482" s="2" t="s">
        <v>38</v>
      </c>
      <c r="N482" s="20" t="s">
        <v>2785</v>
      </c>
      <c r="O482" s="20" t="s">
        <v>2790</v>
      </c>
      <c r="P482" s="2" t="s">
        <v>1628</v>
      </c>
      <c r="Q482" s="31"/>
      <c r="R482" s="31"/>
      <c r="S482" s="31"/>
      <c r="T482" s="41" t="s">
        <v>2787</v>
      </c>
      <c r="U482" s="2" t="s">
        <v>2741</v>
      </c>
      <c r="V482" s="2" t="s">
        <v>1551</v>
      </c>
      <c r="W482" s="2" t="s">
        <v>46</v>
      </c>
      <c r="X482" s="2" t="s">
        <v>47</v>
      </c>
      <c r="Y482" s="2" t="s">
        <v>48</v>
      </c>
      <c r="Z482" s="17" t="str">
        <f>IF(Tabela1[[#This Row],[R.A.E]]="SIM",VLOOKUP(Tabela1[[#This Row],[CLASSIFICAÇÃO]],[1]Lista_Susp_!PRAZO,2,0)+Tabela1[[#This Row],[DATA]],"")</f>
        <v/>
      </c>
      <c r="AA482" s="19" t="b">
        <f ca="1">IF(Tabela1[[#This Row],[R.A.E]]="SIM",IF(AC482="ok","CONCLUÍDO",IF(Tabela1[[#This Row],[PRAZO ABERTURA R.A.E]]&lt;TODAY(),"ATRASADO","NO PRAZO")))</f>
        <v>0</v>
      </c>
      <c r="AB482" s="19" t="str">
        <f ca="1">IF(Tabela1[[#This Row],[PRAZO ABERTURA R.A.E]]&gt;=TODAY(),"",IF(Tabela1[[#This Row],[STATUS]]="ATRASADO",TODAY()-Tabela1[[#This Row],[PRAZO ABERTURA R.A.E]],""))</f>
        <v/>
      </c>
      <c r="AE482" s="2"/>
      <c r="AF482" t="s">
        <v>52</v>
      </c>
    </row>
    <row r="483" spans="1:32" ht="45" x14ac:dyDescent="0.25">
      <c r="A483" s="4">
        <v>482</v>
      </c>
      <c r="B483" s="20" t="s">
        <v>32</v>
      </c>
      <c r="C483" s="49">
        <v>45407</v>
      </c>
      <c r="D483" s="56" t="s">
        <v>2167</v>
      </c>
      <c r="E483" s="21">
        <v>0.67361111111111116</v>
      </c>
      <c r="F483" s="40" t="s">
        <v>986</v>
      </c>
      <c r="G483" s="20" t="s">
        <v>50</v>
      </c>
      <c r="H483" s="2"/>
      <c r="I483" s="10" t="s">
        <v>51</v>
      </c>
      <c r="J483" s="2"/>
      <c r="K483" s="11" t="s">
        <v>2791</v>
      </c>
      <c r="L483" s="2" t="s">
        <v>37</v>
      </c>
      <c r="M483" s="2" t="s">
        <v>272</v>
      </c>
      <c r="N483" s="20" t="s">
        <v>2792</v>
      </c>
      <c r="O483" s="20" t="s">
        <v>2793</v>
      </c>
      <c r="P483" s="2" t="s">
        <v>1198</v>
      </c>
      <c r="Q483" s="31"/>
      <c r="R483" s="31"/>
      <c r="S483" s="31"/>
      <c r="T483" s="41" t="s">
        <v>2794</v>
      </c>
      <c r="U483" s="2" t="s">
        <v>2795</v>
      </c>
      <c r="V483" s="2" t="s">
        <v>279</v>
      </c>
      <c r="W483" s="2" t="s">
        <v>46</v>
      </c>
      <c r="X483" s="2" t="s">
        <v>47</v>
      </c>
      <c r="Y483" s="2" t="s">
        <v>52</v>
      </c>
      <c r="Z483" s="17">
        <f>IF(Tabela1[[#This Row],[R.A.E]]="SIM",VLOOKUP(Tabela1[[#This Row],[CLASSIFICAÇÃO]],[1]Lista_Susp_!PRAZO,2,0)+Tabela1[[#This Row],[DATA]],"")</f>
        <v>45414</v>
      </c>
      <c r="AA483" s="19" t="str">
        <f ca="1">IF(Tabela1[[#This Row],[R.A.E]]="SIM",IF(AC483="ok","CONCLUÍDO",IF(Tabela1[[#This Row],[PRAZO ABERTURA R.A.E]]&lt;TODAY(),"ATRASADO","NO PRAZO")))</f>
        <v>CONCLUÍDO</v>
      </c>
      <c r="AB483" s="19" t="str">
        <f ca="1">IF(Tabela1[[#This Row],[PRAZO ABERTURA R.A.E]]&gt;=TODAY(),"",IF(Tabela1[[#This Row],[STATUS]]="ATRASADO",TODAY()-Tabela1[[#This Row],[PRAZO ABERTURA R.A.E]],""))</f>
        <v/>
      </c>
      <c r="AC483" s="2" t="s">
        <v>62</v>
      </c>
      <c r="AE483" s="2" t="s">
        <v>52</v>
      </c>
      <c r="AF483" t="s">
        <v>52</v>
      </c>
    </row>
    <row r="484" spans="1:32" ht="30" x14ac:dyDescent="0.25">
      <c r="A484" s="4">
        <v>483</v>
      </c>
      <c r="B484" s="20" t="s">
        <v>32</v>
      </c>
      <c r="C484" s="49">
        <v>45409</v>
      </c>
      <c r="D484" s="6" t="s">
        <v>2167</v>
      </c>
      <c r="E484" s="21">
        <v>0.48958333333333331</v>
      </c>
      <c r="F484" s="40" t="s">
        <v>457</v>
      </c>
      <c r="G484" s="20" t="s">
        <v>34</v>
      </c>
      <c r="H484" s="9" t="s">
        <v>93</v>
      </c>
      <c r="I484" s="10"/>
      <c r="J484" s="2"/>
      <c r="K484" s="11" t="s">
        <v>2796</v>
      </c>
      <c r="L484" s="2" t="s">
        <v>174</v>
      </c>
      <c r="M484" s="2" t="s">
        <v>96</v>
      </c>
      <c r="N484" s="20" t="s">
        <v>1396</v>
      </c>
      <c r="O484" s="20" t="s">
        <v>2797</v>
      </c>
      <c r="P484" s="2" t="s">
        <v>2798</v>
      </c>
      <c r="Q484" s="31"/>
      <c r="R484" s="31"/>
      <c r="S484" s="31"/>
      <c r="T484" s="41" t="s">
        <v>2799</v>
      </c>
      <c r="U484" s="2" t="s">
        <v>2800</v>
      </c>
      <c r="V484" s="2" t="s">
        <v>104</v>
      </c>
      <c r="W484" s="2" t="s">
        <v>46</v>
      </c>
      <c r="X484" s="2" t="s">
        <v>47</v>
      </c>
      <c r="Y484" s="2" t="s">
        <v>48</v>
      </c>
      <c r="Z484" s="17" t="str">
        <f>IF(Tabela1[[#This Row],[R.A.E]]="SIM",VLOOKUP(Tabela1[[#This Row],[CLASSIFICAÇÃO]],[1]Lista_Susp_!PRAZO,2,0)+Tabela1[[#This Row],[DATA]],"")</f>
        <v/>
      </c>
      <c r="AA484" s="19" t="b">
        <f ca="1">IF(Tabela1[[#This Row],[R.A.E]]="SIM",IF(AC484="ok","CONCLUÍDO",IF(Tabela1[[#This Row],[PRAZO ABERTURA R.A.E]]&lt;TODAY(),"ATRASADO","NO PRAZO")))</f>
        <v>0</v>
      </c>
      <c r="AB484" s="19" t="str">
        <f ca="1">IF(Tabela1[[#This Row],[PRAZO ABERTURA R.A.E]]&gt;=TODAY(),"",IF(Tabela1[[#This Row],[STATUS]]="ATRASADO",TODAY()-Tabela1[[#This Row],[PRAZO ABERTURA R.A.E]],""))</f>
        <v/>
      </c>
      <c r="AE484" s="2"/>
      <c r="AF484" t="s">
        <v>52</v>
      </c>
    </row>
    <row r="485" spans="1:32" ht="94.5" customHeight="1" x14ac:dyDescent="0.25">
      <c r="A485" s="4">
        <v>484</v>
      </c>
      <c r="B485" s="20" t="s">
        <v>32</v>
      </c>
      <c r="C485" s="49">
        <v>45409</v>
      </c>
      <c r="D485" s="6" t="s">
        <v>2167</v>
      </c>
      <c r="E485" s="21">
        <v>0.71666666666666667</v>
      </c>
      <c r="F485" s="40" t="s">
        <v>2801</v>
      </c>
      <c r="G485" s="20" t="s">
        <v>34</v>
      </c>
      <c r="H485" s="9" t="s">
        <v>93</v>
      </c>
      <c r="I485" s="10"/>
      <c r="J485" s="2"/>
      <c r="K485" s="11" t="s">
        <v>2802</v>
      </c>
      <c r="L485" s="2" t="s">
        <v>37</v>
      </c>
      <c r="M485" s="2" t="s">
        <v>76</v>
      </c>
      <c r="N485" s="20" t="s">
        <v>315</v>
      </c>
      <c r="O485" s="20"/>
      <c r="P485" s="2" t="s">
        <v>2803</v>
      </c>
      <c r="Q485" s="31"/>
      <c r="R485" s="31"/>
      <c r="S485" s="31"/>
      <c r="T485" s="41" t="s">
        <v>2804</v>
      </c>
      <c r="U485" s="2" t="s">
        <v>322</v>
      </c>
      <c r="V485" s="2" t="s">
        <v>467</v>
      </c>
      <c r="W485" s="2" t="s">
        <v>46</v>
      </c>
      <c r="X485" s="2" t="s">
        <v>47</v>
      </c>
      <c r="Y485" s="2" t="s">
        <v>48</v>
      </c>
      <c r="Z485" s="17" t="str">
        <f>IF(Tabela1[[#This Row],[R.A.E]]="SIM",VLOOKUP(Tabela1[[#This Row],[CLASSIFICAÇÃO]],[1]Lista_Susp_!PRAZO,2,0)+Tabela1[[#This Row],[DATA]],"")</f>
        <v/>
      </c>
      <c r="AA485" s="19" t="b">
        <f ca="1">IF(Tabela1[[#This Row],[R.A.E]]="SIM",IF(AC485="ok","CONCLUÍDO",IF(Tabela1[[#This Row],[PRAZO ABERTURA R.A.E]]&lt;TODAY(),"ATRASADO","NO PRAZO")))</f>
        <v>0</v>
      </c>
      <c r="AB485" s="19" t="str">
        <f ca="1">IF(Tabela1[[#This Row],[PRAZO ABERTURA R.A.E]]&gt;=TODAY(),"",IF(Tabela1[[#This Row],[STATUS]]="ATRASADO",TODAY()-Tabela1[[#This Row],[PRAZO ABERTURA R.A.E]],""))</f>
        <v/>
      </c>
      <c r="AE485" s="2"/>
      <c r="AF485" t="s">
        <v>52</v>
      </c>
    </row>
    <row r="486" spans="1:32" ht="30" x14ac:dyDescent="0.25">
      <c r="A486" s="4">
        <v>485</v>
      </c>
      <c r="B486" s="20" t="s">
        <v>32</v>
      </c>
      <c r="C486" s="49">
        <v>45410</v>
      </c>
      <c r="D486" s="6" t="s">
        <v>2167</v>
      </c>
      <c r="E486" s="21">
        <v>0.49652777777777773</v>
      </c>
      <c r="F486" s="40" t="s">
        <v>2805</v>
      </c>
      <c r="G486" s="20" t="s">
        <v>64</v>
      </c>
      <c r="H486" s="9"/>
      <c r="I486" s="10"/>
      <c r="J486" s="2"/>
      <c r="K486" s="11" t="s">
        <v>2806</v>
      </c>
      <c r="L486" s="2" t="s">
        <v>37</v>
      </c>
      <c r="M486" s="2" t="s">
        <v>96</v>
      </c>
      <c r="N486" s="20" t="s">
        <v>1451</v>
      </c>
      <c r="O486" s="20" t="s">
        <v>2807</v>
      </c>
      <c r="P486" s="2" t="s">
        <v>2631</v>
      </c>
      <c r="Q486" s="31"/>
      <c r="R486" s="31"/>
      <c r="S486" s="31"/>
      <c r="T486" s="41" t="s">
        <v>1650</v>
      </c>
      <c r="U486" s="2" t="s">
        <v>2808</v>
      </c>
      <c r="V486" s="2" t="s">
        <v>746</v>
      </c>
      <c r="W486" s="2" t="s">
        <v>46</v>
      </c>
      <c r="X486" s="2" t="s">
        <v>47</v>
      </c>
      <c r="Y486" s="2" t="s">
        <v>48</v>
      </c>
      <c r="Z486" s="17" t="str">
        <f>IF(Tabela1[[#This Row],[R.A.E]]="SIM",VLOOKUP(Tabela1[[#This Row],[CLASSIFICAÇÃO]],[1]Lista_Susp_!PRAZO,2,0)+Tabela1[[#This Row],[DATA]],"")</f>
        <v/>
      </c>
      <c r="AA486" s="19" t="b">
        <f ca="1">IF(Tabela1[[#This Row],[R.A.E]]="SIM",IF(AC486="ok","CONCLUÍDO",IF(Tabela1[[#This Row],[PRAZO ABERTURA R.A.E]]&lt;TODAY(),"ATRASADO","NO PRAZO")))</f>
        <v>0</v>
      </c>
      <c r="AB486" s="19" t="str">
        <f ca="1">IF(Tabela1[[#This Row],[PRAZO ABERTURA R.A.E]]&gt;=TODAY(),"",IF(Tabela1[[#This Row],[STATUS]]="ATRASADO",TODAY()-Tabela1[[#This Row],[PRAZO ABERTURA R.A.E]],""))</f>
        <v/>
      </c>
      <c r="AE486" s="2"/>
      <c r="AF486" t="s">
        <v>52</v>
      </c>
    </row>
    <row r="487" spans="1:32" ht="30" x14ac:dyDescent="0.25">
      <c r="A487" s="4">
        <v>486</v>
      </c>
      <c r="B487" s="20" t="s">
        <v>32</v>
      </c>
      <c r="C487" s="49">
        <v>45407</v>
      </c>
      <c r="D487" s="6" t="s">
        <v>2167</v>
      </c>
      <c r="E487" s="21">
        <v>0.83333333333333337</v>
      </c>
      <c r="F487" s="40" t="s">
        <v>2809</v>
      </c>
      <c r="G487" s="20" t="s">
        <v>125</v>
      </c>
      <c r="H487" s="9"/>
      <c r="I487" s="10"/>
      <c r="J487" s="2"/>
      <c r="K487" s="11" t="s">
        <v>2810</v>
      </c>
      <c r="L487" s="2" t="s">
        <v>37</v>
      </c>
      <c r="M487" s="2" t="s">
        <v>96</v>
      </c>
      <c r="N487" s="20" t="s">
        <v>1703</v>
      </c>
      <c r="O487" s="20" t="s">
        <v>2811</v>
      </c>
      <c r="P487" s="2" t="s">
        <v>2164</v>
      </c>
      <c r="Q487" s="31"/>
      <c r="R487" s="31"/>
      <c r="S487" s="31" t="s">
        <v>2812</v>
      </c>
      <c r="T487" s="41" t="s">
        <v>2813</v>
      </c>
      <c r="U487" s="2" t="s">
        <v>1706</v>
      </c>
      <c r="V487" s="2" t="s">
        <v>398</v>
      </c>
      <c r="W487" s="2" t="s">
        <v>46</v>
      </c>
      <c r="X487" s="2" t="s">
        <v>47</v>
      </c>
      <c r="Y487" s="2" t="s">
        <v>48</v>
      </c>
      <c r="Z487" s="17" t="str">
        <f>IF(Tabela1[[#This Row],[R.A.E]]="SIM",VLOOKUP(Tabela1[[#This Row],[CLASSIFICAÇÃO]],[1]Lista_Susp_!PRAZO,2,0)+Tabela1[[#This Row],[DATA]],"")</f>
        <v/>
      </c>
      <c r="AA487" s="19" t="b">
        <f ca="1">IF(Tabela1[[#This Row],[R.A.E]]="SIM",IF(AC487="ok","CONCLUÍDO",IF(Tabela1[[#This Row],[PRAZO ABERTURA R.A.E]]&lt;TODAY(),"ATRASADO","NO PRAZO")))</f>
        <v>0</v>
      </c>
      <c r="AB487" s="19" t="str">
        <f ca="1">IF(Tabela1[[#This Row],[PRAZO ABERTURA R.A.E]]&gt;=TODAY(),"",IF(Tabela1[[#This Row],[STATUS]]="ATRASADO",TODAY()-Tabela1[[#This Row],[PRAZO ABERTURA R.A.E]],""))</f>
        <v/>
      </c>
      <c r="AE487" s="2"/>
      <c r="AF487" t="s">
        <v>52</v>
      </c>
    </row>
    <row r="488" spans="1:32" ht="60" x14ac:dyDescent="0.25">
      <c r="A488" s="62">
        <v>487</v>
      </c>
      <c r="B488" s="20" t="s">
        <v>32</v>
      </c>
      <c r="C488" s="49">
        <v>45408</v>
      </c>
      <c r="D488" s="6" t="s">
        <v>2167</v>
      </c>
      <c r="E488" s="21">
        <v>0.51736111111111105</v>
      </c>
      <c r="F488" s="40" t="s">
        <v>2814</v>
      </c>
      <c r="G488" s="20" t="s">
        <v>1084</v>
      </c>
      <c r="H488" s="9" t="s">
        <v>35</v>
      </c>
      <c r="I488" s="10"/>
      <c r="J488" s="2" t="s">
        <v>52</v>
      </c>
      <c r="K488" s="11" t="s">
        <v>2815</v>
      </c>
      <c r="L488" s="2" t="s">
        <v>37</v>
      </c>
      <c r="M488" s="2" t="s">
        <v>272</v>
      </c>
      <c r="N488" s="20" t="s">
        <v>2816</v>
      </c>
      <c r="O488" s="20" t="s">
        <v>2817</v>
      </c>
      <c r="P488" s="2" t="s">
        <v>2818</v>
      </c>
      <c r="Q488" s="31"/>
      <c r="R488" s="31"/>
      <c r="S488" s="31"/>
      <c r="T488" s="41" t="s">
        <v>2819</v>
      </c>
      <c r="U488" s="2" t="s">
        <v>2820</v>
      </c>
      <c r="V488" s="2" t="s">
        <v>279</v>
      </c>
      <c r="W488" s="2" t="s">
        <v>61</v>
      </c>
      <c r="X488" s="2" t="s">
        <v>47</v>
      </c>
      <c r="Y488" s="2" t="s">
        <v>52</v>
      </c>
      <c r="Z488" s="17">
        <f>IF(Tabela1[[#This Row],[R.A.E]]="SIM",VLOOKUP(Tabela1[[#This Row],[CLASSIFICAÇÃO]],[1]Lista_Susp_!PRAZO,2,0)+Tabela1[[#This Row],[DATA]],"")</f>
        <v>45415</v>
      </c>
      <c r="AA488" s="19" t="str">
        <f ca="1">IF(Tabela1[[#This Row],[R.A.E]]="SIM",IF(AC488="ok","CONCLUÍDO",IF(Tabela1[[#This Row],[PRAZO ABERTURA R.A.E]]&lt;TODAY(),"ATRASADO","NO PRAZO")))</f>
        <v>CONCLUÍDO</v>
      </c>
      <c r="AB488" s="19" t="str">
        <f ca="1">IF(Tabela1[[#This Row],[PRAZO ABERTURA R.A.E]]&gt;=TODAY(),"",IF(Tabela1[[#This Row],[STATUS]]="ATRASADO",TODAY()-Tabela1[[#This Row],[PRAZO ABERTURA R.A.E]],""))</f>
        <v/>
      </c>
      <c r="AC488" s="2" t="s">
        <v>62</v>
      </c>
      <c r="AE488" s="2" t="s">
        <v>52</v>
      </c>
      <c r="AF488" t="s">
        <v>52</v>
      </c>
    </row>
    <row r="489" spans="1:32" ht="45" x14ac:dyDescent="0.25">
      <c r="A489" s="4">
        <v>488</v>
      </c>
      <c r="B489" s="20" t="s">
        <v>32</v>
      </c>
      <c r="C489" s="49">
        <v>45412</v>
      </c>
      <c r="D489" s="6" t="str">
        <f t="shared" ref="D489:D552" si="4">TEXT(C489,"MMMM")</f>
        <v>abril</v>
      </c>
      <c r="E489" s="21">
        <v>0.27083333333333331</v>
      </c>
      <c r="F489" s="40" t="s">
        <v>2821</v>
      </c>
      <c r="G489" s="20" t="s">
        <v>34</v>
      </c>
      <c r="H489" s="9" t="s">
        <v>113</v>
      </c>
      <c r="I489" s="10"/>
      <c r="J489" s="2"/>
      <c r="K489" s="11" t="s">
        <v>2822</v>
      </c>
      <c r="L489" s="2" t="s">
        <v>37</v>
      </c>
      <c r="M489" s="2" t="s">
        <v>38</v>
      </c>
      <c r="N489" s="20" t="s">
        <v>2823</v>
      </c>
      <c r="O489" s="20" t="s">
        <v>2824</v>
      </c>
      <c r="P489" s="2" t="s">
        <v>2698</v>
      </c>
      <c r="Q489" s="31"/>
      <c r="R489" s="31"/>
      <c r="S489" s="31"/>
      <c r="T489" s="41" t="s">
        <v>2825</v>
      </c>
      <c r="U489" s="2" t="s">
        <v>2700</v>
      </c>
      <c r="V489" s="2" t="s">
        <v>1551</v>
      </c>
      <c r="W489" s="2" t="s">
        <v>184</v>
      </c>
      <c r="X489" s="2" t="s">
        <v>47</v>
      </c>
      <c r="Y489" s="2" t="s">
        <v>52</v>
      </c>
      <c r="Z489" s="17">
        <f>IF(Tabela1[[#This Row],[R.A.E]]="SIM",VLOOKUP(Tabela1[[#This Row],[CLASSIFICAÇÃO]],[1]Lista_Susp_!PRAZO,2,0)+Tabela1[[#This Row],[DATA]],"")</f>
        <v>45419</v>
      </c>
      <c r="AA489" s="19" t="str">
        <f ca="1">IF(Tabela1[[#This Row],[R.A.E]]="SIM",IF(AC489="ok","CONCLUÍDO",IF(Tabela1[[#This Row],[PRAZO ABERTURA R.A.E]]&lt;TODAY(),"ATRASADO","NO PRAZO")))</f>
        <v>CONCLUÍDO</v>
      </c>
      <c r="AB489" s="19" t="str">
        <f ca="1">IF(Tabela1[[#This Row],[PRAZO ABERTURA R.A.E]]&gt;=TODAY(),"",IF(Tabela1[[#This Row],[STATUS]]="ATRASADO",TODAY()-Tabela1[[#This Row],[PRAZO ABERTURA R.A.E]],""))</f>
        <v/>
      </c>
      <c r="AC489" s="2" t="s">
        <v>62</v>
      </c>
      <c r="AD489" s="17">
        <v>45414</v>
      </c>
      <c r="AE489" s="2" t="s">
        <v>52</v>
      </c>
      <c r="AF489" t="s">
        <v>52</v>
      </c>
    </row>
    <row r="490" spans="1:32" ht="45" x14ac:dyDescent="0.25">
      <c r="A490" s="4">
        <v>489</v>
      </c>
      <c r="B490" s="20" t="s">
        <v>32</v>
      </c>
      <c r="C490" s="49">
        <v>45412</v>
      </c>
      <c r="D490" s="6" t="s">
        <v>2167</v>
      </c>
      <c r="E490" s="21">
        <v>0.46180555555555558</v>
      </c>
      <c r="F490" s="40" t="s">
        <v>2826</v>
      </c>
      <c r="G490" s="20" t="s">
        <v>73</v>
      </c>
      <c r="H490" s="9"/>
      <c r="I490" s="10"/>
      <c r="J490" s="2"/>
      <c r="K490" s="11" t="s">
        <v>2827</v>
      </c>
      <c r="L490" s="2" t="s">
        <v>37</v>
      </c>
      <c r="M490" s="2" t="s">
        <v>593</v>
      </c>
      <c r="N490" s="20" t="s">
        <v>2828</v>
      </c>
      <c r="O490" s="20" t="s">
        <v>2829</v>
      </c>
      <c r="P490" s="2" t="s">
        <v>2830</v>
      </c>
      <c r="Q490" s="31"/>
      <c r="R490" s="31"/>
      <c r="S490" s="31"/>
      <c r="T490" s="41" t="s">
        <v>2831</v>
      </c>
      <c r="U490" s="2" t="s">
        <v>2832</v>
      </c>
      <c r="V490" s="2" t="s">
        <v>599</v>
      </c>
      <c r="W490" s="2" t="s">
        <v>46</v>
      </c>
      <c r="X490" s="2" t="s">
        <v>47</v>
      </c>
      <c r="Y490" s="2" t="s">
        <v>48</v>
      </c>
      <c r="Z490" s="17" t="str">
        <f>IF(Tabela1[[#This Row],[R.A.E]]="SIM",VLOOKUP(Tabela1[[#This Row],[CLASSIFICAÇÃO]],[1]Lista_Susp_!PRAZO,2,0)+Tabela1[[#This Row],[DATA]],"")</f>
        <v/>
      </c>
      <c r="AA490" s="19" t="b">
        <f ca="1">IF(Tabela1[[#This Row],[R.A.E]]="SIM",IF(AC490="ok","CONCLUÍDO",IF(Tabela1[[#This Row],[PRAZO ABERTURA R.A.E]]&lt;TODAY(),"ATRASADO","NO PRAZO")))</f>
        <v>0</v>
      </c>
      <c r="AB490" s="19" t="str">
        <f ca="1">IF(Tabela1[[#This Row],[PRAZO ABERTURA R.A.E]]&gt;=TODAY(),"",IF(Tabela1[[#This Row],[STATUS]]="ATRASADO",TODAY()-Tabela1[[#This Row],[PRAZO ABERTURA R.A.E]],""))</f>
        <v/>
      </c>
      <c r="AE490" s="2"/>
    </row>
    <row r="491" spans="1:32" ht="45" x14ac:dyDescent="0.25">
      <c r="A491" s="4">
        <v>490</v>
      </c>
      <c r="B491" s="20" t="s">
        <v>32</v>
      </c>
      <c r="C491" s="49">
        <v>45412</v>
      </c>
      <c r="D491" s="6" t="s">
        <v>2167</v>
      </c>
      <c r="E491" s="21">
        <v>0.66666666666666663</v>
      </c>
      <c r="F491" s="40" t="s">
        <v>2833</v>
      </c>
      <c r="G491" s="20" t="s">
        <v>34</v>
      </c>
      <c r="H491" s="9" t="s">
        <v>113</v>
      </c>
      <c r="I491" s="10"/>
      <c r="J491" s="2"/>
      <c r="K491" s="11" t="s">
        <v>2834</v>
      </c>
      <c r="L491" s="2" t="s">
        <v>37</v>
      </c>
      <c r="M491" s="2" t="s">
        <v>38</v>
      </c>
      <c r="N491" s="20" t="s">
        <v>2785</v>
      </c>
      <c r="O491" s="20" t="s">
        <v>2835</v>
      </c>
      <c r="P491" s="2" t="s">
        <v>2698</v>
      </c>
      <c r="Q491" s="31"/>
      <c r="R491" s="31"/>
      <c r="S491" s="31"/>
      <c r="T491" s="41" t="s">
        <v>2836</v>
      </c>
      <c r="U491" s="2" t="s">
        <v>2741</v>
      </c>
      <c r="V491" s="2" t="s">
        <v>1551</v>
      </c>
      <c r="W491" s="2" t="s">
        <v>184</v>
      </c>
      <c r="X491" s="2" t="s">
        <v>47</v>
      </c>
      <c r="Y491" s="2" t="s">
        <v>52</v>
      </c>
      <c r="Z491" s="17">
        <f>IF(Tabela1[[#This Row],[R.A.E]]="SIM",VLOOKUP(Tabela1[[#This Row],[CLASSIFICAÇÃO]],[1]Lista_Susp_!PRAZO,2,0)+Tabela1[[#This Row],[DATA]],"")</f>
        <v>45419</v>
      </c>
      <c r="AA491" s="19" t="str">
        <f ca="1">IF(Tabela1[[#This Row],[R.A.E]]="SIM",IF(AC491="ok","CONCLUÍDO",IF(Tabela1[[#This Row],[PRAZO ABERTURA R.A.E]]&lt;TODAY(),"ATRASADO","NO PRAZO")))</f>
        <v>CONCLUÍDO</v>
      </c>
      <c r="AB491" s="19" t="str">
        <f ca="1">IF(Tabela1[[#This Row],[PRAZO ABERTURA R.A.E]]&gt;=TODAY(),"",IF(Tabela1[[#This Row],[STATUS]]="ATRASADO",TODAY()-Tabela1[[#This Row],[PRAZO ABERTURA R.A.E]],""))</f>
        <v/>
      </c>
      <c r="AC491" s="2" t="s">
        <v>62</v>
      </c>
      <c r="AD491" s="17">
        <v>45414</v>
      </c>
      <c r="AE491" s="2" t="s">
        <v>52</v>
      </c>
      <c r="AF491" t="s">
        <v>52</v>
      </c>
    </row>
    <row r="492" spans="1:32" ht="45" x14ac:dyDescent="0.25">
      <c r="A492" s="4">
        <v>491</v>
      </c>
      <c r="B492" s="20" t="s">
        <v>32</v>
      </c>
      <c r="C492" s="49">
        <v>45413</v>
      </c>
      <c r="D492" s="6" t="str">
        <f t="shared" si="4"/>
        <v>maio</v>
      </c>
      <c r="E492" s="21">
        <v>0.76736111111111116</v>
      </c>
      <c r="F492" s="40" t="s">
        <v>2837</v>
      </c>
      <c r="G492" s="20" t="s">
        <v>34</v>
      </c>
      <c r="H492" s="9" t="s">
        <v>113</v>
      </c>
      <c r="I492" s="10"/>
      <c r="J492" s="2"/>
      <c r="K492" s="11" t="s">
        <v>2838</v>
      </c>
      <c r="L492" s="2" t="s">
        <v>37</v>
      </c>
      <c r="M492" s="2" t="s">
        <v>38</v>
      </c>
      <c r="N492" s="20" t="s">
        <v>2839</v>
      </c>
      <c r="O492" s="20" t="s">
        <v>2840</v>
      </c>
      <c r="P492" s="2" t="s">
        <v>2841</v>
      </c>
      <c r="Q492" s="31"/>
      <c r="R492" s="31"/>
      <c r="S492" s="31"/>
      <c r="T492" s="41" t="s">
        <v>2842</v>
      </c>
      <c r="U492" s="2" t="s">
        <v>2843</v>
      </c>
      <c r="V492" s="2" t="s">
        <v>1551</v>
      </c>
      <c r="W492" s="2" t="s">
        <v>46</v>
      </c>
      <c r="X492" s="2" t="s">
        <v>47</v>
      </c>
      <c r="Y492" s="2" t="s">
        <v>52</v>
      </c>
      <c r="Z492" s="17">
        <f>IF(Tabela1[[#This Row],[R.A.E]]="SIM",VLOOKUP(Tabela1[[#This Row],[CLASSIFICAÇÃO]],[1]Lista_Susp_!PRAZO,2,0)+Tabela1[[#This Row],[DATA]],"")</f>
        <v>45420</v>
      </c>
      <c r="AA492" s="19" t="str">
        <f ca="1">IF(Tabela1[[#This Row],[R.A.E]]="SIM",IF(AC492="ok","CONCLUÍDO",IF(Tabela1[[#This Row],[PRAZO ABERTURA R.A.E]]&lt;TODAY(),"ATRASADO","NO PRAZO")))</f>
        <v>CONCLUÍDO</v>
      </c>
      <c r="AB492" s="19" t="str">
        <f ca="1">IF(Tabela1[[#This Row],[PRAZO ABERTURA R.A.E]]&gt;=TODAY(),"",IF(Tabela1[[#This Row],[STATUS]]="ATRASADO",TODAY()-Tabela1[[#This Row],[PRAZO ABERTURA R.A.E]],""))</f>
        <v/>
      </c>
      <c r="AC492" s="2" t="s">
        <v>62</v>
      </c>
      <c r="AD492" s="17">
        <v>45415</v>
      </c>
      <c r="AE492" s="2" t="s">
        <v>52</v>
      </c>
      <c r="AF492" t="s">
        <v>52</v>
      </c>
    </row>
    <row r="493" spans="1:32" ht="45" x14ac:dyDescent="0.25">
      <c r="A493" s="4">
        <v>492</v>
      </c>
      <c r="B493" s="20" t="s">
        <v>32</v>
      </c>
      <c r="C493" s="49">
        <v>45408</v>
      </c>
      <c r="D493" s="6" t="str">
        <f t="shared" si="4"/>
        <v>abril</v>
      </c>
      <c r="E493" s="21">
        <v>0.83333333333333337</v>
      </c>
      <c r="F493" s="40" t="s">
        <v>2844</v>
      </c>
      <c r="G493" s="20" t="s">
        <v>34</v>
      </c>
      <c r="H493" s="9" t="s">
        <v>35</v>
      </c>
      <c r="I493" s="10"/>
      <c r="J493" s="2"/>
      <c r="K493" s="11" t="s">
        <v>2845</v>
      </c>
      <c r="L493" s="2" t="s">
        <v>174</v>
      </c>
      <c r="M493" s="4" t="s">
        <v>272</v>
      </c>
      <c r="N493" s="20" t="s">
        <v>2846</v>
      </c>
      <c r="O493" s="20" t="s">
        <v>2847</v>
      </c>
      <c r="P493" s="2" t="s">
        <v>2848</v>
      </c>
      <c r="Q493" s="31"/>
      <c r="R493" s="31"/>
      <c r="S493" s="31"/>
      <c r="T493" s="41" t="s">
        <v>2849</v>
      </c>
      <c r="U493" s="2" t="s">
        <v>2850</v>
      </c>
      <c r="V493" s="2" t="s">
        <v>279</v>
      </c>
      <c r="W493" s="2" t="s">
        <v>184</v>
      </c>
      <c r="X493" s="2" t="s">
        <v>47</v>
      </c>
      <c r="Y493" s="2" t="s">
        <v>52</v>
      </c>
      <c r="Z493" s="17">
        <f>IF(Tabela1[[#This Row],[R.A.E]]="SIM",VLOOKUP(Tabela1[[#This Row],[CLASSIFICAÇÃO]],[1]Lista_Susp_!PRAZO,2,0)+Tabela1[[#This Row],[DATA]],"")</f>
        <v>45415</v>
      </c>
      <c r="AA493" s="19" t="str">
        <f ca="1">IF(Tabela1[[#This Row],[R.A.E]]="SIM",IF(AC493="ok","CONCLUÍDO",IF(Tabela1[[#This Row],[PRAZO ABERTURA R.A.E]]&lt;TODAY(),"ATRASADO","NO PRAZO")))</f>
        <v>CONCLUÍDO</v>
      </c>
      <c r="AB493" s="19" t="str">
        <f ca="1">IF(Tabela1[[#This Row],[PRAZO ABERTURA R.A.E]]&gt;=TODAY(),"",IF(Tabela1[[#This Row],[STATUS]]="ATRASADO",TODAY()-Tabela1[[#This Row],[PRAZO ABERTURA R.A.E]],""))</f>
        <v/>
      </c>
      <c r="AC493" s="2" t="s">
        <v>62</v>
      </c>
      <c r="AE493" s="2" t="s">
        <v>52</v>
      </c>
    </row>
    <row r="494" spans="1:32" x14ac:dyDescent="0.25">
      <c r="A494" s="4">
        <v>493</v>
      </c>
      <c r="B494" s="20" t="s">
        <v>32</v>
      </c>
      <c r="C494" s="49">
        <v>45411</v>
      </c>
      <c r="D494" s="6" t="str">
        <f t="shared" si="4"/>
        <v>abril</v>
      </c>
      <c r="E494" s="21">
        <v>0.4375</v>
      </c>
      <c r="F494" s="40" t="s">
        <v>2851</v>
      </c>
      <c r="G494" s="20" t="s">
        <v>73</v>
      </c>
      <c r="H494" s="9"/>
      <c r="I494" s="10"/>
      <c r="J494" s="2"/>
      <c r="K494" s="11" t="s">
        <v>2852</v>
      </c>
      <c r="L494" s="2" t="s">
        <v>211</v>
      </c>
      <c r="M494" s="2" t="s">
        <v>128</v>
      </c>
      <c r="N494" s="20" t="s">
        <v>128</v>
      </c>
      <c r="O494" s="20" t="s">
        <v>2853</v>
      </c>
      <c r="P494" s="2" t="s">
        <v>2763</v>
      </c>
      <c r="Q494" s="31"/>
      <c r="R494" s="31"/>
      <c r="S494" s="31"/>
      <c r="T494" s="41" t="s">
        <v>2854</v>
      </c>
      <c r="U494" s="2" t="s">
        <v>2855</v>
      </c>
      <c r="V494" s="2" t="s">
        <v>219</v>
      </c>
      <c r="W494" s="2" t="s">
        <v>46</v>
      </c>
      <c r="X494" s="2" t="s">
        <v>47</v>
      </c>
      <c r="Y494" s="2" t="s">
        <v>48</v>
      </c>
      <c r="Z494" s="17" t="str">
        <f>IF(Tabela1[[#This Row],[R.A.E]]="SIM",VLOOKUP(Tabela1[[#This Row],[CLASSIFICAÇÃO]],[1]Lista_Susp_!PRAZO,2,0)+Tabela1[[#This Row],[DATA]],"")</f>
        <v/>
      </c>
      <c r="AA494" s="19" t="b">
        <f ca="1">IF(Tabela1[[#This Row],[R.A.E]]="SIM",IF(AC494="ok","CONCLUÍDO",IF(Tabela1[[#This Row],[PRAZO ABERTURA R.A.E]]&lt;TODAY(),"ATRASADO","NO PRAZO")))</f>
        <v>0</v>
      </c>
      <c r="AB494" s="19" t="str">
        <f ca="1">IF(Tabela1[[#This Row],[PRAZO ABERTURA R.A.E]]&gt;=TODAY(),"",IF(Tabela1[[#This Row],[STATUS]]="ATRASADO",TODAY()-Tabela1[[#This Row],[PRAZO ABERTURA R.A.E]],""))</f>
        <v/>
      </c>
      <c r="AE494" s="2"/>
      <c r="AF494" t="s">
        <v>2601</v>
      </c>
    </row>
    <row r="495" spans="1:32" ht="30" x14ac:dyDescent="0.25">
      <c r="A495" s="4">
        <v>494</v>
      </c>
      <c r="B495" s="20" t="s">
        <v>32</v>
      </c>
      <c r="C495" s="49">
        <v>45411</v>
      </c>
      <c r="D495" s="6" t="str">
        <f t="shared" si="4"/>
        <v>abril</v>
      </c>
      <c r="E495" s="21">
        <v>0.44097222222222227</v>
      </c>
      <c r="F495" s="40" t="s">
        <v>2856</v>
      </c>
      <c r="G495" s="20" t="s">
        <v>73</v>
      </c>
      <c r="H495" s="9"/>
      <c r="I495" s="10"/>
      <c r="J495" s="2"/>
      <c r="K495" s="11" t="s">
        <v>2857</v>
      </c>
      <c r="L495" s="2" t="s">
        <v>37</v>
      </c>
      <c r="M495" s="2" t="s">
        <v>76</v>
      </c>
      <c r="N495" s="20" t="s">
        <v>315</v>
      </c>
      <c r="O495" s="20" t="s">
        <v>2858</v>
      </c>
      <c r="P495" s="2" t="s">
        <v>1125</v>
      </c>
      <c r="Q495" s="31"/>
      <c r="R495" s="31"/>
      <c r="S495" s="31"/>
      <c r="T495" s="41" t="s">
        <v>2859</v>
      </c>
      <c r="U495" s="15" t="s">
        <v>1811</v>
      </c>
      <c r="V495" s="2" t="s">
        <v>467</v>
      </c>
      <c r="W495" s="2" t="s">
        <v>46</v>
      </c>
      <c r="X495" s="2" t="s">
        <v>151</v>
      </c>
      <c r="Y495" s="2" t="s">
        <v>48</v>
      </c>
      <c r="Z495" s="17" t="str">
        <f>IF(Tabela1[[#This Row],[R.A.E]]="SIM",VLOOKUP(Tabela1[[#This Row],[CLASSIFICAÇÃO]],[1]Lista_Susp_!PRAZO,2,0)+Tabela1[[#This Row],[DATA]],"")</f>
        <v/>
      </c>
      <c r="AA495" s="19" t="b">
        <f ca="1">IF(Tabela1[[#This Row],[R.A.E]]="SIM",IF(AC495="ok","CONCLUÍDO",IF(Tabela1[[#This Row],[PRAZO ABERTURA R.A.E]]&lt;TODAY(),"ATRASADO","NO PRAZO")))</f>
        <v>0</v>
      </c>
      <c r="AB495" s="19" t="str">
        <f ca="1">IF(Tabela1[[#This Row],[PRAZO ABERTURA R.A.E]]&gt;=TODAY(),"",IF(Tabela1[[#This Row],[STATUS]]="ATRASADO",TODAY()-Tabela1[[#This Row],[PRAZO ABERTURA R.A.E]],""))</f>
        <v/>
      </c>
      <c r="AE495" s="2"/>
      <c r="AF495" t="s">
        <v>2601</v>
      </c>
    </row>
    <row r="496" spans="1:32" ht="30" x14ac:dyDescent="0.25">
      <c r="A496" s="4">
        <v>495</v>
      </c>
      <c r="B496" s="20" t="s">
        <v>32</v>
      </c>
      <c r="C496" s="49">
        <v>45411</v>
      </c>
      <c r="D496" s="6" t="str">
        <f t="shared" si="4"/>
        <v>abril</v>
      </c>
      <c r="E496" s="21">
        <v>0.69791666666666663</v>
      </c>
      <c r="F496" s="40" t="s">
        <v>2860</v>
      </c>
      <c r="G496" s="20" t="s">
        <v>125</v>
      </c>
      <c r="H496" s="9"/>
      <c r="I496" s="10"/>
      <c r="J496" s="2"/>
      <c r="K496" s="11" t="s">
        <v>2861</v>
      </c>
      <c r="L496" s="2" t="s">
        <v>448</v>
      </c>
      <c r="M496" s="2" t="s">
        <v>128</v>
      </c>
      <c r="N496" s="20" t="s">
        <v>1104</v>
      </c>
      <c r="O496" s="20" t="s">
        <v>2862</v>
      </c>
      <c r="P496" s="2" t="s">
        <v>2863</v>
      </c>
      <c r="Q496" s="31"/>
      <c r="R496" s="31"/>
      <c r="S496" s="31"/>
      <c r="T496" s="41" t="s">
        <v>2864</v>
      </c>
      <c r="U496" s="15" t="s">
        <v>2865</v>
      </c>
      <c r="V496" s="2" t="s">
        <v>135</v>
      </c>
      <c r="W496" s="2" t="s">
        <v>46</v>
      </c>
      <c r="X496" s="2" t="s">
        <v>47</v>
      </c>
      <c r="Y496" s="2" t="s">
        <v>48</v>
      </c>
      <c r="Z496" s="17" t="str">
        <f>IF(Tabela1[[#This Row],[R.A.E]]="SIM",VLOOKUP(Tabela1[[#This Row],[CLASSIFICAÇÃO]],[1]Lista_Susp_!PRAZO,2,0)+Tabela1[[#This Row],[DATA]],"")</f>
        <v/>
      </c>
      <c r="AA496" s="19" t="b">
        <f ca="1">IF(Tabela1[[#This Row],[R.A.E]]="SIM",IF(AC496="ok","CONCLUÍDO",IF(Tabela1[[#This Row],[PRAZO ABERTURA R.A.E]]&lt;TODAY(),"ATRASADO","NO PRAZO")))</f>
        <v>0</v>
      </c>
      <c r="AB496" s="19" t="str">
        <f ca="1">IF(Tabela1[[#This Row],[PRAZO ABERTURA R.A.E]]&gt;=TODAY(),"",IF(Tabela1[[#This Row],[STATUS]]="ATRASADO",TODAY()-Tabela1[[#This Row],[PRAZO ABERTURA R.A.E]],""))</f>
        <v/>
      </c>
      <c r="AE496" s="2"/>
      <c r="AF496" t="s">
        <v>2601</v>
      </c>
    </row>
    <row r="497" spans="1:32" ht="30" x14ac:dyDescent="0.25">
      <c r="A497" s="4">
        <v>496</v>
      </c>
      <c r="B497" s="20" t="s">
        <v>32</v>
      </c>
      <c r="C497" s="49">
        <v>45412</v>
      </c>
      <c r="D497" s="6" t="str">
        <f t="shared" si="4"/>
        <v>abril</v>
      </c>
      <c r="E497" s="21">
        <v>0.43055555555555558</v>
      </c>
      <c r="F497" s="40" t="s">
        <v>2866</v>
      </c>
      <c r="G497" s="20" t="s">
        <v>73</v>
      </c>
      <c r="H497" s="9"/>
      <c r="I497" s="10"/>
      <c r="J497" s="2"/>
      <c r="K497" s="11" t="s">
        <v>2867</v>
      </c>
      <c r="L497" s="2" t="s">
        <v>37</v>
      </c>
      <c r="M497" s="2" t="s">
        <v>128</v>
      </c>
      <c r="N497" s="20" t="s">
        <v>2868</v>
      </c>
      <c r="O497" s="20" t="s">
        <v>2869</v>
      </c>
      <c r="P497" s="2" t="s">
        <v>1420</v>
      </c>
      <c r="Q497" s="31"/>
      <c r="R497" s="31"/>
      <c r="S497" s="31"/>
      <c r="T497" s="41" t="s">
        <v>2870</v>
      </c>
      <c r="U497" s="2" t="s">
        <v>2871</v>
      </c>
      <c r="V497" s="2" t="s">
        <v>1038</v>
      </c>
      <c r="W497" s="2" t="s">
        <v>46</v>
      </c>
      <c r="X497" s="2" t="s">
        <v>47</v>
      </c>
      <c r="Y497" s="2" t="s">
        <v>48</v>
      </c>
      <c r="Z497" s="17" t="str">
        <f>IF(Tabela1[[#This Row],[R.A.E]]="SIM",VLOOKUP(Tabela1[[#This Row],[CLASSIFICAÇÃO]],[1]Lista_Susp_!PRAZO,2,0)+Tabela1[[#This Row],[DATA]],"")</f>
        <v/>
      </c>
      <c r="AA497" s="19" t="b">
        <f ca="1">IF(Tabela1[[#This Row],[R.A.E]]="SIM",IF(AC497="ok","CONCLUÍDO",IF(Tabela1[[#This Row],[PRAZO ABERTURA R.A.E]]&lt;TODAY(),"ATRASADO","NO PRAZO")))</f>
        <v>0</v>
      </c>
      <c r="AB497" s="19" t="str">
        <f ca="1">IF(Tabela1[[#This Row],[PRAZO ABERTURA R.A.E]]&gt;=TODAY(),"",IF(Tabela1[[#This Row],[STATUS]]="ATRASADO",TODAY()-Tabela1[[#This Row],[PRAZO ABERTURA R.A.E]],""))</f>
        <v/>
      </c>
      <c r="AE497" s="2"/>
      <c r="AF497" t="s">
        <v>2601</v>
      </c>
    </row>
    <row r="498" spans="1:32" ht="45" x14ac:dyDescent="0.25">
      <c r="A498" s="4">
        <v>497</v>
      </c>
      <c r="B498" s="20" t="s">
        <v>71</v>
      </c>
      <c r="C498" s="49">
        <v>45408</v>
      </c>
      <c r="D498" s="6" t="str">
        <f t="shared" si="4"/>
        <v>abril</v>
      </c>
      <c r="E498" s="21">
        <v>0.6875</v>
      </c>
      <c r="F498" s="40" t="s">
        <v>2872</v>
      </c>
      <c r="G498" s="20" t="s">
        <v>34</v>
      </c>
      <c r="H498" s="9" t="s">
        <v>35</v>
      </c>
      <c r="I498" s="10"/>
      <c r="J498" s="2"/>
      <c r="K498" s="11" t="s">
        <v>2873</v>
      </c>
      <c r="L498" s="2" t="s">
        <v>75</v>
      </c>
      <c r="M498" s="2" t="s">
        <v>128</v>
      </c>
      <c r="N498" s="20" t="s">
        <v>658</v>
      </c>
      <c r="O498" s="20" t="s">
        <v>659</v>
      </c>
      <c r="P498" s="2" t="s">
        <v>2874</v>
      </c>
      <c r="Q498" s="31"/>
      <c r="R498" s="31"/>
      <c r="S498" s="31"/>
      <c r="T498" s="41" t="s">
        <v>2875</v>
      </c>
      <c r="U498" s="2" t="s">
        <v>2876</v>
      </c>
      <c r="V498" s="2" t="s">
        <v>85</v>
      </c>
      <c r="W498" s="2" t="s">
        <v>46</v>
      </c>
      <c r="X498" s="2" t="s">
        <v>47</v>
      </c>
      <c r="Y498" s="2" t="s">
        <v>48</v>
      </c>
      <c r="Z498" s="17" t="str">
        <f>IF(Tabela1[[#This Row],[R.A.E]]="SIM",VLOOKUP(Tabela1[[#This Row],[CLASSIFICAÇÃO]],[1]Lista_Susp_!PRAZO,2,0)+Tabela1[[#This Row],[DATA]],"")</f>
        <v/>
      </c>
      <c r="AA498" s="19" t="b">
        <f ca="1">IF(Tabela1[[#This Row],[R.A.E]]="SIM",IF(AC498="ok","CONCLUÍDO",IF(Tabela1[[#This Row],[PRAZO ABERTURA R.A.E]]&lt;TODAY(),"ATRASADO","NO PRAZO")))</f>
        <v>0</v>
      </c>
      <c r="AB498" s="19" t="str">
        <f ca="1">IF(Tabela1[[#This Row],[PRAZO ABERTURA R.A.E]]&gt;=TODAY(),"",IF(Tabela1[[#This Row],[STATUS]]="ATRASADO",TODAY()-Tabela1[[#This Row],[PRAZO ABERTURA R.A.E]],""))</f>
        <v/>
      </c>
      <c r="AE498" s="2"/>
      <c r="AF498" t="s">
        <v>2601</v>
      </c>
    </row>
    <row r="499" spans="1:32" ht="30" x14ac:dyDescent="0.25">
      <c r="A499" s="4">
        <v>498</v>
      </c>
      <c r="B499" s="20" t="s">
        <v>71</v>
      </c>
      <c r="C499" s="49">
        <v>45411</v>
      </c>
      <c r="D499" s="6" t="str">
        <f t="shared" si="4"/>
        <v>abril</v>
      </c>
      <c r="E499" s="21">
        <v>0.49652777777777773</v>
      </c>
      <c r="F499" s="40" t="s">
        <v>1241</v>
      </c>
      <c r="G499" s="20" t="s">
        <v>125</v>
      </c>
      <c r="H499" s="9"/>
      <c r="I499" s="10"/>
      <c r="J499" s="2"/>
      <c r="K499" s="11" t="s">
        <v>2877</v>
      </c>
      <c r="L499" s="2" t="s">
        <v>75</v>
      </c>
      <c r="M499" s="2" t="s">
        <v>128</v>
      </c>
      <c r="N499" s="61" t="s">
        <v>2878</v>
      </c>
      <c r="O499" s="20" t="s">
        <v>2879</v>
      </c>
      <c r="P499" s="2" t="s">
        <v>2880</v>
      </c>
      <c r="Q499" s="31"/>
      <c r="R499" s="31"/>
      <c r="S499" s="31"/>
      <c r="T499" s="41" t="s">
        <v>2881</v>
      </c>
      <c r="U499" s="2" t="s">
        <v>2882</v>
      </c>
      <c r="V499" s="2" t="s">
        <v>145</v>
      </c>
      <c r="W499" s="2" t="s">
        <v>46</v>
      </c>
      <c r="X499" s="2" t="s">
        <v>47</v>
      </c>
      <c r="Y499" s="2" t="s">
        <v>48</v>
      </c>
      <c r="Z499" s="17" t="str">
        <f>IF(Tabela1[[#This Row],[R.A.E]]="SIM",VLOOKUP(Tabela1[[#This Row],[CLASSIFICAÇÃO]],[1]Lista_Susp_!PRAZO,2,0)+Tabela1[[#This Row],[DATA]],"")</f>
        <v/>
      </c>
      <c r="AA499" s="19" t="b">
        <f ca="1">IF(Tabela1[[#This Row],[R.A.E]]="SIM",IF(AC499="ok","CONCLUÍDO",IF(Tabela1[[#This Row],[PRAZO ABERTURA R.A.E]]&lt;TODAY(),"ATRASADO","NO PRAZO")))</f>
        <v>0</v>
      </c>
      <c r="AB499" s="19" t="str">
        <f ca="1">IF(Tabela1[[#This Row],[PRAZO ABERTURA R.A.E]]&gt;=TODAY(),"",IF(Tabela1[[#This Row],[STATUS]]="ATRASADO",TODAY()-Tabela1[[#This Row],[PRAZO ABERTURA R.A.E]],""))</f>
        <v/>
      </c>
      <c r="AE499" s="2"/>
      <c r="AF499" t="s">
        <v>2601</v>
      </c>
    </row>
    <row r="500" spans="1:32" ht="30" x14ac:dyDescent="0.25">
      <c r="A500" s="4">
        <v>499</v>
      </c>
      <c r="B500" s="20" t="s">
        <v>71</v>
      </c>
      <c r="C500" s="49">
        <v>45411</v>
      </c>
      <c r="D500" s="6" t="str">
        <f t="shared" si="4"/>
        <v>abril</v>
      </c>
      <c r="E500" s="21">
        <v>0.33333333333333331</v>
      </c>
      <c r="F500" s="40" t="s">
        <v>2883</v>
      </c>
      <c r="G500" s="20" t="s">
        <v>34</v>
      </c>
      <c r="H500" s="9" t="s">
        <v>93</v>
      </c>
      <c r="I500" s="10"/>
      <c r="J500" s="2"/>
      <c r="K500" s="11" t="s">
        <v>2884</v>
      </c>
      <c r="L500" s="2" t="s">
        <v>75</v>
      </c>
      <c r="M500" s="2" t="s">
        <v>128</v>
      </c>
      <c r="N500" s="20" t="s">
        <v>128</v>
      </c>
      <c r="O500" s="20" t="s">
        <v>2885</v>
      </c>
      <c r="P500" s="2" t="s">
        <v>1290</v>
      </c>
      <c r="Q500" s="31"/>
      <c r="R500" s="31"/>
      <c r="S500" s="31"/>
      <c r="T500" s="41" t="s">
        <v>2886</v>
      </c>
      <c r="U500" s="1" t="s">
        <v>2887</v>
      </c>
      <c r="V500" s="2" t="s">
        <v>85</v>
      </c>
      <c r="W500" s="2" t="s">
        <v>46</v>
      </c>
      <c r="X500" s="2" t="s">
        <v>47</v>
      </c>
      <c r="Y500" s="2" t="s">
        <v>48</v>
      </c>
      <c r="Z500" s="17" t="str">
        <f>IF(Tabela1[[#This Row],[R.A.E]]="SIM",VLOOKUP(Tabela1[[#This Row],[CLASSIFICAÇÃO]],[1]Lista_Susp_!PRAZO,2,0)+Tabela1[[#This Row],[DATA]],"")</f>
        <v/>
      </c>
      <c r="AA500" s="19" t="b">
        <f ca="1">IF(Tabela1[[#This Row],[R.A.E]]="SIM",IF(AC500="ok","CONCLUÍDO",IF(Tabela1[[#This Row],[PRAZO ABERTURA R.A.E]]&lt;TODAY(),"ATRASADO","NO PRAZO")))</f>
        <v>0</v>
      </c>
      <c r="AB500" s="19" t="str">
        <f ca="1">IF(Tabela1[[#This Row],[PRAZO ABERTURA R.A.E]]&gt;=TODAY(),"",IF(Tabela1[[#This Row],[STATUS]]="ATRASADO",TODAY()-Tabela1[[#This Row],[PRAZO ABERTURA R.A.E]],""))</f>
        <v/>
      </c>
      <c r="AE500" s="2"/>
      <c r="AF500" t="s">
        <v>2601</v>
      </c>
    </row>
    <row r="501" spans="1:32" ht="45" x14ac:dyDescent="0.25">
      <c r="A501" s="4">
        <v>500</v>
      </c>
      <c r="B501" s="20" t="s">
        <v>32</v>
      </c>
      <c r="C501" s="49">
        <v>45413</v>
      </c>
      <c r="D501" s="6" t="str">
        <f t="shared" si="4"/>
        <v>maio</v>
      </c>
      <c r="E501" s="21">
        <v>0.96736111111111101</v>
      </c>
      <c r="F501" s="40" t="s">
        <v>2888</v>
      </c>
      <c r="G501" s="20" t="s">
        <v>34</v>
      </c>
      <c r="H501" s="9" t="s">
        <v>93</v>
      </c>
      <c r="I501" s="10"/>
      <c r="J501" s="2"/>
      <c r="K501" s="11" t="s">
        <v>2889</v>
      </c>
      <c r="L501" s="2" t="s">
        <v>37</v>
      </c>
      <c r="M501" s="2" t="s">
        <v>54</v>
      </c>
      <c r="N501" s="20" t="s">
        <v>2890</v>
      </c>
      <c r="O501" s="20" t="s">
        <v>2891</v>
      </c>
      <c r="P501" s="2" t="s">
        <v>2892</v>
      </c>
      <c r="Q501" s="31"/>
      <c r="R501" s="31"/>
      <c r="S501" s="31"/>
      <c r="T501" s="41" t="s">
        <v>2893</v>
      </c>
      <c r="U501" s="2" t="s">
        <v>2894</v>
      </c>
      <c r="V501" s="2" t="s">
        <v>60</v>
      </c>
      <c r="W501" s="2" t="s">
        <v>46</v>
      </c>
      <c r="X501" s="2" t="s">
        <v>47</v>
      </c>
      <c r="Y501" s="2" t="s">
        <v>48</v>
      </c>
      <c r="Z501" s="17" t="str">
        <f>IF(Tabela1[[#This Row],[R.A.E]]="SIM",VLOOKUP(Tabela1[[#This Row],[CLASSIFICAÇÃO]],[1]Lista_Susp_!PRAZO,2,0)+Tabela1[[#This Row],[DATA]],"")</f>
        <v/>
      </c>
      <c r="AA501" s="19" t="b">
        <f ca="1">IF(Tabela1[[#This Row],[R.A.E]]="SIM",IF(AC501="ok","CONCLUÍDO",IF(Tabela1[[#This Row],[PRAZO ABERTURA R.A.E]]&lt;TODAY(),"ATRASADO","NO PRAZO")))</f>
        <v>0</v>
      </c>
      <c r="AB501" s="19" t="str">
        <f ca="1">IF(Tabela1[[#This Row],[PRAZO ABERTURA R.A.E]]&gt;=TODAY(),"",IF(Tabela1[[#This Row],[STATUS]]="ATRASADO",TODAY()-Tabela1[[#This Row],[PRAZO ABERTURA R.A.E]],""))</f>
        <v/>
      </c>
      <c r="AE501" s="2"/>
      <c r="AF501" t="s">
        <v>52</v>
      </c>
    </row>
    <row r="502" spans="1:32" ht="30" x14ac:dyDescent="0.25">
      <c r="A502" s="4">
        <v>501</v>
      </c>
      <c r="B502" s="20" t="s">
        <v>32</v>
      </c>
      <c r="C502" s="49">
        <v>45414</v>
      </c>
      <c r="D502" s="6" t="str">
        <f t="shared" si="4"/>
        <v>maio</v>
      </c>
      <c r="E502" s="21">
        <v>0.4201388888888889</v>
      </c>
      <c r="F502" s="40" t="s">
        <v>2895</v>
      </c>
      <c r="G502" s="20" t="s">
        <v>64</v>
      </c>
      <c r="H502" s="9"/>
      <c r="I502" s="10"/>
      <c r="J502" s="2"/>
      <c r="K502" s="11" t="s">
        <v>2896</v>
      </c>
      <c r="L502" s="2" t="s">
        <v>37</v>
      </c>
      <c r="M502" s="31" t="s">
        <v>460</v>
      </c>
      <c r="N502" s="20" t="s">
        <v>2674</v>
      </c>
      <c r="O502" s="40" t="s">
        <v>2897</v>
      </c>
      <c r="P502" s="2" t="s">
        <v>2898</v>
      </c>
      <c r="Q502" s="31"/>
      <c r="R502" s="31"/>
      <c r="S502" s="31"/>
      <c r="T502" s="41" t="s">
        <v>2899</v>
      </c>
      <c r="U502" s="2" t="s">
        <v>2900</v>
      </c>
      <c r="V502" s="2" t="s">
        <v>467</v>
      </c>
      <c r="W502" s="2" t="s">
        <v>46</v>
      </c>
      <c r="X502" s="2" t="s">
        <v>151</v>
      </c>
      <c r="Y502" s="2" t="s">
        <v>48</v>
      </c>
      <c r="Z502" s="17" t="str">
        <f>IF(Tabela1[[#This Row],[R.A.E]]="SIM",VLOOKUP(Tabela1[[#This Row],[CLASSIFICAÇÃO]],[1]Lista_Susp_!PRAZO,2,0)+Tabela1[[#This Row],[DATA]],"")</f>
        <v/>
      </c>
      <c r="AA502" s="19" t="b">
        <f ca="1">IF(Tabela1[[#This Row],[R.A.E]]="SIM",IF(AC502="ok","CONCLUÍDO",IF(Tabela1[[#This Row],[PRAZO ABERTURA R.A.E]]&lt;TODAY(),"ATRASADO","NO PRAZO")))</f>
        <v>0</v>
      </c>
      <c r="AB502" s="19" t="str">
        <f ca="1">IF(Tabela1[[#This Row],[PRAZO ABERTURA R.A.E]]&gt;=TODAY(),"",IF(Tabela1[[#This Row],[STATUS]]="ATRASADO",TODAY()-Tabela1[[#This Row],[PRAZO ABERTURA R.A.E]],""))</f>
        <v/>
      </c>
      <c r="AE502" s="2"/>
      <c r="AF502" t="s">
        <v>52</v>
      </c>
    </row>
    <row r="503" spans="1:32" ht="45" x14ac:dyDescent="0.25">
      <c r="A503" s="4">
        <v>502</v>
      </c>
      <c r="B503" s="20" t="s">
        <v>32</v>
      </c>
      <c r="C503" s="49">
        <v>45414</v>
      </c>
      <c r="D503" s="6" t="str">
        <f t="shared" si="4"/>
        <v>maio</v>
      </c>
      <c r="E503" s="21">
        <v>0.75</v>
      </c>
      <c r="F503" s="40" t="s">
        <v>2901</v>
      </c>
      <c r="G503" s="20" t="s">
        <v>34</v>
      </c>
      <c r="H503" s="9" t="s">
        <v>113</v>
      </c>
      <c r="I503" s="10"/>
      <c r="J503" s="2"/>
      <c r="K503" s="11" t="s">
        <v>2902</v>
      </c>
      <c r="L503" s="2" t="s">
        <v>37</v>
      </c>
      <c r="M503" s="2" t="s">
        <v>38</v>
      </c>
      <c r="N503" s="20" t="s">
        <v>2903</v>
      </c>
      <c r="O503" s="20" t="s">
        <v>2904</v>
      </c>
      <c r="P503" s="2" t="s">
        <v>2905</v>
      </c>
      <c r="Q503" s="31"/>
      <c r="R503" s="31"/>
      <c r="S503" s="31"/>
      <c r="T503" s="41" t="s">
        <v>2906</v>
      </c>
      <c r="U503" s="2" t="s">
        <v>471</v>
      </c>
      <c r="V503" s="2" t="s">
        <v>1551</v>
      </c>
      <c r="W503" s="2" t="s">
        <v>46</v>
      </c>
      <c r="X503" s="2" t="s">
        <v>47</v>
      </c>
      <c r="Y503" s="2" t="s">
        <v>52</v>
      </c>
      <c r="Z503" s="17">
        <f>IF(Tabela1[[#This Row],[R.A.E]]="SIM",VLOOKUP(Tabela1[[#This Row],[CLASSIFICAÇÃO]],[1]Lista_Susp_!PRAZO,2,0)+Tabela1[[#This Row],[DATA]],"")</f>
        <v>45421</v>
      </c>
      <c r="AA503" s="19" t="str">
        <f ca="1">IF(Tabela1[[#This Row],[R.A.E]]="SIM",IF(AC503="ok","CONCLUÍDO",IF(Tabela1[[#This Row],[PRAZO ABERTURA R.A.E]]&lt;TODAY(),"ATRASADO","NO PRAZO")))</f>
        <v>CONCLUÍDO</v>
      </c>
      <c r="AB503" s="19" t="str">
        <f ca="1">IF(Tabela1[[#This Row],[PRAZO ABERTURA R.A.E]]&gt;=TODAY(),"",IF(Tabela1[[#This Row],[STATUS]]="ATRASADO",TODAY()-Tabela1[[#This Row],[PRAZO ABERTURA R.A.E]],""))</f>
        <v/>
      </c>
      <c r="AC503" s="2" t="s">
        <v>62</v>
      </c>
      <c r="AD503" s="17">
        <v>45415</v>
      </c>
      <c r="AE503" s="2" t="s">
        <v>52</v>
      </c>
      <c r="AF503" t="s">
        <v>52</v>
      </c>
    </row>
    <row r="504" spans="1:32" ht="45" x14ac:dyDescent="0.25">
      <c r="A504" s="4">
        <v>503</v>
      </c>
      <c r="B504" s="20" t="s">
        <v>32</v>
      </c>
      <c r="C504" s="49">
        <v>45414</v>
      </c>
      <c r="D504" s="6" t="str">
        <f t="shared" si="4"/>
        <v>maio</v>
      </c>
      <c r="E504" s="21">
        <v>0.95486111111111116</v>
      </c>
      <c r="F504" s="40" t="s">
        <v>2907</v>
      </c>
      <c r="G504" s="20" t="s">
        <v>64</v>
      </c>
      <c r="H504" s="9"/>
      <c r="I504" s="10"/>
      <c r="J504" s="2"/>
      <c r="K504" s="11" t="s">
        <v>2908</v>
      </c>
      <c r="L504" s="2" t="s">
        <v>902</v>
      </c>
      <c r="M504" s="2" t="s">
        <v>96</v>
      </c>
      <c r="N504" s="20" t="s">
        <v>1451</v>
      </c>
      <c r="O504" s="20" t="s">
        <v>2909</v>
      </c>
      <c r="P504" s="2" t="s">
        <v>177</v>
      </c>
      <c r="Q504" s="31"/>
      <c r="R504" s="31"/>
      <c r="S504" s="31"/>
      <c r="T504" s="41" t="s">
        <v>2727</v>
      </c>
      <c r="U504" s="2" t="s">
        <v>1454</v>
      </c>
      <c r="V504" s="2" t="s">
        <v>1240</v>
      </c>
      <c r="W504" s="2" t="s">
        <v>46</v>
      </c>
      <c r="X504" s="2" t="s">
        <v>47</v>
      </c>
      <c r="Y504" s="2" t="s">
        <v>48</v>
      </c>
      <c r="Z504" s="17" t="str">
        <f>IF(Tabela1[[#This Row],[R.A.E]]="SIM",VLOOKUP(Tabela1[[#This Row],[CLASSIFICAÇÃO]],[1]Lista_Susp_!PRAZO,2,0)+Tabela1[[#This Row],[DATA]],"")</f>
        <v/>
      </c>
      <c r="AA504" s="19" t="b">
        <f ca="1">IF(Tabela1[[#This Row],[R.A.E]]="SIM",IF(AC504="ok","CONCLUÍDO",IF(Tabela1[[#This Row],[PRAZO ABERTURA R.A.E]]&lt;TODAY(),"ATRASADO","NO PRAZO")))</f>
        <v>0</v>
      </c>
      <c r="AB504" s="19" t="str">
        <f ca="1">IF(Tabela1[[#This Row],[PRAZO ABERTURA R.A.E]]&gt;=TODAY(),"",IF(Tabela1[[#This Row],[STATUS]]="ATRASADO",TODAY()-Tabela1[[#This Row],[PRAZO ABERTURA R.A.E]],""))</f>
        <v/>
      </c>
      <c r="AE504" s="2"/>
      <c r="AF504" t="s">
        <v>52</v>
      </c>
    </row>
    <row r="505" spans="1:32" ht="90" x14ac:dyDescent="0.25">
      <c r="A505" s="4">
        <v>504</v>
      </c>
      <c r="B505" s="20" t="s">
        <v>71</v>
      </c>
      <c r="C505" s="49">
        <v>45411</v>
      </c>
      <c r="D505" s="6" t="str">
        <f t="shared" si="4"/>
        <v>abril</v>
      </c>
      <c r="E505" s="21">
        <v>0.29166666666666669</v>
      </c>
      <c r="F505" s="40" t="s">
        <v>2910</v>
      </c>
      <c r="G505" s="20" t="s">
        <v>73</v>
      </c>
      <c r="H505" s="9"/>
      <c r="I505" s="10"/>
      <c r="J505" s="2" t="s">
        <v>52</v>
      </c>
      <c r="K505" s="11" t="s">
        <v>2911</v>
      </c>
      <c r="L505" s="2" t="s">
        <v>127</v>
      </c>
      <c r="M505" s="2" t="s">
        <v>128</v>
      </c>
      <c r="N505" s="61" t="s">
        <v>2878</v>
      </c>
      <c r="O505" s="20" t="s">
        <v>2912</v>
      </c>
      <c r="P505" s="2" t="s">
        <v>1580</v>
      </c>
      <c r="Q505" s="31"/>
      <c r="R505" s="31"/>
      <c r="S505" s="31"/>
      <c r="T505" s="41" t="s">
        <v>2913</v>
      </c>
      <c r="U505" s="2" t="s">
        <v>2914</v>
      </c>
      <c r="V505" s="2" t="s">
        <v>85</v>
      </c>
      <c r="W505" s="2" t="s">
        <v>46</v>
      </c>
      <c r="X505" s="2" t="s">
        <v>123</v>
      </c>
      <c r="Y505" s="2" t="s">
        <v>52</v>
      </c>
      <c r="Z505" s="17">
        <f>IF(Tabela1[[#This Row],[R.A.E]]="SIM",VLOOKUP(Tabela1[[#This Row],[CLASSIFICAÇÃO]],[1]Lista_Susp_!PRAZO,2,0)+Tabela1[[#This Row],[DATA]],"")</f>
        <v>45418</v>
      </c>
      <c r="AA505" s="19" t="str">
        <f ca="1">IF(Tabela1[[#This Row],[R.A.E]]="SIM",IF(AC505="ok","CONCLUÍDO",IF(Tabela1[[#This Row],[PRAZO ABERTURA R.A.E]]&lt;TODAY(),"ATRASADO","NO PRAZO")))</f>
        <v>ATRASADO</v>
      </c>
      <c r="AB505" s="19">
        <f ca="1">IF(Tabela1[[#This Row],[PRAZO ABERTURA R.A.E]]&gt;=TODAY(),"",IF(Tabela1[[#This Row],[STATUS]]="ATRASADO",TODAY()-Tabela1[[#This Row],[PRAZO ABERTURA R.A.E]],""))</f>
        <v>165</v>
      </c>
      <c r="AE505" s="2"/>
      <c r="AF505" t="s">
        <v>52</v>
      </c>
    </row>
    <row r="506" spans="1:32" ht="30" x14ac:dyDescent="0.25">
      <c r="A506" s="4">
        <v>505</v>
      </c>
      <c r="B506" s="20" t="s">
        <v>71</v>
      </c>
      <c r="C506" s="49">
        <v>45412</v>
      </c>
      <c r="D506" s="6" t="str">
        <f t="shared" si="4"/>
        <v>abril</v>
      </c>
      <c r="E506" s="21">
        <v>0.50694444444444442</v>
      </c>
      <c r="F506" s="40" t="s">
        <v>2915</v>
      </c>
      <c r="G506" s="20" t="s">
        <v>34</v>
      </c>
      <c r="H506" s="9" t="s">
        <v>35</v>
      </c>
      <c r="I506" s="10"/>
      <c r="J506" s="2"/>
      <c r="K506" s="41" t="s">
        <v>2916</v>
      </c>
      <c r="L506" s="2" t="s">
        <v>1016</v>
      </c>
      <c r="M506" s="2" t="s">
        <v>128</v>
      </c>
      <c r="N506" s="61" t="s">
        <v>2878</v>
      </c>
      <c r="O506" s="20" t="s">
        <v>2917</v>
      </c>
      <c r="P506" s="2" t="s">
        <v>329</v>
      </c>
      <c r="Q506" s="31"/>
      <c r="R506" s="31"/>
      <c r="S506" s="31"/>
      <c r="T506" s="41" t="s">
        <v>2918</v>
      </c>
      <c r="U506" s="2" t="s">
        <v>2919</v>
      </c>
      <c r="V506" s="2" t="s">
        <v>85</v>
      </c>
      <c r="W506" s="2" t="s">
        <v>46</v>
      </c>
      <c r="X506" s="2" t="s">
        <v>47</v>
      </c>
      <c r="Y506" s="2" t="s">
        <v>48</v>
      </c>
      <c r="Z506" s="17" t="str">
        <f>IF(Tabela1[[#This Row],[R.A.E]]="SIM",VLOOKUP(Tabela1[[#This Row],[CLASSIFICAÇÃO]],[1]Lista_Susp_!PRAZO,2,0)+Tabela1[[#This Row],[DATA]],"")</f>
        <v/>
      </c>
      <c r="AA506" s="19" t="b">
        <f ca="1">IF(Tabela1[[#This Row],[R.A.E]]="SIM",IF(AC506="ok","CONCLUÍDO",IF(Tabela1[[#This Row],[PRAZO ABERTURA R.A.E]]&lt;TODAY(),"ATRASADO","NO PRAZO")))</f>
        <v>0</v>
      </c>
      <c r="AB506" s="19" t="str">
        <f ca="1">IF(Tabela1[[#This Row],[PRAZO ABERTURA R.A.E]]&gt;=TODAY(),"",IF(Tabela1[[#This Row],[STATUS]]="ATRASADO",TODAY()-Tabela1[[#This Row],[PRAZO ABERTURA R.A.E]],""))</f>
        <v/>
      </c>
      <c r="AE506" s="2"/>
      <c r="AF506" t="s">
        <v>52</v>
      </c>
    </row>
    <row r="507" spans="1:32" ht="45" x14ac:dyDescent="0.25">
      <c r="A507" s="4">
        <v>506</v>
      </c>
      <c r="B507" s="20" t="s">
        <v>71</v>
      </c>
      <c r="C507" s="49">
        <v>45412</v>
      </c>
      <c r="D507" s="6" t="str">
        <f t="shared" si="4"/>
        <v>abril</v>
      </c>
      <c r="E507" s="21">
        <v>0.625</v>
      </c>
      <c r="F507" s="20" t="s">
        <v>946</v>
      </c>
      <c r="G507" s="20" t="s">
        <v>125</v>
      </c>
      <c r="H507" s="9"/>
      <c r="I507" s="10"/>
      <c r="J507" s="2" t="s">
        <v>52</v>
      </c>
      <c r="K507" s="11" t="s">
        <v>2920</v>
      </c>
      <c r="L507" s="2" t="s">
        <v>138</v>
      </c>
      <c r="M507" s="2" t="s">
        <v>128</v>
      </c>
      <c r="N507" t="s">
        <v>2921</v>
      </c>
      <c r="O507" s="20" t="s">
        <v>2922</v>
      </c>
      <c r="P507" s="2" t="s">
        <v>245</v>
      </c>
      <c r="Q507" s="31"/>
      <c r="R507" s="31"/>
      <c r="S507" s="31"/>
      <c r="T507" s="41" t="s">
        <v>2923</v>
      </c>
      <c r="U507" t="s">
        <v>2924</v>
      </c>
      <c r="V507" s="2" t="s">
        <v>85</v>
      </c>
      <c r="W507" s="2" t="s">
        <v>184</v>
      </c>
      <c r="X507" s="2" t="s">
        <v>151</v>
      </c>
      <c r="Y507" s="2" t="s">
        <v>52</v>
      </c>
      <c r="Z507" s="17">
        <f>IF(Tabela1[[#This Row],[R.A.E]]="SIM",VLOOKUP(Tabela1[[#This Row],[CLASSIFICAÇÃO]],[1]Lista_Susp_!PRAZO,2,0)+Tabela1[[#This Row],[DATA]],"")</f>
        <v>45419</v>
      </c>
      <c r="AA507" s="19" t="str">
        <f ca="1">IF(Tabela1[[#This Row],[R.A.E]]="SIM",IF(AC507="ok","CONCLUÍDO",IF(Tabela1[[#This Row],[PRAZO ABERTURA R.A.E]]&lt;TODAY(),"ATRASADO","NO PRAZO")))</f>
        <v>ATRASADO</v>
      </c>
      <c r="AB507" s="19">
        <f ca="1">IF(Tabela1[[#This Row],[PRAZO ABERTURA R.A.E]]&gt;=TODAY(),"",IF(Tabela1[[#This Row],[STATUS]]="ATRASADO",TODAY()-Tabela1[[#This Row],[PRAZO ABERTURA R.A.E]],""))</f>
        <v>164</v>
      </c>
      <c r="AE507" s="2"/>
      <c r="AF507" t="s">
        <v>52</v>
      </c>
    </row>
    <row r="508" spans="1:32" ht="45" x14ac:dyDescent="0.25">
      <c r="A508" s="4">
        <v>507</v>
      </c>
      <c r="B508" s="20" t="s">
        <v>71</v>
      </c>
      <c r="C508" s="49">
        <v>45412</v>
      </c>
      <c r="D508" s="6" t="str">
        <f t="shared" si="4"/>
        <v>abril</v>
      </c>
      <c r="E508" s="21">
        <v>0.74305555555555547</v>
      </c>
      <c r="F508" s="40" t="s">
        <v>2925</v>
      </c>
      <c r="G508" s="20" t="s">
        <v>125</v>
      </c>
      <c r="H508" s="9"/>
      <c r="I508" s="10"/>
      <c r="J508" s="2"/>
      <c r="K508" s="11" t="s">
        <v>2926</v>
      </c>
      <c r="L508" s="2" t="s">
        <v>75</v>
      </c>
      <c r="M508" s="2" t="s">
        <v>128</v>
      </c>
      <c r="N508" s="20" t="s">
        <v>2927</v>
      </c>
      <c r="O508" s="40" t="s">
        <v>2928</v>
      </c>
      <c r="P508" s="2" t="s">
        <v>2929</v>
      </c>
      <c r="Q508" s="31"/>
      <c r="R508" s="31"/>
      <c r="S508" s="31"/>
      <c r="T508" s="41" t="s">
        <v>2930</v>
      </c>
      <c r="U508" s="2" t="s">
        <v>1977</v>
      </c>
      <c r="V508" s="2" t="s">
        <v>374</v>
      </c>
      <c r="W508" s="2" t="s">
        <v>46</v>
      </c>
      <c r="X508" s="2" t="s">
        <v>47</v>
      </c>
      <c r="Y508" s="2" t="s">
        <v>48</v>
      </c>
      <c r="Z508" s="17" t="str">
        <f>IF(Tabela1[[#This Row],[R.A.E]]="SIM",VLOOKUP(Tabela1[[#This Row],[CLASSIFICAÇÃO]],[1]Lista_Susp_!PRAZO,2,0)+Tabela1[[#This Row],[DATA]],"")</f>
        <v/>
      </c>
      <c r="AA508" s="19" t="b">
        <f ca="1">IF(Tabela1[[#This Row],[R.A.E]]="SIM",IF(AC508="ok","CONCLUÍDO",IF(Tabela1[[#This Row],[PRAZO ABERTURA R.A.E]]&lt;TODAY(),"ATRASADO","NO PRAZO")))</f>
        <v>0</v>
      </c>
      <c r="AB508" s="19" t="str">
        <f ca="1">IF(Tabela1[[#This Row],[PRAZO ABERTURA R.A.E]]&gt;=TODAY(),"",IF(Tabela1[[#This Row],[STATUS]]="ATRASADO",TODAY()-Tabela1[[#This Row],[PRAZO ABERTURA R.A.E]],""))</f>
        <v/>
      </c>
      <c r="AE508" s="2"/>
      <c r="AF508" t="s">
        <v>52</v>
      </c>
    </row>
    <row r="509" spans="1:32" ht="75" x14ac:dyDescent="0.25">
      <c r="A509" s="4">
        <v>508</v>
      </c>
      <c r="B509" s="20" t="s">
        <v>71</v>
      </c>
      <c r="C509" s="49">
        <v>45412</v>
      </c>
      <c r="D509" s="6" t="str">
        <f t="shared" si="4"/>
        <v>abril</v>
      </c>
      <c r="E509" s="21">
        <v>0.57361111111111118</v>
      </c>
      <c r="F509" s="40" t="s">
        <v>2931</v>
      </c>
      <c r="G509" s="20" t="s">
        <v>34</v>
      </c>
      <c r="H509" s="9" t="s">
        <v>35</v>
      </c>
      <c r="I509" s="10"/>
      <c r="J509" s="2"/>
      <c r="K509" s="11" t="s">
        <v>2932</v>
      </c>
      <c r="L509" s="2" t="s">
        <v>75</v>
      </c>
      <c r="M509" s="2" t="s">
        <v>128</v>
      </c>
      <c r="N509" s="20" t="s">
        <v>2933</v>
      </c>
      <c r="O509" s="40" t="s">
        <v>2934</v>
      </c>
      <c r="P509" s="2" t="s">
        <v>1569</v>
      </c>
      <c r="Q509" s="31"/>
      <c r="R509" s="31"/>
      <c r="S509" s="31"/>
      <c r="T509" s="41" t="s">
        <v>2930</v>
      </c>
      <c r="U509" s="2" t="s">
        <v>2935</v>
      </c>
      <c r="V509" s="2" t="s">
        <v>85</v>
      </c>
      <c r="W509" s="2" t="s">
        <v>184</v>
      </c>
      <c r="X509" s="2" t="s">
        <v>123</v>
      </c>
      <c r="Y509" s="2" t="s">
        <v>52</v>
      </c>
      <c r="Z509" s="17">
        <f>IF(Tabela1[[#This Row],[R.A.E]]="SIM",VLOOKUP(Tabela1[[#This Row],[CLASSIFICAÇÃO]],[1]Lista_Susp_!PRAZO,2,0)+Tabela1[[#This Row],[DATA]],"")</f>
        <v>45419</v>
      </c>
      <c r="AA509" s="19" t="str">
        <f ca="1">IF(Tabela1[[#This Row],[R.A.E]]="SIM",IF(AC509="ok","CONCLUÍDO",IF(Tabela1[[#This Row],[PRAZO ABERTURA R.A.E]]&lt;TODAY(),"ATRASADO","NO PRAZO")))</f>
        <v>ATRASADO</v>
      </c>
      <c r="AB509" s="19">
        <f ca="1">IF(Tabela1[[#This Row],[PRAZO ABERTURA R.A.E]]&gt;=TODAY(),"",IF(Tabela1[[#This Row],[STATUS]]="ATRASADO",TODAY()-Tabela1[[#This Row],[PRAZO ABERTURA R.A.E]],""))</f>
        <v>164</v>
      </c>
      <c r="AE509" s="2"/>
      <c r="AF509" t="s">
        <v>52</v>
      </c>
    </row>
    <row r="510" spans="1:32" ht="30" x14ac:dyDescent="0.25">
      <c r="A510" s="4">
        <v>509</v>
      </c>
      <c r="B510" s="20" t="s">
        <v>71</v>
      </c>
      <c r="C510" s="49">
        <v>45412</v>
      </c>
      <c r="D510" s="6" t="str">
        <f t="shared" si="4"/>
        <v>abril</v>
      </c>
      <c r="E510" s="21">
        <v>0.5625</v>
      </c>
      <c r="F510" s="40" t="s">
        <v>2936</v>
      </c>
      <c r="G510" s="20" t="s">
        <v>125</v>
      </c>
      <c r="H510" s="2"/>
      <c r="I510" s="10"/>
      <c r="J510" s="2"/>
      <c r="K510" s="11" t="s">
        <v>2937</v>
      </c>
      <c r="L510" s="2" t="s">
        <v>75</v>
      </c>
      <c r="M510" s="2" t="s">
        <v>128</v>
      </c>
      <c r="N510" s="20" t="s">
        <v>2938</v>
      </c>
      <c r="O510" s="20" t="s">
        <v>2939</v>
      </c>
      <c r="P510" s="2" t="s">
        <v>2929</v>
      </c>
      <c r="Q510" s="31"/>
      <c r="R510" s="31"/>
      <c r="S510" s="31"/>
      <c r="T510" s="41" t="s">
        <v>2930</v>
      </c>
      <c r="U510" s="2" t="s">
        <v>2940</v>
      </c>
      <c r="V510" s="2" t="s">
        <v>374</v>
      </c>
      <c r="W510" s="2" t="s">
        <v>46</v>
      </c>
      <c r="X510" s="2" t="s">
        <v>47</v>
      </c>
      <c r="Y510" s="2" t="s">
        <v>48</v>
      </c>
      <c r="Z510" s="17" t="str">
        <f>IF(Tabela1[[#This Row],[R.A.E]]="SIM",VLOOKUP(Tabela1[[#This Row],[CLASSIFICAÇÃO]],[1]Lista_Susp_!PRAZO,2,0)+Tabela1[[#This Row],[DATA]],"")</f>
        <v/>
      </c>
      <c r="AA510" s="19" t="b">
        <f ca="1">IF(Tabela1[[#This Row],[R.A.E]]="SIM",IF(AC510="ok","CONCLUÍDO",IF(Tabela1[[#This Row],[PRAZO ABERTURA R.A.E]]&lt;TODAY(),"ATRASADO","NO PRAZO")))</f>
        <v>0</v>
      </c>
      <c r="AB510" s="19" t="str">
        <f ca="1">IF(Tabela1[[#This Row],[PRAZO ABERTURA R.A.E]]&gt;=TODAY(),"",IF(Tabela1[[#This Row],[STATUS]]="ATRASADO",TODAY()-Tabela1[[#This Row],[PRAZO ABERTURA R.A.E]],""))</f>
        <v/>
      </c>
      <c r="AE510" s="2"/>
      <c r="AF510" t="s">
        <v>52</v>
      </c>
    </row>
    <row r="511" spans="1:32" ht="30" x14ac:dyDescent="0.25">
      <c r="A511" s="4">
        <v>510</v>
      </c>
      <c r="B511" s="20" t="s">
        <v>71</v>
      </c>
      <c r="C511" s="49">
        <v>45414</v>
      </c>
      <c r="D511" s="6" t="str">
        <f t="shared" si="4"/>
        <v>maio</v>
      </c>
      <c r="E511" s="21">
        <v>0.6875</v>
      </c>
      <c r="F511" s="40" t="s">
        <v>2769</v>
      </c>
      <c r="G511" s="20" t="s">
        <v>34</v>
      </c>
      <c r="H511" s="9" t="s">
        <v>93</v>
      </c>
      <c r="I511" s="10"/>
      <c r="J511" s="2"/>
      <c r="K511" s="11" t="s">
        <v>2941</v>
      </c>
      <c r="L511" s="2" t="s">
        <v>1016</v>
      </c>
      <c r="M511" s="2" t="s">
        <v>128</v>
      </c>
      <c r="N511" s="20" t="s">
        <v>2942</v>
      </c>
      <c r="O511" s="20" t="s">
        <v>2943</v>
      </c>
      <c r="P511" s="2" t="s">
        <v>2944</v>
      </c>
      <c r="Q511" s="31"/>
      <c r="R511" s="31"/>
      <c r="S511" s="31"/>
      <c r="T511" s="41" t="s">
        <v>2945</v>
      </c>
      <c r="U511" s="2" t="s">
        <v>2946</v>
      </c>
      <c r="V511" s="2" t="s">
        <v>374</v>
      </c>
      <c r="W511" s="2" t="s">
        <v>46</v>
      </c>
      <c r="X511" s="2" t="s">
        <v>47</v>
      </c>
      <c r="Y511" s="2" t="s">
        <v>48</v>
      </c>
      <c r="Z511" s="17" t="str">
        <f>IF(Tabela1[[#This Row],[R.A.E]]="SIM",VLOOKUP(Tabela1[[#This Row],[CLASSIFICAÇÃO]],[1]Lista_Susp_!PRAZO,2,0)+Tabela1[[#This Row],[DATA]],"")</f>
        <v/>
      </c>
      <c r="AA511" s="19" t="b">
        <f ca="1">IF(Tabela1[[#This Row],[R.A.E]]="SIM",IF(AC511="ok","CONCLUÍDO",IF(Tabela1[[#This Row],[PRAZO ABERTURA R.A.E]]&lt;TODAY(),"ATRASADO","NO PRAZO")))</f>
        <v>0</v>
      </c>
      <c r="AB511" s="19" t="str">
        <f ca="1">IF(Tabela1[[#This Row],[PRAZO ABERTURA R.A.E]]&gt;=TODAY(),"",IF(Tabela1[[#This Row],[STATUS]]="ATRASADO",TODAY()-Tabela1[[#This Row],[PRAZO ABERTURA R.A.E]],""))</f>
        <v/>
      </c>
      <c r="AE511" s="2"/>
      <c r="AF511" t="s">
        <v>52</v>
      </c>
    </row>
    <row r="512" spans="1:32" ht="30" x14ac:dyDescent="0.25">
      <c r="A512" s="4">
        <v>511</v>
      </c>
      <c r="B512" s="20" t="s">
        <v>71</v>
      </c>
      <c r="C512" s="49">
        <v>45414</v>
      </c>
      <c r="D512" s="6" t="str">
        <f t="shared" si="4"/>
        <v>maio</v>
      </c>
      <c r="E512" s="21">
        <v>0.625</v>
      </c>
      <c r="F512" s="40" t="s">
        <v>2947</v>
      </c>
      <c r="G512" s="20" t="s">
        <v>34</v>
      </c>
      <c r="H512" s="9" t="s">
        <v>93</v>
      </c>
      <c r="I512" s="10"/>
      <c r="J512" s="2"/>
      <c r="K512" s="11" t="s">
        <v>2948</v>
      </c>
      <c r="L512" s="2" t="s">
        <v>75</v>
      </c>
      <c r="M512" s="2" t="s">
        <v>272</v>
      </c>
      <c r="N512" s="20" t="s">
        <v>2949</v>
      </c>
      <c r="O512" s="20" t="s">
        <v>2950</v>
      </c>
      <c r="P512" s="2" t="s">
        <v>2951</v>
      </c>
      <c r="Q512" s="31"/>
      <c r="R512" s="31"/>
      <c r="S512" s="31"/>
      <c r="T512" s="41" t="s">
        <v>2886</v>
      </c>
      <c r="U512" s="2" t="s">
        <v>2952</v>
      </c>
      <c r="V512" s="2" t="s">
        <v>85</v>
      </c>
      <c r="W512" s="2" t="s">
        <v>46</v>
      </c>
      <c r="X512" s="2" t="s">
        <v>47</v>
      </c>
      <c r="Y512" s="2" t="s">
        <v>48</v>
      </c>
      <c r="Z512" s="17" t="str">
        <f>IF(Tabela1[[#This Row],[R.A.E]]="SIM",VLOOKUP(Tabela1[[#This Row],[CLASSIFICAÇÃO]],[1]Lista_Susp_!PRAZO,2,0)+Tabela1[[#This Row],[DATA]],"")</f>
        <v/>
      </c>
      <c r="AA512" s="19" t="b">
        <f ca="1">IF(Tabela1[[#This Row],[R.A.E]]="SIM",IF(AC512="ok","CONCLUÍDO",IF(Tabela1[[#This Row],[PRAZO ABERTURA R.A.E]]&lt;TODAY(),"ATRASADO","NO PRAZO")))</f>
        <v>0</v>
      </c>
      <c r="AB512" s="19" t="str">
        <f ca="1">IF(Tabela1[[#This Row],[PRAZO ABERTURA R.A.E]]&gt;=TODAY(),"",IF(Tabela1[[#This Row],[STATUS]]="ATRASADO",TODAY()-Tabela1[[#This Row],[PRAZO ABERTURA R.A.E]],""))</f>
        <v/>
      </c>
      <c r="AE512" s="2"/>
      <c r="AF512" t="s">
        <v>52</v>
      </c>
    </row>
    <row r="513" spans="1:32" ht="30" x14ac:dyDescent="0.25">
      <c r="A513" s="4">
        <v>512</v>
      </c>
      <c r="B513" s="20" t="s">
        <v>71</v>
      </c>
      <c r="C513" s="49">
        <v>45415</v>
      </c>
      <c r="D513" s="6" t="str">
        <f t="shared" si="4"/>
        <v>maio</v>
      </c>
      <c r="E513" s="21">
        <v>0.70833333333333337</v>
      </c>
      <c r="F513" s="40" t="s">
        <v>2953</v>
      </c>
      <c r="G513" s="20" t="s">
        <v>34</v>
      </c>
      <c r="H513" s="9" t="s">
        <v>35</v>
      </c>
      <c r="I513" s="10"/>
      <c r="J513" s="2" t="s">
        <v>52</v>
      </c>
      <c r="K513" s="11" t="s">
        <v>2954</v>
      </c>
      <c r="L513" s="2" t="s">
        <v>75</v>
      </c>
      <c r="M513" s="2" t="s">
        <v>272</v>
      </c>
      <c r="N513" s="20" t="s">
        <v>2955</v>
      </c>
      <c r="O513" s="20" t="s">
        <v>2956</v>
      </c>
      <c r="P513" s="2" t="s">
        <v>2818</v>
      </c>
      <c r="Q513" s="31"/>
      <c r="R513" s="31"/>
      <c r="S513" s="31"/>
      <c r="T513" s="41" t="s">
        <v>2930</v>
      </c>
      <c r="U513" s="2" t="s">
        <v>2957</v>
      </c>
      <c r="V513" s="2" t="s">
        <v>145</v>
      </c>
      <c r="W513" s="2" t="s">
        <v>184</v>
      </c>
      <c r="X513" s="2" t="s">
        <v>151</v>
      </c>
      <c r="Y513" s="2" t="s">
        <v>52</v>
      </c>
      <c r="Z513" s="17">
        <f>IF(Tabela1[[#This Row],[R.A.E]]="SIM",VLOOKUP(Tabela1[[#This Row],[CLASSIFICAÇÃO]],[1]Lista_Susp_!PRAZO,2,0)+Tabela1[[#This Row],[DATA]],"")</f>
        <v>45422</v>
      </c>
      <c r="AA513" s="19" t="str">
        <f ca="1">IF(Tabela1[[#This Row],[R.A.E]]="SIM",IF(AC513="ok","CONCLUÍDO",IF(Tabela1[[#This Row],[PRAZO ABERTURA R.A.E]]&lt;TODAY(),"ATRASADO","NO PRAZO")))</f>
        <v>ATRASADO</v>
      </c>
      <c r="AB513" s="19">
        <f ca="1">IF(Tabela1[[#This Row],[PRAZO ABERTURA R.A.E]]&gt;=TODAY(),"",IF(Tabela1[[#This Row],[STATUS]]="ATRASADO",TODAY()-Tabela1[[#This Row],[PRAZO ABERTURA R.A.E]],""))</f>
        <v>161</v>
      </c>
      <c r="AE513" s="2"/>
      <c r="AF513" t="s">
        <v>52</v>
      </c>
    </row>
    <row r="514" spans="1:32" ht="45" x14ac:dyDescent="0.25">
      <c r="A514" s="4">
        <v>513</v>
      </c>
      <c r="B514" s="20" t="s">
        <v>71</v>
      </c>
      <c r="C514" s="49">
        <v>45415</v>
      </c>
      <c r="D514" s="6" t="str">
        <f t="shared" si="4"/>
        <v>maio</v>
      </c>
      <c r="E514" s="21">
        <v>0.5</v>
      </c>
      <c r="F514" s="40" t="s">
        <v>2958</v>
      </c>
      <c r="G514" s="20" t="s">
        <v>125</v>
      </c>
      <c r="H514" s="9"/>
      <c r="I514" s="10"/>
      <c r="J514" s="2"/>
      <c r="K514" s="11" t="s">
        <v>2959</v>
      </c>
      <c r="L514" s="2" t="s">
        <v>75</v>
      </c>
      <c r="M514" s="2" t="s">
        <v>128</v>
      </c>
      <c r="N514" s="20" t="s">
        <v>2938</v>
      </c>
      <c r="O514" s="20" t="s">
        <v>2960</v>
      </c>
      <c r="P514" s="2" t="s">
        <v>2961</v>
      </c>
      <c r="Q514" s="31"/>
      <c r="R514" s="31"/>
      <c r="S514" s="31"/>
      <c r="T514" s="41" t="s">
        <v>2886</v>
      </c>
      <c r="U514" s="2" t="s">
        <v>2962</v>
      </c>
      <c r="V514" s="2" t="s">
        <v>85</v>
      </c>
      <c r="W514" s="2" t="s">
        <v>46</v>
      </c>
      <c r="X514" s="2" t="s">
        <v>47</v>
      </c>
      <c r="Y514" s="2" t="s">
        <v>48</v>
      </c>
      <c r="Z514" s="17" t="str">
        <f>IF(Tabela1[[#This Row],[R.A.E]]="SIM",VLOOKUP(Tabela1[[#This Row],[CLASSIFICAÇÃO]],[1]Lista_Susp_!PRAZO,2,0)+Tabela1[[#This Row],[DATA]],"")</f>
        <v/>
      </c>
      <c r="AA514" s="19" t="b">
        <f ca="1">IF(Tabela1[[#This Row],[R.A.E]]="SIM",IF(AC514="ok","CONCLUÍDO",IF(Tabela1[[#This Row],[PRAZO ABERTURA R.A.E]]&lt;TODAY(),"ATRASADO","NO PRAZO")))</f>
        <v>0</v>
      </c>
      <c r="AB514" s="19" t="str">
        <f ca="1">IF(Tabela1[[#This Row],[PRAZO ABERTURA R.A.E]]&gt;=TODAY(),"",IF(Tabela1[[#This Row],[STATUS]]="ATRASADO",TODAY()-Tabela1[[#This Row],[PRAZO ABERTURA R.A.E]],""))</f>
        <v/>
      </c>
      <c r="AE514" s="2"/>
      <c r="AF514" t="s">
        <v>52</v>
      </c>
    </row>
    <row r="515" spans="1:32" ht="30" x14ac:dyDescent="0.25">
      <c r="A515" s="4">
        <v>514</v>
      </c>
      <c r="B515" s="20" t="s">
        <v>32</v>
      </c>
      <c r="C515" s="49">
        <v>45414</v>
      </c>
      <c r="D515" s="6" t="str">
        <f t="shared" si="4"/>
        <v>maio</v>
      </c>
      <c r="E515" s="21">
        <v>0.83333333333333337</v>
      </c>
      <c r="F515" s="40" t="s">
        <v>2963</v>
      </c>
      <c r="G515" s="20" t="s">
        <v>34</v>
      </c>
      <c r="H515" s="9" t="s">
        <v>113</v>
      </c>
      <c r="I515" s="10"/>
      <c r="J515" s="2"/>
      <c r="K515" s="11" t="s">
        <v>2964</v>
      </c>
      <c r="L515" s="2" t="s">
        <v>37</v>
      </c>
      <c r="M515" s="2" t="s">
        <v>38</v>
      </c>
      <c r="N515" s="20" t="s">
        <v>2098</v>
      </c>
      <c r="O515" s="20" t="s">
        <v>2965</v>
      </c>
      <c r="P515" s="2" t="s">
        <v>2905</v>
      </c>
      <c r="Q515" s="31"/>
      <c r="R515" s="31"/>
      <c r="S515" s="31"/>
      <c r="T515" s="41" t="s">
        <v>2966</v>
      </c>
      <c r="U515" s="2" t="s">
        <v>471</v>
      </c>
      <c r="V515" s="2" t="s">
        <v>1551</v>
      </c>
      <c r="W515" s="2" t="s">
        <v>184</v>
      </c>
      <c r="X515" s="2" t="s">
        <v>47</v>
      </c>
      <c r="Y515" s="2" t="s">
        <v>52</v>
      </c>
      <c r="Z515" s="17">
        <f>IF(Tabela1[[#This Row],[R.A.E]]="SIM",VLOOKUP(Tabela1[[#This Row],[CLASSIFICAÇÃO]],[1]Lista_Susp_!PRAZO,2,0)+Tabela1[[#This Row],[DATA]],"")</f>
        <v>45421</v>
      </c>
      <c r="AA515" s="19" t="str">
        <f ca="1">IF(Tabela1[[#This Row],[R.A.E]]="SIM",IF(AC515="ok","CONCLUÍDO",IF(Tabela1[[#This Row],[PRAZO ABERTURA R.A.E]]&lt;TODAY(),"ATRASADO","NO PRAZO")))</f>
        <v>CONCLUÍDO</v>
      </c>
      <c r="AB515" s="19" t="str">
        <f ca="1">IF(Tabela1[[#This Row],[PRAZO ABERTURA R.A.E]]&gt;=TODAY(),"",IF(Tabela1[[#This Row],[STATUS]]="ATRASADO",TODAY()-Tabela1[[#This Row],[PRAZO ABERTURA R.A.E]],""))</f>
        <v/>
      </c>
      <c r="AC515" s="2" t="s">
        <v>62</v>
      </c>
      <c r="AD515" s="17">
        <v>45418</v>
      </c>
      <c r="AE515" s="2" t="s">
        <v>52</v>
      </c>
      <c r="AF515" t="s">
        <v>52</v>
      </c>
    </row>
    <row r="516" spans="1:32" x14ac:dyDescent="0.25">
      <c r="A516" s="4">
        <v>515</v>
      </c>
      <c r="B516" s="20" t="s">
        <v>32</v>
      </c>
      <c r="C516" s="49">
        <v>45415</v>
      </c>
      <c r="D516" s="6" t="str">
        <f t="shared" si="4"/>
        <v>maio</v>
      </c>
      <c r="E516" s="21">
        <v>0.41666666666666669</v>
      </c>
      <c r="F516" s="40" t="s">
        <v>2967</v>
      </c>
      <c r="G516" s="20" t="s">
        <v>73</v>
      </c>
      <c r="H516" s="9"/>
      <c r="I516" s="10"/>
      <c r="J516" s="2"/>
      <c r="K516" s="11" t="s">
        <v>2968</v>
      </c>
      <c r="L516" s="2" t="s">
        <v>211</v>
      </c>
      <c r="M516" s="2" t="s">
        <v>128</v>
      </c>
      <c r="N516" s="20" t="s">
        <v>2969</v>
      </c>
      <c r="O516" s="20" t="s">
        <v>2970</v>
      </c>
      <c r="P516" s="2" t="s">
        <v>2384</v>
      </c>
      <c r="Q516" s="31"/>
      <c r="R516" s="31"/>
      <c r="S516" s="31"/>
      <c r="T516" s="41" t="s">
        <v>2971</v>
      </c>
      <c r="U516" s="2" t="s">
        <v>2972</v>
      </c>
      <c r="V516" s="2" t="s">
        <v>219</v>
      </c>
      <c r="W516" s="2" t="s">
        <v>46</v>
      </c>
      <c r="X516" s="2" t="s">
        <v>47</v>
      </c>
      <c r="Y516" s="2" t="s">
        <v>48</v>
      </c>
      <c r="Z516" s="17" t="str">
        <f>IF(Tabela1[[#This Row],[R.A.E]]="SIM",VLOOKUP(Tabela1[[#This Row],[CLASSIFICAÇÃO]],[1]Lista_Susp_!PRAZO,2,0)+Tabela1[[#This Row],[DATA]],"")</f>
        <v/>
      </c>
      <c r="AA516" s="19" t="b">
        <f ca="1">IF(Tabela1[[#This Row],[R.A.E]]="SIM",IF(AC516="ok","CONCLUÍDO",IF(Tabela1[[#This Row],[PRAZO ABERTURA R.A.E]]&lt;TODAY(),"ATRASADO","NO PRAZO")))</f>
        <v>0</v>
      </c>
      <c r="AB516" s="19" t="str">
        <f ca="1">IF(Tabela1[[#This Row],[PRAZO ABERTURA R.A.E]]&gt;=TODAY(),"",IF(Tabela1[[#This Row],[STATUS]]="ATRASADO",TODAY()-Tabela1[[#This Row],[PRAZO ABERTURA R.A.E]],""))</f>
        <v/>
      </c>
      <c r="AE516" s="2"/>
      <c r="AF516" t="s">
        <v>52</v>
      </c>
    </row>
    <row r="517" spans="1:32" ht="30" x14ac:dyDescent="0.25">
      <c r="A517" s="4">
        <v>516</v>
      </c>
      <c r="B517" s="20" t="s">
        <v>32</v>
      </c>
      <c r="C517" s="49">
        <v>45415</v>
      </c>
      <c r="D517" s="6" t="str">
        <f t="shared" si="4"/>
        <v>maio</v>
      </c>
      <c r="E517" s="21">
        <v>0.4513888888888889</v>
      </c>
      <c r="F517" s="40" t="s">
        <v>1939</v>
      </c>
      <c r="G517" s="20" t="s">
        <v>125</v>
      </c>
      <c r="H517" s="9"/>
      <c r="I517" s="10"/>
      <c r="J517" s="2"/>
      <c r="K517" s="11" t="s">
        <v>2973</v>
      </c>
      <c r="L517" s="2" t="s">
        <v>211</v>
      </c>
      <c r="M517" s="2" t="s">
        <v>128</v>
      </c>
      <c r="N517" s="20" t="s">
        <v>1361</v>
      </c>
      <c r="O517" s="20" t="s">
        <v>2974</v>
      </c>
      <c r="P517" s="2" t="s">
        <v>1635</v>
      </c>
      <c r="Q517" s="31"/>
      <c r="R517" s="31"/>
      <c r="S517" s="31"/>
      <c r="T517" s="41" t="s">
        <v>2975</v>
      </c>
      <c r="U517" s="2" t="s">
        <v>2976</v>
      </c>
      <c r="V517" s="2" t="s">
        <v>219</v>
      </c>
      <c r="W517" s="2" t="s">
        <v>46</v>
      </c>
      <c r="X517" s="2" t="s">
        <v>47</v>
      </c>
      <c r="Y517" s="2" t="s">
        <v>48</v>
      </c>
      <c r="Z517" s="17" t="str">
        <f>IF(Tabela1[[#This Row],[R.A.E]]="SIM",VLOOKUP(Tabela1[[#This Row],[CLASSIFICAÇÃO]],[1]Lista_Susp_!PRAZO,2,0)+Tabela1[[#This Row],[DATA]],"")</f>
        <v/>
      </c>
      <c r="AA517" s="19" t="b">
        <f ca="1">IF(Tabela1[[#This Row],[R.A.E]]="SIM",IF(AC517="ok","CONCLUÍDO",IF(Tabela1[[#This Row],[PRAZO ABERTURA R.A.E]]&lt;TODAY(),"ATRASADO","NO PRAZO")))</f>
        <v>0</v>
      </c>
      <c r="AB517" s="19" t="str">
        <f ca="1">IF(Tabela1[[#This Row],[PRAZO ABERTURA R.A.E]]&gt;=TODAY(),"",IF(Tabela1[[#This Row],[STATUS]]="ATRASADO",TODAY()-Tabela1[[#This Row],[PRAZO ABERTURA R.A.E]],""))</f>
        <v/>
      </c>
      <c r="AE517" s="2"/>
      <c r="AF517" t="s">
        <v>52</v>
      </c>
    </row>
    <row r="518" spans="1:32" ht="30" x14ac:dyDescent="0.25">
      <c r="A518" s="4">
        <v>517</v>
      </c>
      <c r="B518" s="20" t="s">
        <v>32</v>
      </c>
      <c r="C518" s="49">
        <v>45415</v>
      </c>
      <c r="D518" s="6" t="str">
        <f t="shared" si="4"/>
        <v>maio</v>
      </c>
      <c r="E518" s="21">
        <v>0.84375</v>
      </c>
      <c r="F518" s="40" t="s">
        <v>2977</v>
      </c>
      <c r="G518" s="20" t="s">
        <v>34</v>
      </c>
      <c r="H518" s="9" t="s">
        <v>113</v>
      </c>
      <c r="I518" s="10"/>
      <c r="J518" s="2"/>
      <c r="K518" s="11" t="s">
        <v>2978</v>
      </c>
      <c r="L518" s="2" t="s">
        <v>37</v>
      </c>
      <c r="M518" s="2" t="s">
        <v>38</v>
      </c>
      <c r="N518" s="20" t="s">
        <v>2521</v>
      </c>
      <c r="O518" s="20" t="s">
        <v>2979</v>
      </c>
      <c r="P518" s="2" t="s">
        <v>307</v>
      </c>
      <c r="Q518" s="31"/>
      <c r="R518" s="31"/>
      <c r="S518" s="31"/>
      <c r="T518" s="41" t="s">
        <v>2980</v>
      </c>
      <c r="U518" s="2" t="s">
        <v>2981</v>
      </c>
      <c r="V518" s="2" t="s">
        <v>1551</v>
      </c>
      <c r="W518" s="2" t="s">
        <v>46</v>
      </c>
      <c r="X518" s="2" t="s">
        <v>47</v>
      </c>
      <c r="Y518" s="2" t="s">
        <v>52</v>
      </c>
      <c r="Z518" s="17">
        <f>IF(Tabela1[[#This Row],[R.A.E]]="SIM",VLOOKUP(Tabela1[[#This Row],[CLASSIFICAÇÃO]],[1]Lista_Susp_!PRAZO,2,0)+Tabela1[[#This Row],[DATA]],"")</f>
        <v>45422</v>
      </c>
      <c r="AA518" s="19" t="str">
        <f ca="1">IF(Tabela1[[#This Row],[R.A.E]]="SIM",IF(AC518="ok","CONCLUÍDO",IF(Tabela1[[#This Row],[PRAZO ABERTURA R.A.E]]&lt;TODAY(),"ATRASADO","NO PRAZO")))</f>
        <v>CONCLUÍDO</v>
      </c>
      <c r="AB518" s="19" t="str">
        <f ca="1">IF(Tabela1[[#This Row],[PRAZO ABERTURA R.A.E]]&gt;=TODAY(),"",IF(Tabela1[[#This Row],[STATUS]]="ATRASADO",TODAY()-Tabela1[[#This Row],[PRAZO ABERTURA R.A.E]],""))</f>
        <v/>
      </c>
      <c r="AC518" s="2" t="s">
        <v>62</v>
      </c>
      <c r="AD518" s="17">
        <v>45420</v>
      </c>
      <c r="AE518" s="2" t="s">
        <v>52</v>
      </c>
      <c r="AF518" t="s">
        <v>52</v>
      </c>
    </row>
    <row r="519" spans="1:32" ht="45" x14ac:dyDescent="0.25">
      <c r="A519" s="4">
        <v>518</v>
      </c>
      <c r="B519" s="20" t="s">
        <v>32</v>
      </c>
      <c r="C519" s="49">
        <v>45416</v>
      </c>
      <c r="D519" s="6" t="str">
        <f t="shared" si="4"/>
        <v>maio</v>
      </c>
      <c r="E519" s="21">
        <v>0.22222222222222221</v>
      </c>
      <c r="F519" s="40" t="s">
        <v>2982</v>
      </c>
      <c r="G519" s="20" t="s">
        <v>73</v>
      </c>
      <c r="H519" s="9"/>
      <c r="I519" s="10"/>
      <c r="J519" s="2"/>
      <c r="K519" s="11" t="s">
        <v>2983</v>
      </c>
      <c r="L519" s="2" t="s">
        <v>37</v>
      </c>
      <c r="M519" s="2" t="s">
        <v>128</v>
      </c>
      <c r="N519" s="20" t="s">
        <v>2984</v>
      </c>
      <c r="O519" s="20" t="s">
        <v>2985</v>
      </c>
      <c r="P519" s="2" t="s">
        <v>2986</v>
      </c>
      <c r="Q519" s="31"/>
      <c r="R519" s="31"/>
      <c r="S519" s="31"/>
      <c r="T519" s="41" t="s">
        <v>2987</v>
      </c>
      <c r="U519" s="2" t="s">
        <v>2988</v>
      </c>
      <c r="V519" s="2" t="s">
        <v>1038</v>
      </c>
      <c r="Y519" s="2"/>
      <c r="Z519" s="17" t="str">
        <f>IF(Tabela1[[#This Row],[R.A.E]]="SIM",VLOOKUP(Tabela1[[#This Row],[CLASSIFICAÇÃO]],[1]Lista_Susp_!PRAZO,2,0)+Tabela1[[#This Row],[DATA]],"")</f>
        <v/>
      </c>
      <c r="AA519" s="19" t="b">
        <f ca="1">IF(Tabela1[[#This Row],[R.A.E]]="SIM",IF(AC519="ok","CONCLUÍDO",IF(Tabela1[[#This Row],[PRAZO ABERTURA R.A.E]]&lt;TODAY(),"ATRASADO","NO PRAZO")))</f>
        <v>0</v>
      </c>
      <c r="AB519" s="19" t="str">
        <f ca="1">IF(Tabela1[[#This Row],[PRAZO ABERTURA R.A.E]]&gt;=TODAY(),"",IF(Tabela1[[#This Row],[STATUS]]="ATRASADO",TODAY()-Tabela1[[#This Row],[PRAZO ABERTURA R.A.E]],""))</f>
        <v/>
      </c>
      <c r="AE519" s="2"/>
      <c r="AF519" t="s">
        <v>52</v>
      </c>
    </row>
    <row r="520" spans="1:32" ht="60" x14ac:dyDescent="0.25">
      <c r="A520" s="4">
        <v>519</v>
      </c>
      <c r="B520" s="20" t="s">
        <v>32</v>
      </c>
      <c r="C520" s="49">
        <v>45415</v>
      </c>
      <c r="D520" s="6" t="str">
        <f t="shared" si="4"/>
        <v>maio</v>
      </c>
      <c r="E520" s="21">
        <v>0.94097222222222221</v>
      </c>
      <c r="F520" s="40" t="s">
        <v>2989</v>
      </c>
      <c r="G520" s="20" t="s">
        <v>34</v>
      </c>
      <c r="H520" s="9" t="s">
        <v>113</v>
      </c>
      <c r="I520" s="10"/>
      <c r="J520" s="2"/>
      <c r="K520" s="11" t="s">
        <v>2990</v>
      </c>
      <c r="L520" s="2" t="s">
        <v>1457</v>
      </c>
      <c r="M520" s="2" t="s">
        <v>38</v>
      </c>
      <c r="N520" s="20" t="s">
        <v>2098</v>
      </c>
      <c r="O520" s="20" t="s">
        <v>2991</v>
      </c>
      <c r="P520" s="2" t="s">
        <v>2992</v>
      </c>
      <c r="Q520" s="31"/>
      <c r="R520" s="31"/>
      <c r="S520" s="31"/>
      <c r="T520" s="41" t="s">
        <v>2993</v>
      </c>
      <c r="U520" s="2" t="s">
        <v>1481</v>
      </c>
      <c r="V520" s="2" t="s">
        <v>1551</v>
      </c>
      <c r="W520" s="2" t="s">
        <v>46</v>
      </c>
      <c r="X520" s="2" t="s">
        <v>47</v>
      </c>
      <c r="Y520" s="2" t="s">
        <v>52</v>
      </c>
      <c r="Z520" s="17">
        <f>IF(Tabela1[[#This Row],[R.A.E]]="SIM",VLOOKUP(Tabela1[[#This Row],[CLASSIFICAÇÃO]],[1]Lista_Susp_!PRAZO,2,0)+Tabela1[[#This Row],[DATA]],"")</f>
        <v>45422</v>
      </c>
      <c r="AA520" s="19" t="str">
        <f ca="1">IF(Tabela1[[#This Row],[R.A.E]]="SIM",IF(AC520="ok","CONCLUÍDO",IF(Tabela1[[#This Row],[PRAZO ABERTURA R.A.E]]&lt;TODAY(),"ATRASADO","NO PRAZO")))</f>
        <v>CONCLUÍDO</v>
      </c>
      <c r="AB520" s="19" t="str">
        <f ca="1">IF(Tabela1[[#This Row],[PRAZO ABERTURA R.A.E]]&gt;=TODAY(),"",IF(Tabela1[[#This Row],[STATUS]]="ATRASADO",TODAY()-Tabela1[[#This Row],[PRAZO ABERTURA R.A.E]],""))</f>
        <v/>
      </c>
      <c r="AC520" s="2" t="s">
        <v>62</v>
      </c>
      <c r="AD520" s="17">
        <v>45419</v>
      </c>
      <c r="AE520" s="2" t="s">
        <v>52</v>
      </c>
      <c r="AF520" t="s">
        <v>52</v>
      </c>
    </row>
    <row r="521" spans="1:32" ht="45" x14ac:dyDescent="0.25">
      <c r="A521" s="4">
        <v>520</v>
      </c>
      <c r="B521" s="20" t="s">
        <v>32</v>
      </c>
      <c r="C521" s="49">
        <v>45416</v>
      </c>
      <c r="D521" s="6" t="str">
        <f t="shared" si="4"/>
        <v>maio</v>
      </c>
      <c r="E521" s="21">
        <v>0.3125</v>
      </c>
      <c r="F521" s="40" t="s">
        <v>2994</v>
      </c>
      <c r="G521" s="20" t="s">
        <v>73</v>
      </c>
      <c r="H521" s="9"/>
      <c r="I521" s="10"/>
      <c r="J521" s="2" t="s">
        <v>52</v>
      </c>
      <c r="K521" s="11" t="s">
        <v>2995</v>
      </c>
      <c r="L521" s="2" t="s">
        <v>37</v>
      </c>
      <c r="M521" s="2" t="s">
        <v>54</v>
      </c>
      <c r="N521" s="20" t="s">
        <v>2996</v>
      </c>
      <c r="O521" s="20" t="s">
        <v>2997</v>
      </c>
      <c r="P521" s="2" t="s">
        <v>2892</v>
      </c>
      <c r="Q521" s="31"/>
      <c r="R521" s="31"/>
      <c r="S521" s="31"/>
      <c r="T521" s="41" t="s">
        <v>2998</v>
      </c>
      <c r="U521" s="2" t="s">
        <v>2999</v>
      </c>
      <c r="V521" s="2" t="s">
        <v>60</v>
      </c>
      <c r="W521" s="2" t="s">
        <v>61</v>
      </c>
      <c r="X521" s="2" t="s">
        <v>151</v>
      </c>
      <c r="Y521" s="2" t="s">
        <v>52</v>
      </c>
      <c r="Z521" s="17">
        <f>IF(Tabela1[[#This Row],[R.A.E]]="SIM",VLOOKUP(Tabela1[[#This Row],[CLASSIFICAÇÃO]],[1]Lista_Susp_!PRAZO,2,0)+Tabela1[[#This Row],[DATA]],"")</f>
        <v>45423</v>
      </c>
      <c r="AA521" s="19" t="str">
        <f ca="1">IF(Tabela1[[#This Row],[R.A.E]]="SIM",IF(AC521="ok","CONCLUÍDO",IF(Tabela1[[#This Row],[PRAZO ABERTURA R.A.E]]&lt;TODAY(),"ATRASADO","NO PRAZO")))</f>
        <v>CONCLUÍDO</v>
      </c>
      <c r="AB521" s="19" t="str">
        <f ca="1">IF(Tabela1[[#This Row],[PRAZO ABERTURA R.A.E]]&gt;=TODAY(),"",IF(Tabela1[[#This Row],[STATUS]]="ATRASADO",TODAY()-Tabela1[[#This Row],[PRAZO ABERTURA R.A.E]],""))</f>
        <v/>
      </c>
      <c r="AC521" s="2" t="s">
        <v>62</v>
      </c>
      <c r="AE521" s="2"/>
      <c r="AF521" t="s">
        <v>52</v>
      </c>
    </row>
    <row r="522" spans="1:32" ht="60" x14ac:dyDescent="0.25">
      <c r="A522" s="4">
        <v>521</v>
      </c>
      <c r="B522" s="20" t="s">
        <v>32</v>
      </c>
      <c r="C522" s="49">
        <v>45415</v>
      </c>
      <c r="D522" s="6" t="str">
        <f t="shared" si="4"/>
        <v>maio</v>
      </c>
      <c r="E522" s="21">
        <v>0.8125</v>
      </c>
      <c r="F522" s="40" t="s">
        <v>3000</v>
      </c>
      <c r="G522" s="20" t="s">
        <v>73</v>
      </c>
      <c r="H522" s="9"/>
      <c r="I522" s="10"/>
      <c r="J522" s="2"/>
      <c r="K522" s="11" t="s">
        <v>3001</v>
      </c>
      <c r="L522" s="2" t="s">
        <v>37</v>
      </c>
      <c r="M522" s="2" t="s">
        <v>272</v>
      </c>
      <c r="N522" s="20" t="s">
        <v>2816</v>
      </c>
      <c r="O522" s="20" t="s">
        <v>3002</v>
      </c>
      <c r="P522" s="2" t="s">
        <v>1191</v>
      </c>
      <c r="Q522" s="31"/>
      <c r="R522" s="31"/>
      <c r="S522" s="31"/>
      <c r="T522" s="41" t="s">
        <v>3003</v>
      </c>
      <c r="U522" s="2" t="s">
        <v>3004</v>
      </c>
      <c r="V522" s="2" t="s">
        <v>279</v>
      </c>
      <c r="W522" s="2" t="s">
        <v>46</v>
      </c>
      <c r="X522" s="2" t="s">
        <v>47</v>
      </c>
      <c r="Y522" s="2" t="s">
        <v>48</v>
      </c>
      <c r="Z522" s="17" t="str">
        <f>IF(Tabela1[[#This Row],[R.A.E]]="SIM",VLOOKUP(Tabela1[[#This Row],[CLASSIFICAÇÃO]],[1]Lista_Susp_!PRAZO,2,0)+Tabela1[[#This Row],[DATA]],"")</f>
        <v/>
      </c>
      <c r="AA522" s="19" t="b">
        <f ca="1">IF(Tabela1[[#This Row],[R.A.E]]="SIM",IF(AC522="ok","CONCLUÍDO",IF(Tabela1[[#This Row],[PRAZO ABERTURA R.A.E]]&lt;TODAY(),"ATRASADO","NO PRAZO")))</f>
        <v>0</v>
      </c>
      <c r="AB522" s="19" t="str">
        <f ca="1">IF(Tabela1[[#This Row],[PRAZO ABERTURA R.A.E]]&gt;=TODAY(),"",IF(Tabela1[[#This Row],[STATUS]]="ATRASADO",TODAY()-Tabela1[[#This Row],[PRAZO ABERTURA R.A.E]],""))</f>
        <v/>
      </c>
      <c r="AE522" s="2"/>
      <c r="AF522" t="s">
        <v>52</v>
      </c>
    </row>
    <row r="523" spans="1:32" ht="30" x14ac:dyDescent="0.25">
      <c r="A523" s="4">
        <v>522</v>
      </c>
      <c r="B523" s="20" t="s">
        <v>32</v>
      </c>
      <c r="C523" s="49">
        <v>45416</v>
      </c>
      <c r="D523" s="6" t="str">
        <f t="shared" si="4"/>
        <v>maio</v>
      </c>
      <c r="E523" s="21">
        <v>0.77083333333333337</v>
      </c>
      <c r="F523" s="40" t="s">
        <v>883</v>
      </c>
      <c r="G523" s="20" t="s">
        <v>34</v>
      </c>
      <c r="H523" s="9" t="s">
        <v>113</v>
      </c>
      <c r="I523" s="10"/>
      <c r="J523" s="2"/>
      <c r="K523" s="30" t="s">
        <v>3005</v>
      </c>
      <c r="L523" s="2" t="s">
        <v>37</v>
      </c>
      <c r="M523" s="2" t="s">
        <v>38</v>
      </c>
      <c r="N523" s="20" t="s">
        <v>2903</v>
      </c>
      <c r="O523" s="40" t="s">
        <v>3006</v>
      </c>
      <c r="P523" s="2" t="s">
        <v>1876</v>
      </c>
      <c r="Q523" s="31"/>
      <c r="R523" s="31"/>
      <c r="S523" s="31"/>
      <c r="T523" s="41" t="s">
        <v>3007</v>
      </c>
      <c r="U523" s="2" t="s">
        <v>2595</v>
      </c>
      <c r="V523" s="2" t="s">
        <v>1551</v>
      </c>
      <c r="W523" s="2" t="s">
        <v>184</v>
      </c>
      <c r="X523" s="2" t="s">
        <v>47</v>
      </c>
      <c r="Y523" s="2" t="s">
        <v>52</v>
      </c>
      <c r="Z523" s="17">
        <f>IF(Tabela1[[#This Row],[R.A.E]]="SIM",VLOOKUP(Tabela1[[#This Row],[CLASSIFICAÇÃO]],[1]Lista_Susp_!PRAZO,2,0)+Tabela1[[#This Row],[DATA]],"")</f>
        <v>45423</v>
      </c>
      <c r="AA523" s="19" t="str">
        <f ca="1">IF(Tabela1[[#This Row],[R.A.E]]="SIM",IF(AC523="ok","CONCLUÍDO",IF(Tabela1[[#This Row],[PRAZO ABERTURA R.A.E]]&lt;TODAY(),"ATRASADO","NO PRAZO")))</f>
        <v>CONCLUÍDO</v>
      </c>
      <c r="AB523" s="19" t="str">
        <f ca="1">IF(Tabela1[[#This Row],[PRAZO ABERTURA R.A.E]]&gt;=TODAY(),"",IF(Tabela1[[#This Row],[STATUS]]="ATRASADO",TODAY()-Tabela1[[#This Row],[PRAZO ABERTURA R.A.E]],""))</f>
        <v/>
      </c>
      <c r="AC523" s="2" t="s">
        <v>62</v>
      </c>
      <c r="AD523" s="17">
        <v>45420</v>
      </c>
      <c r="AE523" s="2" t="s">
        <v>52</v>
      </c>
      <c r="AF523" t="s">
        <v>52</v>
      </c>
    </row>
    <row r="524" spans="1:32" ht="30" x14ac:dyDescent="0.25">
      <c r="A524" s="4">
        <v>523</v>
      </c>
      <c r="B524" s="20" t="s">
        <v>32</v>
      </c>
      <c r="C524" s="49">
        <v>45417</v>
      </c>
      <c r="D524" s="6" t="str">
        <f t="shared" si="4"/>
        <v>maio</v>
      </c>
      <c r="E524" s="21">
        <v>0.20833333333333334</v>
      </c>
      <c r="F524" s="40" t="s">
        <v>3008</v>
      </c>
      <c r="G524" s="20" t="s">
        <v>50</v>
      </c>
      <c r="H524" s="9"/>
      <c r="I524" s="10" t="s">
        <v>51</v>
      </c>
      <c r="J524" s="2" t="s">
        <v>52</v>
      </c>
      <c r="K524" s="11" t="s">
        <v>3009</v>
      </c>
      <c r="L524" s="2" t="s">
        <v>3010</v>
      </c>
      <c r="M524" s="2" t="s">
        <v>38</v>
      </c>
      <c r="N524" s="20"/>
      <c r="O524" s="20" t="s">
        <v>3011</v>
      </c>
      <c r="P524" s="2" t="s">
        <v>205</v>
      </c>
      <c r="Q524" s="31"/>
      <c r="R524" s="31"/>
      <c r="S524" s="31"/>
      <c r="T524" s="41" t="s">
        <v>3012</v>
      </c>
      <c r="U524" s="2" t="s">
        <v>208</v>
      </c>
      <c r="V524" s="2" t="s">
        <v>1551</v>
      </c>
      <c r="W524" s="2" t="s">
        <v>61</v>
      </c>
      <c r="X524" s="2" t="s">
        <v>123</v>
      </c>
      <c r="Y524" s="2" t="s">
        <v>52</v>
      </c>
      <c r="Z524" s="17">
        <f>IF(Tabela1[[#This Row],[R.A.E]]="SIM",VLOOKUP(Tabela1[[#This Row],[CLASSIFICAÇÃO]],[1]Lista_Susp_!PRAZO,2,0)+Tabela1[[#This Row],[DATA]],"")</f>
        <v>45424</v>
      </c>
      <c r="AA524" s="19" t="str">
        <f ca="1">IF(Tabela1[[#This Row],[R.A.E]]="SIM",IF(AC524="ok","CONCLUÍDO",IF(Tabela1[[#This Row],[PRAZO ABERTURA R.A.E]]&lt;TODAY(),"ATRASADO","NO PRAZO")))</f>
        <v>CONCLUÍDO</v>
      </c>
      <c r="AB524" s="19" t="str">
        <f ca="1">IF(Tabela1[[#This Row],[PRAZO ABERTURA R.A.E]]&gt;=TODAY(),"",IF(Tabela1[[#This Row],[STATUS]]="ATRASADO",TODAY()-Tabela1[[#This Row],[PRAZO ABERTURA R.A.E]],""))</f>
        <v/>
      </c>
      <c r="AC524" s="2" t="s">
        <v>62</v>
      </c>
      <c r="AD524" s="17">
        <v>45419</v>
      </c>
      <c r="AE524" s="2" t="s">
        <v>52</v>
      </c>
      <c r="AF524" t="s">
        <v>52</v>
      </c>
    </row>
    <row r="525" spans="1:32" ht="30" x14ac:dyDescent="0.25">
      <c r="A525" s="4">
        <v>524</v>
      </c>
      <c r="B525" s="20" t="s">
        <v>32</v>
      </c>
      <c r="C525" s="49">
        <v>45417</v>
      </c>
      <c r="D525" s="6" t="str">
        <f t="shared" si="4"/>
        <v>maio</v>
      </c>
      <c r="E525" s="21">
        <v>0.71527777777777779</v>
      </c>
      <c r="F525" s="40" t="s">
        <v>3013</v>
      </c>
      <c r="G525" s="20" t="s">
        <v>34</v>
      </c>
      <c r="H525" s="9" t="s">
        <v>113</v>
      </c>
      <c r="I525" s="10"/>
      <c r="J525" s="2"/>
      <c r="K525" s="11" t="s">
        <v>3014</v>
      </c>
      <c r="L525" s="2" t="s">
        <v>37</v>
      </c>
      <c r="M525" s="2" t="s">
        <v>38</v>
      </c>
      <c r="N525" s="20" t="s">
        <v>2903</v>
      </c>
      <c r="O525" s="20" t="s">
        <v>3015</v>
      </c>
      <c r="P525" s="2" t="s">
        <v>2905</v>
      </c>
      <c r="Q525" s="31"/>
      <c r="R525" s="31"/>
      <c r="S525" s="31"/>
      <c r="T525" s="41" t="s">
        <v>3016</v>
      </c>
      <c r="U525" s="2" t="s">
        <v>3017</v>
      </c>
      <c r="V525" s="2" t="s">
        <v>1551</v>
      </c>
      <c r="W525" s="2" t="s">
        <v>46</v>
      </c>
      <c r="X525" s="2" t="s">
        <v>47</v>
      </c>
      <c r="Y525" s="2" t="s">
        <v>52</v>
      </c>
      <c r="Z525" s="17">
        <f>IF(Tabela1[[#This Row],[R.A.E]]="SIM",VLOOKUP(Tabela1[[#This Row],[CLASSIFICAÇÃO]],[1]Lista_Susp_!PRAZO,2,0)+Tabela1[[#This Row],[DATA]],"")</f>
        <v>45424</v>
      </c>
      <c r="AA525" s="19" t="str">
        <f ca="1">IF(Tabela1[[#This Row],[R.A.E]]="SIM",IF(AC525="ok","CONCLUÍDO",IF(Tabela1[[#This Row],[PRAZO ABERTURA R.A.E]]&lt;TODAY(),"ATRASADO","NO PRAZO")))</f>
        <v>CONCLUÍDO</v>
      </c>
      <c r="AB525" s="19" t="str">
        <f ca="1">IF(Tabela1[[#This Row],[PRAZO ABERTURA R.A.E]]&gt;=TODAY(),"",IF(Tabela1[[#This Row],[STATUS]]="ATRASADO",TODAY()-Tabela1[[#This Row],[PRAZO ABERTURA R.A.E]],""))</f>
        <v/>
      </c>
      <c r="AC525" s="2" t="s">
        <v>62</v>
      </c>
      <c r="AD525" s="17">
        <v>45420</v>
      </c>
      <c r="AE525" s="2" t="s">
        <v>52</v>
      </c>
      <c r="AF525" t="s">
        <v>52</v>
      </c>
    </row>
    <row r="526" spans="1:32" ht="30" x14ac:dyDescent="0.25">
      <c r="A526" s="4">
        <v>525</v>
      </c>
      <c r="B526" s="20" t="s">
        <v>32</v>
      </c>
      <c r="C526" s="49">
        <v>45417</v>
      </c>
      <c r="D526" s="6" t="str">
        <f t="shared" si="4"/>
        <v>maio</v>
      </c>
      <c r="E526" s="21">
        <v>0.91319444444444453</v>
      </c>
      <c r="F526" s="40" t="s">
        <v>3018</v>
      </c>
      <c r="G526" s="20" t="s">
        <v>34</v>
      </c>
      <c r="H526" s="9" t="s">
        <v>113</v>
      </c>
      <c r="I526" s="10"/>
      <c r="J526" s="2"/>
      <c r="K526" s="11" t="s">
        <v>3019</v>
      </c>
      <c r="L526" s="2" t="s">
        <v>37</v>
      </c>
      <c r="M526" s="2" t="s">
        <v>38</v>
      </c>
      <c r="N526" s="20" t="s">
        <v>2098</v>
      </c>
      <c r="O526" s="20" t="s">
        <v>3020</v>
      </c>
      <c r="P526" s="2" t="s">
        <v>2905</v>
      </c>
      <c r="Q526" s="31"/>
      <c r="R526" s="31"/>
      <c r="S526" s="31"/>
      <c r="T526" s="41" t="s">
        <v>3021</v>
      </c>
      <c r="U526" s="2" t="s">
        <v>1164</v>
      </c>
      <c r="V526" s="2" t="s">
        <v>1551</v>
      </c>
      <c r="W526" s="2" t="s">
        <v>46</v>
      </c>
      <c r="X526" s="2" t="s">
        <v>47</v>
      </c>
      <c r="Y526" s="2" t="s">
        <v>52</v>
      </c>
      <c r="Z526" s="17">
        <f>IF(Tabela1[[#This Row],[R.A.E]]="SIM",VLOOKUP(Tabela1[[#This Row],[CLASSIFICAÇÃO]],[1]Lista_Susp_!PRAZO,2,0)+Tabela1[[#This Row],[DATA]],"")</f>
        <v>45424</v>
      </c>
      <c r="AA526" s="19" t="str">
        <f ca="1">IF(Tabela1[[#This Row],[R.A.E]]="SIM",IF(AC526="ok","CONCLUÍDO",IF(Tabela1[[#This Row],[PRAZO ABERTURA R.A.E]]&lt;TODAY(),"ATRASADO","NO PRAZO")))</f>
        <v>CONCLUÍDO</v>
      </c>
      <c r="AB526" s="19" t="str">
        <f ca="1">IF(Tabela1[[#This Row],[PRAZO ABERTURA R.A.E]]&gt;=TODAY(),"",IF(Tabela1[[#This Row],[STATUS]]="ATRASADO",TODAY()-Tabela1[[#This Row],[PRAZO ABERTURA R.A.E]],""))</f>
        <v/>
      </c>
      <c r="AC526" s="2" t="s">
        <v>62</v>
      </c>
      <c r="AD526" s="17">
        <v>45419</v>
      </c>
      <c r="AE526" s="2" t="s">
        <v>52</v>
      </c>
      <c r="AF526" t="s">
        <v>52</v>
      </c>
    </row>
    <row r="527" spans="1:32" ht="30" x14ac:dyDescent="0.25">
      <c r="A527" s="4">
        <v>526</v>
      </c>
      <c r="B527" s="20" t="s">
        <v>32</v>
      </c>
      <c r="C527" s="49">
        <v>45417</v>
      </c>
      <c r="D527" s="6" t="str">
        <f t="shared" si="4"/>
        <v>maio</v>
      </c>
      <c r="E527" s="21">
        <v>0.59375</v>
      </c>
      <c r="F527" s="40" t="s">
        <v>3022</v>
      </c>
      <c r="G527" s="20" t="s">
        <v>34</v>
      </c>
      <c r="H527" s="9" t="s">
        <v>93</v>
      </c>
      <c r="I527" s="10"/>
      <c r="J527" s="2"/>
      <c r="K527" s="11" t="s">
        <v>3023</v>
      </c>
      <c r="L527" s="2" t="s">
        <v>326</v>
      </c>
      <c r="M527" s="2" t="s">
        <v>54</v>
      </c>
      <c r="N527" s="20" t="s">
        <v>1458</v>
      </c>
      <c r="O527" s="20" t="s">
        <v>3024</v>
      </c>
      <c r="P527" s="2" t="s">
        <v>3025</v>
      </c>
      <c r="Q527" s="31"/>
      <c r="R527" s="31"/>
      <c r="S527" s="31"/>
      <c r="T527" s="41" t="s">
        <v>3026</v>
      </c>
      <c r="U527" s="2" t="s">
        <v>3027</v>
      </c>
      <c r="V527" s="2" t="s">
        <v>746</v>
      </c>
      <c r="W527" s="2" t="s">
        <v>46</v>
      </c>
      <c r="X527" s="2" t="s">
        <v>47</v>
      </c>
      <c r="Y527" s="2" t="s">
        <v>48</v>
      </c>
      <c r="Z527" s="17" t="str">
        <f>IF(Tabela1[[#This Row],[R.A.E]]="SIM",VLOOKUP(Tabela1[[#This Row],[CLASSIFICAÇÃO]],[1]Lista_Susp_!PRAZO,2,0)+Tabela1[[#This Row],[DATA]],"")</f>
        <v/>
      </c>
      <c r="AA527" s="19" t="b">
        <f ca="1">IF(Tabela1[[#This Row],[R.A.E]]="SIM",IF(AC527="ok","CONCLUÍDO",IF(Tabela1[[#This Row],[PRAZO ABERTURA R.A.E]]&lt;TODAY(),"ATRASADO","NO PRAZO")))</f>
        <v>0</v>
      </c>
      <c r="AB527" s="19" t="str">
        <f ca="1">IF(Tabela1[[#This Row],[PRAZO ABERTURA R.A.E]]&gt;=TODAY(),"",IF(Tabela1[[#This Row],[STATUS]]="ATRASADO",TODAY()-Tabela1[[#This Row],[PRAZO ABERTURA R.A.E]],""))</f>
        <v/>
      </c>
      <c r="AE527" s="2"/>
      <c r="AF527" t="s">
        <v>52</v>
      </c>
    </row>
    <row r="528" spans="1:32" ht="45" x14ac:dyDescent="0.25">
      <c r="A528" s="4">
        <v>527</v>
      </c>
      <c r="B528" s="20" t="s">
        <v>32</v>
      </c>
      <c r="C528" s="49">
        <v>45416</v>
      </c>
      <c r="D528" s="6" t="str">
        <f t="shared" si="4"/>
        <v>maio</v>
      </c>
      <c r="E528" s="21">
        <v>0.40972222222222227</v>
      </c>
      <c r="F528" s="40" t="s">
        <v>3028</v>
      </c>
      <c r="G528" s="20" t="s">
        <v>125</v>
      </c>
      <c r="H528" s="9" t="s">
        <v>35</v>
      </c>
      <c r="I528" s="10"/>
      <c r="J528" s="2" t="s">
        <v>52</v>
      </c>
      <c r="K528" s="11" t="s">
        <v>3029</v>
      </c>
      <c r="L528" s="2" t="s">
        <v>560</v>
      </c>
      <c r="M528" s="2" t="s">
        <v>128</v>
      </c>
      <c r="N528" s="20" t="s">
        <v>579</v>
      </c>
      <c r="O528" s="20" t="s">
        <v>3030</v>
      </c>
      <c r="P528" s="2" t="s">
        <v>245</v>
      </c>
      <c r="Q528" s="31"/>
      <c r="R528" s="31"/>
      <c r="S528" s="31"/>
      <c r="T528" s="41" t="s">
        <v>3031</v>
      </c>
      <c r="U528" s="4" t="s">
        <v>3032</v>
      </c>
      <c r="V528" s="2" t="s">
        <v>219</v>
      </c>
      <c r="W528" s="2" t="s">
        <v>184</v>
      </c>
      <c r="X528" s="2" t="s">
        <v>47</v>
      </c>
      <c r="Y528" s="2" t="s">
        <v>52</v>
      </c>
      <c r="Z528" s="17">
        <f>IF(Tabela1[[#This Row],[R.A.E]]="SIM",VLOOKUP(Tabela1[[#This Row],[CLASSIFICAÇÃO]],[1]Lista_Susp_!PRAZO,2,0)+Tabela1[[#This Row],[DATA]],"")</f>
        <v>45423</v>
      </c>
      <c r="AA528" s="19" t="str">
        <f ca="1">IF(Tabela1[[#This Row],[R.A.E]]="SIM",IF(AC528="ok","CONCLUÍDO",IF(Tabela1[[#This Row],[PRAZO ABERTURA R.A.E]]&lt;TODAY(),"ATRASADO","NO PRAZO")))</f>
        <v>CONCLUÍDO</v>
      </c>
      <c r="AB528" s="19" t="str">
        <f ca="1">IF(Tabela1[[#This Row],[PRAZO ABERTURA R.A.E]]&gt;=TODAY(),"",IF(Tabela1[[#This Row],[STATUS]]="ATRASADO",TODAY()-Tabela1[[#This Row],[PRAZO ABERTURA R.A.E]],""))</f>
        <v/>
      </c>
      <c r="AC528" s="2" t="s">
        <v>62</v>
      </c>
      <c r="AD528" s="17">
        <v>45427</v>
      </c>
      <c r="AE528" s="2" t="s">
        <v>52</v>
      </c>
      <c r="AF528" t="s">
        <v>52</v>
      </c>
    </row>
    <row r="529" spans="1:32" ht="30" x14ac:dyDescent="0.25">
      <c r="A529" s="64">
        <v>528</v>
      </c>
      <c r="B529" s="20" t="s">
        <v>32</v>
      </c>
      <c r="C529" s="49">
        <v>45415</v>
      </c>
      <c r="D529" s="6" t="str">
        <f t="shared" si="4"/>
        <v>maio</v>
      </c>
      <c r="E529" s="21">
        <v>0.54166666666666663</v>
      </c>
      <c r="F529" s="40" t="s">
        <v>867</v>
      </c>
      <c r="G529" s="20" t="s">
        <v>34</v>
      </c>
      <c r="H529" s="9" t="s">
        <v>93</v>
      </c>
      <c r="I529" s="10"/>
      <c r="J529" s="2"/>
      <c r="K529" s="11" t="s">
        <v>3033</v>
      </c>
      <c r="L529" s="2" t="s">
        <v>37</v>
      </c>
      <c r="M529" s="2" t="s">
        <v>128</v>
      </c>
      <c r="N529" s="20" t="s">
        <v>1326</v>
      </c>
      <c r="O529" s="20" t="s">
        <v>3034</v>
      </c>
      <c r="P529" s="2" t="s">
        <v>3035</v>
      </c>
      <c r="Q529" s="31"/>
      <c r="R529" s="31"/>
      <c r="S529" s="31"/>
      <c r="T529" s="41" t="s">
        <v>3036</v>
      </c>
      <c r="U529" s="2" t="s">
        <v>3037</v>
      </c>
      <c r="V529" s="2" t="s">
        <v>135</v>
      </c>
      <c r="W529" s="2" t="s">
        <v>46</v>
      </c>
      <c r="X529" s="2" t="s">
        <v>47</v>
      </c>
      <c r="Y529" s="2" t="s">
        <v>48</v>
      </c>
      <c r="Z529" s="17"/>
      <c r="AA529" s="19" t="b">
        <f ca="1">IF(Tabela1[[#This Row],[R.A.E]]="SIM",IF(AC529="ok","CONCLUÍDO",IF(Tabela1[[#This Row],[PRAZO ABERTURA R.A.E]]&lt;TODAY(),"ATRASADO","NO PRAZO")))</f>
        <v>0</v>
      </c>
      <c r="AB529" s="19" t="str">
        <f ca="1">IF(Tabela1[[#This Row],[PRAZO ABERTURA R.A.E]]&gt;=TODAY(),"",IF(Tabela1[[#This Row],[STATUS]]="ATRASADO",TODAY()-Tabela1[[#This Row],[PRAZO ABERTURA R.A.E]],""))</f>
        <v/>
      </c>
      <c r="AE529" s="2"/>
      <c r="AF529" t="s">
        <v>52</v>
      </c>
    </row>
    <row r="530" spans="1:32" ht="45" x14ac:dyDescent="0.25">
      <c r="A530" s="4">
        <v>529</v>
      </c>
      <c r="B530" s="20" t="s">
        <v>32</v>
      </c>
      <c r="C530" s="49">
        <v>45420</v>
      </c>
      <c r="D530" s="6" t="str">
        <f t="shared" si="4"/>
        <v>maio</v>
      </c>
      <c r="E530" s="21">
        <v>0.41666666666666669</v>
      </c>
      <c r="F530" s="40" t="s">
        <v>3038</v>
      </c>
      <c r="G530" s="20" t="s">
        <v>73</v>
      </c>
      <c r="H530" s="9"/>
      <c r="I530" s="10"/>
      <c r="J530" s="2"/>
      <c r="K530" s="11" t="s">
        <v>3039</v>
      </c>
      <c r="L530" s="2" t="s">
        <v>174</v>
      </c>
      <c r="M530" s="2" t="s">
        <v>96</v>
      </c>
      <c r="N530" s="20" t="s">
        <v>1819</v>
      </c>
      <c r="O530" s="20" t="s">
        <v>3040</v>
      </c>
      <c r="P530" s="2" t="s">
        <v>177</v>
      </c>
      <c r="Q530" s="31"/>
      <c r="R530" s="31"/>
      <c r="S530" s="31"/>
      <c r="T530" s="41" t="s">
        <v>3041</v>
      </c>
      <c r="U530" s="2" t="s">
        <v>3042</v>
      </c>
      <c r="V530" s="2" t="s">
        <v>183</v>
      </c>
      <c r="W530" s="2" t="s">
        <v>46</v>
      </c>
      <c r="X530" s="2" t="s">
        <v>47</v>
      </c>
      <c r="Y530" s="2" t="s">
        <v>48</v>
      </c>
      <c r="Z530" s="17" t="str">
        <f>IF(Tabela1[[#This Row],[R.A.E]]="SIM",VLOOKUP(Tabela1[[#This Row],[CLASSIFICAÇÃO]],[1]Lista_Susp_!PRAZO,2,0)+Tabela1[[#This Row],[DATA]],"")</f>
        <v/>
      </c>
      <c r="AA530" s="19" t="b">
        <f ca="1">IF(Tabela1[[#This Row],[R.A.E]]="SIM",IF(AC530="ok","CONCLUÍDO",IF(Tabela1[[#This Row],[PRAZO ABERTURA R.A.E]]&lt;TODAY(),"ATRASADO","NO PRAZO")))</f>
        <v>0</v>
      </c>
      <c r="AB530" s="19" t="str">
        <f ca="1">IF(Tabela1[[#This Row],[PRAZO ABERTURA R.A.E]]&gt;=TODAY(),"",IF(Tabela1[[#This Row],[STATUS]]="ATRASADO",TODAY()-Tabela1[[#This Row],[PRAZO ABERTURA R.A.E]],""))</f>
        <v/>
      </c>
      <c r="AE530" s="2"/>
      <c r="AF530" t="s">
        <v>52</v>
      </c>
    </row>
    <row r="531" spans="1:32" x14ac:dyDescent="0.25">
      <c r="A531" s="4">
        <v>530</v>
      </c>
      <c r="B531" s="20" t="s">
        <v>32</v>
      </c>
      <c r="C531" s="49">
        <v>45419</v>
      </c>
      <c r="D531" s="6" t="str">
        <f t="shared" si="4"/>
        <v>maio</v>
      </c>
      <c r="E531" s="21">
        <v>0.42708333333333331</v>
      </c>
      <c r="F531" s="40" t="s">
        <v>3043</v>
      </c>
      <c r="G531" s="20" t="s">
        <v>73</v>
      </c>
      <c r="H531" s="9"/>
      <c r="I531" s="10"/>
      <c r="J531" s="2"/>
      <c r="K531" s="11" t="s">
        <v>3044</v>
      </c>
      <c r="L531" s="2" t="s">
        <v>127</v>
      </c>
      <c r="M531" s="2" t="s">
        <v>128</v>
      </c>
      <c r="N531" s="20" t="s">
        <v>3045</v>
      </c>
      <c r="O531" s="20" t="s">
        <v>3046</v>
      </c>
      <c r="P531" s="2" t="s">
        <v>3047</v>
      </c>
      <c r="Q531" s="31"/>
      <c r="R531" s="31"/>
      <c r="S531" s="31"/>
      <c r="T531" s="41" t="s">
        <v>3048</v>
      </c>
      <c r="U531" s="2" t="s">
        <v>3049</v>
      </c>
      <c r="V531" s="2" t="s">
        <v>135</v>
      </c>
      <c r="W531" s="2" t="s">
        <v>46</v>
      </c>
      <c r="X531" s="2" t="s">
        <v>47</v>
      </c>
      <c r="Y531" s="2" t="s">
        <v>48</v>
      </c>
      <c r="Z531" s="17" t="str">
        <f>IF(Tabela1[[#This Row],[R.A.E]]="SIM",VLOOKUP(Tabela1[[#This Row],[CLASSIFICAÇÃO]],[1]Lista_Susp_!PRAZO,2,0)+Tabela1[[#This Row],[DATA]],"")</f>
        <v/>
      </c>
      <c r="AA531" s="19" t="b">
        <f ca="1">IF(Tabela1[[#This Row],[R.A.E]]="SIM",IF(AC531="ok","CONCLUÍDO",IF(Tabela1[[#This Row],[PRAZO ABERTURA R.A.E]]&lt;TODAY(),"ATRASADO","NO PRAZO")))</f>
        <v>0</v>
      </c>
      <c r="AB531" s="19" t="str">
        <f ca="1">IF(Tabela1[[#This Row],[PRAZO ABERTURA R.A.E]]&gt;=TODAY(),"",IF(Tabela1[[#This Row],[STATUS]]="ATRASADO",TODAY()-Tabela1[[#This Row],[PRAZO ABERTURA R.A.E]],""))</f>
        <v/>
      </c>
      <c r="AE531" s="2"/>
      <c r="AF531" t="s">
        <v>52</v>
      </c>
    </row>
    <row r="532" spans="1:32" ht="45" x14ac:dyDescent="0.25">
      <c r="A532" s="4">
        <v>531</v>
      </c>
      <c r="B532" s="20" t="s">
        <v>71</v>
      </c>
      <c r="C532" s="49">
        <v>45419</v>
      </c>
      <c r="D532" s="6" t="str">
        <f t="shared" si="4"/>
        <v>maio</v>
      </c>
      <c r="E532" s="21">
        <v>0.58680555555555558</v>
      </c>
      <c r="F532" s="40" t="s">
        <v>3050</v>
      </c>
      <c r="G532" s="20" t="s">
        <v>125</v>
      </c>
      <c r="H532" s="9"/>
      <c r="I532" s="10"/>
      <c r="J532" s="2"/>
      <c r="K532" s="11" t="s">
        <v>3051</v>
      </c>
      <c r="L532" s="2" t="s">
        <v>229</v>
      </c>
      <c r="M532" s="2" t="s">
        <v>128</v>
      </c>
      <c r="N532" s="20" t="s">
        <v>1496</v>
      </c>
      <c r="O532" s="20" t="s">
        <v>3052</v>
      </c>
      <c r="P532" s="2" t="s">
        <v>1175</v>
      </c>
      <c r="Q532" s="31"/>
      <c r="R532" s="31"/>
      <c r="S532" s="31"/>
      <c r="T532" s="41" t="s">
        <v>3053</v>
      </c>
      <c r="U532" s="2" t="s">
        <v>3054</v>
      </c>
      <c r="V532" s="2" t="s">
        <v>145</v>
      </c>
      <c r="W532" s="2" t="s">
        <v>46</v>
      </c>
      <c r="X532" s="2" t="s">
        <v>47</v>
      </c>
      <c r="Y532" s="2" t="s">
        <v>48</v>
      </c>
      <c r="Z532" s="17" t="str">
        <f>IF(Tabela1[[#This Row],[R.A.E]]="SIM",VLOOKUP(Tabela1[[#This Row],[CLASSIFICAÇÃO]],[1]Lista_Susp_!PRAZO,2,0)+Tabela1[[#This Row],[DATA]],"")</f>
        <v/>
      </c>
      <c r="AA532" s="19" t="b">
        <f ca="1">IF(Tabela1[[#This Row],[R.A.E]]="SIM",IF(AC532="ok","CONCLUÍDO",IF(Tabela1[[#This Row],[PRAZO ABERTURA R.A.E]]&lt;TODAY(),"ATRASADO","NO PRAZO")))</f>
        <v>0</v>
      </c>
      <c r="AB532" s="19" t="str">
        <f ca="1">IF(Tabela1[[#This Row],[PRAZO ABERTURA R.A.E]]&gt;=TODAY(),"",IF(Tabela1[[#This Row],[STATUS]]="ATRASADO",TODAY()-Tabela1[[#This Row],[PRAZO ABERTURA R.A.E]],""))</f>
        <v/>
      </c>
      <c r="AE532" s="2"/>
      <c r="AF532" t="s">
        <v>52</v>
      </c>
    </row>
    <row r="533" spans="1:32" ht="30" x14ac:dyDescent="0.25">
      <c r="A533" s="4">
        <v>532</v>
      </c>
      <c r="B533" s="20" t="s">
        <v>32</v>
      </c>
      <c r="C533" s="49">
        <v>45420</v>
      </c>
      <c r="D533" s="6" t="str">
        <f t="shared" si="4"/>
        <v>maio</v>
      </c>
      <c r="E533" s="21">
        <v>0.39583333333333331</v>
      </c>
      <c r="F533" s="40" t="s">
        <v>3055</v>
      </c>
      <c r="G533" s="20" t="s">
        <v>125</v>
      </c>
      <c r="H533" s="9"/>
      <c r="I533" s="10"/>
      <c r="J533" s="2"/>
      <c r="K533" s="11" t="s">
        <v>3056</v>
      </c>
      <c r="L533" s="2" t="s">
        <v>211</v>
      </c>
      <c r="M533" s="2" t="s">
        <v>128</v>
      </c>
      <c r="N533" s="20" t="s">
        <v>3057</v>
      </c>
      <c r="O533" s="20" t="s">
        <v>3058</v>
      </c>
      <c r="P533" s="2" t="s">
        <v>3059</v>
      </c>
      <c r="Q533" s="31"/>
      <c r="R533" s="31"/>
      <c r="S533" s="31"/>
      <c r="T533" s="41" t="s">
        <v>3060</v>
      </c>
      <c r="U533" s="2" t="s">
        <v>3061</v>
      </c>
      <c r="V533" s="2" t="s">
        <v>219</v>
      </c>
      <c r="W533" s="2" t="s">
        <v>46</v>
      </c>
      <c r="X533" s="2" t="s">
        <v>47</v>
      </c>
      <c r="Y533" s="2" t="s">
        <v>48</v>
      </c>
      <c r="Z533" s="17" t="str">
        <f>IF(Tabela1[[#This Row],[R.A.E]]="SIM",VLOOKUP(Tabela1[[#This Row],[CLASSIFICAÇÃO]],[1]Lista_Susp_!PRAZO,2,0)+Tabela1[[#This Row],[DATA]],"")</f>
        <v/>
      </c>
      <c r="AA533" s="19" t="b">
        <f ca="1">IF(Tabela1[[#This Row],[R.A.E]]="SIM",IF(AC533="ok","CONCLUÍDO",IF(Tabela1[[#This Row],[PRAZO ABERTURA R.A.E]]&lt;TODAY(),"ATRASADO","NO PRAZO")))</f>
        <v>0</v>
      </c>
      <c r="AB533" s="19" t="str">
        <f ca="1">IF(Tabela1[[#This Row],[PRAZO ABERTURA R.A.E]]&gt;=TODAY(),"",IF(Tabela1[[#This Row],[STATUS]]="ATRASADO",TODAY()-Tabela1[[#This Row],[PRAZO ABERTURA R.A.E]],""))</f>
        <v/>
      </c>
      <c r="AE533" s="2"/>
      <c r="AF533" t="s">
        <v>52</v>
      </c>
    </row>
    <row r="534" spans="1:32" x14ac:dyDescent="0.25">
      <c r="A534" s="4">
        <v>533</v>
      </c>
      <c r="B534" s="20" t="s">
        <v>32</v>
      </c>
      <c r="C534" s="49">
        <v>45420</v>
      </c>
      <c r="D534" s="6" t="str">
        <f t="shared" si="4"/>
        <v>maio</v>
      </c>
      <c r="E534" s="21">
        <v>0.53125</v>
      </c>
      <c r="F534" s="40" t="s">
        <v>3062</v>
      </c>
      <c r="G534" s="20" t="s">
        <v>34</v>
      </c>
      <c r="H534" s="9" t="s">
        <v>93</v>
      </c>
      <c r="I534" s="10"/>
      <c r="J534" s="2"/>
      <c r="K534" s="11" t="s">
        <v>3063</v>
      </c>
      <c r="L534" s="2" t="s">
        <v>37</v>
      </c>
      <c r="M534" s="2" t="s">
        <v>38</v>
      </c>
      <c r="N534" s="20" t="s">
        <v>2098</v>
      </c>
      <c r="O534" s="20" t="s">
        <v>3064</v>
      </c>
      <c r="P534" s="2" t="s">
        <v>3065</v>
      </c>
      <c r="Q534" s="31"/>
      <c r="R534" s="31"/>
      <c r="S534" s="31"/>
      <c r="T534" s="41" t="s">
        <v>3066</v>
      </c>
      <c r="U534" s="2" t="s">
        <v>3067</v>
      </c>
      <c r="V534" s="2" t="s">
        <v>45</v>
      </c>
      <c r="W534" s="2" t="s">
        <v>46</v>
      </c>
      <c r="X534" s="2" t="s">
        <v>47</v>
      </c>
      <c r="Y534" s="2" t="s">
        <v>48</v>
      </c>
      <c r="Z534" s="17"/>
      <c r="AA534" s="19" t="b">
        <f ca="1">IF(Tabela1[[#This Row],[R.A.E]]="SIM",IF(AC534="ok","CONCLUÍDO",IF(Tabela1[[#This Row],[PRAZO ABERTURA R.A.E]]&lt;TODAY(),"ATRASADO","NO PRAZO")))</f>
        <v>0</v>
      </c>
      <c r="AB534" s="19" t="str">
        <f ca="1">IF(Tabela1[[#This Row],[PRAZO ABERTURA R.A.E]]&gt;=TODAY(),"",IF(Tabela1[[#This Row],[STATUS]]="ATRASADO",TODAY()-Tabela1[[#This Row],[PRAZO ABERTURA R.A.E]],""))</f>
        <v/>
      </c>
      <c r="AE534" s="2"/>
      <c r="AF534" t="s">
        <v>52</v>
      </c>
    </row>
    <row r="535" spans="1:32" ht="30" x14ac:dyDescent="0.25">
      <c r="A535" s="4">
        <v>534</v>
      </c>
      <c r="B535" s="20" t="s">
        <v>32</v>
      </c>
      <c r="C535" s="49">
        <v>45420</v>
      </c>
      <c r="D535" s="6" t="str">
        <f t="shared" si="4"/>
        <v>maio</v>
      </c>
      <c r="E535" s="21">
        <v>0.52430555555555558</v>
      </c>
      <c r="F535" s="40" t="s">
        <v>3068</v>
      </c>
      <c r="G535" s="20" t="s">
        <v>34</v>
      </c>
      <c r="H535" s="9" t="s">
        <v>93</v>
      </c>
      <c r="I535" s="10"/>
      <c r="J535" s="2"/>
      <c r="K535" s="11" t="s">
        <v>3069</v>
      </c>
      <c r="L535" s="2" t="s">
        <v>560</v>
      </c>
      <c r="M535" s="2" t="s">
        <v>128</v>
      </c>
      <c r="N535" s="20" t="s">
        <v>3070</v>
      </c>
      <c r="O535" s="20" t="s">
        <v>3071</v>
      </c>
      <c r="P535" s="2" t="s">
        <v>3072</v>
      </c>
      <c r="Q535" s="31"/>
      <c r="R535" s="31"/>
      <c r="S535" s="31"/>
      <c r="T535" s="41" t="s">
        <v>3073</v>
      </c>
      <c r="U535" s="2" t="s">
        <v>3074</v>
      </c>
      <c r="V535" s="2" t="s">
        <v>135</v>
      </c>
      <c r="W535" s="2" t="s">
        <v>46</v>
      </c>
      <c r="X535" s="2" t="s">
        <v>47</v>
      </c>
      <c r="Y535" s="2" t="s">
        <v>48</v>
      </c>
      <c r="Z535" s="17" t="str">
        <f>IF(Tabela1[[#This Row],[R.A.E]]="SIM",VLOOKUP(Tabela1[[#This Row],[CLASSIFICAÇÃO]],[1]Lista_Susp_!PRAZO,2,0)+Tabela1[[#This Row],[DATA]],"")</f>
        <v/>
      </c>
      <c r="AA535" s="19" t="b">
        <f ca="1">IF(Tabela1[[#This Row],[R.A.E]]="SIM",IF(AC535="ok","CONCLUÍDO",IF(Tabela1[[#This Row],[PRAZO ABERTURA R.A.E]]&lt;TODAY(),"ATRASADO","NO PRAZO")))</f>
        <v>0</v>
      </c>
      <c r="AB535" s="19" t="str">
        <f ca="1">IF(Tabela1[[#This Row],[PRAZO ABERTURA R.A.E]]&gt;=TODAY(),"",IF(Tabela1[[#This Row],[STATUS]]="ATRASADO",TODAY()-Tabela1[[#This Row],[PRAZO ABERTURA R.A.E]],""))</f>
        <v/>
      </c>
      <c r="AE535" s="2"/>
      <c r="AF535" t="s">
        <v>52</v>
      </c>
    </row>
    <row r="536" spans="1:32" x14ac:dyDescent="0.25">
      <c r="A536" s="4">
        <v>535</v>
      </c>
      <c r="B536" s="20" t="s">
        <v>71</v>
      </c>
      <c r="C536" s="49">
        <v>45420</v>
      </c>
      <c r="D536" s="6" t="str">
        <f t="shared" si="4"/>
        <v>maio</v>
      </c>
      <c r="E536" s="21">
        <v>0.625</v>
      </c>
      <c r="F536" s="40" t="s">
        <v>3075</v>
      </c>
      <c r="G536" s="20" t="s">
        <v>64</v>
      </c>
      <c r="H536" s="9"/>
      <c r="I536" s="10"/>
      <c r="J536" s="2"/>
      <c r="K536" s="11" t="s">
        <v>3076</v>
      </c>
      <c r="L536" s="2" t="s">
        <v>75</v>
      </c>
      <c r="M536" s="2" t="s">
        <v>128</v>
      </c>
      <c r="N536" s="20" t="s">
        <v>3077</v>
      </c>
      <c r="O536" s="20" t="s">
        <v>3078</v>
      </c>
      <c r="P536" s="2" t="s">
        <v>3079</v>
      </c>
      <c r="Q536" s="31"/>
      <c r="R536" s="31"/>
      <c r="S536" s="31"/>
      <c r="T536" s="41" t="s">
        <v>259</v>
      </c>
      <c r="U536" s="2" t="s">
        <v>3080</v>
      </c>
      <c r="V536" s="2" t="s">
        <v>374</v>
      </c>
      <c r="W536" s="2" t="s">
        <v>46</v>
      </c>
      <c r="X536" s="2" t="s">
        <v>47</v>
      </c>
      <c r="Y536" s="2" t="s">
        <v>48</v>
      </c>
      <c r="Z536" s="17" t="str">
        <f>IF(Tabela1[[#This Row],[R.A.E]]="SIM",VLOOKUP(Tabela1[[#This Row],[CLASSIFICAÇÃO]],[1]Lista_Susp_!PRAZO,2,0)+Tabela1[[#This Row],[DATA]],"")</f>
        <v/>
      </c>
      <c r="AA536" s="19" t="b">
        <f ca="1">IF(Tabela1[[#This Row],[R.A.E]]="SIM",IF(AC536="ok","CONCLUÍDO",IF(Tabela1[[#This Row],[PRAZO ABERTURA R.A.E]]&lt;TODAY(),"ATRASADO","NO PRAZO")))</f>
        <v>0</v>
      </c>
      <c r="AB536" s="19" t="str">
        <f ca="1">IF(Tabela1[[#This Row],[PRAZO ABERTURA R.A.E]]&gt;=TODAY(),"",IF(Tabela1[[#This Row],[STATUS]]="ATRASADO",TODAY()-Tabela1[[#This Row],[PRAZO ABERTURA R.A.E]],""))</f>
        <v/>
      </c>
      <c r="AE536" s="2"/>
      <c r="AF536" t="s">
        <v>52</v>
      </c>
    </row>
    <row r="537" spans="1:32" ht="30" x14ac:dyDescent="0.25">
      <c r="A537" s="4">
        <v>536</v>
      </c>
      <c r="B537" s="20" t="s">
        <v>71</v>
      </c>
      <c r="C537" s="49">
        <v>45420</v>
      </c>
      <c r="D537" s="6" t="str">
        <f t="shared" si="4"/>
        <v>maio</v>
      </c>
      <c r="E537" s="21">
        <v>0.63194444444444442</v>
      </c>
      <c r="F537" s="40" t="s">
        <v>3081</v>
      </c>
      <c r="G537" s="20" t="s">
        <v>125</v>
      </c>
      <c r="H537" s="9"/>
      <c r="I537" s="10"/>
      <c r="J537" s="2"/>
      <c r="K537" s="11" t="s">
        <v>3082</v>
      </c>
      <c r="L537" s="2" t="s">
        <v>1016</v>
      </c>
      <c r="M537" s="2" t="s">
        <v>128</v>
      </c>
      <c r="N537" s="20" t="s">
        <v>2878</v>
      </c>
      <c r="O537" s="20" t="s">
        <v>3083</v>
      </c>
      <c r="P537" s="2" t="s">
        <v>3084</v>
      </c>
      <c r="Q537" s="31"/>
      <c r="R537" s="31"/>
      <c r="S537" s="31"/>
      <c r="T537" s="41" t="s">
        <v>3085</v>
      </c>
      <c r="U537" s="2" t="s">
        <v>3086</v>
      </c>
      <c r="V537" s="2" t="s">
        <v>85</v>
      </c>
      <c r="W537" s="2" t="s">
        <v>46</v>
      </c>
      <c r="X537" s="2" t="s">
        <v>47</v>
      </c>
      <c r="Y537" s="2" t="s">
        <v>48</v>
      </c>
      <c r="Z537" s="17" t="str">
        <f>IF(Tabela1[[#This Row],[R.A.E]]="SIM",VLOOKUP(Tabela1[[#This Row],[CLASSIFICAÇÃO]],[1]Lista_Susp_!PRAZO,2,0)+Tabela1[[#This Row],[DATA]],"")</f>
        <v/>
      </c>
      <c r="AA537" s="19" t="b">
        <f ca="1">IF(Tabela1[[#This Row],[R.A.E]]="SIM",IF(AC537="ok","CONCLUÍDO",IF(Tabela1[[#This Row],[PRAZO ABERTURA R.A.E]]&lt;TODAY(),"ATRASADO","NO PRAZO")))</f>
        <v>0</v>
      </c>
      <c r="AB537" s="19" t="str">
        <f ca="1">IF(Tabela1[[#This Row],[PRAZO ABERTURA R.A.E]]&gt;=TODAY(),"",IF(Tabela1[[#This Row],[STATUS]]="ATRASADO",TODAY()-Tabela1[[#This Row],[PRAZO ABERTURA R.A.E]],""))</f>
        <v/>
      </c>
      <c r="AE537" s="2"/>
      <c r="AF537" t="s">
        <v>52</v>
      </c>
    </row>
    <row r="538" spans="1:32" ht="30" x14ac:dyDescent="0.25">
      <c r="A538" s="4">
        <v>537</v>
      </c>
      <c r="B538" s="20" t="s">
        <v>32</v>
      </c>
      <c r="C538" s="49">
        <v>45421</v>
      </c>
      <c r="D538" s="6" t="str">
        <f t="shared" si="4"/>
        <v>maio</v>
      </c>
      <c r="E538" s="21">
        <v>0.3888888888888889</v>
      </c>
      <c r="F538" s="40" t="s">
        <v>3087</v>
      </c>
      <c r="G538" s="20" t="s">
        <v>34</v>
      </c>
      <c r="H538" s="9" t="s">
        <v>113</v>
      </c>
      <c r="I538" s="10"/>
      <c r="J538" s="2"/>
      <c r="K538" s="11" t="s">
        <v>3088</v>
      </c>
      <c r="L538" s="2" t="s">
        <v>982</v>
      </c>
      <c r="M538" s="2" t="s">
        <v>38</v>
      </c>
      <c r="N538" s="20" t="s">
        <v>2098</v>
      </c>
      <c r="O538" s="20" t="s">
        <v>3089</v>
      </c>
      <c r="P538" s="2" t="s">
        <v>3090</v>
      </c>
      <c r="Q538" s="31"/>
      <c r="R538" s="31"/>
      <c r="S538" s="31"/>
      <c r="T538" s="41" t="s">
        <v>3091</v>
      </c>
      <c r="U538" s="2" t="s">
        <v>2569</v>
      </c>
      <c r="V538" s="2" t="s">
        <v>1551</v>
      </c>
      <c r="W538" s="2" t="s">
        <v>184</v>
      </c>
      <c r="X538" s="2" t="s">
        <v>47</v>
      </c>
      <c r="Y538" s="2" t="s">
        <v>52</v>
      </c>
      <c r="Z538" s="17">
        <f>IF(Tabela1[[#This Row],[R.A.E]]="SIM",VLOOKUP(Tabela1[[#This Row],[CLASSIFICAÇÃO]],[1]Lista_Susp_!PRAZO,2,0)+Tabela1[[#This Row],[DATA]],"")</f>
        <v>45428</v>
      </c>
      <c r="AA538" s="19" t="str">
        <f ca="1">IF(Tabela1[[#This Row],[R.A.E]]="SIM",IF(AC538="ok","CONCLUÍDO",IF(Tabela1[[#This Row],[PRAZO ABERTURA R.A.E]]&lt;TODAY(),"ATRASADO","NO PRAZO")))</f>
        <v>CONCLUÍDO</v>
      </c>
      <c r="AB538" s="19" t="str">
        <f ca="1">IF(Tabela1[[#This Row],[PRAZO ABERTURA R.A.E]]&gt;=TODAY(),"",IF(Tabela1[[#This Row],[STATUS]]="ATRASADO",TODAY()-Tabela1[[#This Row],[PRAZO ABERTURA R.A.E]],""))</f>
        <v/>
      </c>
      <c r="AC538" s="2" t="s">
        <v>62</v>
      </c>
      <c r="AD538" s="17">
        <v>45425</v>
      </c>
      <c r="AE538" s="2" t="s">
        <v>52</v>
      </c>
      <c r="AF538" t="s">
        <v>52</v>
      </c>
    </row>
    <row r="539" spans="1:32" ht="30" x14ac:dyDescent="0.25">
      <c r="A539" s="4">
        <v>538</v>
      </c>
      <c r="B539" s="20" t="s">
        <v>71</v>
      </c>
      <c r="C539" s="49">
        <v>45420</v>
      </c>
      <c r="D539" s="6" t="str">
        <f t="shared" si="4"/>
        <v>maio</v>
      </c>
      <c r="E539" s="21">
        <v>0.64583333333333337</v>
      </c>
      <c r="F539" s="40" t="s">
        <v>3092</v>
      </c>
      <c r="G539" s="20" t="s">
        <v>125</v>
      </c>
      <c r="H539" s="9"/>
      <c r="I539" s="10"/>
      <c r="J539" s="2"/>
      <c r="K539" s="11" t="s">
        <v>3093</v>
      </c>
      <c r="L539" s="2" t="s">
        <v>1595</v>
      </c>
      <c r="M539" s="2" t="s">
        <v>128</v>
      </c>
      <c r="N539" s="20"/>
      <c r="O539" s="20" t="s">
        <v>3094</v>
      </c>
      <c r="P539" s="2" t="s">
        <v>3095</v>
      </c>
      <c r="Q539" s="31"/>
      <c r="R539" s="31"/>
      <c r="S539" s="31"/>
      <c r="T539" s="41" t="s">
        <v>3096</v>
      </c>
      <c r="U539" s="2" t="s">
        <v>3097</v>
      </c>
      <c r="V539" s="2" t="s">
        <v>85</v>
      </c>
      <c r="W539" s="2" t="s">
        <v>46</v>
      </c>
      <c r="X539" s="2" t="s">
        <v>47</v>
      </c>
      <c r="Y539" s="2" t="s">
        <v>48</v>
      </c>
      <c r="Z539" s="17" t="str">
        <f>IF(Tabela1[[#This Row],[R.A.E]]="SIM",VLOOKUP(Tabela1[[#This Row],[CLASSIFICAÇÃO]],[1]Lista_Susp_!PRAZO,2,0)+Tabela1[[#This Row],[DATA]],"")</f>
        <v/>
      </c>
      <c r="AA539" s="19" t="b">
        <f ca="1">IF(Tabela1[[#This Row],[R.A.E]]="SIM",IF(AC539="ok","CONCLUÍDO",IF(Tabela1[[#This Row],[PRAZO ABERTURA R.A.E]]&lt;TODAY(),"ATRASADO","NO PRAZO")))</f>
        <v>0</v>
      </c>
      <c r="AB539" s="19" t="str">
        <f ca="1">IF(Tabela1[[#This Row],[PRAZO ABERTURA R.A.E]]&gt;=TODAY(),"",IF(Tabela1[[#This Row],[STATUS]]="ATRASADO",TODAY()-Tabela1[[#This Row],[PRAZO ABERTURA R.A.E]],""))</f>
        <v/>
      </c>
      <c r="AE539" s="2"/>
      <c r="AF539" t="s">
        <v>52</v>
      </c>
    </row>
    <row r="540" spans="1:32" x14ac:dyDescent="0.25">
      <c r="A540" s="4">
        <v>539</v>
      </c>
      <c r="B540" s="20" t="s">
        <v>71</v>
      </c>
      <c r="C540" s="49">
        <v>45420</v>
      </c>
      <c r="D540" s="6" t="str">
        <f t="shared" si="4"/>
        <v>maio</v>
      </c>
      <c r="E540" s="21">
        <v>0.41666666666666669</v>
      </c>
      <c r="F540" s="40" t="s">
        <v>3098</v>
      </c>
      <c r="G540" s="20" t="s">
        <v>73</v>
      </c>
      <c r="H540" s="9"/>
      <c r="I540" s="10"/>
      <c r="J540" s="2"/>
      <c r="K540" s="11" t="s">
        <v>3099</v>
      </c>
      <c r="L540" s="2" t="s">
        <v>560</v>
      </c>
      <c r="M540" s="2" t="s">
        <v>128</v>
      </c>
      <c r="N540" s="20" t="s">
        <v>3100</v>
      </c>
      <c r="O540" s="20" t="s">
        <v>3101</v>
      </c>
      <c r="P540" s="2" t="s">
        <v>721</v>
      </c>
      <c r="Q540" s="31"/>
      <c r="R540" s="31"/>
      <c r="S540" s="31"/>
      <c r="T540" s="41" t="s">
        <v>3102</v>
      </c>
      <c r="U540" s="31"/>
      <c r="V540" s="4" t="s">
        <v>219</v>
      </c>
      <c r="W540" s="2" t="s">
        <v>46</v>
      </c>
      <c r="X540" s="2" t="s">
        <v>47</v>
      </c>
      <c r="Y540" s="2" t="s">
        <v>48</v>
      </c>
      <c r="Z540" s="17" t="str">
        <f>IF(Tabela1[[#This Row],[R.A.E]]="SIM",VLOOKUP(Tabela1[[#This Row],[CLASSIFICAÇÃO]],[1]Lista_Susp_!PRAZO,2,0)+Tabela1[[#This Row],[DATA]],"")</f>
        <v/>
      </c>
      <c r="AA540" s="19" t="b">
        <f ca="1">IF(Tabela1[[#This Row],[R.A.E]]="SIM",IF(AC540="ok","CONCLUÍDO",IF(Tabela1[[#This Row],[PRAZO ABERTURA R.A.E]]&lt;TODAY(),"ATRASADO","NO PRAZO")))</f>
        <v>0</v>
      </c>
      <c r="AB540" s="19" t="str">
        <f ca="1">IF(Tabela1[[#This Row],[PRAZO ABERTURA R.A.E]]&gt;=TODAY(),"",IF(Tabela1[[#This Row],[STATUS]]="ATRASADO",TODAY()-Tabela1[[#This Row],[PRAZO ABERTURA R.A.E]],""))</f>
        <v/>
      </c>
      <c r="AE540" s="2"/>
      <c r="AF540" t="s">
        <v>52</v>
      </c>
    </row>
    <row r="541" spans="1:32" ht="30" x14ac:dyDescent="0.25">
      <c r="A541" s="4">
        <v>540</v>
      </c>
      <c r="B541" s="20" t="s">
        <v>32</v>
      </c>
      <c r="C541" s="49">
        <v>45421</v>
      </c>
      <c r="D541" s="6" t="str">
        <f t="shared" si="4"/>
        <v>maio</v>
      </c>
      <c r="E541" s="21">
        <v>0.6743055555555556</v>
      </c>
      <c r="F541" s="40" t="s">
        <v>3103</v>
      </c>
      <c r="G541" s="20" t="s">
        <v>34</v>
      </c>
      <c r="H541" s="9" t="s">
        <v>93</v>
      </c>
      <c r="I541" s="10"/>
      <c r="J541" s="2"/>
      <c r="K541" s="11" t="s">
        <v>3104</v>
      </c>
      <c r="L541" s="2" t="s">
        <v>560</v>
      </c>
      <c r="M541" s="2" t="s">
        <v>128</v>
      </c>
      <c r="N541" s="20" t="s">
        <v>3100</v>
      </c>
      <c r="O541" s="20" t="s">
        <v>3105</v>
      </c>
      <c r="P541" s="2" t="s">
        <v>3106</v>
      </c>
      <c r="Q541" s="31"/>
      <c r="R541" s="31"/>
      <c r="S541" s="31"/>
      <c r="T541" s="41" t="s">
        <v>3107</v>
      </c>
      <c r="U541" s="31"/>
      <c r="V541" s="4" t="s">
        <v>219</v>
      </c>
      <c r="W541" s="2" t="s">
        <v>46</v>
      </c>
      <c r="X541" s="2" t="s">
        <v>47</v>
      </c>
      <c r="Y541" s="2" t="s">
        <v>48</v>
      </c>
      <c r="Z541" s="17" t="str">
        <f>IF(Tabela1[[#This Row],[R.A.E]]="SIM",VLOOKUP(Tabela1[[#This Row],[CLASSIFICAÇÃO]],[1]Lista_Susp_!PRAZO,2,0)+Tabela1[[#This Row],[DATA]],"")</f>
        <v/>
      </c>
      <c r="AA541" s="19" t="b">
        <f ca="1">IF(Tabela1[[#This Row],[R.A.E]]="SIM",IF(AC541="ok","CONCLUÍDO",IF(Tabela1[[#This Row],[PRAZO ABERTURA R.A.E]]&lt;TODAY(),"ATRASADO","NO PRAZO")))</f>
        <v>0</v>
      </c>
      <c r="AB541" s="19" t="str">
        <f ca="1">IF(Tabela1[[#This Row],[PRAZO ABERTURA R.A.E]]&gt;=TODAY(),"",IF(Tabela1[[#This Row],[STATUS]]="ATRASADO",TODAY()-Tabela1[[#This Row],[PRAZO ABERTURA R.A.E]],""))</f>
        <v/>
      </c>
      <c r="AE541" s="2"/>
      <c r="AF541" t="s">
        <v>52</v>
      </c>
    </row>
    <row r="542" spans="1:32" ht="45" x14ac:dyDescent="0.25">
      <c r="A542" s="4">
        <v>541</v>
      </c>
      <c r="B542" s="20" t="s">
        <v>32</v>
      </c>
      <c r="C542" s="49">
        <v>45421</v>
      </c>
      <c r="D542" s="6" t="str">
        <f t="shared" si="4"/>
        <v>maio</v>
      </c>
      <c r="E542" s="21">
        <v>0.66666666666666663</v>
      </c>
      <c r="F542" s="40" t="s">
        <v>3108</v>
      </c>
      <c r="G542" s="20" t="s">
        <v>73</v>
      </c>
      <c r="H542" s="9"/>
      <c r="I542" s="10"/>
      <c r="J542" s="2"/>
      <c r="K542" s="11" t="s">
        <v>2702</v>
      </c>
      <c r="L542" s="2" t="s">
        <v>37</v>
      </c>
      <c r="M542" s="2" t="s">
        <v>128</v>
      </c>
      <c r="N542" s="20" t="s">
        <v>3109</v>
      </c>
      <c r="O542" s="20" t="s">
        <v>3110</v>
      </c>
      <c r="P542" s="2" t="s">
        <v>3111</v>
      </c>
      <c r="Q542" s="31"/>
      <c r="R542" s="31"/>
      <c r="S542" s="31"/>
      <c r="T542" s="41" t="s">
        <v>3112</v>
      </c>
      <c r="U542" s="31"/>
      <c r="V542" s="2" t="s">
        <v>1038</v>
      </c>
      <c r="W542" s="2" t="s">
        <v>46</v>
      </c>
      <c r="X542" s="2" t="s">
        <v>47</v>
      </c>
      <c r="Y542" s="2" t="s">
        <v>48</v>
      </c>
      <c r="Z542" s="17" t="str">
        <f>IF(Tabela1[[#This Row],[R.A.E]]="SIM",VLOOKUP(Tabela1[[#This Row],[CLASSIFICAÇÃO]],[1]Lista_Susp_!PRAZO,2,0)+Tabela1[[#This Row],[DATA]],"")</f>
        <v/>
      </c>
      <c r="AA542" s="19" t="b">
        <f ca="1">IF(Tabela1[[#This Row],[R.A.E]]="SIM",IF(AC542="ok","CONCLUÍDO",IF(Tabela1[[#This Row],[PRAZO ABERTURA R.A.E]]&lt;TODAY(),"ATRASADO","NO PRAZO")))</f>
        <v>0</v>
      </c>
      <c r="AB542" s="19" t="str">
        <f ca="1">IF(Tabela1[[#This Row],[PRAZO ABERTURA R.A.E]]&gt;=TODAY(),"",IF(Tabela1[[#This Row],[STATUS]]="ATRASADO",TODAY()-Tabela1[[#This Row],[PRAZO ABERTURA R.A.E]],""))</f>
        <v/>
      </c>
      <c r="AE542" s="2"/>
      <c r="AF542" t="s">
        <v>52</v>
      </c>
    </row>
    <row r="543" spans="1:32" ht="45" x14ac:dyDescent="0.25">
      <c r="A543" s="4">
        <v>542</v>
      </c>
      <c r="B543" s="20" t="s">
        <v>32</v>
      </c>
      <c r="C543" s="49">
        <v>45421</v>
      </c>
      <c r="D543" s="6" t="str">
        <f t="shared" si="4"/>
        <v>maio</v>
      </c>
      <c r="E543" s="21">
        <v>0.68055555555555547</v>
      </c>
      <c r="F543" s="40" t="s">
        <v>2792</v>
      </c>
      <c r="G543" s="20" t="s">
        <v>73</v>
      </c>
      <c r="H543" s="9"/>
      <c r="I543" s="10"/>
      <c r="J543" s="2"/>
      <c r="K543" s="11" t="s">
        <v>3113</v>
      </c>
      <c r="L543" s="2" t="s">
        <v>37</v>
      </c>
      <c r="M543" s="2" t="s">
        <v>272</v>
      </c>
      <c r="N543" s="20" t="s">
        <v>3114</v>
      </c>
      <c r="O543" s="20" t="s">
        <v>3115</v>
      </c>
      <c r="P543" s="2" t="s">
        <v>3116</v>
      </c>
      <c r="Q543" s="31"/>
      <c r="R543" s="31"/>
      <c r="S543" s="31"/>
      <c r="T543" s="41" t="s">
        <v>3117</v>
      </c>
      <c r="U543" s="2" t="s">
        <v>3118</v>
      </c>
      <c r="V543" s="2" t="s">
        <v>279</v>
      </c>
      <c r="W543" s="2" t="s">
        <v>46</v>
      </c>
      <c r="X543" s="2" t="s">
        <v>47</v>
      </c>
      <c r="Y543" s="2" t="s">
        <v>48</v>
      </c>
      <c r="Z543" s="17" t="str">
        <f>IF(Tabela1[[#This Row],[R.A.E]]="SIM",VLOOKUP(Tabela1[[#This Row],[CLASSIFICAÇÃO]],[1]Lista_Susp_!PRAZO,2,0)+Tabela1[[#This Row],[DATA]],"")</f>
        <v/>
      </c>
      <c r="AA543" s="19" t="b">
        <f ca="1">IF(Tabela1[[#This Row],[R.A.E]]="SIM",IF(AC543="ok","CONCLUÍDO",IF(Tabela1[[#This Row],[PRAZO ABERTURA R.A.E]]&lt;TODAY(),"ATRASADO","NO PRAZO")))</f>
        <v>0</v>
      </c>
      <c r="AB543" s="19" t="str">
        <f ca="1">IF(Tabela1[[#This Row],[PRAZO ABERTURA R.A.E]]&gt;=TODAY(),"",IF(Tabela1[[#This Row],[STATUS]]="ATRASADO",TODAY()-Tabela1[[#This Row],[PRAZO ABERTURA R.A.E]],""))</f>
        <v/>
      </c>
      <c r="AE543" s="2"/>
    </row>
    <row r="544" spans="1:32" ht="45" x14ac:dyDescent="0.25">
      <c r="A544" s="4">
        <v>543</v>
      </c>
      <c r="B544" s="20" t="s">
        <v>32</v>
      </c>
      <c r="C544" s="49">
        <v>45421</v>
      </c>
      <c r="D544" s="6" t="str">
        <f t="shared" si="4"/>
        <v>maio</v>
      </c>
      <c r="E544" s="21">
        <v>0.8027777777777777</v>
      </c>
      <c r="F544" s="40" t="s">
        <v>3119</v>
      </c>
      <c r="G544" s="20" t="s">
        <v>34</v>
      </c>
      <c r="H544" s="9" t="s">
        <v>113</v>
      </c>
      <c r="I544" s="10"/>
      <c r="J544" s="2"/>
      <c r="K544" s="11" t="s">
        <v>3120</v>
      </c>
      <c r="L544" s="2" t="s">
        <v>37</v>
      </c>
      <c r="M544" s="2" t="s">
        <v>38</v>
      </c>
      <c r="N544" s="20" t="s">
        <v>2839</v>
      </c>
      <c r="O544" s="20" t="s">
        <v>3121</v>
      </c>
      <c r="P544" s="2" t="s">
        <v>3122</v>
      </c>
      <c r="Q544" s="31"/>
      <c r="R544" s="31"/>
      <c r="S544" s="31"/>
      <c r="T544" s="41" t="s">
        <v>3123</v>
      </c>
      <c r="U544" s="2" t="s">
        <v>3124</v>
      </c>
      <c r="V544" s="2" t="s">
        <v>45</v>
      </c>
      <c r="W544" s="2" t="s">
        <v>184</v>
      </c>
      <c r="X544" s="2" t="s">
        <v>151</v>
      </c>
      <c r="Y544" s="2" t="s">
        <v>52</v>
      </c>
      <c r="Z544" s="17">
        <f>IF(Tabela1[[#This Row],[R.A.E]]="SIM",VLOOKUP(Tabela1[[#This Row],[CLASSIFICAÇÃO]],[1]Lista_Susp_!PRAZO,2,0)+Tabela1[[#This Row],[DATA]],"")</f>
        <v>45428</v>
      </c>
      <c r="AA544" s="19" t="str">
        <f ca="1">IF(Tabela1[[#This Row],[R.A.E]]="SIM",IF(AC544="ok","CONCLUÍDO",IF(Tabela1[[#This Row],[PRAZO ABERTURA R.A.E]]&lt;TODAY(),"ATRASADO","NO PRAZO")))</f>
        <v>CONCLUÍDO</v>
      </c>
      <c r="AB544" s="19" t="str">
        <f ca="1">IF(Tabela1[[#This Row],[PRAZO ABERTURA R.A.E]]&gt;=TODAY(),"",IF(Tabela1[[#This Row],[STATUS]]="ATRASADO",TODAY()-Tabela1[[#This Row],[PRAZO ABERTURA R.A.E]],""))</f>
        <v/>
      </c>
      <c r="AC544" s="2" t="s">
        <v>62</v>
      </c>
      <c r="AE544" s="2" t="s">
        <v>52</v>
      </c>
      <c r="AF544" t="s">
        <v>52</v>
      </c>
    </row>
    <row r="545" spans="1:32" ht="30" x14ac:dyDescent="0.25">
      <c r="A545" s="4">
        <v>544</v>
      </c>
      <c r="B545" s="20" t="s">
        <v>71</v>
      </c>
      <c r="C545" s="49">
        <v>45421</v>
      </c>
      <c r="D545" s="6" t="str">
        <f t="shared" si="4"/>
        <v>maio</v>
      </c>
      <c r="E545" s="21">
        <v>0.58333333333333337</v>
      </c>
      <c r="F545" s="40" t="s">
        <v>3125</v>
      </c>
      <c r="G545" s="20" t="s">
        <v>125</v>
      </c>
      <c r="H545" s="9"/>
      <c r="I545" s="10"/>
      <c r="J545" s="2"/>
      <c r="K545" s="11" t="s">
        <v>3126</v>
      </c>
      <c r="L545" s="2" t="s">
        <v>2083</v>
      </c>
      <c r="M545" s="2" t="s">
        <v>128</v>
      </c>
      <c r="N545" s="20" t="s">
        <v>3127</v>
      </c>
      <c r="O545" s="20" t="s">
        <v>3128</v>
      </c>
      <c r="P545" s="2" t="s">
        <v>3129</v>
      </c>
      <c r="Q545" s="31"/>
      <c r="R545" s="31"/>
      <c r="S545" s="31"/>
      <c r="T545" s="41" t="s">
        <v>3130</v>
      </c>
      <c r="U545" s="2" t="s">
        <v>3131</v>
      </c>
      <c r="V545" s="2" t="s">
        <v>374</v>
      </c>
      <c r="W545" s="2" t="s">
        <v>46</v>
      </c>
      <c r="X545" s="2" t="s">
        <v>47</v>
      </c>
      <c r="Y545" s="2" t="s">
        <v>48</v>
      </c>
      <c r="Z545" s="17" t="str">
        <f>IF(Tabela1[[#This Row],[R.A.E]]="SIM",VLOOKUP(Tabela1[[#This Row],[CLASSIFICAÇÃO]],[1]Lista_Susp_!PRAZO,2,0)+Tabela1[[#This Row],[DATA]],"")</f>
        <v/>
      </c>
      <c r="AA545" s="19" t="b">
        <f ca="1">IF(Tabela1[[#This Row],[R.A.E]]="SIM",IF(AC545="ok","CONCLUÍDO",IF(Tabela1[[#This Row],[PRAZO ABERTURA R.A.E]]&lt;TODAY(),"ATRASADO","NO PRAZO")))</f>
        <v>0</v>
      </c>
      <c r="AB545" s="19" t="str">
        <f ca="1">IF(Tabela1[[#This Row],[PRAZO ABERTURA R.A.E]]&gt;=TODAY(),"",IF(Tabela1[[#This Row],[STATUS]]="ATRASADO",TODAY()-Tabela1[[#This Row],[PRAZO ABERTURA R.A.E]],""))</f>
        <v/>
      </c>
      <c r="AE545" s="2"/>
      <c r="AF545" t="s">
        <v>52</v>
      </c>
    </row>
    <row r="546" spans="1:32" ht="90" x14ac:dyDescent="0.25">
      <c r="A546" s="4">
        <v>545</v>
      </c>
      <c r="B546" s="20" t="s">
        <v>32</v>
      </c>
      <c r="C546" s="49">
        <v>45422</v>
      </c>
      <c r="D546" s="6" t="str">
        <f t="shared" si="4"/>
        <v>maio</v>
      </c>
      <c r="E546" s="21">
        <v>2.0833333333333332E-2</v>
      </c>
      <c r="F546" s="40" t="s">
        <v>3132</v>
      </c>
      <c r="G546" s="20" t="s">
        <v>34</v>
      </c>
      <c r="H546" s="9" t="s">
        <v>113</v>
      </c>
      <c r="I546" s="10"/>
      <c r="J546" s="2"/>
      <c r="K546" s="11" t="s">
        <v>3133</v>
      </c>
      <c r="L546" s="2" t="s">
        <v>879</v>
      </c>
      <c r="M546" s="2" t="s">
        <v>38</v>
      </c>
      <c r="N546" s="20" t="s">
        <v>2098</v>
      </c>
      <c r="O546" s="20" t="s">
        <v>3134</v>
      </c>
      <c r="P546" s="2" t="s">
        <v>3135</v>
      </c>
      <c r="Q546" s="31"/>
      <c r="R546" s="31"/>
      <c r="S546" s="31"/>
      <c r="T546" s="41" t="s">
        <v>3136</v>
      </c>
      <c r="U546" s="2" t="s">
        <v>3137</v>
      </c>
      <c r="V546" s="2" t="s">
        <v>1551</v>
      </c>
      <c r="W546" s="2" t="s">
        <v>46</v>
      </c>
      <c r="X546" s="2" t="s">
        <v>47</v>
      </c>
      <c r="Y546" s="2" t="s">
        <v>48</v>
      </c>
      <c r="Z546" s="17" t="str">
        <f>IF(Tabela1[[#This Row],[R.A.E]]="SIM",VLOOKUP(Tabela1[[#This Row],[CLASSIFICAÇÃO]],[1]Lista_Susp_!PRAZO,2,0)+Tabela1[[#This Row],[DATA]],"")</f>
        <v/>
      </c>
      <c r="AA546" s="19" t="b">
        <f ca="1">IF(Tabela1[[#This Row],[R.A.E]]="SIM",IF(AC546="ok","CONCLUÍDO",IF(Tabela1[[#This Row],[PRAZO ABERTURA R.A.E]]&lt;TODAY(),"ATRASADO","NO PRAZO")))</f>
        <v>0</v>
      </c>
      <c r="AB546" s="19" t="str">
        <f ca="1">IF(Tabela1[[#This Row],[PRAZO ABERTURA R.A.E]]&gt;=TODAY(),"",IF(Tabela1[[#This Row],[STATUS]]="ATRASADO",TODAY()-Tabela1[[#This Row],[PRAZO ABERTURA R.A.E]],""))</f>
        <v/>
      </c>
      <c r="AE546" s="2"/>
      <c r="AF546" t="s">
        <v>52</v>
      </c>
    </row>
    <row r="547" spans="1:32" ht="30" x14ac:dyDescent="0.25">
      <c r="A547" s="4">
        <v>546</v>
      </c>
      <c r="B547" s="20" t="s">
        <v>32</v>
      </c>
      <c r="C547" s="49">
        <v>45421</v>
      </c>
      <c r="D547" s="6" t="str">
        <f t="shared" si="4"/>
        <v>maio</v>
      </c>
      <c r="E547" s="21">
        <v>0.9375</v>
      </c>
      <c r="F547" s="40" t="s">
        <v>3138</v>
      </c>
      <c r="G547" s="20" t="s">
        <v>73</v>
      </c>
      <c r="H547" s="9"/>
      <c r="I547" s="10"/>
      <c r="J547" s="2"/>
      <c r="K547" s="11" t="s">
        <v>3139</v>
      </c>
      <c r="L547" s="2" t="s">
        <v>37</v>
      </c>
      <c r="M547" s="2" t="s">
        <v>272</v>
      </c>
      <c r="N547" s="20" t="s">
        <v>3140</v>
      </c>
      <c r="O547" s="20" t="s">
        <v>3141</v>
      </c>
      <c r="P547" s="2" t="s">
        <v>3142</v>
      </c>
      <c r="Q547" s="31"/>
      <c r="R547" s="31"/>
      <c r="S547" s="31"/>
      <c r="T547" s="41" t="s">
        <v>3143</v>
      </c>
      <c r="U547" s="2" t="s">
        <v>3144</v>
      </c>
      <c r="V547" s="2" t="s">
        <v>279</v>
      </c>
      <c r="W547" s="2" t="s">
        <v>1524</v>
      </c>
      <c r="X547" s="2" t="s">
        <v>151</v>
      </c>
      <c r="Y547" s="2" t="s">
        <v>48</v>
      </c>
      <c r="Z547" s="17" t="str">
        <f>IF(Tabela1[[#This Row],[R.A.E]]="SIM",VLOOKUP(Tabela1[[#This Row],[CLASSIFICAÇÃO]],[1]Lista_Susp_!PRAZO,2,0)+Tabela1[[#This Row],[DATA]],"")</f>
        <v/>
      </c>
      <c r="AA547" s="19" t="b">
        <f ca="1">IF(Tabela1[[#This Row],[R.A.E]]="SIM",IF(AC547="ok","CONCLUÍDO",IF(Tabela1[[#This Row],[PRAZO ABERTURA R.A.E]]&lt;TODAY(),"ATRASADO","NO PRAZO")))</f>
        <v>0</v>
      </c>
      <c r="AB547" s="19" t="str">
        <f ca="1">IF(Tabela1[[#This Row],[PRAZO ABERTURA R.A.E]]&gt;=TODAY(),"",IF(Tabela1[[#This Row],[STATUS]]="ATRASADO",TODAY()-Tabela1[[#This Row],[PRAZO ABERTURA R.A.E]],""))</f>
        <v/>
      </c>
      <c r="AE547" s="2"/>
      <c r="AF547" t="s">
        <v>52</v>
      </c>
    </row>
    <row r="548" spans="1:32" ht="30" x14ac:dyDescent="0.25">
      <c r="A548" s="4">
        <v>547</v>
      </c>
      <c r="B548" s="20" t="s">
        <v>32</v>
      </c>
      <c r="C548" s="49">
        <v>45420</v>
      </c>
      <c r="D548" s="6" t="str">
        <f t="shared" si="4"/>
        <v>maio</v>
      </c>
      <c r="E548" s="21">
        <v>0.65277777777777779</v>
      </c>
      <c r="F548" s="40" t="s">
        <v>3145</v>
      </c>
      <c r="G548" s="20" t="s">
        <v>73</v>
      </c>
      <c r="H548" s="9"/>
      <c r="I548" s="10"/>
      <c r="J548" s="2"/>
      <c r="K548" s="11" t="s">
        <v>3146</v>
      </c>
      <c r="L548" s="2" t="s">
        <v>37</v>
      </c>
      <c r="M548" s="2" t="s">
        <v>76</v>
      </c>
      <c r="N548" s="20" t="s">
        <v>1073</v>
      </c>
      <c r="O548" s="20" t="s">
        <v>3147</v>
      </c>
      <c r="P548" s="2" t="s">
        <v>3111</v>
      </c>
      <c r="Q548" s="31"/>
      <c r="R548" s="31"/>
      <c r="S548" s="31"/>
      <c r="T548" s="41" t="s">
        <v>3148</v>
      </c>
      <c r="U548" s="2" t="s">
        <v>3149</v>
      </c>
      <c r="V548" s="2" t="s">
        <v>467</v>
      </c>
      <c r="W548" s="2" t="s">
        <v>46</v>
      </c>
      <c r="X548" s="2" t="s">
        <v>151</v>
      </c>
      <c r="Y548" s="2" t="s">
        <v>48</v>
      </c>
      <c r="Z548" s="17" t="str">
        <f>IF(Tabela1[[#This Row],[R.A.E]]="SIM",VLOOKUP(Tabela1[[#This Row],[CLASSIFICAÇÃO]],[1]Lista_Susp_!PRAZO,2,0)+Tabela1[[#This Row],[DATA]],"")</f>
        <v/>
      </c>
      <c r="AA548" s="19" t="b">
        <f ca="1">IF(Tabela1[[#This Row],[R.A.E]]="SIM",IF(AC548="ok","CONCLUÍDO",IF(Tabela1[[#This Row],[PRAZO ABERTURA R.A.E]]&lt;TODAY(),"ATRASADO","NO PRAZO")))</f>
        <v>0</v>
      </c>
      <c r="AB548" s="19" t="str">
        <f ca="1">IF(Tabela1[[#This Row],[PRAZO ABERTURA R.A.E]]&gt;=TODAY(),"",IF(Tabela1[[#This Row],[STATUS]]="ATRASADO",TODAY()-Tabela1[[#This Row],[PRAZO ABERTURA R.A.E]],""))</f>
        <v/>
      </c>
      <c r="AE548" s="2"/>
      <c r="AF548" t="s">
        <v>48</v>
      </c>
    </row>
    <row r="549" spans="1:32" ht="30" x14ac:dyDescent="0.25">
      <c r="A549" s="4">
        <v>548</v>
      </c>
      <c r="B549" s="20" t="s">
        <v>32</v>
      </c>
      <c r="C549" s="49">
        <v>45422</v>
      </c>
      <c r="D549" s="6" t="str">
        <f t="shared" si="4"/>
        <v>maio</v>
      </c>
      <c r="E549" s="21">
        <v>0.41666666666666669</v>
      </c>
      <c r="F549" s="40" t="s">
        <v>3150</v>
      </c>
      <c r="G549" s="20" t="s">
        <v>64</v>
      </c>
      <c r="H549" s="9"/>
      <c r="I549" s="10"/>
      <c r="J549" s="2"/>
      <c r="K549" s="11" t="s">
        <v>3151</v>
      </c>
      <c r="L549" s="2" t="s">
        <v>37</v>
      </c>
      <c r="M549" s="2" t="s">
        <v>96</v>
      </c>
      <c r="N549" s="20" t="s">
        <v>3152</v>
      </c>
      <c r="O549" s="20" t="s">
        <v>3153</v>
      </c>
      <c r="P549" s="2" t="s">
        <v>3154</v>
      </c>
      <c r="Q549" s="31"/>
      <c r="R549" s="31"/>
      <c r="S549" s="31"/>
      <c r="T549" s="41" t="s">
        <v>3155</v>
      </c>
      <c r="U549" s="2" t="s">
        <v>2487</v>
      </c>
      <c r="V549" s="2" t="s">
        <v>104</v>
      </c>
      <c r="W549" s="2" t="s">
        <v>46</v>
      </c>
      <c r="X549" s="2" t="s">
        <v>47</v>
      </c>
      <c r="Y549" s="2" t="s">
        <v>48</v>
      </c>
      <c r="Z549" s="17" t="str">
        <f>IF(Tabela1[[#This Row],[R.A.E]]="SIM",VLOOKUP(Tabela1[[#This Row],[CLASSIFICAÇÃO]],[1]Lista_Susp_!PRAZO,2,0)+Tabela1[[#This Row],[DATA]],"")</f>
        <v/>
      </c>
      <c r="AA549" s="19" t="b">
        <f ca="1">IF(Tabela1[[#This Row],[R.A.E]]="SIM",IF(AC549="ok","CONCLUÍDO",IF(Tabela1[[#This Row],[PRAZO ABERTURA R.A.E]]&lt;TODAY(),"ATRASADO","NO PRAZO")))</f>
        <v>0</v>
      </c>
      <c r="AB549" s="19" t="str">
        <f ca="1">IF(Tabela1[[#This Row],[PRAZO ABERTURA R.A.E]]&gt;=TODAY(),"",IF(Tabela1[[#This Row],[STATUS]]="ATRASADO",TODAY()-Tabela1[[#This Row],[PRAZO ABERTURA R.A.E]],""))</f>
        <v/>
      </c>
      <c r="AE549" s="2"/>
      <c r="AF549" t="s">
        <v>52</v>
      </c>
    </row>
    <row r="550" spans="1:32" ht="30" x14ac:dyDescent="0.25">
      <c r="A550" s="4">
        <v>549</v>
      </c>
      <c r="B550" s="20" t="s">
        <v>32</v>
      </c>
      <c r="C550" s="49">
        <v>45422</v>
      </c>
      <c r="D550" s="6" t="str">
        <f t="shared" si="4"/>
        <v>maio</v>
      </c>
      <c r="E550" s="21">
        <v>0.56944444444444442</v>
      </c>
      <c r="F550" s="40" t="s">
        <v>593</v>
      </c>
      <c r="G550" s="20" t="s">
        <v>73</v>
      </c>
      <c r="H550" s="9"/>
      <c r="I550" s="10"/>
      <c r="J550" s="2"/>
      <c r="K550" s="11" t="s">
        <v>3156</v>
      </c>
      <c r="L550" s="2" t="s">
        <v>37</v>
      </c>
      <c r="M550" s="2" t="s">
        <v>38</v>
      </c>
      <c r="N550" s="20" t="s">
        <v>2785</v>
      </c>
      <c r="O550" s="20" t="s">
        <v>2835</v>
      </c>
      <c r="P550" s="2" t="s">
        <v>2698</v>
      </c>
      <c r="Q550" s="31"/>
      <c r="R550" s="31"/>
      <c r="S550" s="31"/>
      <c r="T550" s="41" t="s">
        <v>3157</v>
      </c>
      <c r="U550" s="2" t="s">
        <v>2741</v>
      </c>
      <c r="V550" s="2" t="s">
        <v>45</v>
      </c>
      <c r="W550" s="2" t="s">
        <v>46</v>
      </c>
      <c r="X550" s="2" t="s">
        <v>47</v>
      </c>
      <c r="Y550" s="2" t="s">
        <v>48</v>
      </c>
      <c r="Z550" s="17" t="str">
        <f>IF(Tabela1[[#This Row],[R.A.E]]="SIM",VLOOKUP(Tabela1[[#This Row],[CLASSIFICAÇÃO]],[1]Lista_Susp_!PRAZO,2,0)+Tabela1[[#This Row],[DATA]],"")</f>
        <v/>
      </c>
      <c r="AA550" s="19" t="b">
        <f ca="1">IF(Tabela1[[#This Row],[R.A.E]]="SIM",IF(AC550="ok","CONCLUÍDO",IF(Tabela1[[#This Row],[PRAZO ABERTURA R.A.E]]&lt;TODAY(),"ATRASADO","NO PRAZO")))</f>
        <v>0</v>
      </c>
      <c r="AB550" s="19" t="str">
        <f ca="1">IF(Tabela1[[#This Row],[PRAZO ABERTURA R.A.E]]&gt;=TODAY(),"",IF(Tabela1[[#This Row],[STATUS]]="ATRASADO",TODAY()-Tabela1[[#This Row],[PRAZO ABERTURA R.A.E]],""))</f>
        <v/>
      </c>
      <c r="AE550" s="2"/>
      <c r="AF550" t="s">
        <v>52</v>
      </c>
    </row>
    <row r="551" spans="1:32" ht="90" x14ac:dyDescent="0.25">
      <c r="A551" s="4">
        <v>550</v>
      </c>
      <c r="B551" s="20" t="s">
        <v>32</v>
      </c>
      <c r="C551" s="49">
        <v>45424</v>
      </c>
      <c r="D551" s="6" t="str">
        <f t="shared" si="4"/>
        <v>maio</v>
      </c>
      <c r="E551" s="21">
        <v>0.44097222222222227</v>
      </c>
      <c r="F551" s="40" t="s">
        <v>3158</v>
      </c>
      <c r="G551" s="20" t="s">
        <v>34</v>
      </c>
      <c r="H551" s="9" t="s">
        <v>113</v>
      </c>
      <c r="I551" s="10"/>
      <c r="J551" s="2"/>
      <c r="K551" s="11" t="s">
        <v>3159</v>
      </c>
      <c r="L551" s="2" t="s">
        <v>879</v>
      </c>
      <c r="M551" s="2" t="s">
        <v>38</v>
      </c>
      <c r="N551" s="20" t="s">
        <v>2098</v>
      </c>
      <c r="O551" s="20" t="s">
        <v>3160</v>
      </c>
      <c r="P551" s="2" t="s">
        <v>3135</v>
      </c>
      <c r="Q551" s="31"/>
      <c r="R551" s="31"/>
      <c r="S551" s="31"/>
      <c r="T551" s="41" t="s">
        <v>3161</v>
      </c>
      <c r="U551" s="2" t="s">
        <v>3137</v>
      </c>
      <c r="V551" s="2" t="s">
        <v>1551</v>
      </c>
      <c r="W551" s="2" t="s">
        <v>184</v>
      </c>
      <c r="X551" s="2" t="s">
        <v>47</v>
      </c>
      <c r="Y551" s="2" t="s">
        <v>52</v>
      </c>
      <c r="Z551" s="17">
        <f>IF(Tabela1[[#This Row],[R.A.E]]="SIM",VLOOKUP(Tabela1[[#This Row],[CLASSIFICAÇÃO]],[1]Lista_Susp_!PRAZO,2,0)+Tabela1[[#This Row],[DATA]],"")</f>
        <v>45431</v>
      </c>
      <c r="AA551" s="19" t="str">
        <f ca="1">IF(Tabela1[[#This Row],[R.A.E]]="SIM",IF(AC551="ok","CONCLUÍDO",IF(Tabela1[[#This Row],[PRAZO ABERTURA R.A.E]]&lt;TODAY(),"ATRASADO","NO PRAZO")))</f>
        <v>CONCLUÍDO</v>
      </c>
      <c r="AB551" s="19" t="str">
        <f ca="1">IF(Tabela1[[#This Row],[PRAZO ABERTURA R.A.E]]&gt;=TODAY(),"",IF(Tabela1[[#This Row],[STATUS]]="ATRASADO",TODAY()-Tabela1[[#This Row],[PRAZO ABERTURA R.A.E]],""))</f>
        <v/>
      </c>
      <c r="AC551" s="2" t="s">
        <v>62</v>
      </c>
      <c r="AD551" s="17">
        <v>45427</v>
      </c>
      <c r="AE551" s="2" t="s">
        <v>52</v>
      </c>
      <c r="AF551" t="s">
        <v>52</v>
      </c>
    </row>
    <row r="552" spans="1:32" x14ac:dyDescent="0.25">
      <c r="A552" s="4">
        <v>551</v>
      </c>
      <c r="B552" s="20" t="s">
        <v>32</v>
      </c>
      <c r="C552" s="49">
        <v>45423</v>
      </c>
      <c r="D552" s="6" t="str">
        <f t="shared" si="4"/>
        <v>maio</v>
      </c>
      <c r="E552" s="21">
        <v>0.9375</v>
      </c>
      <c r="F552" s="40" t="s">
        <v>3162</v>
      </c>
      <c r="G552" s="20" t="s">
        <v>34</v>
      </c>
      <c r="H552" s="9" t="s">
        <v>113</v>
      </c>
      <c r="I552" s="10"/>
      <c r="J552" s="2"/>
      <c r="K552" s="11" t="s">
        <v>3163</v>
      </c>
      <c r="L552" s="2" t="s">
        <v>37</v>
      </c>
      <c r="M552" s="2" t="s">
        <v>38</v>
      </c>
      <c r="N552" s="20" t="s">
        <v>3164</v>
      </c>
      <c r="O552" s="20" t="s">
        <v>3165</v>
      </c>
      <c r="P552" s="2" t="s">
        <v>3166</v>
      </c>
      <c r="Q552" s="31"/>
      <c r="R552" s="31"/>
      <c r="S552" s="31"/>
      <c r="T552" s="41" t="s">
        <v>3167</v>
      </c>
      <c r="U552" s="2" t="s">
        <v>3168</v>
      </c>
      <c r="V552" s="2" t="s">
        <v>45</v>
      </c>
      <c r="W552" s="2" t="s">
        <v>46</v>
      </c>
      <c r="X552" s="2" t="s">
        <v>47</v>
      </c>
      <c r="Y552" s="2" t="s">
        <v>48</v>
      </c>
      <c r="Z552" s="17" t="str">
        <f>IF(Tabela1[[#This Row],[R.A.E]]="SIM",VLOOKUP(Tabela1[[#This Row],[CLASSIFICAÇÃO]],[1]Lista_Susp_!PRAZO,2,0)+Tabela1[[#This Row],[DATA]],"")</f>
        <v/>
      </c>
      <c r="AA552" s="19" t="b">
        <f ca="1">IF(Tabela1[[#This Row],[R.A.E]]="SIM",IF(AC552="ok","CONCLUÍDO",IF(Tabela1[[#This Row],[PRAZO ABERTURA R.A.E]]&lt;TODAY(),"ATRASADO","NO PRAZO")))</f>
        <v>0</v>
      </c>
      <c r="AB552" s="19" t="str">
        <f ca="1">IF(Tabela1[[#This Row],[PRAZO ABERTURA R.A.E]]&gt;=TODAY(),"",IF(Tabela1[[#This Row],[STATUS]]="ATRASADO",TODAY()-Tabela1[[#This Row],[PRAZO ABERTURA R.A.E]],""))</f>
        <v/>
      </c>
      <c r="AE552" s="2"/>
      <c r="AF552" t="s">
        <v>52</v>
      </c>
    </row>
    <row r="553" spans="1:32" ht="30" x14ac:dyDescent="0.25">
      <c r="A553" s="4">
        <v>552</v>
      </c>
      <c r="B553" s="20" t="s">
        <v>71</v>
      </c>
      <c r="C553" s="49">
        <v>45422</v>
      </c>
      <c r="D553" s="6" t="str">
        <f t="shared" ref="D553:D616" si="5">TEXT(C553,"MMMM")</f>
        <v>maio</v>
      </c>
      <c r="E553" s="21">
        <v>0.65625</v>
      </c>
      <c r="F553" s="40" t="s">
        <v>3169</v>
      </c>
      <c r="G553" s="20" t="s">
        <v>34</v>
      </c>
      <c r="H553" s="9" t="s">
        <v>35</v>
      </c>
      <c r="I553" s="10"/>
      <c r="J553" s="2"/>
      <c r="K553" s="11" t="s">
        <v>3170</v>
      </c>
      <c r="L553" s="2" t="s">
        <v>229</v>
      </c>
      <c r="M553" s="2" t="s">
        <v>128</v>
      </c>
      <c r="N553" s="20" t="s">
        <v>3171</v>
      </c>
      <c r="O553" s="20" t="s">
        <v>3172</v>
      </c>
      <c r="P553" s="2" t="s">
        <v>1252</v>
      </c>
      <c r="Q553" s="31"/>
      <c r="R553" s="31"/>
      <c r="S553" s="31"/>
      <c r="T553" s="41" t="s">
        <v>3173</v>
      </c>
      <c r="U553" s="2" t="s">
        <v>3174</v>
      </c>
      <c r="V553" s="2" t="s">
        <v>145</v>
      </c>
      <c r="W553" s="2" t="s">
        <v>46</v>
      </c>
      <c r="X553" s="2" t="s">
        <v>47</v>
      </c>
      <c r="Y553" s="2" t="s">
        <v>48</v>
      </c>
      <c r="Z553" s="17" t="str">
        <f>IF(Tabela1[[#This Row],[R.A.E]]="SIM",VLOOKUP(Tabela1[[#This Row],[CLASSIFICAÇÃO]],[1]Lista_Susp_!PRAZO,2,0)+Tabela1[[#This Row],[DATA]],"")</f>
        <v/>
      </c>
      <c r="AA553" s="19" t="b">
        <f ca="1">IF(Tabela1[[#This Row],[R.A.E]]="SIM",IF(AC553="ok","CONCLUÍDO",IF(Tabela1[[#This Row],[PRAZO ABERTURA R.A.E]]&lt;TODAY(),"ATRASADO","NO PRAZO")))</f>
        <v>0</v>
      </c>
      <c r="AB553" s="19" t="str">
        <f ca="1">IF(Tabela1[[#This Row],[PRAZO ABERTURA R.A.E]]&gt;=TODAY(),"",IF(Tabela1[[#This Row],[STATUS]]="ATRASADO",TODAY()-Tabela1[[#This Row],[PRAZO ABERTURA R.A.E]],""))</f>
        <v/>
      </c>
      <c r="AE553" s="2"/>
      <c r="AF553" t="s">
        <v>52</v>
      </c>
    </row>
    <row r="554" spans="1:32" ht="45" x14ac:dyDescent="0.25">
      <c r="A554" s="4">
        <v>553</v>
      </c>
      <c r="B554" s="20" t="s">
        <v>71</v>
      </c>
      <c r="C554" s="49">
        <v>45423</v>
      </c>
      <c r="D554" s="6" t="str">
        <f t="shared" si="5"/>
        <v>maio</v>
      </c>
      <c r="E554" s="21">
        <v>0.60416666666666663</v>
      </c>
      <c r="F554" s="40" t="s">
        <v>3175</v>
      </c>
      <c r="G554" s="20" t="s">
        <v>34</v>
      </c>
      <c r="H554" s="10" t="s">
        <v>583</v>
      </c>
      <c r="I554" s="10"/>
      <c r="J554" s="2"/>
      <c r="K554" s="11" t="s">
        <v>3176</v>
      </c>
      <c r="L554" s="2" t="s">
        <v>1016</v>
      </c>
      <c r="M554" s="2" t="s">
        <v>128</v>
      </c>
      <c r="N554" s="20" t="s">
        <v>2039</v>
      </c>
      <c r="O554" s="20" t="s">
        <v>3177</v>
      </c>
      <c r="P554" s="2" t="s">
        <v>3084</v>
      </c>
      <c r="Q554" s="31"/>
      <c r="R554" s="31"/>
      <c r="S554" s="31"/>
      <c r="T554" s="41" t="s">
        <v>3178</v>
      </c>
      <c r="U554" s="2" t="s">
        <v>3179</v>
      </c>
      <c r="V554" s="2" t="s">
        <v>85</v>
      </c>
      <c r="W554" s="2" t="s">
        <v>184</v>
      </c>
      <c r="X554" s="2" t="s">
        <v>151</v>
      </c>
      <c r="Y554" s="2" t="s">
        <v>52</v>
      </c>
      <c r="Z554" s="17">
        <f>IF(Tabela1[[#This Row],[R.A.E]]="SIM",VLOOKUP(Tabela1[[#This Row],[CLASSIFICAÇÃO]],[1]Lista_Susp_!PRAZO,2,0)+Tabela1[[#This Row],[DATA]],"")</f>
        <v>45430</v>
      </c>
      <c r="AA554" s="19" t="str">
        <f ca="1">IF(Tabela1[[#This Row],[R.A.E]]="SIM",IF(AC554="ok","CONCLUÍDO",IF(Tabela1[[#This Row],[PRAZO ABERTURA R.A.E]]&lt;TODAY(),"ATRASADO","NO PRAZO")))</f>
        <v>ATRASADO</v>
      </c>
      <c r="AB554" s="19">
        <f ca="1">IF(Tabela1[[#This Row],[PRAZO ABERTURA R.A.E]]&gt;=TODAY(),"",IF(Tabela1[[#This Row],[STATUS]]="ATRASADO",TODAY()-Tabela1[[#This Row],[PRAZO ABERTURA R.A.E]],""))</f>
        <v>153</v>
      </c>
      <c r="AE554" s="2"/>
      <c r="AF554" t="s">
        <v>52</v>
      </c>
    </row>
    <row r="555" spans="1:32" ht="45" x14ac:dyDescent="0.25">
      <c r="A555" s="4">
        <v>554</v>
      </c>
      <c r="B555" s="20" t="s">
        <v>71</v>
      </c>
      <c r="C555" s="49">
        <v>45428</v>
      </c>
      <c r="D555" s="6" t="str">
        <f t="shared" si="5"/>
        <v>maio</v>
      </c>
      <c r="E555" s="21">
        <v>0.36458333333333331</v>
      </c>
      <c r="F555" s="40" t="s">
        <v>3180</v>
      </c>
      <c r="G555" s="20" t="s">
        <v>73</v>
      </c>
      <c r="H555" s="9"/>
      <c r="I555" s="10"/>
      <c r="J555" s="2"/>
      <c r="K555" s="11" t="s">
        <v>3181</v>
      </c>
      <c r="L555" s="2" t="s">
        <v>3182</v>
      </c>
      <c r="M555" s="2" t="s">
        <v>76</v>
      </c>
      <c r="N555" s="2" t="s">
        <v>76</v>
      </c>
      <c r="O555" s="20" t="s">
        <v>3183</v>
      </c>
      <c r="P555" s="2" t="s">
        <v>3184</v>
      </c>
      <c r="Q555" s="31"/>
      <c r="R555" s="31"/>
      <c r="S555" s="31"/>
      <c r="T555" s="41" t="s">
        <v>3185</v>
      </c>
      <c r="U555" s="2" t="s">
        <v>3186</v>
      </c>
      <c r="V555" s="2" t="s">
        <v>894</v>
      </c>
      <c r="W555" s="2" t="s">
        <v>46</v>
      </c>
      <c r="X555" s="2" t="s">
        <v>47</v>
      </c>
      <c r="Y555" s="4" t="s">
        <v>48</v>
      </c>
      <c r="Z555" s="17"/>
      <c r="AA555" s="19"/>
      <c r="AB555" s="19"/>
      <c r="AE555" s="2"/>
      <c r="AF555" t="s">
        <v>52</v>
      </c>
    </row>
    <row r="556" spans="1:32" x14ac:dyDescent="0.25">
      <c r="A556" s="4">
        <v>555</v>
      </c>
      <c r="B556" s="20" t="s">
        <v>32</v>
      </c>
      <c r="C556" s="49">
        <v>45419</v>
      </c>
      <c r="D556" s="6" t="str">
        <f t="shared" si="5"/>
        <v>maio</v>
      </c>
      <c r="E556" s="21">
        <v>0.37847222222222227</v>
      </c>
      <c r="F556" s="40" t="s">
        <v>3187</v>
      </c>
      <c r="G556" s="20" t="s">
        <v>34</v>
      </c>
      <c r="H556" s="9" t="s">
        <v>93</v>
      </c>
      <c r="I556" s="10"/>
      <c r="J556" s="2"/>
      <c r="K556" s="11" t="s">
        <v>3188</v>
      </c>
      <c r="L556" s="2" t="s">
        <v>37</v>
      </c>
      <c r="M556" s="2" t="s">
        <v>38</v>
      </c>
      <c r="N556" s="20" t="s">
        <v>3189</v>
      </c>
      <c r="O556" s="20" t="s">
        <v>3190</v>
      </c>
      <c r="P556" s="2" t="s">
        <v>1628</v>
      </c>
      <c r="Q556" s="31"/>
      <c r="R556" s="31"/>
      <c r="S556" s="31"/>
      <c r="T556" s="41" t="s">
        <v>3191</v>
      </c>
      <c r="U556" s="2" t="s">
        <v>3192</v>
      </c>
      <c r="V556" s="2" t="s">
        <v>45</v>
      </c>
      <c r="W556" s="2" t="s">
        <v>184</v>
      </c>
      <c r="X556" s="2" t="s">
        <v>47</v>
      </c>
      <c r="Y556" s="2" t="s">
        <v>52</v>
      </c>
      <c r="Z556" s="17">
        <f>IF(Tabela1[[#This Row],[R.A.E]]="SIM",VLOOKUP(Tabela1[[#This Row],[CLASSIFICAÇÃO]],[1]Lista_Susp_!PRAZO,2,0)+Tabela1[[#This Row],[DATA]],"")</f>
        <v>45426</v>
      </c>
      <c r="AA556" s="19" t="str">
        <f ca="1">IF(Tabela1[[#This Row],[R.A.E]]="SIM",IF(AC556="ok","CONCLUÍDO",IF(Tabela1[[#This Row],[PRAZO ABERTURA R.A.E]]&lt;TODAY(),"ATRASADO","NO PRAZO")))</f>
        <v>CONCLUÍDO</v>
      </c>
      <c r="AB556" s="19" t="str">
        <f ca="1">IF(Tabela1[[#This Row],[PRAZO ABERTURA R.A.E]]&gt;=TODAY(),"",IF(Tabela1[[#This Row],[STATUS]]="ATRASADO",TODAY()-Tabela1[[#This Row],[PRAZO ABERTURA R.A.E]],""))</f>
        <v/>
      </c>
      <c r="AC556" s="2" t="s">
        <v>186</v>
      </c>
      <c r="AE556" s="2" t="s">
        <v>52</v>
      </c>
      <c r="AF556" t="s">
        <v>52</v>
      </c>
    </row>
    <row r="557" spans="1:32" ht="30" x14ac:dyDescent="0.25">
      <c r="A557" s="31">
        <v>556</v>
      </c>
      <c r="B557" s="20" t="s">
        <v>32</v>
      </c>
      <c r="C557" s="49">
        <v>45425</v>
      </c>
      <c r="D557" s="6" t="str">
        <f t="shared" si="5"/>
        <v>maio</v>
      </c>
      <c r="E557" s="21">
        <v>0.70833333333333337</v>
      </c>
      <c r="F557" s="40" t="s">
        <v>3193</v>
      </c>
      <c r="G557" s="20" t="s">
        <v>50</v>
      </c>
      <c r="H557" s="9"/>
      <c r="I557" s="10" t="s">
        <v>172</v>
      </c>
      <c r="J557" s="2"/>
      <c r="K557" s="11" t="s">
        <v>3194</v>
      </c>
      <c r="L557" s="2" t="s">
        <v>37</v>
      </c>
      <c r="M557" s="2" t="s">
        <v>96</v>
      </c>
      <c r="N557" s="20" t="s">
        <v>3195</v>
      </c>
      <c r="O557" s="20" t="s">
        <v>3196</v>
      </c>
      <c r="P557" s="2" t="s">
        <v>3154</v>
      </c>
      <c r="Q557" s="31"/>
      <c r="R557" s="31"/>
      <c r="S557" s="31"/>
      <c r="T557" s="41" t="s">
        <v>3197</v>
      </c>
      <c r="U557" s="2" t="s">
        <v>3198</v>
      </c>
      <c r="V557" s="2" t="s">
        <v>104</v>
      </c>
      <c r="W557" s="2" t="s">
        <v>46</v>
      </c>
      <c r="X557" s="2" t="s">
        <v>47</v>
      </c>
      <c r="Y557" s="2" t="s">
        <v>52</v>
      </c>
      <c r="Z557" s="17">
        <f>IF(Tabela1[[#This Row],[R.A.E]]="SIM",VLOOKUP(Tabela1[[#This Row],[CLASSIFICAÇÃO]],[1]Lista_Susp_!PRAZO,2,0)+Tabela1[[#This Row],[DATA]],"")</f>
        <v>45432</v>
      </c>
      <c r="AA557" s="19" t="str">
        <f ca="1">IF(Tabela1[[#This Row],[R.A.E]]="SIM",IF(AC557="ok","CONCLUÍDO",IF(Tabela1[[#This Row],[PRAZO ABERTURA R.A.E]]&lt;TODAY(),"ATRASADO","NO PRAZO")))</f>
        <v>CONCLUÍDO</v>
      </c>
      <c r="AB557" s="19" t="str">
        <f ca="1">IF(Tabela1[[#This Row],[PRAZO ABERTURA R.A.E]]&gt;=TODAY(),"",IF(Tabela1[[#This Row],[STATUS]]="ATRASADO",TODAY()-Tabela1[[#This Row],[PRAZO ABERTURA R.A.E]],""))</f>
        <v/>
      </c>
      <c r="AC557" s="2" t="s">
        <v>186</v>
      </c>
      <c r="AD557" s="17">
        <v>45429</v>
      </c>
      <c r="AE557" s="2" t="s">
        <v>52</v>
      </c>
      <c r="AF557" t="s">
        <v>52</v>
      </c>
    </row>
    <row r="558" spans="1:32" ht="30" x14ac:dyDescent="0.25">
      <c r="A558" s="4">
        <v>557</v>
      </c>
      <c r="B558" s="20" t="s">
        <v>32</v>
      </c>
      <c r="C558" s="49">
        <v>45425</v>
      </c>
      <c r="D558" s="6" t="str">
        <f t="shared" si="5"/>
        <v>maio</v>
      </c>
      <c r="E558" s="21">
        <v>0.5854166666666667</v>
      </c>
      <c r="F558" s="40" t="s">
        <v>3199</v>
      </c>
      <c r="G558" s="20" t="s">
        <v>34</v>
      </c>
      <c r="H558" s="9" t="s">
        <v>93</v>
      </c>
      <c r="I558" s="10"/>
      <c r="J558" s="2"/>
      <c r="K558" s="11" t="s">
        <v>3200</v>
      </c>
      <c r="L558" s="2" t="s">
        <v>37</v>
      </c>
      <c r="M558" s="2" t="s">
        <v>497</v>
      </c>
      <c r="N558" s="20" t="s">
        <v>3201</v>
      </c>
      <c r="O558" s="20" t="s">
        <v>3202</v>
      </c>
      <c r="P558" s="2" t="s">
        <v>3203</v>
      </c>
      <c r="Q558" s="31"/>
      <c r="R558" s="31"/>
      <c r="S558" s="31"/>
      <c r="T558" s="41" t="s">
        <v>3204</v>
      </c>
      <c r="U558" s="2" t="s">
        <v>3205</v>
      </c>
      <c r="V558" s="2" t="s">
        <v>467</v>
      </c>
      <c r="W558" s="2" t="s">
        <v>46</v>
      </c>
      <c r="X558" s="2" t="s">
        <v>47</v>
      </c>
      <c r="Y558" s="2" t="s">
        <v>48</v>
      </c>
      <c r="Z558" s="17" t="str">
        <f>IF(Tabela1[[#This Row],[R.A.E]]="SIM",VLOOKUP(Tabela1[[#This Row],[CLASSIFICAÇÃO]],[1]Lista_Susp_!PRAZO,2,0)+Tabela1[[#This Row],[DATA]],"")</f>
        <v/>
      </c>
      <c r="AA558" s="19" t="b">
        <f ca="1">IF(Tabela1[[#This Row],[R.A.E]]="SIM",IF(AC558="ok","CONCLUÍDO",IF(Tabela1[[#This Row],[PRAZO ABERTURA R.A.E]]&lt;TODAY(),"ATRASADO","NO PRAZO")))</f>
        <v>0</v>
      </c>
      <c r="AB558" s="19" t="str">
        <f ca="1">IF(Tabela1[[#This Row],[PRAZO ABERTURA R.A.E]]&gt;=TODAY(),"",IF(Tabela1[[#This Row],[STATUS]]="ATRASADO",TODAY()-Tabela1[[#This Row],[PRAZO ABERTURA R.A.E]],""))</f>
        <v/>
      </c>
      <c r="AE558" s="2"/>
      <c r="AF558" t="s">
        <v>52</v>
      </c>
    </row>
    <row r="559" spans="1:32" ht="30" x14ac:dyDescent="0.25">
      <c r="A559" s="4">
        <v>558</v>
      </c>
      <c r="B559" s="20" t="s">
        <v>32</v>
      </c>
      <c r="C559" s="49">
        <v>45425</v>
      </c>
      <c r="D559" s="6" t="str">
        <f t="shared" si="5"/>
        <v>maio</v>
      </c>
      <c r="E559" s="21">
        <v>0.65277777777777779</v>
      </c>
      <c r="F559" s="40" t="s">
        <v>3206</v>
      </c>
      <c r="G559" s="20" t="s">
        <v>34</v>
      </c>
      <c r="H559" s="9" t="s">
        <v>93</v>
      </c>
      <c r="I559" s="10"/>
      <c r="J559" s="2"/>
      <c r="K559" s="11" t="s">
        <v>3207</v>
      </c>
      <c r="L559" s="2" t="s">
        <v>37</v>
      </c>
      <c r="M559" s="2" t="s">
        <v>729</v>
      </c>
      <c r="N559" s="20" t="s">
        <v>3208</v>
      </c>
      <c r="O559" s="20" t="s">
        <v>3209</v>
      </c>
      <c r="P559" s="2" t="s">
        <v>3210</v>
      </c>
      <c r="Q559" s="31"/>
      <c r="R559" s="31"/>
      <c r="S559" s="31"/>
      <c r="T559" s="41" t="s">
        <v>3211</v>
      </c>
      <c r="U559" s="2" t="s">
        <v>3212</v>
      </c>
      <c r="V559" s="2" t="s">
        <v>333</v>
      </c>
      <c r="W559" s="2" t="s">
        <v>46</v>
      </c>
      <c r="X559" s="2" t="s">
        <v>47</v>
      </c>
      <c r="Y559" s="2" t="s">
        <v>48</v>
      </c>
      <c r="Z559" s="17" t="str">
        <f>IF(Tabela1[[#This Row],[R.A.E]]="SIM",VLOOKUP(Tabela1[[#This Row],[CLASSIFICAÇÃO]],[1]Lista_Susp_!PRAZO,2,0)+Tabela1[[#This Row],[DATA]],"")</f>
        <v/>
      </c>
      <c r="AA559" s="19" t="b">
        <f ca="1">IF(Tabela1[[#This Row],[R.A.E]]="SIM",IF(AC559="ok","CONCLUÍDO",IF(Tabela1[[#This Row],[PRAZO ABERTURA R.A.E]]&lt;TODAY(),"ATRASADO","NO PRAZO")))</f>
        <v>0</v>
      </c>
      <c r="AB559" s="19" t="str">
        <f ca="1">IF(Tabela1[[#This Row],[PRAZO ABERTURA R.A.E]]&gt;=TODAY(),"",IF(Tabela1[[#This Row],[STATUS]]="ATRASADO",TODAY()-Tabela1[[#This Row],[PRAZO ABERTURA R.A.E]],""))</f>
        <v/>
      </c>
      <c r="AE559" s="2"/>
      <c r="AF559" t="s">
        <v>52</v>
      </c>
    </row>
    <row r="560" spans="1:32" x14ac:dyDescent="0.25">
      <c r="A560" s="4">
        <v>559</v>
      </c>
      <c r="B560" s="20" t="s">
        <v>32</v>
      </c>
      <c r="C560" s="49">
        <v>45425</v>
      </c>
      <c r="D560" s="6" t="str">
        <f t="shared" si="5"/>
        <v>maio</v>
      </c>
      <c r="E560" s="21">
        <v>0.66666666666666663</v>
      </c>
      <c r="F560" s="40" t="s">
        <v>3213</v>
      </c>
      <c r="G560" s="20" t="s">
        <v>64</v>
      </c>
      <c r="H560" s="9"/>
      <c r="I560" s="10"/>
      <c r="J560" s="2"/>
      <c r="K560" s="11" t="s">
        <v>3214</v>
      </c>
      <c r="L560" s="2" t="s">
        <v>37</v>
      </c>
      <c r="M560" s="2" t="s">
        <v>128</v>
      </c>
      <c r="N560" s="20" t="s">
        <v>3109</v>
      </c>
      <c r="O560" s="20" t="s">
        <v>3215</v>
      </c>
      <c r="P560" s="1" t="s">
        <v>3111</v>
      </c>
      <c r="Q560" s="31"/>
      <c r="R560" s="31"/>
      <c r="S560" s="31"/>
      <c r="T560" s="41" t="s">
        <v>3216</v>
      </c>
      <c r="U560" s="2" t="s">
        <v>3217</v>
      </c>
      <c r="V560" s="2" t="s">
        <v>1038</v>
      </c>
      <c r="W560" s="2" t="s">
        <v>46</v>
      </c>
      <c r="X560" s="2" t="s">
        <v>47</v>
      </c>
      <c r="Y560" s="2" t="s">
        <v>48</v>
      </c>
      <c r="Z560" s="17" t="str">
        <f>IF(Tabela1[[#This Row],[R.A.E]]="SIM",VLOOKUP(Tabela1[[#This Row],[CLASSIFICAÇÃO]],[1]Lista_Susp_!PRAZO,2,0)+Tabela1[[#This Row],[DATA]],"")</f>
        <v/>
      </c>
      <c r="AA560" s="19" t="b">
        <f ca="1">IF(Tabela1[[#This Row],[R.A.E]]="SIM",IF(AC560="ok","CONCLUÍDO",IF(Tabela1[[#This Row],[PRAZO ABERTURA R.A.E]]&lt;TODAY(),"ATRASADO","NO PRAZO")))</f>
        <v>0</v>
      </c>
      <c r="AB560" s="19" t="str">
        <f ca="1">IF(Tabela1[[#This Row],[PRAZO ABERTURA R.A.E]]&gt;=TODAY(),"",IF(Tabela1[[#This Row],[STATUS]]="ATRASADO",TODAY()-Tabela1[[#This Row],[PRAZO ABERTURA R.A.E]],""))</f>
        <v/>
      </c>
      <c r="AE560" s="2"/>
      <c r="AF560" t="s">
        <v>52</v>
      </c>
    </row>
    <row r="561" spans="1:32" ht="60" x14ac:dyDescent="0.25">
      <c r="A561" s="4">
        <v>560</v>
      </c>
      <c r="B561" s="20" t="s">
        <v>32</v>
      </c>
      <c r="C561" s="49">
        <v>45425</v>
      </c>
      <c r="D561" s="6" t="str">
        <f t="shared" si="5"/>
        <v>maio</v>
      </c>
      <c r="E561" s="21">
        <v>0.5</v>
      </c>
      <c r="F561" s="40" t="s">
        <v>3218</v>
      </c>
      <c r="G561" s="20" t="s">
        <v>50</v>
      </c>
      <c r="H561" s="9"/>
      <c r="I561" s="10" t="s">
        <v>51</v>
      </c>
      <c r="J561" s="2"/>
      <c r="K561" s="11" t="s">
        <v>3219</v>
      </c>
      <c r="L561" s="2" t="s">
        <v>37</v>
      </c>
      <c r="M561" s="4" t="s">
        <v>76</v>
      </c>
      <c r="N561" s="20" t="s">
        <v>3220</v>
      </c>
      <c r="O561" s="20" t="s">
        <v>3221</v>
      </c>
      <c r="P561" s="1" t="s">
        <v>3111</v>
      </c>
      <c r="Q561" s="31"/>
      <c r="R561" s="31"/>
      <c r="S561" s="31"/>
      <c r="T561" s="41" t="s">
        <v>3222</v>
      </c>
      <c r="U561" s="2" t="s">
        <v>3223</v>
      </c>
      <c r="V561" s="2" t="s">
        <v>467</v>
      </c>
      <c r="W561" s="2" t="s">
        <v>46</v>
      </c>
      <c r="X561" s="2" t="s">
        <v>47</v>
      </c>
      <c r="Y561" s="2" t="s">
        <v>52</v>
      </c>
      <c r="Z561" s="17">
        <f>IF(Tabela1[[#This Row],[R.A.E]]="SIM",VLOOKUP(Tabela1[[#This Row],[CLASSIFICAÇÃO]],[1]Lista_Susp_!PRAZO,2,0)+Tabela1[[#This Row],[DATA]],"")</f>
        <v>45432</v>
      </c>
      <c r="AA561" s="19" t="str">
        <f ca="1">IF(Tabela1[[#This Row],[R.A.E]]="SIM",IF(AC561="ok","CONCLUÍDO",IF(Tabela1[[#This Row],[PRAZO ABERTURA R.A.E]]&lt;TODAY(),"ATRASADO","NO PRAZO")))</f>
        <v>CONCLUÍDO</v>
      </c>
      <c r="AB561" s="19" t="str">
        <f ca="1">IF(Tabela1[[#This Row],[PRAZO ABERTURA R.A.E]]&gt;=TODAY(),"",IF(Tabela1[[#This Row],[STATUS]]="ATRASADO",TODAY()-Tabela1[[#This Row],[PRAZO ABERTURA R.A.E]],""))</f>
        <v/>
      </c>
      <c r="AC561" s="2" t="s">
        <v>186</v>
      </c>
      <c r="AD561" s="17">
        <v>45432</v>
      </c>
      <c r="AE561" s="2" t="s">
        <v>52</v>
      </c>
      <c r="AF561" t="s">
        <v>52</v>
      </c>
    </row>
    <row r="562" spans="1:32" ht="30" x14ac:dyDescent="0.25">
      <c r="A562" s="4">
        <v>561</v>
      </c>
      <c r="B562" s="20" t="s">
        <v>32</v>
      </c>
      <c r="C562" s="49">
        <v>45425</v>
      </c>
      <c r="D562" s="6" t="str">
        <f t="shared" si="5"/>
        <v>maio</v>
      </c>
      <c r="E562" s="21">
        <v>0.52083333333333337</v>
      </c>
      <c r="F562" s="40" t="s">
        <v>2440</v>
      </c>
      <c r="G562" s="20" t="s">
        <v>34</v>
      </c>
      <c r="H562" s="9" t="s">
        <v>583</v>
      </c>
      <c r="I562" s="10"/>
      <c r="J562" s="2"/>
      <c r="K562" s="11" t="s">
        <v>3224</v>
      </c>
      <c r="L562" s="2" t="s">
        <v>740</v>
      </c>
      <c r="M562" s="2" t="s">
        <v>96</v>
      </c>
      <c r="N562" s="20" t="s">
        <v>3225</v>
      </c>
      <c r="O562" s="20" t="s">
        <v>3226</v>
      </c>
      <c r="P562" s="2" t="s">
        <v>1628</v>
      </c>
      <c r="Q562" s="31"/>
      <c r="R562" s="31"/>
      <c r="S562" s="31"/>
      <c r="T562" s="41" t="s">
        <v>3227</v>
      </c>
      <c r="U562" s="2" t="s">
        <v>3228</v>
      </c>
      <c r="V562" s="2" t="s">
        <v>746</v>
      </c>
      <c r="W562" s="2" t="s">
        <v>46</v>
      </c>
      <c r="X562" s="2" t="s">
        <v>47</v>
      </c>
      <c r="Y562" s="2" t="s">
        <v>48</v>
      </c>
      <c r="Z562" s="17" t="str">
        <f>IF(Tabela1[[#This Row],[R.A.E]]="SIM",VLOOKUP(Tabela1[[#This Row],[CLASSIFICAÇÃO]],[1]Lista_Susp_!PRAZO,2,0)+Tabela1[[#This Row],[DATA]],"")</f>
        <v/>
      </c>
      <c r="AA562" s="19" t="b">
        <f ca="1">IF(Tabela1[[#This Row],[R.A.E]]="SIM",IF(AC562="ok","CONCLUÍDO",IF(Tabela1[[#This Row],[PRAZO ABERTURA R.A.E]]&lt;TODAY(),"ATRASADO","NO PRAZO")))</f>
        <v>0</v>
      </c>
      <c r="AB562" s="19" t="str">
        <f ca="1">IF(Tabela1[[#This Row],[PRAZO ABERTURA R.A.E]]&gt;=TODAY(),"",IF(Tabela1[[#This Row],[STATUS]]="ATRASADO",TODAY()-Tabela1[[#This Row],[PRAZO ABERTURA R.A.E]],""))</f>
        <v/>
      </c>
      <c r="AE562" s="2"/>
      <c r="AF562" t="s">
        <v>52</v>
      </c>
    </row>
    <row r="563" spans="1:32" ht="30" x14ac:dyDescent="0.25">
      <c r="A563" s="4">
        <v>562</v>
      </c>
      <c r="B563" s="20" t="s">
        <v>32</v>
      </c>
      <c r="C563" s="49">
        <v>45425</v>
      </c>
      <c r="D563" s="6" t="str">
        <f t="shared" si="5"/>
        <v>maio</v>
      </c>
      <c r="E563" s="21">
        <v>0.83333333333333337</v>
      </c>
      <c r="F563" s="40" t="s">
        <v>3229</v>
      </c>
      <c r="G563" s="20" t="s">
        <v>73</v>
      </c>
      <c r="H563" s="9"/>
      <c r="I563" s="10"/>
      <c r="J563" s="2"/>
      <c r="K563" s="11" t="s">
        <v>3230</v>
      </c>
      <c r="L563" s="2" t="s">
        <v>37</v>
      </c>
      <c r="M563" s="2" t="s">
        <v>96</v>
      </c>
      <c r="N563" s="20" t="s">
        <v>3231</v>
      </c>
      <c r="O563" s="20" t="s">
        <v>3232</v>
      </c>
      <c r="P563" s="2" t="s">
        <v>3233</v>
      </c>
      <c r="Q563" s="31"/>
      <c r="R563" s="31"/>
      <c r="S563" s="31"/>
      <c r="T563" s="41" t="s">
        <v>3234</v>
      </c>
      <c r="U563" s="2" t="s">
        <v>3235</v>
      </c>
      <c r="V563" s="2" t="s">
        <v>183</v>
      </c>
      <c r="W563" s="2" t="s">
        <v>46</v>
      </c>
      <c r="X563" s="2" t="s">
        <v>47</v>
      </c>
      <c r="Y563" s="2" t="s">
        <v>48</v>
      </c>
      <c r="Z563" s="17" t="str">
        <f>IF(Tabela1[[#This Row],[R.A.E]]="SIM",VLOOKUP(Tabela1[[#This Row],[CLASSIFICAÇÃO]],[1]Lista_Susp_!PRAZO,2,0)+Tabela1[[#This Row],[DATA]],"")</f>
        <v/>
      </c>
      <c r="AA563" s="19" t="b">
        <f ca="1">IF(Tabela1[[#This Row],[R.A.E]]="SIM",IF(AC563="ok","CONCLUÍDO",IF(Tabela1[[#This Row],[PRAZO ABERTURA R.A.E]]&lt;TODAY(),"ATRASADO","NO PRAZO")))</f>
        <v>0</v>
      </c>
      <c r="AB563" s="19" t="str">
        <f ca="1">IF(Tabela1[[#This Row],[PRAZO ABERTURA R.A.E]]&gt;=TODAY(),"",IF(Tabela1[[#This Row],[STATUS]]="ATRASADO",TODAY()-Tabela1[[#This Row],[PRAZO ABERTURA R.A.E]],""))</f>
        <v/>
      </c>
      <c r="AE563" s="2"/>
      <c r="AF563" t="s">
        <v>52</v>
      </c>
    </row>
    <row r="564" spans="1:32" ht="30" x14ac:dyDescent="0.25">
      <c r="A564" s="4">
        <v>563</v>
      </c>
      <c r="B564" s="20" t="s">
        <v>32</v>
      </c>
      <c r="C564" s="49">
        <v>45425</v>
      </c>
      <c r="D564" s="6" t="str">
        <f t="shared" si="5"/>
        <v>maio</v>
      </c>
      <c r="E564" s="21">
        <v>0.55555555555555558</v>
      </c>
      <c r="F564" s="40" t="s">
        <v>3236</v>
      </c>
      <c r="G564" s="20" t="s">
        <v>125</v>
      </c>
      <c r="H564" s="9"/>
      <c r="I564" s="10"/>
      <c r="J564" s="2"/>
      <c r="K564" s="11" t="s">
        <v>3237</v>
      </c>
      <c r="L564" s="2" t="s">
        <v>560</v>
      </c>
      <c r="M564" s="2" t="s">
        <v>128</v>
      </c>
      <c r="N564" s="20" t="s">
        <v>3238</v>
      </c>
      <c r="O564" s="20" t="s">
        <v>3239</v>
      </c>
      <c r="P564" s="2" t="s">
        <v>3240</v>
      </c>
      <c r="Q564" s="31"/>
      <c r="R564" s="31"/>
      <c r="S564" s="31"/>
      <c r="T564" s="41" t="s">
        <v>3241</v>
      </c>
      <c r="U564" s="2" t="s">
        <v>3242</v>
      </c>
      <c r="V564" s="2" t="s">
        <v>135</v>
      </c>
      <c r="W564" s="2" t="s">
        <v>46</v>
      </c>
      <c r="X564" s="2" t="s">
        <v>47</v>
      </c>
      <c r="Y564" s="2" t="s">
        <v>48</v>
      </c>
      <c r="Z564" s="17" t="str">
        <f>IF(Tabela1[[#This Row],[R.A.E]]="SIM",VLOOKUP(Tabela1[[#This Row],[CLASSIFICAÇÃO]],[1]Lista_Susp_!PRAZO,2,0)+Tabela1[[#This Row],[DATA]],"")</f>
        <v/>
      </c>
      <c r="AA564" s="19" t="b">
        <f ca="1">IF(Tabela1[[#This Row],[R.A.E]]="SIM",IF(AC564="ok","CONCLUÍDO",IF(Tabela1[[#This Row],[PRAZO ABERTURA R.A.E]]&lt;TODAY(),"ATRASADO","NO PRAZO")))</f>
        <v>0</v>
      </c>
      <c r="AB564" s="19" t="str">
        <f ca="1">IF(Tabela1[[#This Row],[PRAZO ABERTURA R.A.E]]&gt;=TODAY(),"",IF(Tabela1[[#This Row],[STATUS]]="ATRASADO",TODAY()-Tabela1[[#This Row],[PRAZO ABERTURA R.A.E]],""))</f>
        <v/>
      </c>
      <c r="AE564" s="2"/>
      <c r="AF564" t="s">
        <v>52</v>
      </c>
    </row>
    <row r="565" spans="1:32" x14ac:dyDescent="0.25">
      <c r="A565" s="4">
        <v>564</v>
      </c>
      <c r="B565" s="20" t="s">
        <v>32</v>
      </c>
      <c r="C565" s="49">
        <v>45426</v>
      </c>
      <c r="D565" s="6" t="str">
        <f t="shared" si="5"/>
        <v>maio</v>
      </c>
      <c r="E565" s="21">
        <v>0.44930555555555557</v>
      </c>
      <c r="F565" s="40" t="s">
        <v>3243</v>
      </c>
      <c r="G565" s="20" t="s">
        <v>125</v>
      </c>
      <c r="H565" s="9"/>
      <c r="I565" s="10"/>
      <c r="J565" s="2"/>
      <c r="K565" s="11" t="s">
        <v>3244</v>
      </c>
      <c r="L565" s="2" t="s">
        <v>357</v>
      </c>
      <c r="M565" s="2" t="s">
        <v>327</v>
      </c>
      <c r="N565" s="20" t="s">
        <v>3245</v>
      </c>
      <c r="O565" s="20" t="s">
        <v>3246</v>
      </c>
      <c r="P565" s="2" t="s">
        <v>3247</v>
      </c>
      <c r="Q565" s="31"/>
      <c r="R565" s="31"/>
      <c r="S565" s="31"/>
      <c r="T565" s="41" t="s">
        <v>3248</v>
      </c>
      <c r="U565" s="2" t="s">
        <v>3249</v>
      </c>
      <c r="V565" s="2" t="s">
        <v>333</v>
      </c>
      <c r="W565" s="2" t="s">
        <v>184</v>
      </c>
      <c r="X565" s="2" t="s">
        <v>47</v>
      </c>
      <c r="Y565" s="2" t="s">
        <v>52</v>
      </c>
      <c r="Z565" s="17">
        <f>IF(Tabela1[[#This Row],[R.A.E]]="SIM",VLOOKUP(Tabela1[[#This Row],[CLASSIFICAÇÃO]],[1]Lista_Susp_!PRAZO,2,0)+Tabela1[[#This Row],[DATA]],"")</f>
        <v>45433</v>
      </c>
      <c r="AA565" s="19" t="str">
        <f ca="1">IF(Tabela1[[#This Row],[R.A.E]]="SIM",IF(AC565="ok","CONCLUÍDO",IF(Tabela1[[#This Row],[PRAZO ABERTURA R.A.E]]&lt;TODAY(),"ATRASADO","NO PRAZO")))</f>
        <v>CONCLUÍDO</v>
      </c>
      <c r="AB565" s="19" t="str">
        <f ca="1">IF(Tabela1[[#This Row],[PRAZO ABERTURA R.A.E]]&gt;=TODAY(),"",IF(Tabela1[[#This Row],[STATUS]]="ATRASADO",TODAY()-Tabela1[[#This Row],[PRAZO ABERTURA R.A.E]],""))</f>
        <v/>
      </c>
      <c r="AC565" s="2" t="s">
        <v>62</v>
      </c>
      <c r="AE565" s="2"/>
      <c r="AF565" t="s">
        <v>52</v>
      </c>
    </row>
    <row r="566" spans="1:32" ht="30" x14ac:dyDescent="0.25">
      <c r="A566" s="4">
        <v>565</v>
      </c>
      <c r="B566" s="20" t="s">
        <v>32</v>
      </c>
      <c r="C566" s="49">
        <v>45426</v>
      </c>
      <c r="D566" s="6" t="str">
        <f t="shared" si="5"/>
        <v>maio</v>
      </c>
      <c r="E566" s="21">
        <v>0.52777777777777779</v>
      </c>
      <c r="F566" s="40" t="s">
        <v>3250</v>
      </c>
      <c r="G566" s="20" t="s">
        <v>34</v>
      </c>
      <c r="H566" s="9" t="s">
        <v>93</v>
      </c>
      <c r="I566" s="10"/>
      <c r="J566" s="2"/>
      <c r="K566" s="11" t="s">
        <v>3251</v>
      </c>
      <c r="L566" s="2" t="s">
        <v>37</v>
      </c>
      <c r="M566" s="2" t="s">
        <v>128</v>
      </c>
      <c r="N566" s="20" t="s">
        <v>3252</v>
      </c>
      <c r="O566" s="20" t="s">
        <v>3253</v>
      </c>
      <c r="P566" s="2" t="s">
        <v>3254</v>
      </c>
      <c r="Q566" s="31"/>
      <c r="R566" s="31"/>
      <c r="S566" s="31"/>
      <c r="T566" s="41" t="s">
        <v>3255</v>
      </c>
      <c r="U566" s="2" t="s">
        <v>3256</v>
      </c>
      <c r="V566" s="2" t="s">
        <v>1038</v>
      </c>
      <c r="W566" s="2" t="s">
        <v>46</v>
      </c>
      <c r="X566" s="2" t="s">
        <v>47</v>
      </c>
      <c r="Y566" s="2" t="s">
        <v>48</v>
      </c>
      <c r="Z566" s="17" t="str">
        <f>IF(Tabela1[[#This Row],[R.A.E]]="SIM",VLOOKUP(Tabela1[[#This Row],[CLASSIFICAÇÃO]],[1]Lista_Susp_!PRAZO,2,0)+Tabela1[[#This Row],[DATA]],"")</f>
        <v/>
      </c>
      <c r="AA566" s="19" t="b">
        <f ca="1">IF(Tabela1[[#This Row],[R.A.E]]="SIM",IF(AC566="ok","CONCLUÍDO",IF(Tabela1[[#This Row],[PRAZO ABERTURA R.A.E]]&lt;TODAY(),"ATRASADO","NO PRAZO")))</f>
        <v>0</v>
      </c>
      <c r="AB566" s="19" t="str">
        <f ca="1">IF(Tabela1[[#This Row],[PRAZO ABERTURA R.A.E]]&gt;=TODAY(),"",IF(Tabela1[[#This Row],[STATUS]]="ATRASADO",TODAY()-Tabela1[[#This Row],[PRAZO ABERTURA R.A.E]],""))</f>
        <v/>
      </c>
      <c r="AE566" s="2"/>
      <c r="AF566" t="s">
        <v>52</v>
      </c>
    </row>
    <row r="567" spans="1:32" ht="45" x14ac:dyDescent="0.25">
      <c r="A567" s="4">
        <v>566</v>
      </c>
      <c r="B567" s="20" t="s">
        <v>32</v>
      </c>
      <c r="C567" s="49">
        <v>45423</v>
      </c>
      <c r="D567" s="6" t="str">
        <f t="shared" si="5"/>
        <v>maio</v>
      </c>
      <c r="E567" s="21">
        <v>0.20138888888888887</v>
      </c>
      <c r="F567" s="40" t="s">
        <v>3257</v>
      </c>
      <c r="G567" s="20" t="s">
        <v>405</v>
      </c>
      <c r="H567" s="9"/>
      <c r="I567" s="10"/>
      <c r="J567" s="2"/>
      <c r="K567" s="11" t="s">
        <v>3258</v>
      </c>
      <c r="L567" s="2" t="s">
        <v>37</v>
      </c>
      <c r="M567" s="2" t="s">
        <v>272</v>
      </c>
      <c r="N567" s="20" t="s">
        <v>3259</v>
      </c>
      <c r="O567" s="20" t="s">
        <v>3260</v>
      </c>
      <c r="P567" s="2" t="s">
        <v>3261</v>
      </c>
      <c r="Q567" s="31"/>
      <c r="R567" s="31"/>
      <c r="S567" s="31"/>
      <c r="T567" s="41" t="s">
        <v>3262</v>
      </c>
      <c r="U567" s="2" t="s">
        <v>3263</v>
      </c>
      <c r="V567" s="2" t="s">
        <v>279</v>
      </c>
      <c r="W567" s="2" t="s">
        <v>46</v>
      </c>
      <c r="X567" s="2" t="s">
        <v>185</v>
      </c>
      <c r="Y567" s="2" t="s">
        <v>48</v>
      </c>
      <c r="Z567" s="17" t="str">
        <f>IF(Tabela1[[#This Row],[R.A.E]]="SIM",VLOOKUP(Tabela1[[#This Row],[CLASSIFICAÇÃO]],[1]Lista_Susp_!PRAZO,2,0)+Tabela1[[#This Row],[DATA]],"")</f>
        <v/>
      </c>
      <c r="AA567" s="19" t="b">
        <f ca="1">IF(Tabela1[[#This Row],[R.A.E]]="SIM",IF(AC567="ok","CONCLUÍDO",IF(Tabela1[[#This Row],[PRAZO ABERTURA R.A.E]]&lt;TODAY(),"ATRASADO","NO PRAZO")))</f>
        <v>0</v>
      </c>
      <c r="AB567" s="19" t="str">
        <f ca="1">IF(Tabela1[[#This Row],[PRAZO ABERTURA R.A.E]]&gt;=TODAY(),"",IF(Tabela1[[#This Row],[STATUS]]="ATRASADO",TODAY()-Tabela1[[#This Row],[PRAZO ABERTURA R.A.E]],""))</f>
        <v/>
      </c>
      <c r="AE567" s="2"/>
      <c r="AF567" t="s">
        <v>52</v>
      </c>
    </row>
    <row r="568" spans="1:32" ht="45" x14ac:dyDescent="0.25">
      <c r="A568" s="4">
        <v>567</v>
      </c>
      <c r="B568" s="20" t="s">
        <v>32</v>
      </c>
      <c r="C568" s="49">
        <v>45426</v>
      </c>
      <c r="D568" s="6" t="str">
        <f t="shared" si="5"/>
        <v>maio</v>
      </c>
      <c r="E568" s="21">
        <v>0.46527777777777773</v>
      </c>
      <c r="F568" s="40" t="s">
        <v>3264</v>
      </c>
      <c r="G568" s="20" t="s">
        <v>73</v>
      </c>
      <c r="H568" s="9"/>
      <c r="I568" s="10"/>
      <c r="J568" s="2"/>
      <c r="K568" s="11" t="s">
        <v>3265</v>
      </c>
      <c r="L568" s="2" t="s">
        <v>37</v>
      </c>
      <c r="M568" s="2" t="s">
        <v>272</v>
      </c>
      <c r="N568" s="20" t="s">
        <v>3266</v>
      </c>
      <c r="O568" s="20" t="s">
        <v>3267</v>
      </c>
      <c r="P568" s="2" t="s">
        <v>3268</v>
      </c>
      <c r="Q568" s="31"/>
      <c r="R568" s="31"/>
      <c r="S568" s="31"/>
      <c r="T568" s="41" t="s">
        <v>3269</v>
      </c>
      <c r="U568" s="2" t="s">
        <v>3270</v>
      </c>
      <c r="V568" s="2" t="s">
        <v>279</v>
      </c>
      <c r="W568" s="2" t="s">
        <v>46</v>
      </c>
      <c r="X568" s="2" t="s">
        <v>47</v>
      </c>
      <c r="Y568" s="2" t="s">
        <v>48</v>
      </c>
      <c r="Z568" s="17" t="str">
        <f>IF(Tabela1[[#This Row],[R.A.E]]="SIM",VLOOKUP(Tabela1[[#This Row],[CLASSIFICAÇÃO]],[1]Lista_Susp_!PRAZO,2,0)+Tabela1[[#This Row],[DATA]],"")</f>
        <v/>
      </c>
      <c r="AA568" s="19" t="b">
        <f ca="1">IF(Tabela1[[#This Row],[R.A.E]]="SIM",IF(AC568="ok","CONCLUÍDO",IF(Tabela1[[#This Row],[PRAZO ABERTURA R.A.E]]&lt;TODAY(),"ATRASADO","NO PRAZO")))</f>
        <v>0</v>
      </c>
      <c r="AB568" s="19" t="str">
        <f ca="1">IF(Tabela1[[#This Row],[PRAZO ABERTURA R.A.E]]&gt;=TODAY(),"",IF(Tabela1[[#This Row],[STATUS]]="ATRASADO",TODAY()-Tabela1[[#This Row],[PRAZO ABERTURA R.A.E]],""))</f>
        <v/>
      </c>
      <c r="AE568" s="2"/>
      <c r="AF568" t="s">
        <v>52</v>
      </c>
    </row>
    <row r="569" spans="1:32" x14ac:dyDescent="0.25">
      <c r="A569" s="4">
        <v>568</v>
      </c>
      <c r="B569" s="20" t="s">
        <v>32</v>
      </c>
      <c r="C569" s="49">
        <v>45427</v>
      </c>
      <c r="D569" s="6" t="str">
        <f t="shared" si="5"/>
        <v>maio</v>
      </c>
      <c r="E569" s="21">
        <v>0.4381944444444445</v>
      </c>
      <c r="F569" s="40" t="s">
        <v>3271</v>
      </c>
      <c r="G569" s="20" t="s">
        <v>125</v>
      </c>
      <c r="H569" s="9"/>
      <c r="I569" s="10"/>
      <c r="J569" s="2"/>
      <c r="K569" s="11" t="s">
        <v>3272</v>
      </c>
      <c r="L569" s="2" t="s">
        <v>211</v>
      </c>
      <c r="M569" s="2" t="s">
        <v>128</v>
      </c>
      <c r="N569" s="20" t="s">
        <v>3273</v>
      </c>
      <c r="O569" s="20" t="s">
        <v>3274</v>
      </c>
      <c r="P569" s="2" t="s">
        <v>3059</v>
      </c>
      <c r="Q569" s="31"/>
      <c r="R569" s="31"/>
      <c r="S569" s="31"/>
      <c r="T569" s="41" t="s">
        <v>3275</v>
      </c>
      <c r="U569" s="2" t="s">
        <v>3276</v>
      </c>
      <c r="V569" s="2" t="s">
        <v>219</v>
      </c>
      <c r="W569" s="2" t="s">
        <v>46</v>
      </c>
      <c r="X569" s="2" t="s">
        <v>47</v>
      </c>
      <c r="Y569" s="2" t="s">
        <v>48</v>
      </c>
      <c r="Z569" s="17" t="str">
        <f>IF(Tabela1[[#This Row],[R.A.E]]="SIM",VLOOKUP(Tabela1[[#This Row],[CLASSIFICAÇÃO]],[1]Lista_Susp_!PRAZO,2,0)+Tabela1[[#This Row],[DATA]],"")</f>
        <v/>
      </c>
      <c r="AA569" s="19" t="b">
        <f ca="1">IF(Tabela1[[#This Row],[R.A.E]]="SIM",IF(AC569="ok","CONCLUÍDO",IF(Tabela1[[#This Row],[PRAZO ABERTURA R.A.E]]&lt;TODAY(),"ATRASADO","NO PRAZO")))</f>
        <v>0</v>
      </c>
      <c r="AB569" s="19" t="str">
        <f ca="1">IF(Tabela1[[#This Row],[PRAZO ABERTURA R.A.E]]&gt;=TODAY(),"",IF(Tabela1[[#This Row],[STATUS]]="ATRASADO",TODAY()-Tabela1[[#This Row],[PRAZO ABERTURA R.A.E]],""))</f>
        <v/>
      </c>
      <c r="AE569" s="2"/>
      <c r="AF569" t="s">
        <v>52</v>
      </c>
    </row>
    <row r="570" spans="1:32" ht="30" x14ac:dyDescent="0.25">
      <c r="A570" s="4">
        <v>569</v>
      </c>
      <c r="B570" s="20" t="s">
        <v>32</v>
      </c>
      <c r="C570" s="49">
        <v>45427</v>
      </c>
      <c r="D570" s="6" t="str">
        <f t="shared" si="5"/>
        <v>maio</v>
      </c>
      <c r="E570" s="21">
        <v>0.77083333333333337</v>
      </c>
      <c r="F570" s="40" t="s">
        <v>3277</v>
      </c>
      <c r="G570" s="20" t="s">
        <v>34</v>
      </c>
      <c r="H570" s="9" t="s">
        <v>113</v>
      </c>
      <c r="I570" s="10"/>
      <c r="J570" s="2"/>
      <c r="K570" s="11" t="s">
        <v>3278</v>
      </c>
      <c r="L570" s="2" t="s">
        <v>37</v>
      </c>
      <c r="M570" s="2" t="s">
        <v>38</v>
      </c>
      <c r="N570" s="20" t="s">
        <v>3164</v>
      </c>
      <c r="O570" s="20" t="s">
        <v>3279</v>
      </c>
      <c r="P570" s="2" t="s">
        <v>3166</v>
      </c>
      <c r="Q570" s="31"/>
      <c r="R570" s="31"/>
      <c r="S570" s="31"/>
      <c r="T570" s="41" t="s">
        <v>3167</v>
      </c>
      <c r="U570" s="2" t="s">
        <v>3168</v>
      </c>
      <c r="V570" s="2" t="s">
        <v>45</v>
      </c>
      <c r="W570" s="2" t="s">
        <v>184</v>
      </c>
      <c r="X570" s="2" t="s">
        <v>47</v>
      </c>
      <c r="Y570" s="2" t="s">
        <v>52</v>
      </c>
      <c r="Z570" s="17">
        <f>IF(Tabela1[[#This Row],[R.A.E]]="SIM",VLOOKUP(Tabela1[[#This Row],[CLASSIFICAÇÃO]],[1]Lista_Susp_!PRAZO,2,0)+Tabela1[[#This Row],[DATA]],"")</f>
        <v>45434</v>
      </c>
      <c r="AA570" s="19" t="str">
        <f ca="1">IF(Tabela1[[#This Row],[R.A.E]]="SIM",IF(AC570="ok","CONCLUÍDO",IF(Tabela1[[#This Row],[PRAZO ABERTURA R.A.E]]&lt;TODAY(),"ATRASADO","NO PRAZO")))</f>
        <v>CONCLUÍDO</v>
      </c>
      <c r="AB570" s="19" t="str">
        <f ca="1">IF(Tabela1[[#This Row],[PRAZO ABERTURA R.A.E]]&gt;=TODAY(),"",IF(Tabela1[[#This Row],[STATUS]]="ATRASADO",TODAY()-Tabela1[[#This Row],[PRAZO ABERTURA R.A.E]],""))</f>
        <v/>
      </c>
      <c r="AC570" s="2" t="s">
        <v>186</v>
      </c>
      <c r="AE570" s="2" t="s">
        <v>52</v>
      </c>
      <c r="AF570" t="s">
        <v>52</v>
      </c>
    </row>
    <row r="571" spans="1:32" ht="30" x14ac:dyDescent="0.25">
      <c r="A571" s="4">
        <v>570</v>
      </c>
      <c r="B571" s="20" t="s">
        <v>71</v>
      </c>
      <c r="C571" s="49">
        <v>45425</v>
      </c>
      <c r="D571" s="6" t="str">
        <f t="shared" si="5"/>
        <v>maio</v>
      </c>
      <c r="E571" s="21">
        <v>0.42708333333333331</v>
      </c>
      <c r="F571" s="40" t="s">
        <v>3280</v>
      </c>
      <c r="G571" s="20" t="s">
        <v>73</v>
      </c>
      <c r="H571" s="9"/>
      <c r="I571" s="10"/>
      <c r="J571" s="2"/>
      <c r="K571" s="11" t="s">
        <v>3281</v>
      </c>
      <c r="L571" s="2" t="s">
        <v>75</v>
      </c>
      <c r="M571" s="2" t="s">
        <v>76</v>
      </c>
      <c r="N571" s="20"/>
      <c r="O571" s="20" t="s">
        <v>3282</v>
      </c>
      <c r="P571" s="2" t="s">
        <v>3283</v>
      </c>
      <c r="Q571" s="31"/>
      <c r="R571" s="31"/>
      <c r="S571" s="31"/>
      <c r="T571" s="41" t="s">
        <v>259</v>
      </c>
      <c r="U571" s="2" t="s">
        <v>3284</v>
      </c>
      <c r="V571" s="2" t="s">
        <v>415</v>
      </c>
      <c r="W571" s="2" t="s">
        <v>46</v>
      </c>
      <c r="X571" s="2" t="s">
        <v>47</v>
      </c>
      <c r="Y571" s="2" t="s">
        <v>48</v>
      </c>
      <c r="Z571" s="17" t="str">
        <f>IF(Tabela1[[#This Row],[R.A.E]]="SIM",VLOOKUP(Tabela1[[#This Row],[CLASSIFICAÇÃO]],[1]Lista_Susp_!PRAZO,2,0)+Tabela1[[#This Row],[DATA]],"")</f>
        <v/>
      </c>
      <c r="AA571" s="19" t="b">
        <f ca="1">IF(Tabela1[[#This Row],[R.A.E]]="SIM",IF(AC571="ok","CONCLUÍDO",IF(Tabela1[[#This Row],[PRAZO ABERTURA R.A.E]]&lt;TODAY(),"ATRASADO","NO PRAZO")))</f>
        <v>0</v>
      </c>
      <c r="AB571" s="19" t="str">
        <f ca="1">IF(Tabela1[[#This Row],[PRAZO ABERTURA R.A.E]]&gt;=TODAY(),"",IF(Tabela1[[#This Row],[STATUS]]="ATRASADO",TODAY()-Tabela1[[#This Row],[PRAZO ABERTURA R.A.E]],""))</f>
        <v/>
      </c>
      <c r="AE571" s="2"/>
      <c r="AF571" t="s">
        <v>52</v>
      </c>
    </row>
    <row r="572" spans="1:32" ht="30" x14ac:dyDescent="0.25">
      <c r="A572" s="4">
        <v>571</v>
      </c>
      <c r="B572" s="20" t="s">
        <v>71</v>
      </c>
      <c r="C572" s="49">
        <v>45426</v>
      </c>
      <c r="D572" s="6" t="str">
        <f t="shared" si="5"/>
        <v>maio</v>
      </c>
      <c r="E572" s="21">
        <v>0.40277777777777773</v>
      </c>
      <c r="F572" s="40" t="s">
        <v>3285</v>
      </c>
      <c r="G572" s="20" t="s">
        <v>125</v>
      </c>
      <c r="H572" s="9"/>
      <c r="I572" s="10"/>
      <c r="J572" s="2"/>
      <c r="K572" s="11" t="s">
        <v>3286</v>
      </c>
      <c r="L572" s="2" t="s">
        <v>3287</v>
      </c>
      <c r="M572" s="2" t="s">
        <v>128</v>
      </c>
      <c r="N572" s="20" t="s">
        <v>3288</v>
      </c>
      <c r="O572" s="20" t="s">
        <v>3289</v>
      </c>
      <c r="P572" s="2" t="s">
        <v>3290</v>
      </c>
      <c r="Q572" s="31"/>
      <c r="R572" s="31"/>
      <c r="S572" s="31"/>
      <c r="T572" s="41" t="s">
        <v>3291</v>
      </c>
      <c r="U572" s="2" t="s">
        <v>3292</v>
      </c>
      <c r="V572" s="2" t="s">
        <v>374</v>
      </c>
      <c r="W572" s="2" t="s">
        <v>46</v>
      </c>
      <c r="X572" s="2" t="s">
        <v>47</v>
      </c>
      <c r="Y572" s="2" t="s">
        <v>48</v>
      </c>
      <c r="Z572" s="17" t="str">
        <f>IF(Tabela1[[#This Row],[R.A.E]]="SIM",VLOOKUP(Tabela1[[#This Row],[CLASSIFICAÇÃO]],[1]Lista_Susp_!PRAZO,2,0)+Tabela1[[#This Row],[DATA]],"")</f>
        <v/>
      </c>
      <c r="AA572" s="19" t="b">
        <f ca="1">IF(Tabela1[[#This Row],[R.A.E]]="SIM",IF(AC572="ok","CONCLUÍDO",IF(Tabela1[[#This Row],[PRAZO ABERTURA R.A.E]]&lt;TODAY(),"ATRASADO","NO PRAZO")))</f>
        <v>0</v>
      </c>
      <c r="AB572" s="19" t="str">
        <f ca="1">IF(Tabela1[[#This Row],[PRAZO ABERTURA R.A.E]]&gt;=TODAY(),"",IF(Tabela1[[#This Row],[STATUS]]="ATRASADO",TODAY()-Tabela1[[#This Row],[PRAZO ABERTURA R.A.E]],""))</f>
        <v/>
      </c>
      <c r="AE572" s="2"/>
      <c r="AF572" t="s">
        <v>52</v>
      </c>
    </row>
    <row r="573" spans="1:32" ht="45" x14ac:dyDescent="0.25">
      <c r="A573" s="4">
        <v>572</v>
      </c>
      <c r="B573" s="20" t="s">
        <v>71</v>
      </c>
      <c r="C573" s="49">
        <v>45427</v>
      </c>
      <c r="D573" s="6" t="str">
        <f t="shared" si="5"/>
        <v>maio</v>
      </c>
      <c r="E573" s="21">
        <v>0.41666666666666669</v>
      </c>
      <c r="F573" s="40" t="s">
        <v>3293</v>
      </c>
      <c r="G573" s="20" t="s">
        <v>125</v>
      </c>
      <c r="H573" s="9"/>
      <c r="I573" s="10"/>
      <c r="J573" s="2"/>
      <c r="K573" s="11" t="s">
        <v>3294</v>
      </c>
      <c r="L573" s="2" t="s">
        <v>154</v>
      </c>
      <c r="M573" s="2" t="s">
        <v>128</v>
      </c>
      <c r="N573" s="20" t="s">
        <v>3295</v>
      </c>
      <c r="O573" s="20" t="s">
        <v>3296</v>
      </c>
      <c r="P573" s="2" t="s">
        <v>2491</v>
      </c>
      <c r="Q573" s="31"/>
      <c r="R573" s="31"/>
      <c r="S573" s="31"/>
      <c r="T573" s="41" t="s">
        <v>3297</v>
      </c>
      <c r="U573" s="2" t="s">
        <v>3298</v>
      </c>
      <c r="V573" s="2" t="s">
        <v>145</v>
      </c>
      <c r="W573" s="2" t="s">
        <v>46</v>
      </c>
      <c r="X573" s="2" t="s">
        <v>47</v>
      </c>
      <c r="Y573" s="2" t="s">
        <v>52</v>
      </c>
      <c r="Z573" s="17">
        <f>IF(Tabela1[[#This Row],[R.A.E]]="SIM",VLOOKUP(Tabela1[[#This Row],[CLASSIFICAÇÃO]],[1]Lista_Susp_!PRAZO,2,0)+Tabela1[[#This Row],[DATA]],"")</f>
        <v>45434</v>
      </c>
      <c r="AA573" s="19" t="str">
        <f ca="1">IF(Tabela1[[#This Row],[R.A.E]]="SIM",IF(AC573="ok","CONCLUÍDO",IF(Tabela1[[#This Row],[PRAZO ABERTURA R.A.E]]&lt;TODAY(),"ATRASADO","NO PRAZO")))</f>
        <v>ATRASADO</v>
      </c>
      <c r="AB573" s="19">
        <f ca="1">IF(Tabela1[[#This Row],[PRAZO ABERTURA R.A.E]]&gt;=TODAY(),"",IF(Tabela1[[#This Row],[STATUS]]="ATRASADO",TODAY()-Tabela1[[#This Row],[PRAZO ABERTURA R.A.E]],""))</f>
        <v>149</v>
      </c>
      <c r="AE573" s="2"/>
      <c r="AF573" t="s">
        <v>52</v>
      </c>
    </row>
    <row r="574" spans="1:32" ht="30" x14ac:dyDescent="0.25">
      <c r="A574" s="4">
        <v>573</v>
      </c>
      <c r="B574" s="20" t="s">
        <v>32</v>
      </c>
      <c r="C574" s="49">
        <v>45426</v>
      </c>
      <c r="D574" s="6" t="str">
        <f t="shared" si="5"/>
        <v>maio</v>
      </c>
      <c r="E574" s="21">
        <v>0.80555555555555547</v>
      </c>
      <c r="F574" s="40" t="s">
        <v>3299</v>
      </c>
      <c r="G574" s="20" t="s">
        <v>125</v>
      </c>
      <c r="H574" s="9"/>
      <c r="I574" s="10"/>
      <c r="J574" s="2"/>
      <c r="K574" s="11" t="s">
        <v>3300</v>
      </c>
      <c r="L574" s="2" t="s">
        <v>37</v>
      </c>
      <c r="M574" s="2" t="s">
        <v>96</v>
      </c>
      <c r="N574" s="20" t="s">
        <v>3301</v>
      </c>
      <c r="O574" s="20" t="s">
        <v>3302</v>
      </c>
      <c r="P574" s="2" t="s">
        <v>3154</v>
      </c>
      <c r="Q574" s="31"/>
      <c r="R574" s="31"/>
      <c r="S574" s="31"/>
      <c r="T574" s="41" t="s">
        <v>3303</v>
      </c>
      <c r="U574" s="2" t="s">
        <v>3304</v>
      </c>
      <c r="V574" s="2" t="s">
        <v>398</v>
      </c>
      <c r="W574" s="2" t="s">
        <v>46</v>
      </c>
      <c r="X574" s="2" t="s">
        <v>47</v>
      </c>
      <c r="Y574" s="2" t="s">
        <v>48</v>
      </c>
      <c r="Z574" s="17" t="str">
        <f>IF(Tabela1[[#This Row],[R.A.E]]="SIM",VLOOKUP(Tabela1[[#This Row],[CLASSIFICAÇÃO]],[1]Lista_Susp_!PRAZO,2,0)+Tabela1[[#This Row],[DATA]],"")</f>
        <v/>
      </c>
      <c r="AA574" s="19" t="b">
        <f ca="1">IF(Tabela1[[#This Row],[R.A.E]]="SIM",IF(AC574="ok","CONCLUÍDO",IF(Tabela1[[#This Row],[PRAZO ABERTURA R.A.E]]&lt;TODAY(),"ATRASADO","NO PRAZO")))</f>
        <v>0</v>
      </c>
      <c r="AB574" s="19" t="str">
        <f ca="1">IF(Tabela1[[#This Row],[PRAZO ABERTURA R.A.E]]&gt;=TODAY(),"",IF(Tabela1[[#This Row],[STATUS]]="ATRASADO",TODAY()-Tabela1[[#This Row],[PRAZO ABERTURA R.A.E]],""))</f>
        <v/>
      </c>
      <c r="AE574" s="2"/>
      <c r="AF574" t="s">
        <v>52</v>
      </c>
    </row>
    <row r="575" spans="1:32" ht="30" x14ac:dyDescent="0.25">
      <c r="A575" s="4">
        <v>574</v>
      </c>
      <c r="B575" s="20" t="s">
        <v>32</v>
      </c>
      <c r="C575" s="49">
        <v>45427</v>
      </c>
      <c r="D575" s="6" t="str">
        <f t="shared" si="5"/>
        <v>maio</v>
      </c>
      <c r="E575" s="21">
        <v>0.6875</v>
      </c>
      <c r="F575" s="40" t="s">
        <v>3305</v>
      </c>
      <c r="G575" s="20" t="s">
        <v>125</v>
      </c>
      <c r="H575" s="9"/>
      <c r="I575" s="10"/>
      <c r="J575" s="2"/>
      <c r="K575" s="11" t="s">
        <v>3306</v>
      </c>
      <c r="L575" s="2" t="s">
        <v>560</v>
      </c>
      <c r="M575" s="2" t="s">
        <v>128</v>
      </c>
      <c r="N575" s="20" t="s">
        <v>3100</v>
      </c>
      <c r="O575" s="20" t="s">
        <v>3307</v>
      </c>
      <c r="P575" s="2" t="s">
        <v>3308</v>
      </c>
      <c r="Q575" s="31"/>
      <c r="R575" s="31"/>
      <c r="S575" s="31"/>
      <c r="T575" s="41" t="s">
        <v>3309</v>
      </c>
      <c r="U575" s="2" t="s">
        <v>3310</v>
      </c>
      <c r="V575" s="2" t="s">
        <v>219</v>
      </c>
      <c r="W575" s="2" t="s">
        <v>46</v>
      </c>
      <c r="X575" s="2" t="s">
        <v>47</v>
      </c>
      <c r="Y575" s="2" t="s">
        <v>48</v>
      </c>
      <c r="Z575" s="17" t="str">
        <f>IF(Tabela1[[#This Row],[R.A.E]]="SIM",VLOOKUP(Tabela1[[#This Row],[CLASSIFICAÇÃO]],[1]Lista_Susp_!PRAZO,2,0)+Tabela1[[#This Row],[DATA]],"")</f>
        <v/>
      </c>
      <c r="AA575" s="19" t="b">
        <f ca="1">IF(Tabela1[[#This Row],[R.A.E]]="SIM",IF(AC575="ok","CONCLUÍDO",IF(Tabela1[[#This Row],[PRAZO ABERTURA R.A.E]]&lt;TODAY(),"ATRASADO","NO PRAZO")))</f>
        <v>0</v>
      </c>
      <c r="AB575" s="19" t="str">
        <f ca="1">IF(Tabela1[[#This Row],[PRAZO ABERTURA R.A.E]]&gt;=TODAY(),"",IF(Tabela1[[#This Row],[STATUS]]="ATRASADO",TODAY()-Tabela1[[#This Row],[PRAZO ABERTURA R.A.E]],""))</f>
        <v/>
      </c>
      <c r="AE575" s="2"/>
      <c r="AF575" t="s">
        <v>52</v>
      </c>
    </row>
    <row r="576" spans="1:32" ht="30" x14ac:dyDescent="0.25">
      <c r="A576" s="4">
        <v>575</v>
      </c>
      <c r="B576" s="20" t="s">
        <v>32</v>
      </c>
      <c r="C576" s="49">
        <v>45428</v>
      </c>
      <c r="D576" s="6" t="str">
        <f t="shared" si="5"/>
        <v>maio</v>
      </c>
      <c r="E576" s="21">
        <v>0.60416666666666663</v>
      </c>
      <c r="F576" s="40" t="s">
        <v>3311</v>
      </c>
      <c r="G576" s="20" t="s">
        <v>64</v>
      </c>
      <c r="H576" s="9"/>
      <c r="I576" s="10"/>
      <c r="J576" s="2"/>
      <c r="K576" s="11" t="s">
        <v>3312</v>
      </c>
      <c r="L576" s="2" t="s">
        <v>37</v>
      </c>
      <c r="M576" s="2" t="s">
        <v>96</v>
      </c>
      <c r="N576" s="20" t="s">
        <v>3231</v>
      </c>
      <c r="O576" s="20" t="s">
        <v>3313</v>
      </c>
      <c r="P576" s="2" t="s">
        <v>1669</v>
      </c>
      <c r="Q576" s="31"/>
      <c r="R576" s="31"/>
      <c r="S576" s="31"/>
      <c r="T576" s="41" t="s">
        <v>3314</v>
      </c>
      <c r="U576" s="2" t="s">
        <v>3315</v>
      </c>
      <c r="V576" s="2" t="s">
        <v>398</v>
      </c>
      <c r="W576" s="2" t="s">
        <v>46</v>
      </c>
      <c r="X576" s="2" t="s">
        <v>47</v>
      </c>
      <c r="Y576" s="2" t="s">
        <v>48</v>
      </c>
      <c r="Z576" s="17" t="str">
        <f>IF(Tabela1[[#This Row],[R.A.E]]="SIM",VLOOKUP(Tabela1[[#This Row],[CLASSIFICAÇÃO]],[1]Lista_Susp_!PRAZO,2,0)+Tabela1[[#This Row],[DATA]],"")</f>
        <v/>
      </c>
      <c r="AA576" s="19" t="b">
        <f ca="1">IF(Tabela1[[#This Row],[R.A.E]]="SIM",IF(AC576="ok","CONCLUÍDO",IF(Tabela1[[#This Row],[PRAZO ABERTURA R.A.E]]&lt;TODAY(),"ATRASADO","NO PRAZO")))</f>
        <v>0</v>
      </c>
      <c r="AB576" s="19" t="str">
        <f ca="1">IF(Tabela1[[#This Row],[PRAZO ABERTURA R.A.E]]&gt;=TODAY(),"",IF(Tabela1[[#This Row],[STATUS]]="ATRASADO",TODAY()-Tabela1[[#This Row],[PRAZO ABERTURA R.A.E]],""))</f>
        <v/>
      </c>
      <c r="AE576" s="2"/>
      <c r="AF576" t="s">
        <v>52</v>
      </c>
    </row>
    <row r="577" spans="1:32" ht="30" x14ac:dyDescent="0.25">
      <c r="A577" s="4">
        <v>576</v>
      </c>
      <c r="B577" s="20" t="s">
        <v>32</v>
      </c>
      <c r="C577" s="49">
        <v>45428</v>
      </c>
      <c r="D577" s="6" t="str">
        <f t="shared" si="5"/>
        <v>maio</v>
      </c>
      <c r="E577" s="21">
        <v>0.71180555555555547</v>
      </c>
      <c r="F577" s="40" t="s">
        <v>3316</v>
      </c>
      <c r="G577" s="20" t="s">
        <v>34</v>
      </c>
      <c r="H577" s="9" t="s">
        <v>35</v>
      </c>
      <c r="I577" s="10"/>
      <c r="J577" s="2"/>
      <c r="K577" s="11" t="s">
        <v>3317</v>
      </c>
      <c r="L577" s="2" t="s">
        <v>37</v>
      </c>
      <c r="M577" s="2" t="s">
        <v>593</v>
      </c>
      <c r="N577" s="20" t="s">
        <v>1626</v>
      </c>
      <c r="O577" s="20" t="s">
        <v>3318</v>
      </c>
      <c r="P577" s="2" t="s">
        <v>3319</v>
      </c>
      <c r="Q577" s="31"/>
      <c r="R577" s="31"/>
      <c r="S577" s="31"/>
      <c r="T577" s="41" t="s">
        <v>3320</v>
      </c>
      <c r="U577" s="1" t="s">
        <v>3321</v>
      </c>
      <c r="V577" s="2" t="s">
        <v>599</v>
      </c>
      <c r="W577" s="2" t="s">
        <v>184</v>
      </c>
      <c r="X577" s="2" t="s">
        <v>47</v>
      </c>
      <c r="Y577" s="2" t="s">
        <v>52</v>
      </c>
      <c r="Z577" s="17">
        <f>IF(Tabela1[[#This Row],[R.A.E]]="SIM",VLOOKUP(Tabela1[[#This Row],[CLASSIFICAÇÃO]],[1]Lista_Susp_!PRAZO,2,0)+Tabela1[[#This Row],[DATA]],"")</f>
        <v>45435</v>
      </c>
      <c r="AA577" s="19" t="str">
        <f ca="1">IF(Tabela1[[#This Row],[R.A.E]]="SIM",IF(AC577="ok","CONCLUÍDO",IF(Tabela1[[#This Row],[PRAZO ABERTURA R.A.E]]&lt;TODAY(),"ATRASADO","NO PRAZO")))</f>
        <v>CONCLUÍDO</v>
      </c>
      <c r="AB577" s="19" t="str">
        <f ca="1">IF(Tabela1[[#This Row],[PRAZO ABERTURA R.A.E]]&gt;=TODAY(),"",IF(Tabela1[[#This Row],[STATUS]]="ATRASADO",TODAY()-Tabela1[[#This Row],[PRAZO ABERTURA R.A.E]],""))</f>
        <v/>
      </c>
      <c r="AC577" s="2" t="s">
        <v>62</v>
      </c>
      <c r="AE577" s="2" t="s">
        <v>52</v>
      </c>
      <c r="AF577" t="s">
        <v>52</v>
      </c>
    </row>
    <row r="578" spans="1:32" ht="30" x14ac:dyDescent="0.25">
      <c r="A578" s="4">
        <v>577</v>
      </c>
      <c r="B578" s="20" t="s">
        <v>32</v>
      </c>
      <c r="C578" s="49">
        <v>45428</v>
      </c>
      <c r="D578" s="6" t="str">
        <f t="shared" si="5"/>
        <v>maio</v>
      </c>
      <c r="E578" s="21">
        <v>0.60416666666666663</v>
      </c>
      <c r="F578" s="40" t="s">
        <v>3322</v>
      </c>
      <c r="G578" s="20" t="s">
        <v>125</v>
      </c>
      <c r="H578" s="9"/>
      <c r="I578" s="10"/>
      <c r="J578" s="2"/>
      <c r="K578" s="11" t="s">
        <v>3323</v>
      </c>
      <c r="L578" s="2" t="s">
        <v>560</v>
      </c>
      <c r="M578" s="2" t="s">
        <v>128</v>
      </c>
      <c r="N578" s="20" t="s">
        <v>579</v>
      </c>
      <c r="O578" s="20" t="s">
        <v>2246</v>
      </c>
      <c r="P578" s="2" t="s">
        <v>245</v>
      </c>
      <c r="Q578" s="31"/>
      <c r="R578" s="31"/>
      <c r="S578" s="31"/>
      <c r="T578" s="41" t="s">
        <v>3324</v>
      </c>
      <c r="U578" s="2" t="s">
        <v>3310</v>
      </c>
      <c r="V578" s="2" t="s">
        <v>219</v>
      </c>
      <c r="W578" s="2" t="s">
        <v>46</v>
      </c>
      <c r="X578" s="2" t="s">
        <v>47</v>
      </c>
      <c r="Y578" s="2" t="s">
        <v>48</v>
      </c>
      <c r="Z578" s="17" t="str">
        <f>IF(Tabela1[[#This Row],[R.A.E]]="SIM",VLOOKUP(Tabela1[[#This Row],[CLASSIFICAÇÃO]],[1]Lista_Susp_!PRAZO,2,0)+Tabela1[[#This Row],[DATA]],"")</f>
        <v/>
      </c>
      <c r="AA578" s="19" t="b">
        <f ca="1">IF(Tabela1[[#This Row],[R.A.E]]="SIM",IF(AC578="ok","CONCLUÍDO",IF(Tabela1[[#This Row],[PRAZO ABERTURA R.A.E]]&lt;TODAY(),"ATRASADO","NO PRAZO")))</f>
        <v>0</v>
      </c>
      <c r="AB578" s="19" t="str">
        <f ca="1">IF(Tabela1[[#This Row],[PRAZO ABERTURA R.A.E]]&gt;=TODAY(),"",IF(Tabela1[[#This Row],[STATUS]]="ATRASADO",TODAY()-Tabela1[[#This Row],[PRAZO ABERTURA R.A.E]],""))</f>
        <v/>
      </c>
      <c r="AE578" s="2"/>
      <c r="AF578" t="s">
        <v>52</v>
      </c>
    </row>
    <row r="579" spans="1:32" ht="45" x14ac:dyDescent="0.25">
      <c r="A579" s="4">
        <v>578</v>
      </c>
      <c r="B579" s="20" t="s">
        <v>32</v>
      </c>
      <c r="C579" s="49">
        <v>45429</v>
      </c>
      <c r="D579" s="6" t="str">
        <f t="shared" si="5"/>
        <v>maio</v>
      </c>
      <c r="E579" s="21">
        <v>0.61458333333333337</v>
      </c>
      <c r="F579" s="40" t="s">
        <v>3325</v>
      </c>
      <c r="G579" s="20" t="s">
        <v>34</v>
      </c>
      <c r="H579" s="9" t="s">
        <v>93</v>
      </c>
      <c r="I579" s="10"/>
      <c r="J579" s="2"/>
      <c r="K579" s="11" t="s">
        <v>3326</v>
      </c>
      <c r="L579" s="2" t="s">
        <v>37</v>
      </c>
      <c r="M579" s="2" t="s">
        <v>128</v>
      </c>
      <c r="N579" s="2" t="s">
        <v>3327</v>
      </c>
      <c r="O579" s="2" t="s">
        <v>3328</v>
      </c>
      <c r="P579" s="2" t="s">
        <v>3329</v>
      </c>
      <c r="Q579" s="31"/>
      <c r="R579" s="31"/>
      <c r="S579" s="31"/>
      <c r="T579" s="41" t="s">
        <v>3330</v>
      </c>
      <c r="U579" s="2" t="s">
        <v>3331</v>
      </c>
      <c r="V579" s="2" t="s">
        <v>1038</v>
      </c>
      <c r="W579" s="2" t="s">
        <v>46</v>
      </c>
      <c r="X579" s="2" t="s">
        <v>47</v>
      </c>
      <c r="Y579" s="2" t="s">
        <v>48</v>
      </c>
      <c r="Z579" s="17" t="str">
        <f>IF(Tabela1[[#This Row],[R.A.E]]="SIM",VLOOKUP(Tabela1[[#This Row],[CLASSIFICAÇÃO]],[1]Lista_Susp_!PRAZO,2,0)+Tabela1[[#This Row],[DATA]],"")</f>
        <v/>
      </c>
      <c r="AA579" s="19" t="b">
        <f ca="1">IF(Tabela1[[#This Row],[R.A.E]]="SIM",IF(AC579="ok","CONCLUÍDO",IF(Tabela1[[#This Row],[PRAZO ABERTURA R.A.E]]&lt;TODAY(),"ATRASADO","NO PRAZO")))</f>
        <v>0</v>
      </c>
      <c r="AB579" s="19" t="str">
        <f ca="1">IF(Tabela1[[#This Row],[PRAZO ABERTURA R.A.E]]&gt;=TODAY(),"",IF(Tabela1[[#This Row],[STATUS]]="ATRASADO",TODAY()-Tabela1[[#This Row],[PRAZO ABERTURA R.A.E]],""))</f>
        <v/>
      </c>
      <c r="AE579" s="2"/>
      <c r="AF579" t="s">
        <v>52</v>
      </c>
    </row>
    <row r="580" spans="1:32" ht="60" x14ac:dyDescent="0.25">
      <c r="A580" s="4">
        <v>579</v>
      </c>
      <c r="B580" s="20" t="s">
        <v>32</v>
      </c>
      <c r="C580" s="49">
        <v>45428</v>
      </c>
      <c r="D580" s="6" t="str">
        <f t="shared" si="5"/>
        <v>maio</v>
      </c>
      <c r="E580" s="21">
        <v>0.54166666666666663</v>
      </c>
      <c r="F580" s="40" t="s">
        <v>3332</v>
      </c>
      <c r="G580" s="20" t="s">
        <v>64</v>
      </c>
      <c r="H580" s="9"/>
      <c r="I580" s="10"/>
      <c r="J580" s="2"/>
      <c r="K580" s="11" t="s">
        <v>3333</v>
      </c>
      <c r="L580" s="2" t="s">
        <v>37</v>
      </c>
      <c r="M580" s="2" t="s">
        <v>54</v>
      </c>
      <c r="N580" s="2" t="s">
        <v>1339</v>
      </c>
      <c r="O580" s="2" t="s">
        <v>3334</v>
      </c>
      <c r="P580" s="2" t="s">
        <v>379</v>
      </c>
      <c r="Q580" s="31"/>
      <c r="R580" s="31"/>
      <c r="S580" s="31"/>
      <c r="T580" s="41" t="s">
        <v>3335</v>
      </c>
      <c r="U580" s="2" t="s">
        <v>3336</v>
      </c>
      <c r="V580" s="2" t="s">
        <v>60</v>
      </c>
      <c r="W580" s="2" t="s">
        <v>46</v>
      </c>
      <c r="X580" s="2" t="s">
        <v>47</v>
      </c>
      <c r="Y580" s="2" t="s">
        <v>48</v>
      </c>
      <c r="Z580" s="17" t="str">
        <f>IF(Tabela1[[#This Row],[R.A.E]]="SIM",VLOOKUP(Tabela1[[#This Row],[CLASSIFICAÇÃO]],[1]Lista_Susp_!PRAZO,2,0)+Tabela1[[#This Row],[DATA]],"")</f>
        <v/>
      </c>
      <c r="AA580" s="19" t="b">
        <f ca="1">IF(Tabela1[[#This Row],[R.A.E]]="SIM",IF(AC580="ok","CONCLUÍDO",IF(Tabela1[[#This Row],[PRAZO ABERTURA R.A.E]]&lt;TODAY(),"ATRASADO","NO PRAZO")))</f>
        <v>0</v>
      </c>
      <c r="AB580" s="19" t="str">
        <f ca="1">IF(Tabela1[[#This Row],[PRAZO ABERTURA R.A.E]]&gt;=TODAY(),"",IF(Tabela1[[#This Row],[STATUS]]="ATRASADO",TODAY()-Tabela1[[#This Row],[PRAZO ABERTURA R.A.E]],""))</f>
        <v/>
      </c>
      <c r="AE580" s="2"/>
      <c r="AF580" t="s">
        <v>52</v>
      </c>
    </row>
    <row r="581" spans="1:32" x14ac:dyDescent="0.25">
      <c r="A581" s="4">
        <v>580</v>
      </c>
      <c r="B581" s="20" t="s">
        <v>32</v>
      </c>
      <c r="C581" s="49">
        <v>45429</v>
      </c>
      <c r="D581" s="6" t="str">
        <f t="shared" si="5"/>
        <v>maio</v>
      </c>
      <c r="E581" s="21">
        <v>0.66319444444444442</v>
      </c>
      <c r="F581" s="40" t="s">
        <v>3337</v>
      </c>
      <c r="G581" s="20" t="s">
        <v>64</v>
      </c>
      <c r="H581" s="9"/>
      <c r="I581" s="10"/>
      <c r="J581" s="2"/>
      <c r="K581" s="11" t="s">
        <v>3338</v>
      </c>
      <c r="L581" s="2" t="s">
        <v>3339</v>
      </c>
      <c r="M581" s="2" t="s">
        <v>128</v>
      </c>
      <c r="N581" s="20" t="s">
        <v>3340</v>
      </c>
      <c r="O581" s="20" t="s">
        <v>3341</v>
      </c>
      <c r="P581" s="2" t="s">
        <v>3342</v>
      </c>
      <c r="Q581" s="31"/>
      <c r="R581" s="31"/>
      <c r="S581" s="31"/>
      <c r="T581" s="41" t="s">
        <v>3343</v>
      </c>
      <c r="U581" s="2" t="s">
        <v>3344</v>
      </c>
      <c r="V581" s="2" t="s">
        <v>219</v>
      </c>
      <c r="W581" s="2" t="s">
        <v>46</v>
      </c>
      <c r="X581" s="2" t="s">
        <v>47</v>
      </c>
      <c r="Y581" s="2" t="s">
        <v>48</v>
      </c>
      <c r="Z581" s="17" t="str">
        <f>IF(Tabela1[[#This Row],[R.A.E]]="SIM",VLOOKUP(Tabela1[[#This Row],[CLASSIFICAÇÃO]],[1]Lista_Susp_!PRAZO,2,0)+Tabela1[[#This Row],[DATA]],"")</f>
        <v/>
      </c>
      <c r="AA581" s="19" t="b">
        <f ca="1">IF(Tabela1[[#This Row],[R.A.E]]="SIM",IF(AC581="ok","CONCLUÍDO",IF(Tabela1[[#This Row],[PRAZO ABERTURA R.A.E]]&lt;TODAY(),"ATRASADO","NO PRAZO")))</f>
        <v>0</v>
      </c>
      <c r="AB581" s="19" t="str">
        <f ca="1">IF(Tabela1[[#This Row],[PRAZO ABERTURA R.A.E]]&gt;=TODAY(),"",IF(Tabela1[[#This Row],[STATUS]]="ATRASADO",TODAY()-Tabela1[[#This Row],[PRAZO ABERTURA R.A.E]],""))</f>
        <v/>
      </c>
      <c r="AE581" s="2"/>
      <c r="AF581" t="s">
        <v>52</v>
      </c>
    </row>
    <row r="582" spans="1:32" ht="30" x14ac:dyDescent="0.25">
      <c r="A582" s="4">
        <v>581</v>
      </c>
      <c r="B582" s="20" t="s">
        <v>32</v>
      </c>
      <c r="C582" s="49">
        <v>45430</v>
      </c>
      <c r="D582" s="6" t="str">
        <f t="shared" si="5"/>
        <v>maio</v>
      </c>
      <c r="E582" s="21">
        <v>9.0277777777777776E-2</v>
      </c>
      <c r="F582" s="40" t="s">
        <v>3345</v>
      </c>
      <c r="G582" s="20" t="s">
        <v>34</v>
      </c>
      <c r="H582" s="9" t="s">
        <v>113</v>
      </c>
      <c r="I582" s="10"/>
      <c r="J582" s="2"/>
      <c r="K582" s="11" t="s">
        <v>3346</v>
      </c>
      <c r="L582" s="2" t="s">
        <v>298</v>
      </c>
      <c r="M582" s="2" t="s">
        <v>38</v>
      </c>
      <c r="N582" s="20"/>
      <c r="O582" s="20" t="s">
        <v>3347</v>
      </c>
      <c r="P582" s="2" t="s">
        <v>3348</v>
      </c>
      <c r="Q582" s="31"/>
      <c r="R582" s="31"/>
      <c r="S582" s="31"/>
      <c r="T582" s="41" t="s">
        <v>3349</v>
      </c>
      <c r="U582" s="31"/>
      <c r="V582" s="2" t="s">
        <v>1551</v>
      </c>
      <c r="W582" s="2" t="s">
        <v>46</v>
      </c>
      <c r="X582" s="2" t="s">
        <v>47</v>
      </c>
      <c r="Y582" s="2" t="s">
        <v>48</v>
      </c>
      <c r="Z582" s="17" t="str">
        <f>IF(Tabela1[[#This Row],[R.A.E]]="SIM",VLOOKUP(Tabela1[[#This Row],[CLASSIFICAÇÃO]],[1]Lista_Susp_!PRAZO,2,0)+Tabela1[[#This Row],[DATA]],"")</f>
        <v/>
      </c>
      <c r="AA582" s="19" t="b">
        <f ca="1">IF(Tabela1[[#This Row],[R.A.E]]="SIM",IF(AC582="ok","CONCLUÍDO",IF(Tabela1[[#This Row],[PRAZO ABERTURA R.A.E]]&lt;TODAY(),"ATRASADO","NO PRAZO")))</f>
        <v>0</v>
      </c>
      <c r="AB582" s="19" t="str">
        <f ca="1">IF(Tabela1[[#This Row],[PRAZO ABERTURA R.A.E]]&gt;=TODAY(),"",IF(Tabela1[[#This Row],[STATUS]]="ATRASADO",TODAY()-Tabela1[[#This Row],[PRAZO ABERTURA R.A.E]],""))</f>
        <v/>
      </c>
      <c r="AE582" s="2"/>
      <c r="AF582" t="s">
        <v>52</v>
      </c>
    </row>
    <row r="583" spans="1:32" ht="30" x14ac:dyDescent="0.25">
      <c r="A583" s="4">
        <v>582</v>
      </c>
      <c r="B583" s="20" t="s">
        <v>32</v>
      </c>
      <c r="C583" s="49">
        <v>45429</v>
      </c>
      <c r="D583" s="6" t="str">
        <f t="shared" si="5"/>
        <v>maio</v>
      </c>
      <c r="E583" s="21">
        <v>0.75</v>
      </c>
      <c r="F583" s="40" t="s">
        <v>3350</v>
      </c>
      <c r="G583" s="20" t="s">
        <v>50</v>
      </c>
      <c r="H583" s="9"/>
      <c r="I583" s="10" t="s">
        <v>172</v>
      </c>
      <c r="J583" s="2"/>
      <c r="K583" s="11" t="s">
        <v>3351</v>
      </c>
      <c r="L583" s="4" t="s">
        <v>902</v>
      </c>
      <c r="M583" s="2" t="s">
        <v>96</v>
      </c>
      <c r="N583" s="20" t="s">
        <v>741</v>
      </c>
      <c r="O583" s="20" t="s">
        <v>3352</v>
      </c>
      <c r="P583" s="2" t="s">
        <v>3353</v>
      </c>
      <c r="Q583" s="31"/>
      <c r="R583" s="31"/>
      <c r="S583" s="31"/>
      <c r="T583" s="41" t="s">
        <v>3354</v>
      </c>
      <c r="U583" s="2" t="s">
        <v>3355</v>
      </c>
      <c r="V583" s="2" t="s">
        <v>746</v>
      </c>
      <c r="W583" s="4" t="s">
        <v>46</v>
      </c>
      <c r="X583" s="4" t="s">
        <v>47</v>
      </c>
      <c r="Y583" s="4" t="s">
        <v>52</v>
      </c>
      <c r="Z583" s="17">
        <f>IF(Tabela1[[#This Row],[R.A.E]]="SIM",VLOOKUP(Tabela1[[#This Row],[CLASSIFICAÇÃO]],[1]Lista_Susp_!PRAZO,2,0)+Tabela1[[#This Row],[DATA]],"")</f>
        <v>45436</v>
      </c>
      <c r="AA583" s="19" t="str">
        <f ca="1">IF(Tabela1[[#This Row],[R.A.E]]="SIM",IF(AC583="ok","CONCLUÍDO",IF(Tabela1[[#This Row],[PRAZO ABERTURA R.A.E]]&lt;TODAY(),"ATRASADO","NO PRAZO")))</f>
        <v>CONCLUÍDO</v>
      </c>
      <c r="AB583" s="19" t="str">
        <f ca="1">IF(Tabela1[[#This Row],[PRAZO ABERTURA R.A.E]]&gt;=TODAY(),"",IF(Tabela1[[#This Row],[STATUS]]="ATRASADO",TODAY()-Tabela1[[#This Row],[PRAZO ABERTURA R.A.E]],""))</f>
        <v/>
      </c>
      <c r="AC583" s="2" t="s">
        <v>62</v>
      </c>
      <c r="AD583" s="17">
        <v>45441</v>
      </c>
      <c r="AE583" s="2" t="s">
        <v>52</v>
      </c>
      <c r="AF583" t="s">
        <v>52</v>
      </c>
    </row>
    <row r="584" spans="1:32" ht="30" x14ac:dyDescent="0.25">
      <c r="A584" s="4">
        <v>583</v>
      </c>
      <c r="B584" s="20" t="s">
        <v>32</v>
      </c>
      <c r="C584" s="49">
        <v>45430</v>
      </c>
      <c r="D584" s="6" t="str">
        <f t="shared" si="5"/>
        <v>maio</v>
      </c>
      <c r="E584" s="21">
        <v>0.5</v>
      </c>
      <c r="F584" s="40" t="s">
        <v>3356</v>
      </c>
      <c r="G584" s="20" t="s">
        <v>64</v>
      </c>
      <c r="H584" s="9"/>
      <c r="I584" s="10"/>
      <c r="J584" s="2"/>
      <c r="K584" s="11" t="s">
        <v>3357</v>
      </c>
      <c r="L584" s="2" t="s">
        <v>37</v>
      </c>
      <c r="M584" s="2" t="s">
        <v>96</v>
      </c>
      <c r="N584" s="20" t="s">
        <v>741</v>
      </c>
      <c r="O584" s="20" t="s">
        <v>3358</v>
      </c>
      <c r="P584" s="2" t="s">
        <v>3129</v>
      </c>
      <c r="Q584" s="31"/>
      <c r="R584" s="31"/>
      <c r="S584" s="31"/>
      <c r="T584" s="41" t="s">
        <v>3359</v>
      </c>
      <c r="U584" s="2" t="s">
        <v>3360</v>
      </c>
      <c r="V584" s="2" t="s">
        <v>746</v>
      </c>
      <c r="W584" s="2" t="s">
        <v>46</v>
      </c>
      <c r="X584" s="2" t="s">
        <v>47</v>
      </c>
      <c r="Y584" s="2" t="s">
        <v>48</v>
      </c>
      <c r="Z584" s="17" t="str">
        <f>IF(Tabela1[[#This Row],[R.A.E]]="SIM",VLOOKUP(Tabela1[[#This Row],[CLASSIFICAÇÃO]],[1]Lista_Susp_!PRAZO,2,0)+Tabela1[[#This Row],[DATA]],"")</f>
        <v/>
      </c>
      <c r="AA584" s="19" t="b">
        <f ca="1">IF(Tabela1[[#This Row],[R.A.E]]="SIM",IF(AC584="ok","CONCLUÍDO",IF(Tabela1[[#This Row],[PRAZO ABERTURA R.A.E]]&lt;TODAY(),"ATRASADO","NO PRAZO")))</f>
        <v>0</v>
      </c>
      <c r="AB584" s="19" t="str">
        <f ca="1">IF(Tabela1[[#This Row],[PRAZO ABERTURA R.A.E]]&gt;=TODAY(),"",IF(Tabela1[[#This Row],[STATUS]]="ATRASADO",TODAY()-Tabela1[[#This Row],[PRAZO ABERTURA R.A.E]],""))</f>
        <v/>
      </c>
      <c r="AE584" s="2"/>
      <c r="AF584" t="s">
        <v>52</v>
      </c>
    </row>
    <row r="585" spans="1:32" ht="30" x14ac:dyDescent="0.25">
      <c r="A585" s="4">
        <v>584</v>
      </c>
      <c r="B585" s="20" t="s">
        <v>32</v>
      </c>
      <c r="C585" s="49">
        <v>45430</v>
      </c>
      <c r="D585" s="6" t="str">
        <f t="shared" si="5"/>
        <v>maio</v>
      </c>
      <c r="E585" s="21">
        <v>0.63541666666666663</v>
      </c>
      <c r="F585" s="40" t="s">
        <v>3361</v>
      </c>
      <c r="G585" s="20" t="s">
        <v>64</v>
      </c>
      <c r="H585" s="9"/>
      <c r="I585" s="10"/>
      <c r="J585" s="2"/>
      <c r="K585" s="11" t="s">
        <v>3362</v>
      </c>
      <c r="L585" s="4" t="s">
        <v>902</v>
      </c>
      <c r="M585" s="2" t="s">
        <v>96</v>
      </c>
      <c r="N585" s="20" t="s">
        <v>741</v>
      </c>
      <c r="O585" s="20" t="s">
        <v>3363</v>
      </c>
      <c r="P585" s="2" t="s">
        <v>3364</v>
      </c>
      <c r="Q585" s="31"/>
      <c r="R585" s="31"/>
      <c r="S585" s="31"/>
      <c r="T585" s="41" t="s">
        <v>3365</v>
      </c>
      <c r="U585" s="2" t="s">
        <v>3360</v>
      </c>
      <c r="V585" s="2" t="s">
        <v>746</v>
      </c>
      <c r="W585" s="2" t="s">
        <v>46</v>
      </c>
      <c r="X585" s="2" t="s">
        <v>47</v>
      </c>
      <c r="Y585" s="2" t="s">
        <v>48</v>
      </c>
      <c r="Z585" s="17" t="str">
        <f>IF(Tabela1[[#This Row],[R.A.E]]="SIM",VLOOKUP(Tabela1[[#This Row],[CLASSIFICAÇÃO]],[1]Lista_Susp_!PRAZO,2,0)+Tabela1[[#This Row],[DATA]],"")</f>
        <v/>
      </c>
      <c r="AA585" s="19" t="b">
        <f ca="1">IF(Tabela1[[#This Row],[R.A.E]]="SIM",IF(AC585="ok","CONCLUÍDO",IF(Tabela1[[#This Row],[PRAZO ABERTURA R.A.E]]&lt;TODAY(),"ATRASADO","NO PRAZO")))</f>
        <v>0</v>
      </c>
      <c r="AB585" s="19" t="str">
        <f ca="1">IF(Tabela1[[#This Row],[PRAZO ABERTURA R.A.E]]&gt;=TODAY(),"",IF(Tabela1[[#This Row],[STATUS]]="ATRASADO",TODAY()-Tabela1[[#This Row],[PRAZO ABERTURA R.A.E]],""))</f>
        <v/>
      </c>
      <c r="AE585" s="2"/>
      <c r="AF585" t="s">
        <v>52</v>
      </c>
    </row>
    <row r="586" spans="1:32" ht="30" x14ac:dyDescent="0.25">
      <c r="A586" s="4">
        <v>585</v>
      </c>
      <c r="B586" s="20" t="s">
        <v>32</v>
      </c>
      <c r="C586" s="49">
        <v>45430</v>
      </c>
      <c r="D586" s="6" t="str">
        <f t="shared" si="5"/>
        <v>maio</v>
      </c>
      <c r="E586" s="21">
        <v>0.60416666666666663</v>
      </c>
      <c r="F586" s="40" t="s">
        <v>3366</v>
      </c>
      <c r="G586" s="20" t="s">
        <v>125</v>
      </c>
      <c r="H586" s="9"/>
      <c r="I586" s="10"/>
      <c r="J586" s="2"/>
      <c r="K586" s="11" t="s">
        <v>3367</v>
      </c>
      <c r="L586" s="2" t="s">
        <v>448</v>
      </c>
      <c r="M586" s="2" t="s">
        <v>128</v>
      </c>
      <c r="N586" s="20"/>
      <c r="O586" s="20" t="s">
        <v>3368</v>
      </c>
      <c r="P586" s="2" t="s">
        <v>3369</v>
      </c>
      <c r="Q586" s="31"/>
      <c r="R586" s="31"/>
      <c r="S586" s="31"/>
      <c r="T586" s="41" t="s">
        <v>3370</v>
      </c>
      <c r="U586" s="2" t="s">
        <v>3371</v>
      </c>
      <c r="V586" s="2" t="s">
        <v>135</v>
      </c>
      <c r="W586" s="2" t="s">
        <v>46</v>
      </c>
      <c r="X586" s="2" t="s">
        <v>47</v>
      </c>
      <c r="Y586" s="2" t="s">
        <v>48</v>
      </c>
      <c r="Z586" s="17" t="str">
        <f>IF(Tabela1[[#This Row],[R.A.E]]="SIM",VLOOKUP(Tabela1[[#This Row],[CLASSIFICAÇÃO]],[1]Lista_Susp_!PRAZO,2,0)+Tabela1[[#This Row],[DATA]],"")</f>
        <v/>
      </c>
      <c r="AA586" s="19" t="b">
        <f ca="1">IF(Tabela1[[#This Row],[R.A.E]]="SIM",IF(AC586="ok","CONCLUÍDO",IF(Tabela1[[#This Row],[PRAZO ABERTURA R.A.E]]&lt;TODAY(),"ATRASADO","NO PRAZO")))</f>
        <v>0</v>
      </c>
      <c r="AB586" s="19" t="str">
        <f ca="1">IF(Tabela1[[#This Row],[PRAZO ABERTURA R.A.E]]&gt;=TODAY(),"",IF(Tabela1[[#This Row],[STATUS]]="ATRASADO",TODAY()-Tabela1[[#This Row],[PRAZO ABERTURA R.A.E]],""))</f>
        <v/>
      </c>
      <c r="AE586" s="2"/>
      <c r="AF586" t="s">
        <v>52</v>
      </c>
    </row>
    <row r="587" spans="1:32" ht="45" x14ac:dyDescent="0.25">
      <c r="A587" s="4">
        <v>586</v>
      </c>
      <c r="B587" s="20" t="s">
        <v>32</v>
      </c>
      <c r="C587" s="49">
        <v>45430</v>
      </c>
      <c r="D587" s="6" t="str">
        <f t="shared" si="5"/>
        <v>maio</v>
      </c>
      <c r="E587" s="21">
        <v>0.34722222222222227</v>
      </c>
      <c r="F587" s="40" t="s">
        <v>2792</v>
      </c>
      <c r="G587" s="20" t="s">
        <v>1084</v>
      </c>
      <c r="H587" s="9"/>
      <c r="I587" s="10"/>
      <c r="J587" s="2"/>
      <c r="K587" s="11" t="s">
        <v>3372</v>
      </c>
      <c r="L587" s="2" t="s">
        <v>37</v>
      </c>
      <c r="M587" s="2" t="s">
        <v>272</v>
      </c>
      <c r="N587" s="20" t="s">
        <v>2372</v>
      </c>
      <c r="O587" s="20" t="s">
        <v>3373</v>
      </c>
      <c r="P587" s="2" t="s">
        <v>2480</v>
      </c>
      <c r="Q587" s="31"/>
      <c r="R587" s="31"/>
      <c r="S587" s="31"/>
      <c r="T587" s="41" t="s">
        <v>3374</v>
      </c>
      <c r="U587" s="2" t="s">
        <v>3375</v>
      </c>
      <c r="V587" s="2" t="s">
        <v>279</v>
      </c>
      <c r="W587" s="4" t="s">
        <v>184</v>
      </c>
      <c r="X587" s="4" t="s">
        <v>47</v>
      </c>
      <c r="Y587" s="4" t="s">
        <v>52</v>
      </c>
      <c r="Z587" s="17">
        <f>IF(Tabela1[[#This Row],[R.A.E]]="SIM",VLOOKUP(Tabela1[[#This Row],[CLASSIFICAÇÃO]],[1]Lista_Susp_!PRAZO,2,0)+Tabela1[[#This Row],[DATA]],"")</f>
        <v>45437</v>
      </c>
      <c r="AA587" s="19" t="str">
        <f ca="1">IF(Tabela1[[#This Row],[R.A.E]]="SIM",IF(AC587="ok","CONCLUÍDO",IF(Tabela1[[#This Row],[PRAZO ABERTURA R.A.E]]&lt;TODAY(),"ATRASADO","NO PRAZO")))</f>
        <v>CONCLUÍDO</v>
      </c>
      <c r="AB587" s="19" t="str">
        <f ca="1">IF(Tabela1[[#This Row],[PRAZO ABERTURA R.A.E]]&gt;=TODAY(),"",IF(Tabela1[[#This Row],[STATUS]]="ATRASADO",TODAY()-Tabela1[[#This Row],[PRAZO ABERTURA R.A.E]],""))</f>
        <v/>
      </c>
      <c r="AC587" s="2" t="s">
        <v>62</v>
      </c>
      <c r="AE587" s="2" t="s">
        <v>52</v>
      </c>
      <c r="AF587" t="s">
        <v>52</v>
      </c>
    </row>
    <row r="588" spans="1:32" ht="45" x14ac:dyDescent="0.25">
      <c r="A588" s="4">
        <v>587</v>
      </c>
      <c r="B588" s="20" t="s">
        <v>32</v>
      </c>
      <c r="C588" s="49">
        <v>45431</v>
      </c>
      <c r="D588" s="6" t="str">
        <f t="shared" si="5"/>
        <v>maio</v>
      </c>
      <c r="E588" s="21">
        <v>0.72916666666666663</v>
      </c>
      <c r="F588" s="40" t="s">
        <v>3376</v>
      </c>
      <c r="G588" s="20" t="s">
        <v>34</v>
      </c>
      <c r="H588" s="9" t="s">
        <v>113</v>
      </c>
      <c r="I588" s="10"/>
      <c r="J588" s="2" t="s">
        <v>52</v>
      </c>
      <c r="K588" s="11" t="s">
        <v>3377</v>
      </c>
      <c r="L588" s="2" t="s">
        <v>441</v>
      </c>
      <c r="M588" s="2" t="s">
        <v>38</v>
      </c>
      <c r="N588" s="20"/>
      <c r="O588" s="20" t="s">
        <v>3378</v>
      </c>
      <c r="P588" s="2" t="s">
        <v>797</v>
      </c>
      <c r="Q588" s="31"/>
      <c r="R588" s="31"/>
      <c r="S588" s="31"/>
      <c r="T588" s="41" t="s">
        <v>3379</v>
      </c>
      <c r="U588" s="2" t="s">
        <v>3380</v>
      </c>
      <c r="V588" s="2" t="s">
        <v>1551</v>
      </c>
      <c r="W588" s="2" t="s">
        <v>61</v>
      </c>
      <c r="X588" s="2" t="s">
        <v>123</v>
      </c>
      <c r="Y588" s="2" t="s">
        <v>52</v>
      </c>
      <c r="Z588" s="17">
        <f>IF(Tabela1[[#This Row],[R.A.E]]="SIM",VLOOKUP(Tabela1[[#This Row],[CLASSIFICAÇÃO]],[1]Lista_Susp_!PRAZO,2,0)+Tabela1[[#This Row],[DATA]],"")</f>
        <v>45438</v>
      </c>
      <c r="AA588" s="19" t="str">
        <f ca="1">IF(Tabela1[[#This Row],[R.A.E]]="SIM",IF(AC588="ok","CONCLUÍDO",IF(Tabela1[[#This Row],[PRAZO ABERTURA R.A.E]]&lt;TODAY(),"ATRASADO","NO PRAZO")))</f>
        <v>CONCLUÍDO</v>
      </c>
      <c r="AB588" s="19" t="str">
        <f ca="1">IF(Tabela1[[#This Row],[PRAZO ABERTURA R.A.E]]&gt;=TODAY(),"",IF(Tabela1[[#This Row],[STATUS]]="ATRASADO",TODAY()-Tabela1[[#This Row],[PRAZO ABERTURA R.A.E]],""))</f>
        <v/>
      </c>
      <c r="AC588" s="2" t="s">
        <v>62</v>
      </c>
      <c r="AD588" s="17">
        <v>45434</v>
      </c>
      <c r="AE588" s="2" t="s">
        <v>52</v>
      </c>
      <c r="AF588" t="s">
        <v>52</v>
      </c>
    </row>
    <row r="589" spans="1:32" ht="30" x14ac:dyDescent="0.25">
      <c r="A589" s="4">
        <v>588</v>
      </c>
      <c r="B589" s="20" t="s">
        <v>32</v>
      </c>
      <c r="C589" s="49">
        <v>45429</v>
      </c>
      <c r="D589" s="6" t="str">
        <f t="shared" si="5"/>
        <v>maio</v>
      </c>
      <c r="E589" s="21">
        <v>0.63888888888888895</v>
      </c>
      <c r="F589" s="40" t="s">
        <v>3381</v>
      </c>
      <c r="G589" s="20" t="s">
        <v>34</v>
      </c>
      <c r="H589" s="9" t="s">
        <v>93</v>
      </c>
      <c r="I589" s="10"/>
      <c r="J589" s="2"/>
      <c r="K589" s="11" t="s">
        <v>3382</v>
      </c>
      <c r="L589" s="2" t="s">
        <v>37</v>
      </c>
      <c r="M589" s="2" t="s">
        <v>96</v>
      </c>
      <c r="N589" s="20" t="s">
        <v>767</v>
      </c>
      <c r="O589" s="20" t="s">
        <v>771</v>
      </c>
      <c r="P589" s="2" t="s">
        <v>3383</v>
      </c>
      <c r="Q589" s="31"/>
      <c r="R589" s="31"/>
      <c r="S589" s="31"/>
      <c r="T589" s="41" t="s">
        <v>3384</v>
      </c>
      <c r="U589" s="31"/>
      <c r="V589" s="2" t="s">
        <v>398</v>
      </c>
      <c r="W589" s="2" t="s">
        <v>46</v>
      </c>
      <c r="X589" s="2" t="s">
        <v>47</v>
      </c>
      <c r="Y589" s="4" t="s">
        <v>48</v>
      </c>
      <c r="Z589" s="17" t="str">
        <f>IF(Tabela1[[#This Row],[R.A.E]]="SIM",VLOOKUP(Tabela1[[#This Row],[CLASSIFICAÇÃO]],[1]Lista_Susp_!PRAZO,2,0)+Tabela1[[#This Row],[DATA]],"")</f>
        <v/>
      </c>
      <c r="AA589" s="19" t="b">
        <f ca="1">IF(Tabela1[[#This Row],[R.A.E]]="SIM",IF(AC589="ok","CONCLUÍDO",IF(Tabela1[[#This Row],[PRAZO ABERTURA R.A.E]]&lt;TODAY(),"ATRASADO","NO PRAZO")))</f>
        <v>0</v>
      </c>
      <c r="AB589" s="19" t="str">
        <f ca="1">IF(Tabela1[[#This Row],[PRAZO ABERTURA R.A.E]]&gt;=TODAY(),"",IF(Tabela1[[#This Row],[STATUS]]="ATRASADO",TODAY()-Tabela1[[#This Row],[PRAZO ABERTURA R.A.E]],""))</f>
        <v/>
      </c>
      <c r="AE589" s="2"/>
      <c r="AF589" t="s">
        <v>52</v>
      </c>
    </row>
    <row r="590" spans="1:32" ht="30" x14ac:dyDescent="0.25">
      <c r="A590" s="4">
        <v>589</v>
      </c>
      <c r="B590" s="20" t="s">
        <v>32</v>
      </c>
      <c r="C590" s="49">
        <v>45429</v>
      </c>
      <c r="D590" s="6" t="str">
        <f t="shared" si="5"/>
        <v>maio</v>
      </c>
      <c r="E590" s="21">
        <v>0.65555555555555556</v>
      </c>
      <c r="F590" s="40" t="s">
        <v>3385</v>
      </c>
      <c r="G590" s="20" t="s">
        <v>34</v>
      </c>
      <c r="H590" s="65" t="s">
        <v>113</v>
      </c>
      <c r="I590" s="10"/>
      <c r="J590" s="2"/>
      <c r="K590" s="11" t="s">
        <v>3386</v>
      </c>
      <c r="L590" s="2" t="s">
        <v>37</v>
      </c>
      <c r="M590" s="2" t="s">
        <v>38</v>
      </c>
      <c r="N590" s="20"/>
      <c r="O590" s="20" t="s">
        <v>3387</v>
      </c>
      <c r="P590" s="2" t="s">
        <v>307</v>
      </c>
      <c r="Q590" s="31"/>
      <c r="R590" s="31"/>
      <c r="S590" s="31"/>
      <c r="T590" s="41" t="s">
        <v>2980</v>
      </c>
      <c r="U590" s="2" t="s">
        <v>308</v>
      </c>
      <c r="V590" s="2" t="s">
        <v>45</v>
      </c>
      <c r="W590" s="2" t="s">
        <v>46</v>
      </c>
      <c r="X590" s="2" t="s">
        <v>47</v>
      </c>
      <c r="Y590" s="4" t="s">
        <v>48</v>
      </c>
      <c r="Z590" s="17" t="str">
        <f>IF(Tabela1[[#This Row],[R.A.E]]="SIM",VLOOKUP(Tabela1[[#This Row],[CLASSIFICAÇÃO]],[1]Lista_Susp_!PRAZO,2,0)+Tabela1[[#This Row],[DATA]],"")</f>
        <v/>
      </c>
      <c r="AA590" s="19" t="b">
        <f ca="1">IF(Tabela1[[#This Row],[R.A.E]]="SIM",IF(AC590="ok","CONCLUÍDO",IF(Tabela1[[#This Row],[PRAZO ABERTURA R.A.E]]&lt;TODAY(),"ATRASADO","NO PRAZO")))</f>
        <v>0</v>
      </c>
      <c r="AB590" s="19" t="str">
        <f ca="1">IF(Tabela1[[#This Row],[PRAZO ABERTURA R.A.E]]&gt;=TODAY(),"",IF(Tabela1[[#This Row],[STATUS]]="ATRASADO",TODAY()-Tabela1[[#This Row],[PRAZO ABERTURA R.A.E]],""))</f>
        <v/>
      </c>
      <c r="AE590" s="2"/>
      <c r="AF590" t="s">
        <v>52</v>
      </c>
    </row>
    <row r="591" spans="1:32" ht="45" x14ac:dyDescent="0.25">
      <c r="A591" s="4">
        <v>590</v>
      </c>
      <c r="B591" s="20" t="s">
        <v>71</v>
      </c>
      <c r="C591" s="49">
        <v>45429</v>
      </c>
      <c r="D591" s="6" t="str">
        <f t="shared" si="5"/>
        <v>maio</v>
      </c>
      <c r="E591" s="21">
        <v>0.3888888888888889</v>
      </c>
      <c r="F591" s="40" t="s">
        <v>3388</v>
      </c>
      <c r="G591" s="20" t="s">
        <v>73</v>
      </c>
      <c r="H591" s="9"/>
      <c r="I591" s="10"/>
      <c r="J591" s="2"/>
      <c r="K591" s="11" t="s">
        <v>3389</v>
      </c>
      <c r="L591" s="2" t="s">
        <v>1016</v>
      </c>
      <c r="M591" s="2" t="s">
        <v>128</v>
      </c>
      <c r="N591" s="20" t="s">
        <v>1496</v>
      </c>
      <c r="O591" s="20" t="s">
        <v>3390</v>
      </c>
      <c r="P591" s="2" t="s">
        <v>213</v>
      </c>
      <c r="Q591" s="31"/>
      <c r="R591" s="31"/>
      <c r="S591" s="31"/>
      <c r="T591" s="41" t="s">
        <v>3391</v>
      </c>
      <c r="U591" s="2" t="s">
        <v>3392</v>
      </c>
      <c r="V591" s="2" t="s">
        <v>85</v>
      </c>
      <c r="W591" s="2" t="s">
        <v>46</v>
      </c>
      <c r="X591" s="2" t="s">
        <v>47</v>
      </c>
      <c r="Y591" s="2" t="s">
        <v>48</v>
      </c>
      <c r="Z591" s="17" t="str">
        <f>IF(Tabela1[[#This Row],[R.A.E]]="SIM",VLOOKUP(Tabela1[[#This Row],[CLASSIFICAÇÃO]],[1]Lista_Susp_!PRAZO,2,0)+Tabela1[[#This Row],[DATA]],"")</f>
        <v/>
      </c>
      <c r="AA591" s="19" t="b">
        <f ca="1">IF(Tabela1[[#This Row],[R.A.E]]="SIM",IF(AC591="ok","CONCLUÍDO",IF(Tabela1[[#This Row],[PRAZO ABERTURA R.A.E]]&lt;TODAY(),"ATRASADO","NO PRAZO")))</f>
        <v>0</v>
      </c>
      <c r="AB591" s="19" t="str">
        <f ca="1">IF(Tabela1[[#This Row],[PRAZO ABERTURA R.A.E]]&gt;=TODAY(),"",IF(Tabela1[[#This Row],[STATUS]]="ATRASADO",TODAY()-Tabela1[[#This Row],[PRAZO ABERTURA R.A.E]],""))</f>
        <v/>
      </c>
      <c r="AE591" s="2"/>
      <c r="AF591" t="s">
        <v>52</v>
      </c>
    </row>
    <row r="592" spans="1:32" ht="30" x14ac:dyDescent="0.25">
      <c r="A592" s="4">
        <v>591</v>
      </c>
      <c r="B592" s="20" t="s">
        <v>32</v>
      </c>
      <c r="C592" s="49">
        <v>45430</v>
      </c>
      <c r="D592" s="6" t="str">
        <f t="shared" si="5"/>
        <v>maio</v>
      </c>
      <c r="E592" s="21">
        <v>0.67708333333333337</v>
      </c>
      <c r="F592" s="40" t="s">
        <v>3393</v>
      </c>
      <c r="G592" s="20" t="s">
        <v>34</v>
      </c>
      <c r="H592" s="9" t="s">
        <v>35</v>
      </c>
      <c r="I592" s="10"/>
      <c r="J592" s="2"/>
      <c r="K592" s="11" t="s">
        <v>3394</v>
      </c>
      <c r="L592" s="2" t="s">
        <v>37</v>
      </c>
      <c r="M592" s="2" t="s">
        <v>272</v>
      </c>
      <c r="N592" s="20" t="s">
        <v>128</v>
      </c>
      <c r="O592" s="20" t="s">
        <v>3395</v>
      </c>
      <c r="P592" s="2" t="s">
        <v>3396</v>
      </c>
      <c r="Q592" s="31"/>
      <c r="R592" s="31"/>
      <c r="S592" s="31"/>
      <c r="T592" s="41" t="s">
        <v>3397</v>
      </c>
      <c r="U592" s="2" t="s">
        <v>3398</v>
      </c>
      <c r="V592" s="2" t="s">
        <v>1038</v>
      </c>
      <c r="W592" s="2" t="s">
        <v>184</v>
      </c>
      <c r="X592" s="2" t="s">
        <v>47</v>
      </c>
      <c r="Y592" s="2" t="s">
        <v>52</v>
      </c>
      <c r="Z592" s="17">
        <f>IF(Tabela1[[#This Row],[R.A.E]]="SIM",VLOOKUP(Tabela1[[#This Row],[CLASSIFICAÇÃO]],[1]Lista_Susp_!PRAZO,2,0)+Tabela1[[#This Row],[DATA]],"")</f>
        <v>45437</v>
      </c>
      <c r="AA592" s="19" t="str">
        <f ca="1">IF(Tabela1[[#This Row],[R.A.E]]="SIM",IF(AC592="ok","CONCLUÍDO",IF(Tabela1[[#This Row],[PRAZO ABERTURA R.A.E]]&lt;TODAY(),"ATRASADO","NO PRAZO")))</f>
        <v>CONCLUÍDO</v>
      </c>
      <c r="AB592" s="19" t="str">
        <f ca="1">IF(Tabela1[[#This Row],[PRAZO ABERTURA R.A.E]]&gt;=TODAY(),"",IF(Tabela1[[#This Row],[STATUS]]="ATRASADO",TODAY()-Tabela1[[#This Row],[PRAZO ABERTURA R.A.E]],""))</f>
        <v/>
      </c>
      <c r="AC592" s="2" t="s">
        <v>186</v>
      </c>
      <c r="AD592" s="17">
        <v>45435</v>
      </c>
      <c r="AE592" s="2" t="s">
        <v>52</v>
      </c>
      <c r="AF592" t="s">
        <v>52</v>
      </c>
    </row>
    <row r="593" spans="1:32" ht="30" x14ac:dyDescent="0.25">
      <c r="A593" s="4">
        <v>592</v>
      </c>
      <c r="B593" s="20" t="s">
        <v>71</v>
      </c>
      <c r="C593" s="49">
        <v>45430</v>
      </c>
      <c r="D593" s="6" t="str">
        <f t="shared" si="5"/>
        <v>maio</v>
      </c>
      <c r="E593" s="21">
        <v>0.375</v>
      </c>
      <c r="F593" s="40" t="s">
        <v>3399</v>
      </c>
      <c r="G593" s="20" t="s">
        <v>125</v>
      </c>
      <c r="H593" s="9"/>
      <c r="I593" s="10"/>
      <c r="J593" s="2"/>
      <c r="K593" s="11" t="s">
        <v>3400</v>
      </c>
      <c r="L593" s="2" t="s">
        <v>127</v>
      </c>
      <c r="M593" s="2" t="s">
        <v>128</v>
      </c>
      <c r="N593" s="20" t="s">
        <v>3401</v>
      </c>
      <c r="O593" s="20" t="s">
        <v>3402</v>
      </c>
      <c r="P593" s="2" t="s">
        <v>3403</v>
      </c>
      <c r="Q593" s="31"/>
      <c r="R593" s="31"/>
      <c r="S593" s="31"/>
      <c r="T593" s="41" t="s">
        <v>3404</v>
      </c>
      <c r="U593" s="2" t="s">
        <v>2914</v>
      </c>
      <c r="V593" s="2" t="s">
        <v>85</v>
      </c>
      <c r="W593" s="4" t="s">
        <v>46</v>
      </c>
      <c r="X593" s="4" t="s">
        <v>47</v>
      </c>
      <c r="Y593" s="4" t="s">
        <v>48</v>
      </c>
      <c r="Z593" s="17" t="str">
        <f>IF(Tabela1[[#This Row],[R.A.E]]="SIM",VLOOKUP(Tabela1[[#This Row],[CLASSIFICAÇÃO]],[1]Lista_Susp_!PRAZO,2,0)+Tabela1[[#This Row],[DATA]],"")</f>
        <v/>
      </c>
      <c r="AA593" s="19" t="b">
        <f ca="1">IF(Tabela1[[#This Row],[R.A.E]]="SIM",IF(AC593="ok","CONCLUÍDO",IF(Tabela1[[#This Row],[PRAZO ABERTURA R.A.E]]&lt;TODAY(),"ATRASADO","NO PRAZO")))</f>
        <v>0</v>
      </c>
      <c r="AB593" s="19" t="str">
        <f ca="1">IF(Tabela1[[#This Row],[PRAZO ABERTURA R.A.E]]&gt;=TODAY(),"",IF(Tabela1[[#This Row],[STATUS]]="ATRASADO",TODAY()-Tabela1[[#This Row],[PRAZO ABERTURA R.A.E]],""))</f>
        <v/>
      </c>
      <c r="AE593" s="2"/>
      <c r="AF593" t="s">
        <v>52</v>
      </c>
    </row>
    <row r="594" spans="1:32" ht="30" x14ac:dyDescent="0.25">
      <c r="A594" s="4">
        <v>593</v>
      </c>
      <c r="B594" s="20" t="s">
        <v>32</v>
      </c>
      <c r="C594" s="49">
        <v>45432</v>
      </c>
      <c r="D594" s="6" t="str">
        <f t="shared" si="5"/>
        <v>maio</v>
      </c>
      <c r="E594" s="21">
        <v>0.66666666666666663</v>
      </c>
      <c r="F594" s="40" t="s">
        <v>3213</v>
      </c>
      <c r="G594" s="20" t="s">
        <v>73</v>
      </c>
      <c r="H594" s="9"/>
      <c r="I594" s="10"/>
      <c r="J594" s="2"/>
      <c r="K594" s="11" t="s">
        <v>3405</v>
      </c>
      <c r="L594" s="2" t="s">
        <v>37</v>
      </c>
      <c r="M594" s="2" t="s">
        <v>128</v>
      </c>
      <c r="N594" s="20" t="s">
        <v>3406</v>
      </c>
      <c r="O594" s="20" t="s">
        <v>3407</v>
      </c>
      <c r="P594" s="2" t="s">
        <v>3111</v>
      </c>
      <c r="Q594" s="31"/>
      <c r="R594" s="31"/>
      <c r="S594" s="31"/>
      <c r="T594" s="41" t="s">
        <v>3408</v>
      </c>
      <c r="U594" s="4" t="s">
        <v>3409</v>
      </c>
      <c r="V594" s="2" t="s">
        <v>1038</v>
      </c>
      <c r="W594" s="4" t="s">
        <v>46</v>
      </c>
      <c r="X594" s="4" t="s">
        <v>47</v>
      </c>
      <c r="Y594" s="4" t="s">
        <v>48</v>
      </c>
      <c r="Z594" s="17" t="str">
        <f>IF(Tabela1[[#This Row],[R.A.E]]="SIM",VLOOKUP(Tabela1[[#This Row],[CLASSIFICAÇÃO]],[1]Lista_Susp_!PRAZO,2,0)+Tabela1[[#This Row],[DATA]],"")</f>
        <v/>
      </c>
      <c r="AA594" s="19" t="b">
        <f ca="1">IF(Tabela1[[#This Row],[R.A.E]]="SIM",IF(AC594="ok","CONCLUÍDO",IF(Tabela1[[#This Row],[PRAZO ABERTURA R.A.E]]&lt;TODAY(),"ATRASADO","NO PRAZO")))</f>
        <v>0</v>
      </c>
      <c r="AB594" s="19" t="str">
        <f ca="1">IF(Tabela1[[#This Row],[PRAZO ABERTURA R.A.E]]&gt;=TODAY(),"",IF(Tabela1[[#This Row],[STATUS]]="ATRASADO",TODAY()-Tabela1[[#This Row],[PRAZO ABERTURA R.A.E]],""))</f>
        <v/>
      </c>
      <c r="AE594" s="2"/>
      <c r="AF594" t="s">
        <v>52</v>
      </c>
    </row>
    <row r="595" spans="1:32" x14ac:dyDescent="0.25">
      <c r="A595" s="4">
        <v>594</v>
      </c>
      <c r="B595" s="20" t="s">
        <v>32</v>
      </c>
      <c r="C595" s="49">
        <v>45432</v>
      </c>
      <c r="D595" s="6" t="str">
        <f t="shared" si="5"/>
        <v>maio</v>
      </c>
      <c r="E595" s="21">
        <v>0.625</v>
      </c>
      <c r="F595" s="40" t="s">
        <v>3410</v>
      </c>
      <c r="G595" s="20" t="s">
        <v>64</v>
      </c>
      <c r="H595" s="9"/>
      <c r="I595" s="10"/>
      <c r="J595" s="2"/>
      <c r="K595" s="11" t="s">
        <v>3411</v>
      </c>
      <c r="L595" s="2" t="s">
        <v>37</v>
      </c>
      <c r="M595" s="2" t="s">
        <v>128</v>
      </c>
      <c r="N595" s="20" t="s">
        <v>3406</v>
      </c>
      <c r="O595" s="20" t="s">
        <v>3412</v>
      </c>
      <c r="P595" s="2" t="s">
        <v>3111</v>
      </c>
      <c r="Q595" s="31"/>
      <c r="R595" s="31"/>
      <c r="S595" s="31"/>
      <c r="T595" s="41" t="s">
        <v>3216</v>
      </c>
      <c r="U595" s="4" t="s">
        <v>3409</v>
      </c>
      <c r="V595" s="2" t="s">
        <v>1038</v>
      </c>
      <c r="W595" s="2" t="s">
        <v>46</v>
      </c>
      <c r="X595" s="2" t="s">
        <v>47</v>
      </c>
      <c r="Y595" s="2" t="s">
        <v>48</v>
      </c>
      <c r="Z595" s="17" t="str">
        <f>IF(Tabela1[[#This Row],[R.A.E]]="SIM",VLOOKUP(Tabela1[[#This Row],[CLASSIFICAÇÃO]],[1]Lista_Susp_!PRAZO,2,0)+Tabela1[[#This Row],[DATA]],"")</f>
        <v/>
      </c>
      <c r="AA595" s="19" t="b">
        <f ca="1">IF(Tabela1[[#This Row],[R.A.E]]="SIM",IF(AC595="ok","CONCLUÍDO",IF(Tabela1[[#This Row],[PRAZO ABERTURA R.A.E]]&lt;TODAY(),"ATRASADO","NO PRAZO")))</f>
        <v>0</v>
      </c>
      <c r="AB595" s="19" t="str">
        <f ca="1">IF(Tabela1[[#This Row],[PRAZO ABERTURA R.A.E]]&gt;=TODAY(),"",IF(Tabela1[[#This Row],[STATUS]]="ATRASADO",TODAY()-Tabela1[[#This Row],[PRAZO ABERTURA R.A.E]],""))</f>
        <v/>
      </c>
      <c r="AE595" s="2"/>
      <c r="AF595" t="s">
        <v>52</v>
      </c>
    </row>
    <row r="596" spans="1:32" ht="30" x14ac:dyDescent="0.25">
      <c r="A596" s="4">
        <v>595</v>
      </c>
      <c r="B596" s="20" t="s">
        <v>32</v>
      </c>
      <c r="C596" s="49">
        <v>45432</v>
      </c>
      <c r="D596" s="6" t="str">
        <f t="shared" si="5"/>
        <v>maio</v>
      </c>
      <c r="E596" s="21">
        <v>0.44791666666666669</v>
      </c>
      <c r="F596" s="40" t="s">
        <v>3413</v>
      </c>
      <c r="G596" s="20" t="s">
        <v>125</v>
      </c>
      <c r="H596" s="9"/>
      <c r="I596" s="10"/>
      <c r="J596" s="2"/>
      <c r="K596" s="11" t="s">
        <v>3414</v>
      </c>
      <c r="L596" s="2" t="s">
        <v>921</v>
      </c>
      <c r="M596" s="2" t="s">
        <v>128</v>
      </c>
      <c r="N596" s="20" t="s">
        <v>3245</v>
      </c>
      <c r="O596" s="20" t="s">
        <v>3415</v>
      </c>
      <c r="P596" s="2" t="s">
        <v>3416</v>
      </c>
      <c r="Q596" s="31"/>
      <c r="R596" s="31"/>
      <c r="S596" s="31"/>
      <c r="T596" s="41" t="s">
        <v>3417</v>
      </c>
      <c r="U596" s="2" t="s">
        <v>3418</v>
      </c>
      <c r="V596" s="2" t="s">
        <v>135</v>
      </c>
      <c r="W596" s="2" t="s">
        <v>46</v>
      </c>
      <c r="X596" s="2" t="s">
        <v>47</v>
      </c>
      <c r="Y596" s="2" t="s">
        <v>48</v>
      </c>
      <c r="Z596" s="17" t="str">
        <f>IF(Tabela1[[#This Row],[R.A.E]]="SIM",VLOOKUP(Tabela1[[#This Row],[CLASSIFICAÇÃO]],[1]Lista_Susp_!PRAZO,2,0)+Tabela1[[#This Row],[DATA]],"")</f>
        <v/>
      </c>
      <c r="AA596" s="19" t="b">
        <f ca="1">IF(Tabela1[[#This Row],[R.A.E]]="SIM",IF(AC596="ok","CONCLUÍDO",IF(Tabela1[[#This Row],[PRAZO ABERTURA R.A.E]]&lt;TODAY(),"ATRASADO","NO PRAZO")))</f>
        <v>0</v>
      </c>
      <c r="AB596" s="19" t="str">
        <f ca="1">IF(Tabela1[[#This Row],[PRAZO ABERTURA R.A.E]]&gt;=TODAY(),"",IF(Tabela1[[#This Row],[STATUS]]="ATRASADO",TODAY()-Tabela1[[#This Row],[PRAZO ABERTURA R.A.E]],""))</f>
        <v/>
      </c>
      <c r="AE596" s="2"/>
      <c r="AF596" t="s">
        <v>52</v>
      </c>
    </row>
    <row r="597" spans="1:32" ht="30" x14ac:dyDescent="0.25">
      <c r="A597" s="4">
        <v>596</v>
      </c>
      <c r="B597" s="20" t="s">
        <v>32</v>
      </c>
      <c r="C597" s="49">
        <v>45433</v>
      </c>
      <c r="D597" s="6" t="str">
        <f t="shared" si="5"/>
        <v>maio</v>
      </c>
      <c r="E597" s="21">
        <v>0.72569444444444453</v>
      </c>
      <c r="F597" s="40" t="s">
        <v>3419</v>
      </c>
      <c r="G597" s="20" t="s">
        <v>34</v>
      </c>
      <c r="H597" s="9" t="s">
        <v>93</v>
      </c>
      <c r="I597" s="10"/>
      <c r="J597" s="2"/>
      <c r="K597" s="11" t="s">
        <v>3420</v>
      </c>
      <c r="L597" s="2" t="s">
        <v>37</v>
      </c>
      <c r="M597" s="2" t="s">
        <v>38</v>
      </c>
      <c r="N597" s="20" t="s">
        <v>3164</v>
      </c>
      <c r="O597" s="20" t="s">
        <v>3421</v>
      </c>
      <c r="P597" s="2" t="s">
        <v>3422</v>
      </c>
      <c r="Q597" s="31"/>
      <c r="R597" s="31"/>
      <c r="S597" s="31"/>
      <c r="T597" s="41" t="s">
        <v>3423</v>
      </c>
      <c r="U597" s="2" t="s">
        <v>3424</v>
      </c>
      <c r="V597" s="2" t="s">
        <v>45</v>
      </c>
      <c r="W597" s="2" t="s">
        <v>46</v>
      </c>
      <c r="X597" s="2" t="s">
        <v>47</v>
      </c>
      <c r="Y597" s="2" t="s">
        <v>48</v>
      </c>
      <c r="Z597" s="17" t="str">
        <f>IF(Tabela1[[#This Row],[R.A.E]]="SIM",VLOOKUP(Tabela1[[#This Row],[CLASSIFICAÇÃO]],[1]Lista_Susp_!PRAZO,2,0)+Tabela1[[#This Row],[DATA]],"")</f>
        <v/>
      </c>
      <c r="AA597" s="19" t="b">
        <f ca="1">IF(Tabela1[[#This Row],[R.A.E]]="SIM",IF(AC597="ok","CONCLUÍDO",IF(Tabela1[[#This Row],[PRAZO ABERTURA R.A.E]]&lt;TODAY(),"ATRASADO","NO PRAZO")))</f>
        <v>0</v>
      </c>
      <c r="AB597" s="19" t="str">
        <f ca="1">IF(Tabela1[[#This Row],[PRAZO ABERTURA R.A.E]]&gt;=TODAY(),"",IF(Tabela1[[#This Row],[STATUS]]="ATRASADO",TODAY()-Tabela1[[#This Row],[PRAZO ABERTURA R.A.E]],""))</f>
        <v/>
      </c>
      <c r="AE597" s="2"/>
      <c r="AF597" t="s">
        <v>52</v>
      </c>
    </row>
    <row r="598" spans="1:32" ht="30" x14ac:dyDescent="0.25">
      <c r="A598" s="4">
        <v>597</v>
      </c>
      <c r="B598" s="20" t="s">
        <v>32</v>
      </c>
      <c r="C598" s="49">
        <v>45433</v>
      </c>
      <c r="D598" s="6" t="s">
        <v>3425</v>
      </c>
      <c r="E598" s="21">
        <v>0.33333333333333331</v>
      </c>
      <c r="F598" s="40" t="s">
        <v>3426</v>
      </c>
      <c r="G598" s="20" t="s">
        <v>34</v>
      </c>
      <c r="H598" s="9" t="s">
        <v>35</v>
      </c>
      <c r="I598" s="10"/>
      <c r="J598" s="2"/>
      <c r="K598" s="11" t="s">
        <v>3427</v>
      </c>
      <c r="L598" s="2" t="s">
        <v>37</v>
      </c>
      <c r="M598" s="2" t="s">
        <v>128</v>
      </c>
      <c r="N598" s="20" t="s">
        <v>3428</v>
      </c>
      <c r="O598" s="20" t="s">
        <v>3429</v>
      </c>
      <c r="P598" s="2" t="s">
        <v>1628</v>
      </c>
      <c r="Q598" s="31"/>
      <c r="R598" s="31"/>
      <c r="S598" s="31"/>
      <c r="T598" s="41" t="s">
        <v>3430</v>
      </c>
      <c r="U598" s="2" t="s">
        <v>3409</v>
      </c>
      <c r="V598" s="2" t="s">
        <v>1038</v>
      </c>
      <c r="W598" s="2" t="s">
        <v>46</v>
      </c>
      <c r="X598" s="2" t="s">
        <v>47</v>
      </c>
      <c r="Y598" s="2" t="s">
        <v>48</v>
      </c>
      <c r="Z598" s="17" t="str">
        <f>IF(Tabela1[[#This Row],[R.A.E]]="SIM",VLOOKUP(Tabela1[[#This Row],[CLASSIFICAÇÃO]],[1]Lista_Susp_!PRAZO,2,0)+Tabela1[[#This Row],[DATA]],"")</f>
        <v/>
      </c>
      <c r="AA598" s="19" t="b">
        <f ca="1">IF(Tabela1[[#This Row],[R.A.E]]="SIM",IF(AC598="ok","CONCLUÍDO",IF(Tabela1[[#This Row],[PRAZO ABERTURA R.A.E]]&lt;TODAY(),"ATRASADO","NO PRAZO")))</f>
        <v>0</v>
      </c>
      <c r="AB598" s="19" t="str">
        <f ca="1">IF(Tabela1[[#This Row],[PRAZO ABERTURA R.A.E]]&gt;=TODAY(),"",IF(Tabela1[[#This Row],[STATUS]]="ATRASADO",TODAY()-Tabela1[[#This Row],[PRAZO ABERTURA R.A.E]],""))</f>
        <v/>
      </c>
      <c r="AE598" s="2"/>
      <c r="AF598" t="s">
        <v>52</v>
      </c>
    </row>
    <row r="599" spans="1:32" ht="75" x14ac:dyDescent="0.25">
      <c r="A599" s="4">
        <v>598</v>
      </c>
      <c r="B599" s="20" t="s">
        <v>32</v>
      </c>
      <c r="C599" s="49">
        <v>45432</v>
      </c>
      <c r="D599" s="6" t="str">
        <f t="shared" si="5"/>
        <v>maio</v>
      </c>
      <c r="E599" s="21">
        <v>0.625</v>
      </c>
      <c r="F599" s="40" t="s">
        <v>3431</v>
      </c>
      <c r="G599" s="20" t="s">
        <v>125</v>
      </c>
      <c r="H599" s="9"/>
      <c r="I599" s="10"/>
      <c r="J599" s="2"/>
      <c r="K599" s="11" t="s">
        <v>3432</v>
      </c>
      <c r="L599" s="2" t="s">
        <v>37</v>
      </c>
      <c r="M599" s="2" t="s">
        <v>128</v>
      </c>
      <c r="N599" s="20" t="s">
        <v>3433</v>
      </c>
      <c r="O599" s="20" t="s">
        <v>3434</v>
      </c>
      <c r="P599" s="2" t="s">
        <v>3435</v>
      </c>
      <c r="Q599" s="31"/>
      <c r="R599" s="31"/>
      <c r="S599" s="31"/>
      <c r="T599" s="41" t="s">
        <v>3436</v>
      </c>
      <c r="U599" s="2" t="s">
        <v>3437</v>
      </c>
      <c r="V599" s="2" t="s">
        <v>1038</v>
      </c>
      <c r="W599" s="2" t="s">
        <v>46</v>
      </c>
      <c r="X599" s="2" t="s">
        <v>47</v>
      </c>
      <c r="Y599" s="2" t="s">
        <v>48</v>
      </c>
      <c r="Z599" s="17" t="str">
        <f>IF(Tabela1[[#This Row],[R.A.E]]="SIM",VLOOKUP(Tabela1[[#This Row],[CLASSIFICAÇÃO]],[1]Lista_Susp_!PRAZO,2,0)+Tabela1[[#This Row],[DATA]],"")</f>
        <v/>
      </c>
      <c r="AA599" s="19" t="b">
        <f ca="1">IF(Tabela1[[#This Row],[R.A.E]]="SIM",IF(AC599="ok","CONCLUÍDO",IF(Tabela1[[#This Row],[PRAZO ABERTURA R.A.E]]&lt;TODAY(),"ATRASADO","NO PRAZO")))</f>
        <v>0</v>
      </c>
      <c r="AB599" s="19" t="str">
        <f ca="1">IF(Tabela1[[#This Row],[PRAZO ABERTURA R.A.E]]&gt;=TODAY(),"",IF(Tabela1[[#This Row],[STATUS]]="ATRASADO",TODAY()-Tabela1[[#This Row],[PRAZO ABERTURA R.A.E]],""))</f>
        <v/>
      </c>
      <c r="AE599" s="2"/>
      <c r="AF599" t="s">
        <v>52</v>
      </c>
    </row>
    <row r="600" spans="1:32" ht="75" x14ac:dyDescent="0.25">
      <c r="A600" s="4">
        <v>599</v>
      </c>
      <c r="B600" s="20" t="s">
        <v>32</v>
      </c>
      <c r="C600" s="49">
        <v>45434</v>
      </c>
      <c r="D600" s="6" t="str">
        <f t="shared" si="5"/>
        <v>maio</v>
      </c>
      <c r="E600" s="21">
        <v>9.0277777777777776E-2</v>
      </c>
      <c r="F600" s="40" t="s">
        <v>3438</v>
      </c>
      <c r="G600" s="20" t="s">
        <v>34</v>
      </c>
      <c r="H600" s="9" t="s">
        <v>113</v>
      </c>
      <c r="I600" s="10"/>
      <c r="J600" s="2"/>
      <c r="K600" s="11" t="s">
        <v>3439</v>
      </c>
      <c r="L600" s="2" t="s">
        <v>3010</v>
      </c>
      <c r="M600" s="2" t="s">
        <v>38</v>
      </c>
      <c r="N600" s="20" t="s">
        <v>3164</v>
      </c>
      <c r="O600" s="20" t="s">
        <v>3440</v>
      </c>
      <c r="P600" s="2" t="s">
        <v>3441</v>
      </c>
      <c r="Q600" s="31"/>
      <c r="R600" s="31"/>
      <c r="S600" s="31"/>
      <c r="T600" s="41" t="s">
        <v>3442</v>
      </c>
      <c r="U600" s="2" t="s">
        <v>3443</v>
      </c>
      <c r="V600" s="2" t="s">
        <v>1551</v>
      </c>
      <c r="W600" s="2" t="s">
        <v>46</v>
      </c>
      <c r="X600" s="2" t="s">
        <v>47</v>
      </c>
      <c r="Y600" s="2" t="s">
        <v>48</v>
      </c>
      <c r="Z600" s="17" t="str">
        <f>IF(Tabela1[[#This Row],[R.A.E]]="SIM",VLOOKUP(Tabela1[[#This Row],[CLASSIFICAÇÃO]],[1]Lista_Susp_!PRAZO,2,0)+Tabela1[[#This Row],[DATA]],"")</f>
        <v/>
      </c>
      <c r="AA600" s="19" t="b">
        <f ca="1">IF(Tabela1[[#This Row],[R.A.E]]="SIM",IF(AC600="ok","CONCLUÍDO",IF(Tabela1[[#This Row],[PRAZO ABERTURA R.A.E]]&lt;TODAY(),"ATRASADO","NO PRAZO")))</f>
        <v>0</v>
      </c>
      <c r="AB600" s="19" t="str">
        <f ca="1">IF(Tabela1[[#This Row],[PRAZO ABERTURA R.A.E]]&gt;=TODAY(),"",IF(Tabela1[[#This Row],[STATUS]]="ATRASADO",TODAY()-Tabela1[[#This Row],[PRAZO ABERTURA R.A.E]],""))</f>
        <v/>
      </c>
      <c r="AE600" s="2"/>
      <c r="AF600" t="s">
        <v>52</v>
      </c>
    </row>
    <row r="601" spans="1:32" ht="30" x14ac:dyDescent="0.25">
      <c r="A601" s="4">
        <v>600</v>
      </c>
      <c r="B601" s="20" t="s">
        <v>71</v>
      </c>
      <c r="C601" s="49">
        <v>45433</v>
      </c>
      <c r="D601" s="6" t="str">
        <f t="shared" si="5"/>
        <v>maio</v>
      </c>
      <c r="E601" s="21">
        <v>0.47916666666666669</v>
      </c>
      <c r="F601" s="40" t="s">
        <v>3444</v>
      </c>
      <c r="G601" s="20" t="s">
        <v>405</v>
      </c>
      <c r="H601" s="9"/>
      <c r="I601" s="10"/>
      <c r="J601" s="2"/>
      <c r="K601" s="11" t="s">
        <v>3445</v>
      </c>
      <c r="L601" s="2" t="s">
        <v>75</v>
      </c>
      <c r="M601" s="2" t="s">
        <v>128</v>
      </c>
      <c r="N601" s="20" t="s">
        <v>3446</v>
      </c>
      <c r="O601" s="20" t="s">
        <v>3447</v>
      </c>
      <c r="P601" s="2" t="s">
        <v>3448</v>
      </c>
      <c r="Q601" s="31"/>
      <c r="R601" s="31"/>
      <c r="S601" s="31"/>
      <c r="T601" s="41" t="s">
        <v>259</v>
      </c>
      <c r="U601" s="2" t="s">
        <v>3449</v>
      </c>
      <c r="V601" s="2" t="s">
        <v>145</v>
      </c>
      <c r="W601" s="2" t="s">
        <v>46</v>
      </c>
      <c r="X601" s="2" t="s">
        <v>47</v>
      </c>
      <c r="Y601" s="2" t="s">
        <v>48</v>
      </c>
      <c r="Z601" s="17" t="str">
        <f>IF(Tabela1[[#This Row],[R.A.E]]="SIM",VLOOKUP(Tabela1[[#This Row],[CLASSIFICAÇÃO]],[1]Lista_Susp_!PRAZO,2,0)+Tabela1[[#This Row],[DATA]],"")</f>
        <v/>
      </c>
      <c r="AA601" s="19" t="b">
        <f ca="1">IF(Tabela1[[#This Row],[R.A.E]]="SIM",IF(AC601="ok","CONCLUÍDO",IF(Tabela1[[#This Row],[PRAZO ABERTURA R.A.E]]&lt;TODAY(),"ATRASADO","NO PRAZO")))</f>
        <v>0</v>
      </c>
      <c r="AB601" s="19" t="str">
        <f ca="1">IF(Tabela1[[#This Row],[PRAZO ABERTURA R.A.E]]&gt;=TODAY(),"",IF(Tabela1[[#This Row],[STATUS]]="ATRASADO",TODAY()-Tabela1[[#This Row],[PRAZO ABERTURA R.A.E]],""))</f>
        <v/>
      </c>
      <c r="AE601" s="2"/>
      <c r="AF601" t="s">
        <v>52</v>
      </c>
    </row>
    <row r="602" spans="1:32" ht="60" x14ac:dyDescent="0.25">
      <c r="A602" s="4">
        <v>601</v>
      </c>
      <c r="B602" s="20" t="s">
        <v>32</v>
      </c>
      <c r="C602" s="49">
        <v>45433</v>
      </c>
      <c r="D602" s="6" t="str">
        <f t="shared" si="5"/>
        <v>maio</v>
      </c>
      <c r="E602" s="21">
        <v>0.27777777777777779</v>
      </c>
      <c r="F602" s="40" t="s">
        <v>2792</v>
      </c>
      <c r="G602" s="20" t="s">
        <v>73</v>
      </c>
      <c r="H602" s="9"/>
      <c r="I602" s="10"/>
      <c r="J602" s="2"/>
      <c r="K602" s="11" t="s">
        <v>3450</v>
      </c>
      <c r="L602" s="2" t="s">
        <v>37</v>
      </c>
      <c r="M602" s="2" t="s">
        <v>272</v>
      </c>
      <c r="N602" s="20" t="s">
        <v>3451</v>
      </c>
      <c r="O602" s="20" t="s">
        <v>3452</v>
      </c>
      <c r="P602" s="2" t="s">
        <v>3453</v>
      </c>
      <c r="Q602" s="31"/>
      <c r="R602" s="31"/>
      <c r="S602" s="31"/>
      <c r="T602" s="41" t="s">
        <v>3454</v>
      </c>
      <c r="U602" s="2" t="s">
        <v>3455</v>
      </c>
      <c r="V602" s="2" t="s">
        <v>279</v>
      </c>
      <c r="W602" s="2" t="s">
        <v>46</v>
      </c>
      <c r="X602" s="2" t="s">
        <v>47</v>
      </c>
      <c r="Y602" s="2" t="s">
        <v>48</v>
      </c>
      <c r="Z602" s="17" t="str">
        <f>IF(Tabela1[[#This Row],[R.A.E]]="SIM",VLOOKUP(Tabela1[[#This Row],[CLASSIFICAÇÃO]],[1]Lista_Susp_!PRAZO,2,0)+Tabela1[[#This Row],[DATA]],"")</f>
        <v/>
      </c>
      <c r="AA602" s="19" t="b">
        <f ca="1">IF(Tabela1[[#This Row],[R.A.E]]="SIM",IF(AC602="ok","CONCLUÍDO",IF(Tabela1[[#This Row],[PRAZO ABERTURA R.A.E]]&lt;TODAY(),"ATRASADO","NO PRAZO")))</f>
        <v>0</v>
      </c>
      <c r="AB602" s="19" t="str">
        <f ca="1">IF(Tabela1[[#This Row],[PRAZO ABERTURA R.A.E]]&gt;=TODAY(),"",IF(Tabela1[[#This Row],[STATUS]]="ATRASADO",TODAY()-Tabela1[[#This Row],[PRAZO ABERTURA R.A.E]],""))</f>
        <v/>
      </c>
      <c r="AE602" s="2"/>
      <c r="AF602" t="s">
        <v>52</v>
      </c>
    </row>
    <row r="603" spans="1:32" x14ac:dyDescent="0.25">
      <c r="A603" s="4">
        <v>602</v>
      </c>
      <c r="B603" s="20" t="s">
        <v>32</v>
      </c>
      <c r="C603" s="49">
        <v>45433</v>
      </c>
      <c r="D603" s="6" t="str">
        <f t="shared" si="5"/>
        <v>maio</v>
      </c>
      <c r="E603" s="21">
        <v>0.625</v>
      </c>
      <c r="F603" s="40" t="s">
        <v>3456</v>
      </c>
      <c r="G603" s="20" t="s">
        <v>73</v>
      </c>
      <c r="H603" s="9"/>
      <c r="I603" s="10"/>
      <c r="J603" s="2"/>
      <c r="K603" s="11" t="s">
        <v>3457</v>
      </c>
      <c r="L603" s="2" t="s">
        <v>211</v>
      </c>
      <c r="M603" s="2" t="s">
        <v>128</v>
      </c>
      <c r="N603" s="20" t="s">
        <v>3458</v>
      </c>
      <c r="O603" s="20" t="s">
        <v>3459</v>
      </c>
      <c r="P603" s="2" t="s">
        <v>3460</v>
      </c>
      <c r="Q603" s="31"/>
      <c r="R603" s="31"/>
      <c r="S603" s="31"/>
      <c r="T603" s="41" t="s">
        <v>3461</v>
      </c>
      <c r="U603" s="2" t="s">
        <v>3462</v>
      </c>
      <c r="V603" s="2" t="s">
        <v>219</v>
      </c>
      <c r="W603" s="2" t="s">
        <v>46</v>
      </c>
      <c r="X603" s="2" t="s">
        <v>47</v>
      </c>
      <c r="Y603" s="2" t="s">
        <v>48</v>
      </c>
      <c r="Z603" s="17" t="str">
        <f>IF(Tabela1[[#This Row],[R.A.E]]="SIM",VLOOKUP(Tabela1[[#This Row],[CLASSIFICAÇÃO]],[1]Lista_Susp_!PRAZO,2,0)+Tabela1[[#This Row],[DATA]],"")</f>
        <v/>
      </c>
      <c r="AA603" s="19" t="b">
        <f ca="1">IF(Tabela1[[#This Row],[R.A.E]]="SIM",IF(AC603="ok","CONCLUÍDO",IF(Tabela1[[#This Row],[PRAZO ABERTURA R.A.E]]&lt;TODAY(),"ATRASADO","NO PRAZO")))</f>
        <v>0</v>
      </c>
      <c r="AB603" s="19" t="str">
        <f ca="1">IF(Tabela1[[#This Row],[PRAZO ABERTURA R.A.E]]&gt;=TODAY(),"",IF(Tabela1[[#This Row],[STATUS]]="ATRASADO",TODAY()-Tabela1[[#This Row],[PRAZO ABERTURA R.A.E]],""))</f>
        <v/>
      </c>
      <c r="AE603" s="2"/>
      <c r="AF603" t="s">
        <v>52</v>
      </c>
    </row>
    <row r="604" spans="1:32" x14ac:dyDescent="0.25">
      <c r="A604" s="4">
        <v>603</v>
      </c>
      <c r="B604" s="20" t="s">
        <v>32</v>
      </c>
      <c r="C604" s="49">
        <v>45433</v>
      </c>
      <c r="D604" s="6" t="str">
        <f t="shared" si="5"/>
        <v>maio</v>
      </c>
      <c r="E604" s="21">
        <v>0.63194444444444442</v>
      </c>
      <c r="F604" s="40" t="s">
        <v>3463</v>
      </c>
      <c r="G604" s="20" t="s">
        <v>125</v>
      </c>
      <c r="H604" s="9"/>
      <c r="I604" s="10"/>
      <c r="J604" s="2"/>
      <c r="K604" s="11" t="s">
        <v>3464</v>
      </c>
      <c r="L604" s="2" t="s">
        <v>560</v>
      </c>
      <c r="M604" s="2" t="s">
        <v>128</v>
      </c>
      <c r="N604" s="20" t="s">
        <v>3070</v>
      </c>
      <c r="O604" s="20" t="s">
        <v>3465</v>
      </c>
      <c r="P604" s="2" t="s">
        <v>1669</v>
      </c>
      <c r="Q604" s="31"/>
      <c r="R604" s="31"/>
      <c r="S604" s="31"/>
      <c r="T604" s="41" t="s">
        <v>3466</v>
      </c>
      <c r="U604" s="2" t="s">
        <v>3074</v>
      </c>
      <c r="V604" s="2" t="s">
        <v>135</v>
      </c>
      <c r="W604" s="2" t="s">
        <v>46</v>
      </c>
      <c r="X604" s="2" t="s">
        <v>47</v>
      </c>
      <c r="Y604" s="2" t="s">
        <v>48</v>
      </c>
      <c r="Z604" s="17" t="str">
        <f>IF(Tabela1[[#This Row],[R.A.E]]="SIM",VLOOKUP(Tabela1[[#This Row],[CLASSIFICAÇÃO]],[1]Lista_Susp_!PRAZO,2,0)+Tabela1[[#This Row],[DATA]],"")</f>
        <v/>
      </c>
      <c r="AA604" s="19" t="b">
        <f ca="1">IF(Tabela1[[#This Row],[R.A.E]]="SIM",IF(AC604="ok","CONCLUÍDO",IF(Tabela1[[#This Row],[PRAZO ABERTURA R.A.E]]&lt;TODAY(),"ATRASADO","NO PRAZO")))</f>
        <v>0</v>
      </c>
      <c r="AB604" s="19" t="str">
        <f ca="1">IF(Tabela1[[#This Row],[PRAZO ABERTURA R.A.E]]&gt;=TODAY(),"",IF(Tabela1[[#This Row],[STATUS]]="ATRASADO",TODAY()-Tabela1[[#This Row],[PRAZO ABERTURA R.A.E]],""))</f>
        <v/>
      </c>
      <c r="AE604" s="2"/>
      <c r="AF604" t="s">
        <v>52</v>
      </c>
    </row>
    <row r="605" spans="1:32" ht="45" x14ac:dyDescent="0.25">
      <c r="A605" s="4">
        <v>604</v>
      </c>
      <c r="B605" s="20" t="s">
        <v>32</v>
      </c>
      <c r="C605" s="49">
        <v>45434</v>
      </c>
      <c r="D605" s="6" t="str">
        <f t="shared" si="5"/>
        <v>maio</v>
      </c>
      <c r="E605" s="21">
        <v>0.25347222222222221</v>
      </c>
      <c r="F605" s="40" t="s">
        <v>3467</v>
      </c>
      <c r="G605" s="20" t="s">
        <v>405</v>
      </c>
      <c r="H605" s="9"/>
      <c r="I605" s="10"/>
      <c r="J605" s="2"/>
      <c r="K605" s="11" t="s">
        <v>3468</v>
      </c>
      <c r="L605" s="2" t="s">
        <v>37</v>
      </c>
      <c r="M605" s="4" t="s">
        <v>460</v>
      </c>
      <c r="N605" s="20" t="s">
        <v>3469</v>
      </c>
      <c r="O605" s="20" t="s">
        <v>3470</v>
      </c>
      <c r="P605" s="2" t="s">
        <v>3471</v>
      </c>
      <c r="Q605" s="31"/>
      <c r="R605" s="31"/>
      <c r="S605" s="31"/>
      <c r="T605" s="41" t="s">
        <v>3472</v>
      </c>
      <c r="U605" s="2" t="s">
        <v>3473</v>
      </c>
      <c r="V605" s="2" t="s">
        <v>467</v>
      </c>
      <c r="W605" s="2" t="s">
        <v>184</v>
      </c>
      <c r="X605" s="2" t="s">
        <v>151</v>
      </c>
      <c r="Y605" s="2" t="s">
        <v>52</v>
      </c>
      <c r="Z605" s="17" t="e">
        <f>IF(Tabela1[[#This Row],[R.A.E]]="SIM",VLOOKUP(Tabela1[[#This Row],[CLASSIFICAÇÃO]],[1]Lista_Susp_!PRAZO,2,0)+Tabela1[[#This Row],[DATA]],"")</f>
        <v>#N/A</v>
      </c>
      <c r="AA605" s="19" t="e">
        <f ca="1">IF(Tabela1[[#This Row],[R.A.E]]="SIM",IF(AC605="ok","CONCLUÍDO",IF(Tabela1[[#This Row],[PRAZO ABERTURA R.A.E]]&lt;TODAY(),"ATRASADO","NO PRAZO")))</f>
        <v>#N/A</v>
      </c>
      <c r="AB605" s="19" t="e">
        <f ca="1">IF(Tabela1[[#This Row],[PRAZO ABERTURA R.A.E]]&gt;=TODAY(),"",IF(Tabela1[[#This Row],[STATUS]]="ATRASADO",TODAY()-Tabela1[[#This Row],[PRAZO ABERTURA R.A.E]],""))</f>
        <v>#N/A</v>
      </c>
      <c r="AE605" s="2"/>
      <c r="AF605" t="s">
        <v>52</v>
      </c>
    </row>
    <row r="606" spans="1:32" ht="45" x14ac:dyDescent="0.25">
      <c r="A606" s="4">
        <v>605</v>
      </c>
      <c r="B606" s="20" t="s">
        <v>32</v>
      </c>
      <c r="C606" s="49">
        <v>45434</v>
      </c>
      <c r="D606" s="6" t="str">
        <f t="shared" si="5"/>
        <v>maio</v>
      </c>
      <c r="E606" s="21">
        <v>0.625</v>
      </c>
      <c r="F606" s="40" t="s">
        <v>3474</v>
      </c>
      <c r="G606" s="20" t="s">
        <v>73</v>
      </c>
      <c r="H606" s="9"/>
      <c r="I606" s="10"/>
      <c r="J606" s="2"/>
      <c r="K606" s="11" t="s">
        <v>3475</v>
      </c>
      <c r="L606" s="2" t="s">
        <v>37</v>
      </c>
      <c r="M606" s="4" t="s">
        <v>497</v>
      </c>
      <c r="N606" s="20" t="s">
        <v>3476</v>
      </c>
      <c r="O606" s="20" t="s">
        <v>3477</v>
      </c>
      <c r="P606" s="2" t="s">
        <v>3478</v>
      </c>
      <c r="Q606" s="31"/>
      <c r="R606" s="31"/>
      <c r="S606" s="31"/>
      <c r="T606" s="41" t="s">
        <v>3479</v>
      </c>
      <c r="U606" s="2" t="s">
        <v>3480</v>
      </c>
      <c r="V606" s="2" t="s">
        <v>467</v>
      </c>
      <c r="W606" s="4" t="s">
        <v>46</v>
      </c>
      <c r="X606" s="4" t="s">
        <v>151</v>
      </c>
      <c r="Y606" s="4" t="s">
        <v>48</v>
      </c>
      <c r="Z606" s="17" t="str">
        <f>IF(Tabela1[[#This Row],[R.A.E]]="SIM",VLOOKUP(Tabela1[[#This Row],[CLASSIFICAÇÃO]],[1]Lista_Susp_!PRAZO,2,0)+Tabela1[[#This Row],[DATA]],"")</f>
        <v/>
      </c>
      <c r="AA606" s="19" t="b">
        <f ca="1">IF(Tabela1[[#This Row],[R.A.E]]="SIM",IF(AC606="ok","CONCLUÍDO",IF(Tabela1[[#This Row],[PRAZO ABERTURA R.A.E]]&lt;TODAY(),"ATRASADO","NO PRAZO")))</f>
        <v>0</v>
      </c>
      <c r="AB606" s="19" t="str">
        <f ca="1">IF(Tabela1[[#This Row],[PRAZO ABERTURA R.A.E]]&gt;=TODAY(),"",IF(Tabela1[[#This Row],[STATUS]]="ATRASADO",TODAY()-Tabela1[[#This Row],[PRAZO ABERTURA R.A.E]],""))</f>
        <v/>
      </c>
      <c r="AE606" s="2"/>
      <c r="AF606" t="s">
        <v>52</v>
      </c>
    </row>
    <row r="607" spans="1:32" ht="30" x14ac:dyDescent="0.25">
      <c r="A607" s="4">
        <v>606</v>
      </c>
      <c r="B607" s="20" t="s">
        <v>32</v>
      </c>
      <c r="C607" s="49">
        <v>45434</v>
      </c>
      <c r="D607" s="6" t="str">
        <f t="shared" si="5"/>
        <v>maio</v>
      </c>
      <c r="E607" s="21">
        <v>0.41666666666666669</v>
      </c>
      <c r="F607" s="40" t="s">
        <v>3481</v>
      </c>
      <c r="G607" s="20" t="s">
        <v>1084</v>
      </c>
      <c r="H607" s="9"/>
      <c r="I607" s="10"/>
      <c r="J607" s="2"/>
      <c r="K607" s="11" t="s">
        <v>3482</v>
      </c>
      <c r="L607" s="2" t="s">
        <v>902</v>
      </c>
      <c r="M607" s="2" t="s">
        <v>96</v>
      </c>
      <c r="N607" s="20" t="s">
        <v>3483</v>
      </c>
      <c r="O607" s="20" t="s">
        <v>3484</v>
      </c>
      <c r="P607" s="2" t="s">
        <v>3485</v>
      </c>
      <c r="Q607" s="31"/>
      <c r="R607" s="31"/>
      <c r="S607" s="31"/>
      <c r="T607" s="41" t="s">
        <v>3486</v>
      </c>
      <c r="U607" s="2" t="s">
        <v>1281</v>
      </c>
      <c r="V607" s="2" t="s">
        <v>398</v>
      </c>
      <c r="W607" s="4" t="s">
        <v>184</v>
      </c>
      <c r="X607" s="4" t="s">
        <v>151</v>
      </c>
      <c r="Y607" s="4" t="s">
        <v>52</v>
      </c>
      <c r="Z607" s="17">
        <f>IF(Tabela1[[#This Row],[R.A.E]]="SIM",VLOOKUP(Tabela1[[#This Row],[CLASSIFICAÇÃO]],[1]Lista_Susp_!PRAZO,2,0)+Tabela1[[#This Row],[DATA]],"")</f>
        <v>45441</v>
      </c>
      <c r="AA607" s="19" t="str">
        <f ca="1">IF(Tabela1[[#This Row],[R.A.E]]="SIM",IF(AC607="ok","CONCLUÍDO",IF(Tabela1[[#This Row],[PRAZO ABERTURA R.A.E]]&lt;TODAY(),"ATRASADO","NO PRAZO")))</f>
        <v>CONCLUÍDO</v>
      </c>
      <c r="AB607" s="19" t="str">
        <f ca="1">IF(Tabela1[[#This Row],[PRAZO ABERTURA R.A.E]]&gt;=TODAY(),"",IF(Tabela1[[#This Row],[STATUS]]="ATRASADO",TODAY()-Tabela1[[#This Row],[PRAZO ABERTURA R.A.E]],""))</f>
        <v/>
      </c>
      <c r="AC607" s="2" t="s">
        <v>62</v>
      </c>
      <c r="AD607" s="17">
        <v>45436</v>
      </c>
      <c r="AE607" s="2" t="s">
        <v>52</v>
      </c>
      <c r="AF607" t="s">
        <v>52</v>
      </c>
    </row>
    <row r="608" spans="1:32" ht="30" x14ac:dyDescent="0.25">
      <c r="A608" s="4">
        <v>607</v>
      </c>
      <c r="B608" s="20" t="s">
        <v>32</v>
      </c>
      <c r="C608" s="49">
        <v>45434</v>
      </c>
      <c r="D608" s="6" t="str">
        <f t="shared" si="5"/>
        <v>maio</v>
      </c>
      <c r="E608" s="21">
        <v>0.73611111111111116</v>
      </c>
      <c r="F608" s="40" t="s">
        <v>3487</v>
      </c>
      <c r="G608" s="20" t="s">
        <v>64</v>
      </c>
      <c r="H608" s="9"/>
      <c r="I608" s="10"/>
      <c r="J608" s="2"/>
      <c r="K608" s="11" t="s">
        <v>3488</v>
      </c>
      <c r="L608" s="2" t="s">
        <v>37</v>
      </c>
      <c r="M608" s="2" t="s">
        <v>96</v>
      </c>
      <c r="N608" s="20" t="s">
        <v>3225</v>
      </c>
      <c r="O608" s="20" t="s">
        <v>3489</v>
      </c>
      <c r="P608" s="2" t="s">
        <v>3490</v>
      </c>
      <c r="Q608" s="31"/>
      <c r="R608" s="31"/>
      <c r="S608" s="31"/>
      <c r="T608" s="41" t="s">
        <v>3491</v>
      </c>
      <c r="U608" s="2" t="s">
        <v>3492</v>
      </c>
      <c r="V608" s="2" t="s">
        <v>746</v>
      </c>
      <c r="W608" s="2" t="s">
        <v>46</v>
      </c>
      <c r="X608" s="2" t="s">
        <v>47</v>
      </c>
      <c r="Y608" s="2" t="s">
        <v>48</v>
      </c>
      <c r="Z608" s="17" t="str">
        <f>IF(Tabela1[[#This Row],[R.A.E]]="SIM",VLOOKUP(Tabela1[[#This Row],[CLASSIFICAÇÃO]],[1]Lista_Susp_!PRAZO,2,0)+Tabela1[[#This Row],[DATA]],"")</f>
        <v/>
      </c>
      <c r="AA608" s="19" t="b">
        <f ca="1">IF(Tabela1[[#This Row],[R.A.E]]="SIM",IF(AC608="ok","CONCLUÍDO",IF(Tabela1[[#This Row],[PRAZO ABERTURA R.A.E]]&lt;TODAY(),"ATRASADO","NO PRAZO")))</f>
        <v>0</v>
      </c>
      <c r="AB608" s="19" t="str">
        <f ca="1">IF(Tabela1[[#This Row],[PRAZO ABERTURA R.A.E]]&gt;=TODAY(),"",IF(Tabela1[[#This Row],[STATUS]]="ATRASADO",TODAY()-Tabela1[[#This Row],[PRAZO ABERTURA R.A.E]],""))</f>
        <v/>
      </c>
      <c r="AE608" s="2"/>
      <c r="AF608" t="s">
        <v>52</v>
      </c>
    </row>
    <row r="609" spans="1:32" x14ac:dyDescent="0.25">
      <c r="A609" s="4">
        <v>608</v>
      </c>
      <c r="B609" s="20" t="s">
        <v>32</v>
      </c>
      <c r="C609" s="49">
        <v>45434</v>
      </c>
      <c r="D609" s="6" t="str">
        <f t="shared" si="5"/>
        <v>maio</v>
      </c>
      <c r="E609" s="21">
        <v>0.66666666666666663</v>
      </c>
      <c r="F609" s="40" t="s">
        <v>3493</v>
      </c>
      <c r="G609" s="20" t="s">
        <v>64</v>
      </c>
      <c r="H609" s="9"/>
      <c r="I609" s="10"/>
      <c r="J609" s="2"/>
      <c r="K609" s="11" t="s">
        <v>3494</v>
      </c>
      <c r="L609" s="2" t="s">
        <v>37</v>
      </c>
      <c r="M609" s="2" t="s">
        <v>128</v>
      </c>
      <c r="N609" s="20" t="s">
        <v>3495</v>
      </c>
      <c r="O609" s="20" t="s">
        <v>3496</v>
      </c>
      <c r="P609" s="2" t="s">
        <v>3111</v>
      </c>
      <c r="Q609" s="31"/>
      <c r="R609" s="31"/>
      <c r="S609" s="31"/>
      <c r="T609" s="41" t="s">
        <v>3216</v>
      </c>
      <c r="U609" s="2" t="s">
        <v>3497</v>
      </c>
      <c r="V609" s="2" t="s">
        <v>1038</v>
      </c>
      <c r="W609" s="2" t="s">
        <v>46</v>
      </c>
      <c r="X609" s="2" t="s">
        <v>47</v>
      </c>
      <c r="Y609" s="2" t="s">
        <v>48</v>
      </c>
      <c r="Z609" s="17" t="str">
        <f>IF(Tabela1[[#This Row],[R.A.E]]="SIM",VLOOKUP(Tabela1[[#This Row],[CLASSIFICAÇÃO]],[1]Lista_Susp_!PRAZO,2,0)+Tabela1[[#This Row],[DATA]],"")</f>
        <v/>
      </c>
      <c r="AA609" s="19" t="b">
        <f ca="1">IF(Tabela1[[#This Row],[R.A.E]]="SIM",IF(AC609="ok","CONCLUÍDO",IF(Tabela1[[#This Row],[PRAZO ABERTURA R.A.E]]&lt;TODAY(),"ATRASADO","NO PRAZO")))</f>
        <v>0</v>
      </c>
      <c r="AB609" s="19" t="str">
        <f ca="1">IF(Tabela1[[#This Row],[PRAZO ABERTURA R.A.E]]&gt;=TODAY(),"",IF(Tabela1[[#This Row],[STATUS]]="ATRASADO",TODAY()-Tabela1[[#This Row],[PRAZO ABERTURA R.A.E]],""))</f>
        <v/>
      </c>
      <c r="AE609" s="2"/>
      <c r="AF609" t="s">
        <v>52</v>
      </c>
    </row>
    <row r="610" spans="1:32" ht="30" x14ac:dyDescent="0.25">
      <c r="A610" s="4">
        <v>609</v>
      </c>
      <c r="B610" s="20" t="s">
        <v>32</v>
      </c>
      <c r="C610" s="49">
        <v>45434</v>
      </c>
      <c r="D610" s="6" t="str">
        <f t="shared" si="5"/>
        <v>maio</v>
      </c>
      <c r="E610" s="21">
        <v>0.60416666666666663</v>
      </c>
      <c r="F610" s="40" t="s">
        <v>3493</v>
      </c>
      <c r="G610" s="20" t="s">
        <v>73</v>
      </c>
      <c r="H610" s="9"/>
      <c r="I610" s="10"/>
      <c r="J610" s="2"/>
      <c r="K610" s="11" t="s">
        <v>3498</v>
      </c>
      <c r="L610" s="2" t="s">
        <v>37</v>
      </c>
      <c r="M610" s="2" t="s">
        <v>128</v>
      </c>
      <c r="N610" s="20" t="s">
        <v>3495</v>
      </c>
      <c r="O610" s="20" t="s">
        <v>3499</v>
      </c>
      <c r="P610" s="2" t="s">
        <v>3111</v>
      </c>
      <c r="Q610" s="31"/>
      <c r="R610" s="31"/>
      <c r="S610" s="31"/>
      <c r="T610" s="41" t="s">
        <v>3500</v>
      </c>
      <c r="U610" s="2" t="s">
        <v>3501</v>
      </c>
      <c r="V610" s="2" t="s">
        <v>1038</v>
      </c>
      <c r="W610" s="2" t="s">
        <v>46</v>
      </c>
      <c r="X610" s="2" t="s">
        <v>47</v>
      </c>
      <c r="Y610" s="2" t="s">
        <v>48</v>
      </c>
      <c r="Z610" s="17" t="str">
        <f>IF(Tabela1[[#This Row],[R.A.E]]="SIM",VLOOKUP(Tabela1[[#This Row],[CLASSIFICAÇÃO]],[1]Lista_Susp_!PRAZO,2,0)+Tabela1[[#This Row],[DATA]],"")</f>
        <v/>
      </c>
      <c r="AA610" s="19" t="b">
        <f ca="1">IF(Tabela1[[#This Row],[R.A.E]]="SIM",IF(AC610="ok","CONCLUÍDO",IF(Tabela1[[#This Row],[PRAZO ABERTURA R.A.E]]&lt;TODAY(),"ATRASADO","NO PRAZO")))</f>
        <v>0</v>
      </c>
      <c r="AB610" s="19" t="str">
        <f ca="1">IF(Tabela1[[#This Row],[PRAZO ABERTURA R.A.E]]&gt;=TODAY(),"",IF(Tabela1[[#This Row],[STATUS]]="ATRASADO",TODAY()-Tabela1[[#This Row],[PRAZO ABERTURA R.A.E]],""))</f>
        <v/>
      </c>
      <c r="AE610" s="2"/>
      <c r="AF610" t="s">
        <v>52</v>
      </c>
    </row>
    <row r="611" spans="1:32" x14ac:dyDescent="0.25">
      <c r="A611" s="4">
        <v>610</v>
      </c>
      <c r="B611" s="20" t="s">
        <v>32</v>
      </c>
      <c r="C611" s="49">
        <v>45434</v>
      </c>
      <c r="D611" s="6" t="str">
        <f t="shared" si="5"/>
        <v>maio</v>
      </c>
      <c r="E611" s="21">
        <v>0.54861111111111105</v>
      </c>
      <c r="F611" s="40" t="s">
        <v>3502</v>
      </c>
      <c r="G611" s="20" t="s">
        <v>73</v>
      </c>
      <c r="H611" s="9"/>
      <c r="I611" s="10"/>
      <c r="J611" s="2"/>
      <c r="K611" s="11" t="s">
        <v>3503</v>
      </c>
      <c r="L611" s="2" t="s">
        <v>211</v>
      </c>
      <c r="M611" s="2" t="s">
        <v>128</v>
      </c>
      <c r="N611" s="20" t="s">
        <v>3504</v>
      </c>
      <c r="O611" s="20" t="s">
        <v>3505</v>
      </c>
      <c r="P611" s="2" t="s">
        <v>3460</v>
      </c>
      <c r="Q611" s="31"/>
      <c r="R611" s="31"/>
      <c r="S611" s="31"/>
      <c r="T611" s="41" t="s">
        <v>3506</v>
      </c>
      <c r="U611" s="2" t="s">
        <v>3507</v>
      </c>
      <c r="V611" s="2" t="s">
        <v>219</v>
      </c>
      <c r="W611" s="2" t="s">
        <v>46</v>
      </c>
      <c r="X611" s="2" t="s">
        <v>47</v>
      </c>
      <c r="Y611" s="2" t="s">
        <v>48</v>
      </c>
      <c r="Z611" s="17" t="str">
        <f>IF(Tabela1[[#This Row],[R.A.E]]="SIM",VLOOKUP(Tabela1[[#This Row],[CLASSIFICAÇÃO]],[1]Lista_Susp_!PRAZO,2,0)+Tabela1[[#This Row],[DATA]],"")</f>
        <v/>
      </c>
      <c r="AA611" s="19" t="b">
        <f ca="1">IF(Tabela1[[#This Row],[R.A.E]]="SIM",IF(AC611="ok","CONCLUÍDO",IF(Tabela1[[#This Row],[PRAZO ABERTURA R.A.E]]&lt;TODAY(),"ATRASADO","NO PRAZO")))</f>
        <v>0</v>
      </c>
      <c r="AB611" s="19" t="str">
        <f ca="1">IF(Tabela1[[#This Row],[PRAZO ABERTURA R.A.E]]&gt;=TODAY(),"",IF(Tabela1[[#This Row],[STATUS]]="ATRASADO",TODAY()-Tabela1[[#This Row],[PRAZO ABERTURA R.A.E]],""))</f>
        <v/>
      </c>
      <c r="AE611" s="2"/>
      <c r="AF611" t="s">
        <v>52</v>
      </c>
    </row>
    <row r="612" spans="1:32" ht="30" x14ac:dyDescent="0.25">
      <c r="A612" s="4">
        <v>611</v>
      </c>
      <c r="B612" s="20" t="s">
        <v>71</v>
      </c>
      <c r="C612" s="49">
        <v>45434</v>
      </c>
      <c r="D612" s="6" t="str">
        <f t="shared" si="5"/>
        <v>maio</v>
      </c>
      <c r="E612" s="21">
        <v>0.60416666666666663</v>
      </c>
      <c r="F612" s="40" t="s">
        <v>2915</v>
      </c>
      <c r="G612" s="20" t="s">
        <v>125</v>
      </c>
      <c r="H612" s="9"/>
      <c r="I612" s="10"/>
      <c r="J612" s="2"/>
      <c r="K612" s="11" t="s">
        <v>3508</v>
      </c>
      <c r="L612" s="2" t="s">
        <v>3509</v>
      </c>
      <c r="M612" s="2" t="s">
        <v>128</v>
      </c>
      <c r="N612" s="20" t="s">
        <v>2915</v>
      </c>
      <c r="O612" s="20" t="s">
        <v>3510</v>
      </c>
      <c r="P612" s="2" t="s">
        <v>3511</v>
      </c>
      <c r="Q612" s="31"/>
      <c r="R612" s="31"/>
      <c r="S612" s="31"/>
      <c r="T612" s="41" t="s">
        <v>3512</v>
      </c>
      <c r="U612" s="2" t="s">
        <v>3513</v>
      </c>
      <c r="V612" s="2" t="s">
        <v>85</v>
      </c>
      <c r="W612" s="2" t="s">
        <v>46</v>
      </c>
      <c r="X612" s="2" t="s">
        <v>47</v>
      </c>
      <c r="Y612" s="2" t="s">
        <v>48</v>
      </c>
      <c r="Z612" s="17" t="str">
        <f>IF(Tabela1[[#This Row],[R.A.E]]="SIM",VLOOKUP(Tabela1[[#This Row],[CLASSIFICAÇÃO]],[1]Lista_Susp_!PRAZO,2,0)+Tabela1[[#This Row],[DATA]],"")</f>
        <v/>
      </c>
      <c r="AA612" s="19" t="b">
        <f ca="1">IF(Tabela1[[#This Row],[R.A.E]]="SIM",IF(AC612="ok","CONCLUÍDO",IF(Tabela1[[#This Row],[PRAZO ABERTURA R.A.E]]&lt;TODAY(),"ATRASADO","NO PRAZO")))</f>
        <v>0</v>
      </c>
      <c r="AB612" s="19" t="str">
        <f ca="1">IF(Tabela1[[#This Row],[PRAZO ABERTURA R.A.E]]&gt;=TODAY(),"",IF(Tabela1[[#This Row],[STATUS]]="ATRASADO",TODAY()-Tabela1[[#This Row],[PRAZO ABERTURA R.A.E]],""))</f>
        <v/>
      </c>
      <c r="AE612" s="2"/>
      <c r="AF612" t="s">
        <v>52</v>
      </c>
    </row>
    <row r="613" spans="1:32" ht="60" x14ac:dyDescent="0.25">
      <c r="A613" s="4">
        <v>612</v>
      </c>
      <c r="B613" s="20" t="s">
        <v>71</v>
      </c>
      <c r="C613" s="49">
        <v>45434</v>
      </c>
      <c r="D613" s="6" t="str">
        <f t="shared" si="5"/>
        <v>maio</v>
      </c>
      <c r="E613" s="21">
        <v>0.55208333333333337</v>
      </c>
      <c r="F613" s="40" t="s">
        <v>3514</v>
      </c>
      <c r="G613" s="20" t="s">
        <v>34</v>
      </c>
      <c r="H613" s="9" t="s">
        <v>35</v>
      </c>
      <c r="I613" s="10"/>
      <c r="J613" s="2"/>
      <c r="K613" s="11" t="s">
        <v>3515</v>
      </c>
      <c r="L613" s="2" t="s">
        <v>138</v>
      </c>
      <c r="M613" s="2" t="s">
        <v>128</v>
      </c>
      <c r="N613" s="2" t="s">
        <v>3514</v>
      </c>
      <c r="O613" s="20" t="s">
        <v>3516</v>
      </c>
      <c r="P613" s="2" t="s">
        <v>3517</v>
      </c>
      <c r="Q613" s="31"/>
      <c r="R613" s="31"/>
      <c r="S613" s="31"/>
      <c r="T613" s="41" t="s">
        <v>3518</v>
      </c>
      <c r="U613" s="2" t="s">
        <v>3519</v>
      </c>
      <c r="V613" s="2" t="s">
        <v>145</v>
      </c>
      <c r="W613" s="2" t="s">
        <v>46</v>
      </c>
      <c r="X613" s="2" t="s">
        <v>151</v>
      </c>
      <c r="Y613" s="2" t="s">
        <v>52</v>
      </c>
      <c r="Z613" s="17">
        <f>IF(Tabela1[[#This Row],[R.A.E]]="SIM",VLOOKUP(Tabela1[[#This Row],[CLASSIFICAÇÃO]],[1]Lista_Susp_!PRAZO,2,0)+Tabela1[[#This Row],[DATA]],"")</f>
        <v>45441</v>
      </c>
      <c r="AA613" s="19" t="str">
        <f ca="1">IF(Tabela1[[#This Row],[R.A.E]]="SIM",IF(AC613="ok","CONCLUÍDO",IF(Tabela1[[#This Row],[PRAZO ABERTURA R.A.E]]&lt;TODAY(),"ATRASADO","NO PRAZO")))</f>
        <v>ATRASADO</v>
      </c>
      <c r="AB613" s="19">
        <f ca="1">IF(Tabela1[[#This Row],[PRAZO ABERTURA R.A.E]]&gt;=TODAY(),"",IF(Tabela1[[#This Row],[STATUS]]="ATRASADO",TODAY()-Tabela1[[#This Row],[PRAZO ABERTURA R.A.E]],""))</f>
        <v>142</v>
      </c>
      <c r="AE613" s="2"/>
      <c r="AF613" t="s">
        <v>52</v>
      </c>
    </row>
    <row r="614" spans="1:32" ht="75" x14ac:dyDescent="0.25">
      <c r="A614" s="4">
        <v>613</v>
      </c>
      <c r="B614" s="20" t="s">
        <v>32</v>
      </c>
      <c r="C614" s="49">
        <v>45432</v>
      </c>
      <c r="D614" s="6" t="str">
        <f t="shared" si="5"/>
        <v>maio</v>
      </c>
      <c r="E614" s="21">
        <v>0.58333333333333337</v>
      </c>
      <c r="F614" s="40" t="s">
        <v>3520</v>
      </c>
      <c r="G614" s="20" t="s">
        <v>73</v>
      </c>
      <c r="H614" s="9"/>
      <c r="I614" s="10"/>
      <c r="J614" s="2"/>
      <c r="K614" s="11" t="s">
        <v>3521</v>
      </c>
      <c r="L614" s="2" t="s">
        <v>902</v>
      </c>
      <c r="M614" s="2" t="s">
        <v>96</v>
      </c>
      <c r="N614" s="20" t="s">
        <v>3520</v>
      </c>
      <c r="O614" s="20" t="s">
        <v>3522</v>
      </c>
      <c r="P614" s="2" t="s">
        <v>3523</v>
      </c>
      <c r="Q614" s="31"/>
      <c r="R614" s="31"/>
      <c r="S614" s="31"/>
      <c r="T614" s="41" t="s">
        <v>3524</v>
      </c>
      <c r="U614" s="2" t="s">
        <v>3525</v>
      </c>
      <c r="V614" s="2" t="s">
        <v>145</v>
      </c>
      <c r="W614" s="2" t="s">
        <v>46</v>
      </c>
      <c r="X614" s="2" t="s">
        <v>47</v>
      </c>
      <c r="Y614" s="2" t="s">
        <v>48</v>
      </c>
      <c r="Z614" s="17" t="str">
        <f>IF(Tabela1[[#This Row],[R.A.E]]="SIM",VLOOKUP(Tabela1[[#This Row],[CLASSIFICAÇÃO]],[1]Lista_Susp_!PRAZO,2,0)+Tabela1[[#This Row],[DATA]],"")</f>
        <v/>
      </c>
      <c r="AA614" s="19" t="b">
        <f ca="1">IF(Tabela1[[#This Row],[R.A.E]]="SIM",IF(AC614="ok","CONCLUÍDO",IF(Tabela1[[#This Row],[PRAZO ABERTURA R.A.E]]&lt;TODAY(),"ATRASADO","NO PRAZO")))</f>
        <v>0</v>
      </c>
      <c r="AB614" s="19" t="str">
        <f ca="1">IF(Tabela1[[#This Row],[PRAZO ABERTURA R.A.E]]&gt;=TODAY(),"",IF(Tabela1[[#This Row],[STATUS]]="ATRASADO",TODAY()-Tabela1[[#This Row],[PRAZO ABERTURA R.A.E]],""))</f>
        <v/>
      </c>
      <c r="AE614" s="2"/>
      <c r="AF614" t="s">
        <v>52</v>
      </c>
    </row>
    <row r="615" spans="1:32" ht="45" x14ac:dyDescent="0.25">
      <c r="A615" s="4">
        <v>614</v>
      </c>
      <c r="B615" s="20" t="s">
        <v>71</v>
      </c>
      <c r="C615" s="49">
        <v>45434</v>
      </c>
      <c r="D615" s="6" t="str">
        <f t="shared" si="5"/>
        <v>maio</v>
      </c>
      <c r="E615" s="21">
        <v>0.30763888888888891</v>
      </c>
      <c r="F615" s="40" t="s">
        <v>3526</v>
      </c>
      <c r="G615" s="20" t="s">
        <v>34</v>
      </c>
      <c r="H615" s="9" t="s">
        <v>35</v>
      </c>
      <c r="I615" s="10"/>
      <c r="J615" s="2"/>
      <c r="K615" s="11" t="s">
        <v>3527</v>
      </c>
      <c r="L615" s="2" t="s">
        <v>75</v>
      </c>
      <c r="M615" s="2" t="s">
        <v>128</v>
      </c>
      <c r="N615" t="s">
        <v>3526</v>
      </c>
      <c r="O615" s="20" t="s">
        <v>3528</v>
      </c>
      <c r="P615" s="2" t="s">
        <v>3529</v>
      </c>
      <c r="Q615" s="31"/>
      <c r="R615" s="31"/>
      <c r="S615" s="31"/>
      <c r="T615" s="41" t="s">
        <v>2930</v>
      </c>
      <c r="U615" s="2" t="s">
        <v>3530</v>
      </c>
      <c r="V615" s="2" t="s">
        <v>374</v>
      </c>
      <c r="W615" s="2" t="s">
        <v>46</v>
      </c>
      <c r="X615" s="2" t="s">
        <v>47</v>
      </c>
      <c r="Y615" s="2" t="s">
        <v>48</v>
      </c>
      <c r="Z615" s="17" t="str">
        <f>IF(Tabela1[[#This Row],[R.A.E]]="SIM",VLOOKUP(Tabela1[[#This Row],[CLASSIFICAÇÃO]],[1]Lista_Susp_!PRAZO,2,0)+Tabela1[[#This Row],[DATA]],"")</f>
        <v/>
      </c>
      <c r="AA615" s="19" t="b">
        <f ca="1">IF(Tabela1[[#This Row],[R.A.E]]="SIM",IF(AC615="ok","CONCLUÍDO",IF(Tabela1[[#This Row],[PRAZO ABERTURA R.A.E]]&lt;TODAY(),"ATRASADO","NO PRAZO")))</f>
        <v>0</v>
      </c>
      <c r="AB615" s="19" t="str">
        <f ca="1">IF(Tabela1[[#This Row],[PRAZO ABERTURA R.A.E]]&gt;=TODAY(),"",IF(Tabela1[[#This Row],[STATUS]]="ATRASADO",TODAY()-Tabela1[[#This Row],[PRAZO ABERTURA R.A.E]],""))</f>
        <v/>
      </c>
      <c r="AE615" s="2"/>
      <c r="AF615" t="s">
        <v>52</v>
      </c>
    </row>
    <row r="616" spans="1:32" ht="60" x14ac:dyDescent="0.25">
      <c r="A616" s="4">
        <v>615</v>
      </c>
      <c r="B616" s="20" t="s">
        <v>32</v>
      </c>
      <c r="C616" s="49">
        <v>45434</v>
      </c>
      <c r="D616" s="6" t="str">
        <f t="shared" si="5"/>
        <v>maio</v>
      </c>
      <c r="E616" s="21">
        <v>0.77083333333333337</v>
      </c>
      <c r="F616" s="40" t="s">
        <v>3531</v>
      </c>
      <c r="G616" s="20" t="s">
        <v>405</v>
      </c>
      <c r="H616" s="9"/>
      <c r="I616" s="10"/>
      <c r="J616" s="2"/>
      <c r="K616" s="11" t="s">
        <v>3532</v>
      </c>
      <c r="L616" s="2" t="s">
        <v>37</v>
      </c>
      <c r="M616" s="2" t="s">
        <v>76</v>
      </c>
      <c r="N616" s="20" t="s">
        <v>3533</v>
      </c>
      <c r="O616" s="40" t="s">
        <v>3534</v>
      </c>
      <c r="P616" s="2" t="s">
        <v>3535</v>
      </c>
      <c r="Q616" s="31"/>
      <c r="R616" s="31"/>
      <c r="S616" s="31"/>
      <c r="T616" s="41" t="s">
        <v>3536</v>
      </c>
      <c r="U616" s="2" t="s">
        <v>3537</v>
      </c>
      <c r="V616" s="2" t="s">
        <v>467</v>
      </c>
      <c r="W616" s="2" t="s">
        <v>46</v>
      </c>
      <c r="X616" s="2" t="s">
        <v>151</v>
      </c>
      <c r="Y616" s="2" t="s">
        <v>48</v>
      </c>
      <c r="Z616" s="17" t="str">
        <f>IF(Tabela1[[#This Row],[R.A.E]]="SIM",VLOOKUP(Tabela1[[#This Row],[CLASSIFICAÇÃO]],[1]Lista_Susp_!PRAZO,2,0)+Tabela1[[#This Row],[DATA]],"")</f>
        <v/>
      </c>
      <c r="AA616" s="19" t="b">
        <f ca="1">IF(Tabela1[[#This Row],[R.A.E]]="SIM",IF(AC616="ok","CONCLUÍDO",IF(Tabela1[[#This Row],[PRAZO ABERTURA R.A.E]]&lt;TODAY(),"ATRASADO","NO PRAZO")))</f>
        <v>0</v>
      </c>
      <c r="AB616" s="19" t="str">
        <f ca="1">IF(Tabela1[[#This Row],[PRAZO ABERTURA R.A.E]]&gt;=TODAY(),"",IF(Tabela1[[#This Row],[STATUS]]="ATRASADO",TODAY()-Tabela1[[#This Row],[PRAZO ABERTURA R.A.E]],""))</f>
        <v/>
      </c>
      <c r="AE616" s="2"/>
      <c r="AF616" t="s">
        <v>52</v>
      </c>
    </row>
    <row r="617" spans="1:32" ht="30" x14ac:dyDescent="0.25">
      <c r="A617" s="4">
        <v>616</v>
      </c>
      <c r="B617" s="20" t="s">
        <v>32</v>
      </c>
      <c r="C617" s="49">
        <v>45435</v>
      </c>
      <c r="D617" s="6" t="str">
        <f t="shared" ref="D617:D680" si="6">TEXT(C617,"MMMM")</f>
        <v>maio</v>
      </c>
      <c r="E617" s="21">
        <v>0.6875</v>
      </c>
      <c r="F617" s="40" t="s">
        <v>3538</v>
      </c>
      <c r="G617" s="20" t="s">
        <v>73</v>
      </c>
      <c r="H617" s="9"/>
      <c r="I617" s="10"/>
      <c r="J617" s="2"/>
      <c r="K617" s="11" t="s">
        <v>3539</v>
      </c>
      <c r="L617" s="2" t="s">
        <v>37</v>
      </c>
      <c r="M617" s="2" t="s">
        <v>76</v>
      </c>
      <c r="N617" s="2" t="s">
        <v>3540</v>
      </c>
      <c r="O617" s="20" t="s">
        <v>3541</v>
      </c>
      <c r="P617" s="2" t="s">
        <v>3111</v>
      </c>
      <c r="Q617" s="31"/>
      <c r="R617" s="31"/>
      <c r="S617" s="31"/>
      <c r="T617" s="41" t="s">
        <v>3542</v>
      </c>
      <c r="U617" s="2" t="s">
        <v>3543</v>
      </c>
      <c r="V617" s="2" t="s">
        <v>467</v>
      </c>
      <c r="W617" s="31"/>
      <c r="X617" s="31"/>
      <c r="Y617" s="31"/>
      <c r="Z617" s="17" t="str">
        <f>IF(Tabela1[[#This Row],[R.A.E]]="SIM",VLOOKUP(Tabela1[[#This Row],[CLASSIFICAÇÃO]],[1]Lista_Susp_!PRAZO,2,0)+Tabela1[[#This Row],[DATA]],"")</f>
        <v/>
      </c>
      <c r="AA617" s="19" t="b">
        <f ca="1">IF(Tabela1[[#This Row],[R.A.E]]="SIM",IF(AC617="ok","CONCLUÍDO",IF(Tabela1[[#This Row],[PRAZO ABERTURA R.A.E]]&lt;TODAY(),"ATRASADO","NO PRAZO")))</f>
        <v>0</v>
      </c>
      <c r="AB617" s="19" t="str">
        <f ca="1">IF(Tabela1[[#This Row],[PRAZO ABERTURA R.A.E]]&gt;=TODAY(),"",IF(Tabela1[[#This Row],[STATUS]]="ATRASADO",TODAY()-Tabela1[[#This Row],[PRAZO ABERTURA R.A.E]],""))</f>
        <v/>
      </c>
      <c r="AE617" s="2"/>
      <c r="AF617" t="s">
        <v>52</v>
      </c>
    </row>
    <row r="618" spans="1:32" ht="30" x14ac:dyDescent="0.25">
      <c r="A618" s="4">
        <v>617</v>
      </c>
      <c r="B618" s="20" t="s">
        <v>32</v>
      </c>
      <c r="C618" s="49">
        <v>45435</v>
      </c>
      <c r="D618" s="6" t="str">
        <f t="shared" si="6"/>
        <v>maio</v>
      </c>
      <c r="E618" s="21">
        <v>0.65277777777777779</v>
      </c>
      <c r="F618" s="40" t="s">
        <v>3544</v>
      </c>
      <c r="G618" s="20" t="s">
        <v>125</v>
      </c>
      <c r="H618" s="9"/>
      <c r="I618" s="10"/>
      <c r="J618" s="2"/>
      <c r="K618" s="11" t="s">
        <v>3545</v>
      </c>
      <c r="L618" s="2" t="s">
        <v>37</v>
      </c>
      <c r="M618" s="2" t="s">
        <v>128</v>
      </c>
      <c r="N618" s="20" t="s">
        <v>3546</v>
      </c>
      <c r="O618" s="20" t="s">
        <v>3547</v>
      </c>
      <c r="P618" s="2" t="s">
        <v>3059</v>
      </c>
      <c r="Q618" s="31"/>
      <c r="R618" s="31"/>
      <c r="S618" s="31"/>
      <c r="T618" s="41" t="s">
        <v>3548</v>
      </c>
      <c r="U618" s="2" t="s">
        <v>3549</v>
      </c>
      <c r="V618" s="2" t="s">
        <v>219</v>
      </c>
      <c r="W618" s="2" t="s">
        <v>46</v>
      </c>
      <c r="X618" s="2" t="s">
        <v>47</v>
      </c>
      <c r="Y618" s="2" t="s">
        <v>48</v>
      </c>
      <c r="Z618" s="17" t="str">
        <f>IF(Tabela1[[#This Row],[R.A.E]]="SIM",VLOOKUP(Tabela1[[#This Row],[CLASSIFICAÇÃO]],[1]Lista_Susp_!PRAZO,2,0)+Tabela1[[#This Row],[DATA]],"")</f>
        <v/>
      </c>
      <c r="AA618" s="19" t="b">
        <f ca="1">IF(Tabela1[[#This Row],[R.A.E]]="SIM",IF(AC618="ok","CONCLUÍDO",IF(Tabela1[[#This Row],[PRAZO ABERTURA R.A.E]]&lt;TODAY(),"ATRASADO","NO PRAZO")))</f>
        <v>0</v>
      </c>
      <c r="AB618" s="19" t="str">
        <f ca="1">IF(Tabela1[[#This Row],[PRAZO ABERTURA R.A.E]]&gt;=TODAY(),"",IF(Tabela1[[#This Row],[STATUS]]="ATRASADO",TODAY()-Tabela1[[#This Row],[PRAZO ABERTURA R.A.E]],""))</f>
        <v/>
      </c>
      <c r="AE618" s="2"/>
      <c r="AF618" t="s">
        <v>52</v>
      </c>
    </row>
    <row r="619" spans="1:32" x14ac:dyDescent="0.25">
      <c r="A619" s="4">
        <v>618</v>
      </c>
      <c r="B619" s="20" t="s">
        <v>32</v>
      </c>
      <c r="C619" s="49">
        <v>45436</v>
      </c>
      <c r="D619" s="6" t="str">
        <f t="shared" si="6"/>
        <v>maio</v>
      </c>
      <c r="E619" s="21">
        <v>0.39583333333333331</v>
      </c>
      <c r="F619" s="40" t="s">
        <v>3550</v>
      </c>
      <c r="G619" s="20" t="s">
        <v>73</v>
      </c>
      <c r="H619" s="9"/>
      <c r="I619" s="10"/>
      <c r="J619" s="2"/>
      <c r="K619" s="11" t="s">
        <v>3551</v>
      </c>
      <c r="L619" s="2" t="s">
        <v>560</v>
      </c>
      <c r="M619" s="2" t="s">
        <v>128</v>
      </c>
      <c r="N619" s="20" t="s">
        <v>579</v>
      </c>
      <c r="O619" s="20" t="s">
        <v>3552</v>
      </c>
      <c r="P619" s="2" t="s">
        <v>721</v>
      </c>
      <c r="Q619" s="31"/>
      <c r="R619" s="31"/>
      <c r="S619" s="31"/>
      <c r="T619" s="41" t="s">
        <v>3553</v>
      </c>
      <c r="U619" s="2" t="s">
        <v>3310</v>
      </c>
      <c r="V619" s="2" t="s">
        <v>219</v>
      </c>
      <c r="W619" s="2" t="s">
        <v>46</v>
      </c>
      <c r="X619" s="2" t="s">
        <v>47</v>
      </c>
      <c r="Y619" s="2" t="s">
        <v>48</v>
      </c>
      <c r="Z619" s="17" t="str">
        <f>IF(Tabela1[[#This Row],[R.A.E]]="SIM",VLOOKUP(Tabela1[[#This Row],[CLASSIFICAÇÃO]],[1]Lista_Susp_!PRAZO,2,0)+Tabela1[[#This Row],[DATA]],"")</f>
        <v/>
      </c>
      <c r="AA619" s="19" t="b">
        <f ca="1">IF(Tabela1[[#This Row],[R.A.E]]="SIM",IF(AC619="ok","CONCLUÍDO",IF(Tabela1[[#This Row],[PRAZO ABERTURA R.A.E]]&lt;TODAY(),"ATRASADO","NO PRAZO")))</f>
        <v>0</v>
      </c>
      <c r="AB619" s="19" t="str">
        <f ca="1">IF(Tabela1[[#This Row],[PRAZO ABERTURA R.A.E]]&gt;=TODAY(),"",IF(Tabela1[[#This Row],[STATUS]]="ATRASADO",TODAY()-Tabela1[[#This Row],[PRAZO ABERTURA R.A.E]],""))</f>
        <v/>
      </c>
      <c r="AE619" s="2"/>
      <c r="AF619" t="s">
        <v>52</v>
      </c>
    </row>
    <row r="620" spans="1:32" ht="30" x14ac:dyDescent="0.25">
      <c r="A620" s="4">
        <v>619</v>
      </c>
      <c r="B620" s="20" t="s">
        <v>32</v>
      </c>
      <c r="C620" s="49">
        <v>45437</v>
      </c>
      <c r="D620" s="6" t="str">
        <f t="shared" si="6"/>
        <v>maio</v>
      </c>
      <c r="E620" s="21">
        <v>0.375</v>
      </c>
      <c r="F620" s="40" t="s">
        <v>3554</v>
      </c>
      <c r="G620" s="20" t="s">
        <v>125</v>
      </c>
      <c r="H620" s="9"/>
      <c r="I620" s="10"/>
      <c r="J620" s="2"/>
      <c r="K620" s="11" t="s">
        <v>3555</v>
      </c>
      <c r="L620" s="2" t="s">
        <v>211</v>
      </c>
      <c r="M620" s="2" t="s">
        <v>128</v>
      </c>
      <c r="N620" s="20" t="s">
        <v>3556</v>
      </c>
      <c r="O620" s="20" t="s">
        <v>3557</v>
      </c>
      <c r="P620" s="2" t="s">
        <v>3558</v>
      </c>
      <c r="Q620" s="31"/>
      <c r="R620" s="31"/>
      <c r="S620" s="31"/>
      <c r="T620" s="41" t="s">
        <v>3548</v>
      </c>
      <c r="U620" s="2" t="s">
        <v>3559</v>
      </c>
      <c r="V620" s="2" t="s">
        <v>219</v>
      </c>
      <c r="W620" s="2" t="s">
        <v>46</v>
      </c>
      <c r="X620" s="2" t="s">
        <v>47</v>
      </c>
      <c r="Y620" s="2" t="s">
        <v>48</v>
      </c>
      <c r="Z620" s="17" t="str">
        <f>IF(Tabela1[[#This Row],[R.A.E]]="SIM",VLOOKUP(Tabela1[[#This Row],[CLASSIFICAÇÃO]],[1]Lista_Susp_!PRAZO,2,0)+Tabela1[[#This Row],[DATA]],"")</f>
        <v/>
      </c>
      <c r="AA620" s="19" t="b">
        <f ca="1">IF(Tabela1[[#This Row],[R.A.E]]="SIM",IF(AC620="ok","CONCLUÍDO",IF(Tabela1[[#This Row],[PRAZO ABERTURA R.A.E]]&lt;TODAY(),"ATRASADO","NO PRAZO")))</f>
        <v>0</v>
      </c>
      <c r="AB620" s="19" t="str">
        <f ca="1">IF(Tabela1[[#This Row],[PRAZO ABERTURA R.A.E]]&gt;=TODAY(),"",IF(Tabela1[[#This Row],[STATUS]]="ATRASADO",TODAY()-Tabela1[[#This Row],[PRAZO ABERTURA R.A.E]],""))</f>
        <v/>
      </c>
      <c r="AE620" s="2"/>
      <c r="AF620" t="s">
        <v>52</v>
      </c>
    </row>
    <row r="621" spans="1:32" ht="60" x14ac:dyDescent="0.25">
      <c r="A621" s="4">
        <v>620</v>
      </c>
      <c r="B621" s="20" t="s">
        <v>32</v>
      </c>
      <c r="C621" s="49">
        <v>45436</v>
      </c>
      <c r="D621" s="6" t="str">
        <f t="shared" si="6"/>
        <v>maio</v>
      </c>
      <c r="E621" s="21">
        <v>0.56597222222222221</v>
      </c>
      <c r="F621" s="40" t="s">
        <v>3560</v>
      </c>
      <c r="G621" s="20" t="s">
        <v>34</v>
      </c>
      <c r="H621" s="9" t="s">
        <v>93</v>
      </c>
      <c r="I621" s="10"/>
      <c r="J621" s="2"/>
      <c r="K621" s="11" t="s">
        <v>3561</v>
      </c>
      <c r="L621" s="2" t="s">
        <v>37</v>
      </c>
      <c r="M621" s="2" t="s">
        <v>54</v>
      </c>
      <c r="N621" s="20" t="s">
        <v>3231</v>
      </c>
      <c r="O621" s="20" t="s">
        <v>3562</v>
      </c>
      <c r="P621" s="2" t="s">
        <v>1628</v>
      </c>
      <c r="Q621" s="31"/>
      <c r="R621" s="31"/>
      <c r="S621" s="31"/>
      <c r="T621" s="41" t="s">
        <v>3563</v>
      </c>
      <c r="U621" s="2" t="s">
        <v>3564</v>
      </c>
      <c r="V621" s="2" t="s">
        <v>60</v>
      </c>
      <c r="W621" s="2" t="s">
        <v>46</v>
      </c>
      <c r="X621" s="2" t="s">
        <v>47</v>
      </c>
      <c r="Y621" s="2" t="s">
        <v>48</v>
      </c>
      <c r="Z621" s="17" t="str">
        <f>IF(Tabela1[[#This Row],[R.A.E]]="SIM",VLOOKUP(Tabela1[[#This Row],[CLASSIFICAÇÃO]],[1]Lista_Susp_!PRAZO,2,0)+Tabela1[[#This Row],[DATA]],"")</f>
        <v/>
      </c>
      <c r="AA621" s="19" t="b">
        <f ca="1">IF(Tabela1[[#This Row],[R.A.E]]="SIM",IF(AC621="ok","CONCLUÍDO",IF(Tabela1[[#This Row],[PRAZO ABERTURA R.A.E]]&lt;TODAY(),"ATRASADO","NO PRAZO")))</f>
        <v>0</v>
      </c>
      <c r="AB621" s="19" t="str">
        <f ca="1">IF(Tabela1[[#This Row],[PRAZO ABERTURA R.A.E]]&gt;=TODAY(),"",IF(Tabela1[[#This Row],[STATUS]]="ATRASADO",TODAY()-Tabela1[[#This Row],[PRAZO ABERTURA R.A.E]],""))</f>
        <v/>
      </c>
      <c r="AE621" s="2"/>
      <c r="AF621" t="s">
        <v>52</v>
      </c>
    </row>
    <row r="622" spans="1:32" ht="45" x14ac:dyDescent="0.25">
      <c r="A622" s="4">
        <v>621</v>
      </c>
      <c r="B622" s="20" t="s">
        <v>71</v>
      </c>
      <c r="C622" s="49">
        <v>45429</v>
      </c>
      <c r="D622" s="6" t="str">
        <f t="shared" si="6"/>
        <v>maio</v>
      </c>
      <c r="E622" s="21">
        <v>0.60416666666666663</v>
      </c>
      <c r="F622" s="40" t="s">
        <v>3565</v>
      </c>
      <c r="G622" s="20" t="s">
        <v>34</v>
      </c>
      <c r="H622" s="9" t="s">
        <v>93</v>
      </c>
      <c r="I622" s="10"/>
      <c r="J622" s="2"/>
      <c r="K622" s="11" t="s">
        <v>3566</v>
      </c>
      <c r="L622" s="2" t="s">
        <v>75</v>
      </c>
      <c r="M622" s="2" t="s">
        <v>272</v>
      </c>
      <c r="N622" s="20" t="s">
        <v>2792</v>
      </c>
      <c r="O622" s="20" t="s">
        <v>3567</v>
      </c>
      <c r="P622" s="2" t="s">
        <v>177</v>
      </c>
      <c r="Q622" s="31"/>
      <c r="R622" s="31"/>
      <c r="S622" s="31"/>
      <c r="T622" s="41" t="s">
        <v>3568</v>
      </c>
      <c r="U622" s="2" t="s">
        <v>3569</v>
      </c>
      <c r="V622" s="2" t="s">
        <v>170</v>
      </c>
      <c r="W622" s="2" t="s">
        <v>46</v>
      </c>
      <c r="X622" s="2" t="s">
        <v>47</v>
      </c>
      <c r="Y622" s="2" t="s">
        <v>48</v>
      </c>
      <c r="Z622" s="17"/>
      <c r="AA622" s="19"/>
      <c r="AB622" s="19"/>
      <c r="AE622" s="2"/>
      <c r="AF622" t="s">
        <v>52</v>
      </c>
    </row>
    <row r="623" spans="1:32" ht="45" x14ac:dyDescent="0.25">
      <c r="A623" s="4">
        <v>622</v>
      </c>
      <c r="B623" s="20" t="s">
        <v>32</v>
      </c>
      <c r="C623" s="49">
        <v>45438</v>
      </c>
      <c r="D623" s="6" t="str">
        <f t="shared" si="6"/>
        <v>maio</v>
      </c>
      <c r="E623" s="21">
        <v>6.9444444444444441E-3</v>
      </c>
      <c r="F623" s="40" t="s">
        <v>3570</v>
      </c>
      <c r="G623" s="20" t="s">
        <v>73</v>
      </c>
      <c r="H623" s="9"/>
      <c r="I623" s="10"/>
      <c r="J623" s="2"/>
      <c r="K623" s="11" t="s">
        <v>3571</v>
      </c>
      <c r="L623" s="2" t="s">
        <v>37</v>
      </c>
      <c r="M623" s="2" t="s">
        <v>272</v>
      </c>
      <c r="N623" s="20" t="s">
        <v>2792</v>
      </c>
      <c r="O623" s="20" t="s">
        <v>3572</v>
      </c>
      <c r="P623" s="2" t="s">
        <v>3573</v>
      </c>
      <c r="Q623" s="31"/>
      <c r="R623" s="31"/>
      <c r="S623" s="31"/>
      <c r="T623" s="41" t="s">
        <v>3574</v>
      </c>
      <c r="U623" s="2" t="s">
        <v>3455</v>
      </c>
      <c r="V623" s="2" t="s">
        <v>279</v>
      </c>
      <c r="W623" s="4" t="s">
        <v>46</v>
      </c>
      <c r="X623" s="4" t="s">
        <v>47</v>
      </c>
      <c r="Y623" s="4" t="s">
        <v>52</v>
      </c>
      <c r="Z623" s="17">
        <f>IF(Tabela1[[#This Row],[R.A.E]]="SIM",VLOOKUP(Tabela1[[#This Row],[CLASSIFICAÇÃO]],[1]Lista_Susp_!PRAZO,2,0)+Tabela1[[#This Row],[DATA]],"")</f>
        <v>45445</v>
      </c>
      <c r="AA623" s="19" t="str">
        <f ca="1">IF(Tabela1[[#This Row],[R.A.E]]="SIM",IF(AC623="ok","CONCLUÍDO",IF(Tabela1[[#This Row],[PRAZO ABERTURA R.A.E]]&lt;TODAY(),"ATRASADO","NO PRAZO")))</f>
        <v>CONCLUÍDO</v>
      </c>
      <c r="AB623" s="19" t="str">
        <f ca="1">IF(Tabela1[[#This Row],[PRAZO ABERTURA R.A.E]]&gt;=TODAY(),"",IF(Tabela1[[#This Row],[STATUS]]="ATRASADO",TODAY()-Tabela1[[#This Row],[PRAZO ABERTURA R.A.E]],""))</f>
        <v/>
      </c>
      <c r="AC623" s="2" t="s">
        <v>62</v>
      </c>
      <c r="AE623" s="2" t="s">
        <v>52</v>
      </c>
      <c r="AF623" t="s">
        <v>52</v>
      </c>
    </row>
    <row r="624" spans="1:32" ht="30" x14ac:dyDescent="0.25">
      <c r="A624" s="4">
        <v>623</v>
      </c>
      <c r="B624" s="20" t="s">
        <v>32</v>
      </c>
      <c r="C624" s="49">
        <v>45437</v>
      </c>
      <c r="D624" s="6" t="str">
        <f t="shared" si="6"/>
        <v>maio</v>
      </c>
      <c r="E624" s="21">
        <v>0.55555555555555558</v>
      </c>
      <c r="F624" s="40" t="s">
        <v>3575</v>
      </c>
      <c r="G624" s="20" t="s">
        <v>34</v>
      </c>
      <c r="H624" s="9" t="s">
        <v>113</v>
      </c>
      <c r="I624" s="10"/>
      <c r="J624" s="2"/>
      <c r="K624" s="11" t="s">
        <v>3576</v>
      </c>
      <c r="L624" s="2" t="s">
        <v>37</v>
      </c>
      <c r="M624" s="2" t="s">
        <v>38</v>
      </c>
      <c r="N624" s="20" t="s">
        <v>3577</v>
      </c>
      <c r="O624" s="20" t="s">
        <v>3578</v>
      </c>
      <c r="P624" s="2" t="s">
        <v>3166</v>
      </c>
      <c r="Q624" s="31"/>
      <c r="R624" s="31"/>
      <c r="S624" s="31"/>
      <c r="T624" s="41" t="s">
        <v>3579</v>
      </c>
      <c r="U624" s="2" t="s">
        <v>3580</v>
      </c>
      <c r="V624" s="2" t="s">
        <v>45</v>
      </c>
      <c r="W624" s="2" t="s">
        <v>184</v>
      </c>
      <c r="X624" s="2" t="s">
        <v>47</v>
      </c>
      <c r="Y624" s="2" t="s">
        <v>52</v>
      </c>
      <c r="Z624" s="17">
        <f>IF(Tabela1[[#This Row],[R.A.E]]="SIM",VLOOKUP(Tabela1[[#This Row],[CLASSIFICAÇÃO]],[1]Lista_Susp_!PRAZO,2,0)+Tabela1[[#This Row],[DATA]],"")</f>
        <v>45444</v>
      </c>
      <c r="AA624" s="19" t="str">
        <f ca="1">IF(Tabela1[[#This Row],[R.A.E]]="SIM",IF(AC624="ok","CONCLUÍDO",IF(Tabela1[[#This Row],[PRAZO ABERTURA R.A.E]]&lt;TODAY(),"ATRASADO","NO PRAZO")))</f>
        <v>CONCLUÍDO</v>
      </c>
      <c r="AB624" s="19" t="str">
        <f ca="1">IF(Tabela1[[#This Row],[PRAZO ABERTURA R.A.E]]&gt;=TODAY(),"",IF(Tabela1[[#This Row],[STATUS]]="ATRASADO",TODAY()-Tabela1[[#This Row],[PRAZO ABERTURA R.A.E]],""))</f>
        <v/>
      </c>
      <c r="AC624" s="2" t="s">
        <v>62</v>
      </c>
      <c r="AE624" s="2" t="s">
        <v>52</v>
      </c>
      <c r="AF624" t="s">
        <v>52</v>
      </c>
    </row>
    <row r="625" spans="1:32" ht="30" x14ac:dyDescent="0.25">
      <c r="A625" s="4">
        <v>624</v>
      </c>
      <c r="B625" s="20" t="s">
        <v>32</v>
      </c>
      <c r="C625" s="49">
        <v>45438</v>
      </c>
      <c r="D625" s="6" t="str">
        <f t="shared" si="6"/>
        <v>maio</v>
      </c>
      <c r="E625" s="21">
        <v>0.63888888888888895</v>
      </c>
      <c r="F625" s="40" t="s">
        <v>3581</v>
      </c>
      <c r="G625" s="20" t="s">
        <v>34</v>
      </c>
      <c r="H625" s="9" t="s">
        <v>113</v>
      </c>
      <c r="I625" s="10"/>
      <c r="J625" s="2"/>
      <c r="K625" s="11" t="s">
        <v>3582</v>
      </c>
      <c r="L625" s="2" t="s">
        <v>37</v>
      </c>
      <c r="M625" s="2" t="s">
        <v>593</v>
      </c>
      <c r="N625" s="20" t="s">
        <v>939</v>
      </c>
      <c r="O625" s="40" t="s">
        <v>3583</v>
      </c>
      <c r="P625" s="2" t="s">
        <v>3584</v>
      </c>
      <c r="Q625" s="31"/>
      <c r="R625" s="31"/>
      <c r="S625" s="31"/>
      <c r="T625" s="41" t="s">
        <v>3585</v>
      </c>
      <c r="U625" s="1" t="s">
        <v>3586</v>
      </c>
      <c r="V625" s="2" t="s">
        <v>599</v>
      </c>
      <c r="W625" s="2" t="s">
        <v>46</v>
      </c>
      <c r="X625" s="2" t="s">
        <v>47</v>
      </c>
      <c r="Y625" s="2" t="s">
        <v>48</v>
      </c>
      <c r="Z625" s="17" t="str">
        <f>IF(Tabela1[[#This Row],[R.A.E]]="SIM",VLOOKUP(Tabela1[[#This Row],[CLASSIFICAÇÃO]],[1]Lista_Susp_!PRAZO,2,0)+Tabela1[[#This Row],[DATA]],"")</f>
        <v/>
      </c>
      <c r="AA625" s="19" t="b">
        <f ca="1">IF(Tabela1[[#This Row],[R.A.E]]="SIM",IF(AC625="ok","CONCLUÍDO",IF(Tabela1[[#This Row],[PRAZO ABERTURA R.A.E]]&lt;TODAY(),"ATRASADO","NO PRAZO")))</f>
        <v>0</v>
      </c>
      <c r="AB625" s="19" t="str">
        <f ca="1">IF(Tabela1[[#This Row],[PRAZO ABERTURA R.A.E]]&gt;=TODAY(),"",IF(Tabela1[[#This Row],[STATUS]]="ATRASADO",TODAY()-Tabela1[[#This Row],[PRAZO ABERTURA R.A.E]],""))</f>
        <v/>
      </c>
      <c r="AE625" s="2"/>
      <c r="AF625" t="s">
        <v>52</v>
      </c>
    </row>
    <row r="626" spans="1:32" ht="30" x14ac:dyDescent="0.25">
      <c r="A626" s="4">
        <v>625</v>
      </c>
      <c r="B626" s="20" t="s">
        <v>32</v>
      </c>
      <c r="C626" s="49">
        <v>45438</v>
      </c>
      <c r="D626" s="6" t="str">
        <f t="shared" si="6"/>
        <v>maio</v>
      </c>
      <c r="E626" s="21">
        <v>0.16666666666666666</v>
      </c>
      <c r="F626" s="40" t="s">
        <v>3587</v>
      </c>
      <c r="G626" s="20" t="s">
        <v>34</v>
      </c>
      <c r="H626" s="9" t="s">
        <v>113</v>
      </c>
      <c r="I626" s="10"/>
      <c r="J626" s="2"/>
      <c r="K626" s="11" t="s">
        <v>3588</v>
      </c>
      <c r="L626" s="2" t="s">
        <v>37</v>
      </c>
      <c r="M626" s="2" t="s">
        <v>38</v>
      </c>
      <c r="N626" s="20" t="s">
        <v>3589</v>
      </c>
      <c r="O626" s="20" t="s">
        <v>3590</v>
      </c>
      <c r="P626" s="2" t="s">
        <v>2698</v>
      </c>
      <c r="Q626" s="31"/>
      <c r="R626" s="31"/>
      <c r="S626" s="31"/>
      <c r="T626" s="41" t="s">
        <v>3157</v>
      </c>
      <c r="U626" s="2" t="s">
        <v>2741</v>
      </c>
      <c r="V626" s="2" t="s">
        <v>45</v>
      </c>
      <c r="W626" s="2" t="s">
        <v>46</v>
      </c>
      <c r="X626" s="2" t="s">
        <v>47</v>
      </c>
      <c r="Y626" s="2" t="s">
        <v>48</v>
      </c>
      <c r="Z626" s="17" t="str">
        <f>IF(Tabela1[[#This Row],[R.A.E]]="SIM",VLOOKUP(Tabela1[[#This Row],[CLASSIFICAÇÃO]],[1]Lista_Susp_!PRAZO,2,0)+Tabela1[[#This Row],[DATA]],"")</f>
        <v/>
      </c>
      <c r="AA626" s="19" t="b">
        <f ca="1">IF(Tabela1[[#This Row],[R.A.E]]="SIM",IF(AC626="ok","CONCLUÍDO",IF(Tabela1[[#This Row],[PRAZO ABERTURA R.A.E]]&lt;TODAY(),"ATRASADO","NO PRAZO")))</f>
        <v>0</v>
      </c>
      <c r="AB626" s="19" t="str">
        <f ca="1">IF(Tabela1[[#This Row],[PRAZO ABERTURA R.A.E]]&gt;=TODAY(),"",IF(Tabela1[[#This Row],[STATUS]]="ATRASADO",TODAY()-Tabela1[[#This Row],[PRAZO ABERTURA R.A.E]],""))</f>
        <v/>
      </c>
      <c r="AE626" s="2"/>
      <c r="AF626" t="s">
        <v>52</v>
      </c>
    </row>
    <row r="627" spans="1:32" ht="30" x14ac:dyDescent="0.25">
      <c r="A627" s="4">
        <v>626</v>
      </c>
      <c r="B627" s="20" t="s">
        <v>32</v>
      </c>
      <c r="C627" s="49">
        <v>45439</v>
      </c>
      <c r="D627" s="6" t="str">
        <f t="shared" si="6"/>
        <v>maio</v>
      </c>
      <c r="E627" s="21">
        <v>0.43055555555555558</v>
      </c>
      <c r="F627" s="40" t="s">
        <v>3591</v>
      </c>
      <c r="G627" s="20" t="s">
        <v>125</v>
      </c>
      <c r="H627" s="9"/>
      <c r="I627" s="10"/>
      <c r="J627" s="2"/>
      <c r="K627" s="11" t="s">
        <v>3592</v>
      </c>
      <c r="L627" s="2" t="s">
        <v>37</v>
      </c>
      <c r="M627" s="2" t="s">
        <v>729</v>
      </c>
      <c r="N627" s="20" t="s">
        <v>3593</v>
      </c>
      <c r="O627" s="20" t="s">
        <v>3594</v>
      </c>
      <c r="P627" s="2" t="s">
        <v>3595</v>
      </c>
      <c r="Q627" s="31"/>
      <c r="R627" s="31"/>
      <c r="S627" s="31"/>
      <c r="T627" s="41" t="s">
        <v>3596</v>
      </c>
      <c r="U627" s="2" t="s">
        <v>3597</v>
      </c>
      <c r="V627" s="2" t="s">
        <v>333</v>
      </c>
      <c r="W627" s="2" t="s">
        <v>46</v>
      </c>
      <c r="X627" s="2" t="s">
        <v>151</v>
      </c>
      <c r="Y627" s="2" t="s">
        <v>52</v>
      </c>
      <c r="Z627" s="17">
        <f>IF(Tabela1[[#This Row],[R.A.E]]="SIM",VLOOKUP(Tabela1[[#This Row],[CLASSIFICAÇÃO]],[1]Lista_Susp_!PRAZO,2,0)+Tabela1[[#This Row],[DATA]],"")</f>
        <v>45446</v>
      </c>
      <c r="AA627" s="19" t="str">
        <f ca="1">IF(Tabela1[[#This Row],[R.A.E]]="SIM",IF(AC627="ok","CONCLUÍDO",IF(Tabela1[[#This Row],[PRAZO ABERTURA R.A.E]]&lt;TODAY(),"ATRASADO","NO PRAZO")))</f>
        <v>CONCLUÍDO</v>
      </c>
      <c r="AB627" s="19" t="str">
        <f ca="1">IF(Tabela1[[#This Row],[PRAZO ABERTURA R.A.E]]&gt;=TODAY(),"",IF(Tabela1[[#This Row],[STATUS]]="ATRASADO",TODAY()-Tabela1[[#This Row],[PRAZO ABERTURA R.A.E]],""))</f>
        <v/>
      </c>
      <c r="AC627" s="2" t="s">
        <v>62</v>
      </c>
      <c r="AE627" s="2" t="s">
        <v>52</v>
      </c>
      <c r="AF627" t="s">
        <v>52</v>
      </c>
    </row>
    <row r="628" spans="1:32" ht="45" x14ac:dyDescent="0.25">
      <c r="A628" s="4">
        <v>627</v>
      </c>
      <c r="B628" s="20" t="s">
        <v>71</v>
      </c>
      <c r="C628" s="49">
        <v>45434</v>
      </c>
      <c r="D628" s="6" t="str">
        <f t="shared" si="6"/>
        <v>maio</v>
      </c>
      <c r="E628" s="21">
        <v>0.60416666666666663</v>
      </c>
      <c r="F628" s="40" t="s">
        <v>2915</v>
      </c>
      <c r="G628" s="20" t="s">
        <v>125</v>
      </c>
      <c r="H628" s="9"/>
      <c r="I628" s="10"/>
      <c r="J628" s="2"/>
      <c r="K628" s="11" t="s">
        <v>3508</v>
      </c>
      <c r="L628" s="2" t="s">
        <v>1016</v>
      </c>
      <c r="M628" s="2" t="s">
        <v>128</v>
      </c>
      <c r="N628" s="20" t="s">
        <v>3401</v>
      </c>
      <c r="O628" s="20" t="s">
        <v>3510</v>
      </c>
      <c r="P628" s="2" t="s">
        <v>3511</v>
      </c>
      <c r="Q628" s="31"/>
      <c r="R628" s="31"/>
      <c r="S628" s="31"/>
      <c r="T628" s="41" t="s">
        <v>3598</v>
      </c>
      <c r="U628" s="2" t="s">
        <v>3513</v>
      </c>
      <c r="V628" s="2" t="s">
        <v>85</v>
      </c>
      <c r="W628" s="2" t="s">
        <v>46</v>
      </c>
      <c r="X628" s="2" t="s">
        <v>47</v>
      </c>
      <c r="Y628" s="2" t="s">
        <v>48</v>
      </c>
      <c r="Z628" s="17"/>
      <c r="AA628" s="19"/>
      <c r="AB628" s="19"/>
      <c r="AE628" s="2"/>
      <c r="AF628" t="s">
        <v>52</v>
      </c>
    </row>
    <row r="629" spans="1:32" ht="45" x14ac:dyDescent="0.25">
      <c r="A629" s="66">
        <v>628</v>
      </c>
      <c r="B629" s="20" t="s">
        <v>71</v>
      </c>
      <c r="C629" s="49">
        <v>45435</v>
      </c>
      <c r="D629" s="6" t="str">
        <f t="shared" si="6"/>
        <v>maio</v>
      </c>
      <c r="E629" s="21">
        <v>0.9375</v>
      </c>
      <c r="F629" s="40" t="s">
        <v>3599</v>
      </c>
      <c r="G629" s="20" t="s">
        <v>125</v>
      </c>
      <c r="H629" s="9"/>
      <c r="I629" s="10"/>
      <c r="J629" s="2"/>
      <c r="K629" s="11" t="s">
        <v>3600</v>
      </c>
      <c r="L629" s="2" t="s">
        <v>75</v>
      </c>
      <c r="M629" s="2" t="s">
        <v>128</v>
      </c>
      <c r="N629" s="20" t="s">
        <v>3601</v>
      </c>
      <c r="O629" s="20" t="s">
        <v>3602</v>
      </c>
      <c r="P629" s="2" t="s">
        <v>3603</v>
      </c>
      <c r="Q629" s="31"/>
      <c r="R629" s="31"/>
      <c r="S629" s="31"/>
      <c r="T629" s="41" t="s">
        <v>3604</v>
      </c>
      <c r="U629" s="2" t="s">
        <v>3605</v>
      </c>
      <c r="V629" s="2" t="s">
        <v>374</v>
      </c>
      <c r="W629" s="2" t="s">
        <v>46</v>
      </c>
      <c r="X629" s="2" t="s">
        <v>151</v>
      </c>
      <c r="Y629" s="2" t="s">
        <v>52</v>
      </c>
      <c r="Z629" s="17">
        <f>IF(Tabela1[[#This Row],[R.A.E]]="SIM",VLOOKUP(Tabela1[[#This Row],[CLASSIFICAÇÃO]],[1]Lista_Susp_!PRAZO,2,0)+Tabela1[[#This Row],[DATA]],"")</f>
        <v>45442</v>
      </c>
      <c r="AA629" s="19" t="str">
        <f ca="1">IF(Tabela1[[#This Row],[R.A.E]]="SIM",IF(AC629="ok","CONCLUÍDO",IF(Tabela1[[#This Row],[PRAZO ABERTURA R.A.E]]&lt;TODAY(),"ATRASADO","NO PRAZO")))</f>
        <v>ATRASADO</v>
      </c>
      <c r="AB629" s="19">
        <f ca="1">IF(Tabela1[[#This Row],[PRAZO ABERTURA R.A.E]]&gt;=TODAY(),"",IF(Tabela1[[#This Row],[STATUS]]="ATRASADO",TODAY()-Tabela1[[#This Row],[PRAZO ABERTURA R.A.E]],""))</f>
        <v>141</v>
      </c>
      <c r="AE629" s="2"/>
      <c r="AF629" t="s">
        <v>52</v>
      </c>
    </row>
    <row r="630" spans="1:32" ht="30" x14ac:dyDescent="0.25">
      <c r="A630" s="4">
        <v>629</v>
      </c>
      <c r="B630" s="20" t="s">
        <v>32</v>
      </c>
      <c r="C630" s="49">
        <v>45439</v>
      </c>
      <c r="D630" s="6" t="str">
        <f t="shared" si="6"/>
        <v>maio</v>
      </c>
      <c r="E630" s="21">
        <v>0.375</v>
      </c>
      <c r="F630" s="40" t="s">
        <v>3606</v>
      </c>
      <c r="G630" s="20" t="s">
        <v>73</v>
      </c>
      <c r="H630" s="9"/>
      <c r="I630" s="10"/>
      <c r="J630" s="2"/>
      <c r="K630" s="11" t="s">
        <v>3607</v>
      </c>
      <c r="L630" s="2" t="s">
        <v>37</v>
      </c>
      <c r="M630" s="2" t="s">
        <v>76</v>
      </c>
      <c r="N630" s="20" t="s">
        <v>3608</v>
      </c>
      <c r="O630" s="20" t="s">
        <v>3609</v>
      </c>
      <c r="P630" s="2" t="s">
        <v>3111</v>
      </c>
      <c r="Q630" s="31"/>
      <c r="R630" s="31"/>
      <c r="S630" s="31"/>
      <c r="T630" s="41" t="s">
        <v>3596</v>
      </c>
      <c r="U630" s="2" t="s">
        <v>3149</v>
      </c>
      <c r="V630" s="2" t="s">
        <v>467</v>
      </c>
      <c r="W630" s="2" t="s">
        <v>46</v>
      </c>
      <c r="X630" s="2" t="s">
        <v>47</v>
      </c>
      <c r="Y630" s="2" t="s">
        <v>48</v>
      </c>
      <c r="Z630" s="17" t="str">
        <f>IF(Tabela1[[#This Row],[R.A.E]]="SIM",VLOOKUP(Tabela1[[#This Row],[CLASSIFICAÇÃO]],[1]Lista_Susp_!PRAZO,2,0)+Tabela1[[#This Row],[DATA]],"")</f>
        <v/>
      </c>
      <c r="AA630" s="19" t="b">
        <f ca="1">IF(Tabela1[[#This Row],[R.A.E]]="SIM",IF(AC630="ok","CONCLUÍDO",IF(Tabela1[[#This Row],[PRAZO ABERTURA R.A.E]]&lt;TODAY(),"ATRASADO","NO PRAZO")))</f>
        <v>0</v>
      </c>
      <c r="AB630" s="19" t="str">
        <f ca="1">IF(Tabela1[[#This Row],[PRAZO ABERTURA R.A.E]]&gt;=TODAY(),"",IF(Tabela1[[#This Row],[STATUS]]="ATRASADO",TODAY()-Tabela1[[#This Row],[PRAZO ABERTURA R.A.E]],""))</f>
        <v/>
      </c>
      <c r="AE630" s="2"/>
      <c r="AF630" t="s">
        <v>52</v>
      </c>
    </row>
    <row r="631" spans="1:32" x14ac:dyDescent="0.25">
      <c r="A631" s="4">
        <v>630</v>
      </c>
      <c r="B631" s="20" t="s">
        <v>32</v>
      </c>
      <c r="C631" s="49">
        <v>45439</v>
      </c>
      <c r="D631" s="6" t="str">
        <f t="shared" si="6"/>
        <v>maio</v>
      </c>
      <c r="E631" s="21">
        <v>0.53819444444444442</v>
      </c>
      <c r="F631" s="40" t="s">
        <v>3610</v>
      </c>
      <c r="G631" s="20" t="s">
        <v>73</v>
      </c>
      <c r="H631" s="9"/>
      <c r="I631" s="10"/>
      <c r="J631" s="2"/>
      <c r="K631" s="11" t="s">
        <v>3611</v>
      </c>
      <c r="L631" s="2" t="s">
        <v>37</v>
      </c>
      <c r="M631" s="2" t="s">
        <v>128</v>
      </c>
      <c r="N631" s="20" t="s">
        <v>3340</v>
      </c>
      <c r="O631" s="20" t="s">
        <v>3612</v>
      </c>
      <c r="P631" s="2" t="s">
        <v>3613</v>
      </c>
      <c r="Q631" s="31"/>
      <c r="R631" s="31"/>
      <c r="S631" s="31"/>
      <c r="T631" s="41" t="s">
        <v>3343</v>
      </c>
      <c r="U631" s="2" t="s">
        <v>3614</v>
      </c>
      <c r="V631" s="2" t="s">
        <v>219</v>
      </c>
      <c r="W631" s="2" t="s">
        <v>46</v>
      </c>
      <c r="X631" s="2" t="s">
        <v>47</v>
      </c>
      <c r="Y631" s="2" t="s">
        <v>48</v>
      </c>
      <c r="Z631" s="17" t="str">
        <f>IF(Tabela1[[#This Row],[R.A.E]]="SIM",VLOOKUP(Tabela1[[#This Row],[CLASSIFICAÇÃO]],[1]Lista_Susp_!PRAZO,2,0)+Tabela1[[#This Row],[DATA]],"")</f>
        <v/>
      </c>
      <c r="AA631" s="19" t="b">
        <f ca="1">IF(Tabela1[[#This Row],[R.A.E]]="SIM",IF(AC631="ok","CONCLUÍDO",IF(Tabela1[[#This Row],[PRAZO ABERTURA R.A.E]]&lt;TODAY(),"ATRASADO","NO PRAZO")))</f>
        <v>0</v>
      </c>
      <c r="AB631" s="19" t="str">
        <f ca="1">IF(Tabela1[[#This Row],[PRAZO ABERTURA R.A.E]]&gt;=TODAY(),"",IF(Tabela1[[#This Row],[STATUS]]="ATRASADO",TODAY()-Tabela1[[#This Row],[PRAZO ABERTURA R.A.E]],""))</f>
        <v/>
      </c>
      <c r="AE631" s="2"/>
      <c r="AF631" t="s">
        <v>52</v>
      </c>
    </row>
    <row r="632" spans="1:32" ht="30" x14ac:dyDescent="0.25">
      <c r="A632" s="4">
        <v>631</v>
      </c>
      <c r="B632" s="20" t="s">
        <v>32</v>
      </c>
      <c r="C632" s="49">
        <v>45440</v>
      </c>
      <c r="D632" s="6" t="str">
        <f t="shared" si="6"/>
        <v>maio</v>
      </c>
      <c r="E632" s="21">
        <v>0.33333333333333331</v>
      </c>
      <c r="F632" s="40" t="s">
        <v>3615</v>
      </c>
      <c r="G632" s="20" t="s">
        <v>34</v>
      </c>
      <c r="H632" s="9" t="s">
        <v>35</v>
      </c>
      <c r="I632" s="10"/>
      <c r="J632" s="2"/>
      <c r="K632" s="11" t="s">
        <v>3616</v>
      </c>
      <c r="L632" s="2" t="s">
        <v>37</v>
      </c>
      <c r="M632" s="2" t="s">
        <v>128</v>
      </c>
      <c r="N632" s="20" t="s">
        <v>3617</v>
      </c>
      <c r="O632" s="20" t="s">
        <v>3618</v>
      </c>
      <c r="P632" s="2" t="s">
        <v>3619</v>
      </c>
      <c r="Q632" s="31"/>
      <c r="R632" s="31"/>
      <c r="S632" s="31"/>
      <c r="T632" s="41" t="s">
        <v>3620</v>
      </c>
      <c r="U632" s="2" t="s">
        <v>3621</v>
      </c>
      <c r="V632" s="2" t="s">
        <v>135</v>
      </c>
      <c r="W632" s="2" t="s">
        <v>46</v>
      </c>
      <c r="X632" s="2" t="s">
        <v>47</v>
      </c>
      <c r="Y632" s="2" t="s">
        <v>48</v>
      </c>
      <c r="Z632" s="17" t="str">
        <f>IF(Tabela1[[#This Row],[R.A.E]]="SIM",VLOOKUP(Tabela1[[#This Row],[CLASSIFICAÇÃO]],[1]Lista_Susp_!PRAZO,2,0)+Tabela1[[#This Row],[DATA]],"")</f>
        <v/>
      </c>
      <c r="AA632" s="19" t="b">
        <f ca="1">IF(Tabela1[[#This Row],[R.A.E]]="SIM",IF(AC632="ok","CONCLUÍDO",IF(Tabela1[[#This Row],[PRAZO ABERTURA R.A.E]]&lt;TODAY(),"ATRASADO","NO PRAZO")))</f>
        <v>0</v>
      </c>
      <c r="AB632" s="19" t="str">
        <f ca="1">IF(Tabela1[[#This Row],[PRAZO ABERTURA R.A.E]]&gt;=TODAY(),"",IF(Tabela1[[#This Row],[STATUS]]="ATRASADO",TODAY()-Tabela1[[#This Row],[PRAZO ABERTURA R.A.E]],""))</f>
        <v/>
      </c>
      <c r="AE632" s="2"/>
      <c r="AF632" t="s">
        <v>52</v>
      </c>
    </row>
    <row r="633" spans="1:32" ht="30" x14ac:dyDescent="0.25">
      <c r="A633" s="4">
        <v>632</v>
      </c>
      <c r="B633" s="20" t="s">
        <v>32</v>
      </c>
      <c r="C633" s="49">
        <v>45440</v>
      </c>
      <c r="D633" s="6" t="str">
        <f t="shared" si="6"/>
        <v>maio</v>
      </c>
      <c r="E633" s="21">
        <v>0.30208333333333331</v>
      </c>
      <c r="F633" s="40" t="s">
        <v>3622</v>
      </c>
      <c r="G633" s="20" t="s">
        <v>73</v>
      </c>
      <c r="H633" s="9"/>
      <c r="I633" s="10"/>
      <c r="J633" s="2"/>
      <c r="K633" s="11" t="s">
        <v>3623</v>
      </c>
      <c r="L633" s="2" t="s">
        <v>560</v>
      </c>
      <c r="M633" s="2" t="s">
        <v>128</v>
      </c>
      <c r="N633" s="20" t="s">
        <v>579</v>
      </c>
      <c r="O633" s="20" t="s">
        <v>3624</v>
      </c>
      <c r="P633" s="2" t="s">
        <v>245</v>
      </c>
      <c r="Q633" s="31"/>
      <c r="R633" s="31"/>
      <c r="S633" s="31"/>
      <c r="T633" s="41" t="s">
        <v>3625</v>
      </c>
      <c r="U633" s="2" t="s">
        <v>3626</v>
      </c>
      <c r="V633" s="2" t="s">
        <v>219</v>
      </c>
      <c r="W633" s="2" t="s">
        <v>46</v>
      </c>
      <c r="X633" s="2" t="s">
        <v>47</v>
      </c>
      <c r="Y633" s="2" t="s">
        <v>48</v>
      </c>
      <c r="Z633" s="17" t="str">
        <f>IF(Tabela1[[#This Row],[R.A.E]]="SIM",VLOOKUP(Tabela1[[#This Row],[CLASSIFICAÇÃO]],[1]Lista_Susp_!PRAZO,2,0)+Tabela1[[#This Row],[DATA]],"")</f>
        <v/>
      </c>
      <c r="AA633" s="19" t="b">
        <f ca="1">IF(Tabela1[[#This Row],[R.A.E]]="SIM",IF(AC633="ok","CONCLUÍDO",IF(Tabela1[[#This Row],[PRAZO ABERTURA R.A.E]]&lt;TODAY(),"ATRASADO","NO PRAZO")))</f>
        <v>0</v>
      </c>
      <c r="AB633" s="19" t="str">
        <f ca="1">IF(Tabela1[[#This Row],[PRAZO ABERTURA R.A.E]]&gt;=TODAY(),"",IF(Tabela1[[#This Row],[STATUS]]="ATRASADO",TODAY()-Tabela1[[#This Row],[PRAZO ABERTURA R.A.E]],""))</f>
        <v/>
      </c>
      <c r="AE633" s="2"/>
      <c r="AF633" t="s">
        <v>52</v>
      </c>
    </row>
    <row r="634" spans="1:32" ht="45" x14ac:dyDescent="0.25">
      <c r="A634" s="4">
        <v>633</v>
      </c>
      <c r="B634" s="20" t="s">
        <v>32</v>
      </c>
      <c r="C634" s="49">
        <v>45440</v>
      </c>
      <c r="D634" s="6" t="str">
        <f t="shared" si="6"/>
        <v>maio</v>
      </c>
      <c r="E634" s="21">
        <v>4.1666666666666664E-2</v>
      </c>
      <c r="F634" s="40" t="s">
        <v>3627</v>
      </c>
      <c r="G634" s="20" t="s">
        <v>34</v>
      </c>
      <c r="H634" s="9" t="s">
        <v>113</v>
      </c>
      <c r="I634" s="10"/>
      <c r="J634" s="2"/>
      <c r="K634" s="30" t="s">
        <v>3628</v>
      </c>
      <c r="L634" s="2" t="s">
        <v>1457</v>
      </c>
      <c r="M634" s="2" t="s">
        <v>38</v>
      </c>
      <c r="N634" s="20" t="s">
        <v>3164</v>
      </c>
      <c r="O634" s="20" t="s">
        <v>3629</v>
      </c>
      <c r="P634" s="2" t="s">
        <v>3630</v>
      </c>
      <c r="Q634" s="31"/>
      <c r="R634" s="31"/>
      <c r="S634" s="31"/>
      <c r="T634" s="41" t="s">
        <v>3631</v>
      </c>
      <c r="U634" s="2" t="s">
        <v>3632</v>
      </c>
      <c r="V634" s="2" t="s">
        <v>1551</v>
      </c>
      <c r="W634" s="2" t="s">
        <v>184</v>
      </c>
      <c r="X634" s="2" t="s">
        <v>47</v>
      </c>
      <c r="Y634" s="2" t="s">
        <v>52</v>
      </c>
      <c r="Z634" s="17">
        <f>IF(Tabela1[[#This Row],[R.A.E]]="SIM",VLOOKUP(Tabela1[[#This Row],[CLASSIFICAÇÃO]],[1]Lista_Susp_!PRAZO,2,0)+Tabela1[[#This Row],[DATA]],"")</f>
        <v>45447</v>
      </c>
      <c r="AA634" s="19" t="str">
        <f ca="1">IF(Tabela1[[#This Row],[R.A.E]]="SIM",IF(AC634="ok","CONCLUÍDO",IF(Tabela1[[#This Row],[PRAZO ABERTURA R.A.E]]&lt;TODAY(),"ATRASADO","NO PRAZO")))</f>
        <v>CONCLUÍDO</v>
      </c>
      <c r="AB634" s="19" t="str">
        <f ca="1">IF(Tabela1[[#This Row],[PRAZO ABERTURA R.A.E]]&gt;=TODAY(),"",IF(Tabela1[[#This Row],[STATUS]]="ATRASADO",TODAY()-Tabela1[[#This Row],[PRAZO ABERTURA R.A.E]],""))</f>
        <v/>
      </c>
      <c r="AC634" s="2" t="s">
        <v>62</v>
      </c>
      <c r="AD634" s="17">
        <v>45443</v>
      </c>
      <c r="AE634" s="2" t="s">
        <v>52</v>
      </c>
      <c r="AF634" t="s">
        <v>52</v>
      </c>
    </row>
    <row r="635" spans="1:32" ht="30" x14ac:dyDescent="0.25">
      <c r="A635" s="4">
        <v>634</v>
      </c>
      <c r="B635" s="20" t="s">
        <v>71</v>
      </c>
      <c r="C635" s="49">
        <v>45439</v>
      </c>
      <c r="D635" s="6" t="str">
        <f t="shared" si="6"/>
        <v>maio</v>
      </c>
      <c r="E635" s="21">
        <v>0.35416666666666669</v>
      </c>
      <c r="F635" s="40" t="s">
        <v>3633</v>
      </c>
      <c r="G635" s="20" t="s">
        <v>34</v>
      </c>
      <c r="H635" s="9" t="s">
        <v>93</v>
      </c>
      <c r="I635" s="10"/>
      <c r="J635" s="2"/>
      <c r="K635" s="11" t="s">
        <v>3634</v>
      </c>
      <c r="L635" s="2" t="s">
        <v>75</v>
      </c>
      <c r="M635" s="2" t="s">
        <v>128</v>
      </c>
      <c r="N635" s="20" t="s">
        <v>3635</v>
      </c>
      <c r="O635" s="20" t="s">
        <v>3636</v>
      </c>
      <c r="P635" s="2" t="s">
        <v>3637</v>
      </c>
      <c r="Q635" s="31"/>
      <c r="R635" s="31"/>
      <c r="S635" s="31"/>
      <c r="T635" s="41" t="s">
        <v>3638</v>
      </c>
      <c r="U635" s="2" t="s">
        <v>3639</v>
      </c>
      <c r="V635" s="2" t="s">
        <v>145</v>
      </c>
      <c r="W635" s="2" t="s">
        <v>46</v>
      </c>
      <c r="X635" s="2" t="s">
        <v>47</v>
      </c>
      <c r="Y635" s="2" t="s">
        <v>48</v>
      </c>
      <c r="Z635" s="17" t="str">
        <f>IF(Tabela1[[#This Row],[R.A.E]]="SIM",VLOOKUP(Tabela1[[#This Row],[CLASSIFICAÇÃO]],[1]Lista_Susp_!PRAZO,2,0)+Tabela1[[#This Row],[DATA]],"")</f>
        <v/>
      </c>
      <c r="AA635" s="19" t="b">
        <f ca="1">IF(Tabela1[[#This Row],[R.A.E]]="SIM",IF(AC635="ok","CONCLUÍDO",IF(Tabela1[[#This Row],[PRAZO ABERTURA R.A.E]]&lt;TODAY(),"ATRASADO","NO PRAZO")))</f>
        <v>0</v>
      </c>
      <c r="AB635" s="19" t="str">
        <f ca="1">IF(Tabela1[[#This Row],[PRAZO ABERTURA R.A.E]]&gt;=TODAY(),"",IF(Tabela1[[#This Row],[STATUS]]="ATRASADO",TODAY()-Tabela1[[#This Row],[PRAZO ABERTURA R.A.E]],""))</f>
        <v/>
      </c>
      <c r="AE635" s="2"/>
      <c r="AF635" t="s">
        <v>52</v>
      </c>
    </row>
    <row r="636" spans="1:32" ht="45" x14ac:dyDescent="0.25">
      <c r="A636" s="4">
        <v>635</v>
      </c>
      <c r="B636" s="20" t="s">
        <v>32</v>
      </c>
      <c r="C636" s="49">
        <v>45440</v>
      </c>
      <c r="D636" s="6" t="str">
        <f t="shared" si="6"/>
        <v>maio</v>
      </c>
      <c r="E636" s="21">
        <v>0.875</v>
      </c>
      <c r="F636" s="40" t="s">
        <v>3627</v>
      </c>
      <c r="G636" s="20" t="s">
        <v>34</v>
      </c>
      <c r="H636" s="9" t="s">
        <v>113</v>
      </c>
      <c r="I636" s="10"/>
      <c r="J636" s="2"/>
      <c r="K636" s="11" t="s">
        <v>3640</v>
      </c>
      <c r="L636" s="2" t="s">
        <v>1457</v>
      </c>
      <c r="M636" s="2" t="s">
        <v>38</v>
      </c>
      <c r="N636" s="20" t="s">
        <v>3164</v>
      </c>
      <c r="O636" s="20" t="s">
        <v>3641</v>
      </c>
      <c r="P636" s="2" t="s">
        <v>3642</v>
      </c>
      <c r="Q636" s="31"/>
      <c r="R636" s="31"/>
      <c r="S636" s="31"/>
      <c r="T636" s="41" t="s">
        <v>3643</v>
      </c>
      <c r="U636" s="2" t="s">
        <v>3632</v>
      </c>
      <c r="V636" s="2" t="s">
        <v>1551</v>
      </c>
      <c r="W636" s="2" t="s">
        <v>184</v>
      </c>
      <c r="X636" s="2" t="s">
        <v>47</v>
      </c>
      <c r="Y636" s="2" t="s">
        <v>52</v>
      </c>
      <c r="Z636" s="17">
        <f>IF(Tabela1[[#This Row],[R.A.E]]="SIM",VLOOKUP(Tabela1[[#This Row],[CLASSIFICAÇÃO]],[1]Lista_Susp_!PRAZO,2,0)+Tabela1[[#This Row],[DATA]],"")</f>
        <v>45447</v>
      </c>
      <c r="AA636" s="19" t="str">
        <f ca="1">IF(Tabela1[[#This Row],[R.A.E]]="SIM",IF(AC636="ok","CONCLUÍDO",IF(Tabela1[[#This Row],[PRAZO ABERTURA R.A.E]]&lt;TODAY(),"ATRASADO","NO PRAZO")))</f>
        <v>CONCLUÍDO</v>
      </c>
      <c r="AB636" s="19" t="str">
        <f ca="1">IF(Tabela1[[#This Row],[PRAZO ABERTURA R.A.E]]&gt;=TODAY(),"",IF(Tabela1[[#This Row],[STATUS]]="ATRASADO",TODAY()-Tabela1[[#This Row],[PRAZO ABERTURA R.A.E]],""))</f>
        <v/>
      </c>
      <c r="AC636" s="2" t="s">
        <v>62</v>
      </c>
      <c r="AD636" s="17">
        <v>45443</v>
      </c>
      <c r="AE636" s="2" t="s">
        <v>52</v>
      </c>
      <c r="AF636" t="s">
        <v>52</v>
      </c>
    </row>
    <row r="637" spans="1:32" ht="30" x14ac:dyDescent="0.25">
      <c r="A637" s="4">
        <v>636</v>
      </c>
      <c r="B637" s="45" t="s">
        <v>71</v>
      </c>
      <c r="C637" s="49">
        <v>45441</v>
      </c>
      <c r="D637" s="6" t="str">
        <f t="shared" si="6"/>
        <v>maio</v>
      </c>
      <c r="E637" s="21">
        <v>0.14583333333333334</v>
      </c>
      <c r="F637" s="40" t="s">
        <v>3644</v>
      </c>
      <c r="G637" s="20" t="s">
        <v>34</v>
      </c>
      <c r="H637" s="9" t="s">
        <v>35</v>
      </c>
      <c r="I637" s="10"/>
      <c r="J637" s="2"/>
      <c r="K637" s="11" t="s">
        <v>3645</v>
      </c>
      <c r="L637" s="2" t="s">
        <v>75</v>
      </c>
      <c r="M637" s="2" t="s">
        <v>128</v>
      </c>
      <c r="N637" s="20" t="s">
        <v>3646</v>
      </c>
      <c r="O637" s="20" t="s">
        <v>3647</v>
      </c>
      <c r="P637" s="2" t="s">
        <v>1628</v>
      </c>
      <c r="Q637" s="31"/>
      <c r="R637" s="31"/>
      <c r="S637" s="31"/>
      <c r="T637" s="41" t="s">
        <v>661</v>
      </c>
      <c r="U637" s="2" t="s">
        <v>2876</v>
      </c>
      <c r="V637" s="2" t="s">
        <v>85</v>
      </c>
      <c r="W637" s="2" t="s">
        <v>46</v>
      </c>
      <c r="X637" s="2" t="s">
        <v>47</v>
      </c>
      <c r="Y637" s="2" t="s">
        <v>48</v>
      </c>
      <c r="Z637" s="17" t="str">
        <f>IF(Tabela1[[#This Row],[R.A.E]]="SIM",VLOOKUP(Tabela1[[#This Row],[CLASSIFICAÇÃO]],[1]Lista_Susp_!PRAZO,2,0)+Tabela1[[#This Row],[DATA]],"")</f>
        <v/>
      </c>
      <c r="AA637" s="19" t="b">
        <f ca="1">IF(Tabela1[[#This Row],[R.A.E]]="SIM",IF(AC637="ok","CONCLUÍDO",IF(Tabela1[[#This Row],[PRAZO ABERTURA R.A.E]]&lt;TODAY(),"ATRASADO","NO PRAZO")))</f>
        <v>0</v>
      </c>
      <c r="AB637" s="19" t="str">
        <f ca="1">IF(Tabela1[[#This Row],[PRAZO ABERTURA R.A.E]]&gt;=TODAY(),"",IF(Tabela1[[#This Row],[STATUS]]="ATRASADO",TODAY()-Tabela1[[#This Row],[PRAZO ABERTURA R.A.E]],""))</f>
        <v/>
      </c>
      <c r="AE637" s="2"/>
      <c r="AF637" t="s">
        <v>52</v>
      </c>
    </row>
    <row r="638" spans="1:32" ht="45" x14ac:dyDescent="0.25">
      <c r="A638" s="4">
        <v>637</v>
      </c>
      <c r="B638" s="20" t="s">
        <v>32</v>
      </c>
      <c r="C638" s="49">
        <v>45441</v>
      </c>
      <c r="D638" s="6" t="str">
        <f t="shared" si="6"/>
        <v>maio</v>
      </c>
      <c r="E638" s="21">
        <v>0.75347222222222221</v>
      </c>
      <c r="F638" s="40" t="s">
        <v>3648</v>
      </c>
      <c r="G638" s="20" t="s">
        <v>1084</v>
      </c>
      <c r="H638" s="9"/>
      <c r="I638" s="10"/>
      <c r="J638" s="2" t="s">
        <v>52</v>
      </c>
      <c r="K638" s="11" t="s">
        <v>3649</v>
      </c>
      <c r="L638" s="2" t="s">
        <v>37</v>
      </c>
      <c r="M638" s="2" t="s">
        <v>272</v>
      </c>
      <c r="N638" s="20" t="s">
        <v>3650</v>
      </c>
      <c r="O638" s="20" t="s">
        <v>3651</v>
      </c>
      <c r="P638" s="2" t="s">
        <v>1042</v>
      </c>
      <c r="Q638" s="31"/>
      <c r="R638" s="31"/>
      <c r="S638" s="31"/>
      <c r="T638" s="41" t="s">
        <v>3652</v>
      </c>
      <c r="U638" s="2" t="s">
        <v>3653</v>
      </c>
      <c r="V638" s="2" t="s">
        <v>279</v>
      </c>
      <c r="W638" s="2" t="s">
        <v>184</v>
      </c>
      <c r="X638" s="2" t="s">
        <v>123</v>
      </c>
      <c r="Y638" s="2" t="s">
        <v>52</v>
      </c>
      <c r="Z638" s="17">
        <f>IF(Tabela1[[#This Row],[R.A.E]]="SIM",VLOOKUP(Tabela1[[#This Row],[CLASSIFICAÇÃO]],[1]Lista_Susp_!PRAZO,2,0)+Tabela1[[#This Row],[DATA]],"")</f>
        <v>45448</v>
      </c>
      <c r="AA638" s="19" t="str">
        <f ca="1">IF(Tabela1[[#This Row],[R.A.E]]="SIM",IF(AC638="ok","CONCLUÍDO",IF(Tabela1[[#This Row],[PRAZO ABERTURA R.A.E]]&lt;TODAY(),"ATRASADO","NO PRAZO")))</f>
        <v>CONCLUÍDO</v>
      </c>
      <c r="AB638" s="19" t="str">
        <f ca="1">IF(Tabela1[[#This Row],[PRAZO ABERTURA R.A.E]]&gt;=TODAY(),"",IF(Tabela1[[#This Row],[STATUS]]="ATRASADO",TODAY()-Tabela1[[#This Row],[PRAZO ABERTURA R.A.E]],""))</f>
        <v/>
      </c>
      <c r="AC638" s="2" t="s">
        <v>62</v>
      </c>
      <c r="AE638" s="2"/>
      <c r="AF638" t="s">
        <v>52</v>
      </c>
    </row>
    <row r="639" spans="1:32" ht="60" x14ac:dyDescent="0.25">
      <c r="A639" s="4">
        <v>638</v>
      </c>
      <c r="B639" s="20" t="s">
        <v>32</v>
      </c>
      <c r="C639" s="49">
        <v>45441</v>
      </c>
      <c r="D639" s="6" t="str">
        <f t="shared" si="6"/>
        <v>maio</v>
      </c>
      <c r="E639" s="21">
        <v>0.64930555555555558</v>
      </c>
      <c r="F639" s="40" t="s">
        <v>3654</v>
      </c>
      <c r="G639" s="44" t="s">
        <v>50</v>
      </c>
      <c r="H639" s="9" t="s">
        <v>113</v>
      </c>
      <c r="I639" s="10" t="s">
        <v>51</v>
      </c>
      <c r="J639" s="2" t="s">
        <v>52</v>
      </c>
      <c r="K639" s="11" t="s">
        <v>3655</v>
      </c>
      <c r="L639" s="2" t="s">
        <v>350</v>
      </c>
      <c r="M639" s="2" t="s">
        <v>38</v>
      </c>
      <c r="N639" s="20" t="s">
        <v>3164</v>
      </c>
      <c r="O639" s="20" t="s">
        <v>3656</v>
      </c>
      <c r="P639" s="2" t="s">
        <v>3657</v>
      </c>
      <c r="Q639" s="31"/>
      <c r="R639" s="31"/>
      <c r="S639" s="31"/>
      <c r="T639" s="41" t="s">
        <v>3658</v>
      </c>
      <c r="U639" s="2" t="s">
        <v>3659</v>
      </c>
      <c r="V639" s="2" t="s">
        <v>1551</v>
      </c>
      <c r="W639" s="4" t="s">
        <v>61</v>
      </c>
      <c r="X639" s="4" t="s">
        <v>151</v>
      </c>
      <c r="Y639" s="2" t="s">
        <v>52</v>
      </c>
      <c r="Z639" s="17">
        <f>IF(Tabela1[[#This Row],[R.A.E]]="SIM",VLOOKUP(Tabela1[[#This Row],[CLASSIFICAÇÃO]],[1]Lista_Susp_!PRAZO,2,0)+Tabela1[[#This Row],[DATA]],"")</f>
        <v>45448</v>
      </c>
      <c r="AA639" s="19" t="str">
        <f ca="1">IF(Tabela1[[#This Row],[R.A.E]]="SIM",IF(AC639="ok","CONCLUÍDO",IF(Tabela1[[#This Row],[PRAZO ABERTURA R.A.E]]&lt;TODAY(),"ATRASADO","NO PRAZO")))</f>
        <v>CONCLUÍDO</v>
      </c>
      <c r="AB639" s="19" t="str">
        <f ca="1">IF(Tabela1[[#This Row],[PRAZO ABERTURA R.A.E]]&gt;=TODAY(),"",IF(Tabela1[[#This Row],[STATUS]]="ATRASADO",TODAY()-Tabela1[[#This Row],[PRAZO ABERTURA R.A.E]],""))</f>
        <v/>
      </c>
      <c r="AC639" s="2" t="s">
        <v>186</v>
      </c>
      <c r="AD639" s="2" t="s">
        <v>3660</v>
      </c>
      <c r="AE639" s="2" t="s">
        <v>52</v>
      </c>
      <c r="AF639" t="s">
        <v>52</v>
      </c>
    </row>
    <row r="640" spans="1:32" x14ac:dyDescent="0.25">
      <c r="A640" s="4">
        <v>639</v>
      </c>
      <c r="B640" s="20" t="s">
        <v>32</v>
      </c>
      <c r="C640" s="49">
        <v>45441</v>
      </c>
      <c r="D640" s="6" t="str">
        <f t="shared" si="6"/>
        <v>maio</v>
      </c>
      <c r="E640" s="21">
        <v>0.20625000000000002</v>
      </c>
      <c r="F640" s="40" t="s">
        <v>3661</v>
      </c>
      <c r="G640" s="20" t="s">
        <v>34</v>
      </c>
      <c r="H640" s="9" t="s">
        <v>113</v>
      </c>
      <c r="I640" s="10"/>
      <c r="J640" s="2"/>
      <c r="K640" s="11" t="s">
        <v>3662</v>
      </c>
      <c r="L640" s="2" t="s">
        <v>37</v>
      </c>
      <c r="M640" s="2" t="s">
        <v>38</v>
      </c>
      <c r="N640" s="20" t="s">
        <v>2721</v>
      </c>
      <c r="O640" s="20" t="s">
        <v>3663</v>
      </c>
      <c r="P640" s="2" t="s">
        <v>2698</v>
      </c>
      <c r="Q640" s="31"/>
      <c r="R640" s="31"/>
      <c r="S640" s="31"/>
      <c r="T640" s="41" t="s">
        <v>3664</v>
      </c>
      <c r="U640" s="2" t="s">
        <v>3665</v>
      </c>
      <c r="V640" s="2" t="s">
        <v>45</v>
      </c>
      <c r="W640" s="2" t="s">
        <v>184</v>
      </c>
      <c r="X640" s="2" t="s">
        <v>47</v>
      </c>
      <c r="Y640" s="2" t="s">
        <v>52</v>
      </c>
      <c r="Z640" s="17">
        <f>IF(Tabela1[[#This Row],[R.A.E]]="SIM",VLOOKUP(Tabela1[[#This Row],[CLASSIFICAÇÃO]],[1]Lista_Susp_!PRAZO,2,0)+Tabela1[[#This Row],[DATA]],"")</f>
        <v>45448</v>
      </c>
      <c r="AA640" s="19" t="str">
        <f ca="1">IF(Tabela1[[#This Row],[R.A.E]]="SIM",IF(AC640="ok","CONCLUÍDO",IF(Tabela1[[#This Row],[PRAZO ABERTURA R.A.E]]&lt;TODAY(),"ATRASADO","NO PRAZO")))</f>
        <v>ATRASADO</v>
      </c>
      <c r="AB640" s="19">
        <f ca="1">IF(Tabela1[[#This Row],[PRAZO ABERTURA R.A.E]]&gt;=TODAY(),"",IF(Tabela1[[#This Row],[STATUS]]="ATRASADO",TODAY()-Tabela1[[#This Row],[PRAZO ABERTURA R.A.E]],""))</f>
        <v>135</v>
      </c>
      <c r="AE640" s="2"/>
      <c r="AF640" t="s">
        <v>52</v>
      </c>
    </row>
    <row r="641" spans="1:32" ht="45" x14ac:dyDescent="0.25">
      <c r="A641" s="4">
        <v>640</v>
      </c>
      <c r="B641" s="20" t="s">
        <v>71</v>
      </c>
      <c r="C641" s="49">
        <v>45439</v>
      </c>
      <c r="D641" s="6" t="str">
        <f t="shared" si="6"/>
        <v>maio</v>
      </c>
      <c r="E641" s="21">
        <v>0.93055555555555547</v>
      </c>
      <c r="F641" s="40" t="s">
        <v>3666</v>
      </c>
      <c r="G641" s="20" t="s">
        <v>34</v>
      </c>
      <c r="H641" s="9" t="s">
        <v>93</v>
      </c>
      <c r="I641" s="10"/>
      <c r="J641" s="2"/>
      <c r="K641" s="11" t="s">
        <v>3667</v>
      </c>
      <c r="L641" s="2" t="s">
        <v>75</v>
      </c>
      <c r="M641" s="2" t="s">
        <v>272</v>
      </c>
      <c r="N641" s="20" t="s">
        <v>3668</v>
      </c>
      <c r="O641" s="20" t="s">
        <v>3669</v>
      </c>
      <c r="P641" s="2" t="s">
        <v>3670</v>
      </c>
      <c r="Q641" s="31"/>
      <c r="R641" s="31"/>
      <c r="S641" s="31"/>
      <c r="T641" s="41" t="s">
        <v>661</v>
      </c>
      <c r="U641" s="2" t="s">
        <v>3671</v>
      </c>
      <c r="V641" s="2" t="s">
        <v>374</v>
      </c>
      <c r="W641" s="2" t="s">
        <v>46</v>
      </c>
      <c r="X641" s="2" t="s">
        <v>47</v>
      </c>
      <c r="Y641" s="2" t="s">
        <v>48</v>
      </c>
      <c r="Z641" s="17" t="str">
        <f>IF(Tabela1[[#This Row],[R.A.E]]="SIM",VLOOKUP(Tabela1[[#This Row],[CLASSIFICAÇÃO]],[1]Lista_Susp_!PRAZO,2,0)+Tabela1[[#This Row],[DATA]],"")</f>
        <v/>
      </c>
      <c r="AA641" s="19" t="b">
        <f ca="1">IF(Tabela1[[#This Row],[R.A.E]]="SIM",IF(AC641="ok","CONCLUÍDO",IF(Tabela1[[#This Row],[PRAZO ABERTURA R.A.E]]&lt;TODAY(),"ATRASADO","NO PRAZO")))</f>
        <v>0</v>
      </c>
      <c r="AB641" s="19" t="str">
        <f ca="1">IF(Tabela1[[#This Row],[PRAZO ABERTURA R.A.E]]&gt;=TODAY(),"",IF(Tabela1[[#This Row],[STATUS]]="ATRASADO",TODAY()-Tabela1[[#This Row],[PRAZO ABERTURA R.A.E]],""))</f>
        <v/>
      </c>
      <c r="AE641" s="2"/>
      <c r="AF641" t="s">
        <v>52</v>
      </c>
    </row>
    <row r="642" spans="1:32" ht="30" x14ac:dyDescent="0.25">
      <c r="A642" s="4">
        <v>641</v>
      </c>
      <c r="B642" s="20" t="s">
        <v>32</v>
      </c>
      <c r="C642" s="49">
        <v>45444</v>
      </c>
      <c r="D642" s="6" t="str">
        <f t="shared" si="6"/>
        <v>junho</v>
      </c>
      <c r="E642" s="21">
        <v>4.8611111111111112E-2</v>
      </c>
      <c r="F642" s="40" t="s">
        <v>3661</v>
      </c>
      <c r="G642" s="67" t="s">
        <v>50</v>
      </c>
      <c r="H642" s="9" t="s">
        <v>113</v>
      </c>
      <c r="I642" s="10" t="s">
        <v>51</v>
      </c>
      <c r="J642" s="2" t="s">
        <v>52</v>
      </c>
      <c r="K642" s="11" t="s">
        <v>3672</v>
      </c>
      <c r="L642" s="2" t="s">
        <v>37</v>
      </c>
      <c r="M642" s="2" t="s">
        <v>38</v>
      </c>
      <c r="N642" s="20" t="s">
        <v>2721</v>
      </c>
      <c r="O642" s="20" t="s">
        <v>3673</v>
      </c>
      <c r="P642" s="2" t="s">
        <v>3674</v>
      </c>
      <c r="Q642" s="31"/>
      <c r="R642" s="31"/>
      <c r="S642" s="31"/>
      <c r="T642" s="41" t="s">
        <v>3675</v>
      </c>
      <c r="U642" s="2" t="s">
        <v>3676</v>
      </c>
      <c r="V642" s="2" t="s">
        <v>45</v>
      </c>
      <c r="W642" s="63" t="s">
        <v>61</v>
      </c>
      <c r="X642" s="63" t="s">
        <v>151</v>
      </c>
      <c r="Y642" s="63" t="s">
        <v>52</v>
      </c>
      <c r="Z642" s="17">
        <f>IF(Tabela1[[#This Row],[R.A.E]]="SIM",VLOOKUP(Tabela1[[#This Row],[CLASSIFICAÇÃO]],[1]Lista_Susp_!PRAZO,2,0)+Tabela1[[#This Row],[DATA]],"")</f>
        <v>45451</v>
      </c>
      <c r="AA642" s="19" t="str">
        <f ca="1">IF(Tabela1[[#This Row],[R.A.E]]="SIM",IF(AC642="ok","CONCLUÍDO",IF(Tabela1[[#This Row],[PRAZO ABERTURA R.A.E]]&lt;TODAY(),"ATRASADO","NO PRAZO")))</f>
        <v>CONCLUÍDO</v>
      </c>
      <c r="AB642" s="19" t="str">
        <f ca="1">IF(Tabela1[[#This Row],[PRAZO ABERTURA R.A.E]]&gt;=TODAY(),"",IF(Tabela1[[#This Row],[STATUS]]="ATRASADO",TODAY()-Tabela1[[#This Row],[PRAZO ABERTURA R.A.E]],""))</f>
        <v/>
      </c>
      <c r="AC642" s="2" t="s">
        <v>62</v>
      </c>
      <c r="AE642" s="2" t="s">
        <v>52</v>
      </c>
      <c r="AF642" t="s">
        <v>52</v>
      </c>
    </row>
    <row r="643" spans="1:32" ht="30" x14ac:dyDescent="0.25">
      <c r="A643" s="4">
        <v>642</v>
      </c>
      <c r="B643" s="20" t="s">
        <v>32</v>
      </c>
      <c r="C643" s="49">
        <v>45444</v>
      </c>
      <c r="D643" s="6" t="str">
        <f t="shared" si="6"/>
        <v>junho</v>
      </c>
      <c r="E643" s="21">
        <v>0.52083333333333337</v>
      </c>
      <c r="F643" s="40" t="s">
        <v>3677</v>
      </c>
      <c r="G643" s="20" t="s">
        <v>73</v>
      </c>
      <c r="H643" s="9"/>
      <c r="I643" s="10"/>
      <c r="J643" s="2"/>
      <c r="K643" s="11" t="s">
        <v>3678</v>
      </c>
      <c r="L643" s="2" t="s">
        <v>37</v>
      </c>
      <c r="M643" s="2" t="s">
        <v>38</v>
      </c>
      <c r="N643" s="20" t="s">
        <v>2592</v>
      </c>
      <c r="O643" s="20" t="s">
        <v>3679</v>
      </c>
      <c r="P643" s="2" t="s">
        <v>3166</v>
      </c>
      <c r="Q643" s="31"/>
      <c r="R643" s="31"/>
      <c r="S643" s="31"/>
      <c r="T643" s="41" t="s">
        <v>3167</v>
      </c>
      <c r="U643" s="2" t="s">
        <v>3680</v>
      </c>
      <c r="V643" s="2" t="s">
        <v>45</v>
      </c>
      <c r="W643" s="2" t="s">
        <v>46</v>
      </c>
      <c r="X643" s="2" t="s">
        <v>47</v>
      </c>
      <c r="Y643" s="2" t="s">
        <v>48</v>
      </c>
      <c r="Z643" s="17" t="str">
        <f>IF(Tabela1[[#This Row],[R.A.E]]="SIM",VLOOKUP(Tabela1[[#This Row],[CLASSIFICAÇÃO]],[1]Lista_Susp_!PRAZO,2,0)+Tabela1[[#This Row],[DATA]],"")</f>
        <v/>
      </c>
      <c r="AA643" s="19" t="b">
        <f ca="1">IF(Tabela1[[#This Row],[R.A.E]]="SIM",IF(AC643="ok","CONCLUÍDO",IF(Tabela1[[#This Row],[PRAZO ABERTURA R.A.E]]&lt;TODAY(),"ATRASADO","NO PRAZO")))</f>
        <v>0</v>
      </c>
      <c r="AB643" s="19" t="str">
        <f ca="1">IF(Tabela1[[#This Row],[PRAZO ABERTURA R.A.E]]&gt;=TODAY(),"",IF(Tabela1[[#This Row],[STATUS]]="ATRASADO",TODAY()-Tabela1[[#This Row],[PRAZO ABERTURA R.A.E]],""))</f>
        <v/>
      </c>
      <c r="AE643" s="2"/>
      <c r="AF643" t="s">
        <v>52</v>
      </c>
    </row>
    <row r="644" spans="1:32" ht="45" x14ac:dyDescent="0.25">
      <c r="A644" s="4">
        <v>643</v>
      </c>
      <c r="B644" s="20" t="s">
        <v>32</v>
      </c>
      <c r="C644" s="49">
        <v>45444</v>
      </c>
      <c r="D644" s="6" t="str">
        <f t="shared" si="6"/>
        <v>junho</v>
      </c>
      <c r="E644" s="21">
        <v>0.34722222222222227</v>
      </c>
      <c r="F644" s="40" t="s">
        <v>3661</v>
      </c>
      <c r="G644" s="20" t="s">
        <v>34</v>
      </c>
      <c r="H644" s="9" t="s">
        <v>93</v>
      </c>
      <c r="I644" s="10"/>
      <c r="J644" s="2"/>
      <c r="K644" s="11" t="s">
        <v>3681</v>
      </c>
      <c r="L644" s="2" t="s">
        <v>37</v>
      </c>
      <c r="M644" s="2" t="s">
        <v>38</v>
      </c>
      <c r="N644" s="20" t="s">
        <v>2721</v>
      </c>
      <c r="O644" s="20" t="s">
        <v>3682</v>
      </c>
      <c r="P644" s="2" t="s">
        <v>3674</v>
      </c>
      <c r="Q644" s="31"/>
      <c r="R644" s="31"/>
      <c r="S644" s="31"/>
      <c r="T644" s="41" t="s">
        <v>3683</v>
      </c>
      <c r="U644" s="2" t="s">
        <v>3665</v>
      </c>
      <c r="V644" s="2" t="s">
        <v>45</v>
      </c>
      <c r="W644" s="2" t="s">
        <v>46</v>
      </c>
      <c r="X644" s="2" t="s">
        <v>47</v>
      </c>
      <c r="Y644" s="2" t="s">
        <v>48</v>
      </c>
      <c r="Z644" s="17" t="str">
        <f>IF(Tabela1[[#This Row],[R.A.E]]="SIM",VLOOKUP(Tabela1[[#This Row],[CLASSIFICAÇÃO]],[1]Lista_Susp_!PRAZO,2,0)+Tabela1[[#This Row],[DATA]],"")</f>
        <v/>
      </c>
      <c r="AA644" s="19" t="b">
        <f ca="1">IF(Tabela1[[#This Row],[R.A.E]]="SIM",IF(AC644="ok","CONCLUÍDO",IF(Tabela1[[#This Row],[PRAZO ABERTURA R.A.E]]&lt;TODAY(),"ATRASADO","NO PRAZO")))</f>
        <v>0</v>
      </c>
      <c r="AB644" s="19" t="str">
        <f ca="1">IF(Tabela1[[#This Row],[PRAZO ABERTURA R.A.E]]&gt;=TODAY(),"",IF(Tabela1[[#This Row],[STATUS]]="ATRASADO",TODAY()-Tabela1[[#This Row],[PRAZO ABERTURA R.A.E]],""))</f>
        <v/>
      </c>
      <c r="AE644" s="2"/>
      <c r="AF644" t="s">
        <v>52</v>
      </c>
    </row>
    <row r="645" spans="1:32" ht="30" x14ac:dyDescent="0.25">
      <c r="A645" s="4">
        <v>644</v>
      </c>
      <c r="B645" s="20" t="s">
        <v>32</v>
      </c>
      <c r="C645" s="49">
        <v>45443</v>
      </c>
      <c r="D645" s="6" t="str">
        <f t="shared" si="6"/>
        <v>maio</v>
      </c>
      <c r="E645" s="21">
        <v>0.93055555555555547</v>
      </c>
      <c r="F645" s="40" t="s">
        <v>3684</v>
      </c>
      <c r="G645" s="20" t="s">
        <v>34</v>
      </c>
      <c r="H645" s="9" t="s">
        <v>93</v>
      </c>
      <c r="I645" s="10"/>
      <c r="J645" s="2"/>
      <c r="K645" s="11" t="s">
        <v>3685</v>
      </c>
      <c r="L645" s="2" t="s">
        <v>37</v>
      </c>
      <c r="M645" s="2" t="s">
        <v>96</v>
      </c>
      <c r="N645" s="20" t="s">
        <v>1451</v>
      </c>
      <c r="O645" s="20" t="s">
        <v>3686</v>
      </c>
      <c r="P645" s="2" t="s">
        <v>3687</v>
      </c>
      <c r="Q645" s="31"/>
      <c r="R645" s="31"/>
      <c r="S645" s="31"/>
      <c r="T645" s="41" t="s">
        <v>3688</v>
      </c>
      <c r="U645" s="2" t="s">
        <v>3689</v>
      </c>
      <c r="V645" s="2" t="s">
        <v>746</v>
      </c>
      <c r="W645" s="2" t="s">
        <v>184</v>
      </c>
      <c r="X645" s="2" t="s">
        <v>47</v>
      </c>
      <c r="Y645" s="2" t="s">
        <v>52</v>
      </c>
      <c r="Z645" s="17">
        <f>IF(Tabela1[[#This Row],[R.A.E]]="SIM",VLOOKUP(Tabela1[[#This Row],[CLASSIFICAÇÃO]],[1]Lista_Susp_!PRAZO,2,0)+Tabela1[[#This Row],[DATA]],"")</f>
        <v>45450</v>
      </c>
      <c r="AA645" s="19" t="str">
        <f ca="1">IF(Tabela1[[#This Row],[R.A.E]]="SIM",IF(AC645="ok","CONCLUÍDO",IF(Tabela1[[#This Row],[PRAZO ABERTURA R.A.E]]&lt;TODAY(),"ATRASADO","NO PRAZO")))</f>
        <v>CONCLUÍDO</v>
      </c>
      <c r="AB645" s="19" t="str">
        <f ca="1">IF(Tabela1[[#This Row],[PRAZO ABERTURA R.A.E]]&gt;=TODAY(),"",IF(Tabela1[[#This Row],[STATUS]]="ATRASADO",TODAY()-Tabela1[[#This Row],[PRAZO ABERTURA R.A.E]],""))</f>
        <v/>
      </c>
      <c r="AC645" s="2" t="s">
        <v>62</v>
      </c>
      <c r="AD645" s="17">
        <v>45450</v>
      </c>
      <c r="AE645" s="2" t="s">
        <v>52</v>
      </c>
      <c r="AF645" t="s">
        <v>52</v>
      </c>
    </row>
    <row r="646" spans="1:32" ht="30" x14ac:dyDescent="0.25">
      <c r="A646" s="4">
        <v>645</v>
      </c>
      <c r="B646" s="20" t="s">
        <v>32</v>
      </c>
      <c r="C646" s="49">
        <v>45445</v>
      </c>
      <c r="D646" s="6" t="str">
        <f t="shared" si="6"/>
        <v>junho</v>
      </c>
      <c r="E646" s="21">
        <v>0.1076388888888889</v>
      </c>
      <c r="F646" s="40" t="s">
        <v>1353</v>
      </c>
      <c r="G646" s="20" t="s">
        <v>34</v>
      </c>
      <c r="H646" s="9" t="s">
        <v>113</v>
      </c>
      <c r="I646" s="10"/>
      <c r="J646" s="2"/>
      <c r="K646" s="11" t="s">
        <v>3690</v>
      </c>
      <c r="L646" s="2" t="s">
        <v>37</v>
      </c>
      <c r="M646" s="2" t="s">
        <v>38</v>
      </c>
      <c r="N646" s="20" t="s">
        <v>3589</v>
      </c>
      <c r="O646" s="20" t="s">
        <v>3691</v>
      </c>
      <c r="P646" s="2" t="s">
        <v>2698</v>
      </c>
      <c r="Q646" s="31"/>
      <c r="R646" s="31"/>
      <c r="S646" s="31"/>
      <c r="T646" s="41" t="s">
        <v>3692</v>
      </c>
      <c r="U646" s="2" t="s">
        <v>2741</v>
      </c>
      <c r="V646" s="2" t="s">
        <v>45</v>
      </c>
      <c r="W646" s="2" t="s">
        <v>46</v>
      </c>
      <c r="X646" s="2" t="s">
        <v>47</v>
      </c>
      <c r="Y646" s="2" t="s">
        <v>48</v>
      </c>
      <c r="Z646" s="17" t="str">
        <f>IF(Tabela1[[#This Row],[R.A.E]]="SIM",VLOOKUP(Tabela1[[#This Row],[CLASSIFICAÇÃO]],[1]Lista_Susp_!PRAZO,2,0)+Tabela1[[#This Row],[DATA]],"")</f>
        <v/>
      </c>
      <c r="AA646" s="19" t="b">
        <f ca="1">IF(Tabela1[[#This Row],[R.A.E]]="SIM",IF(AC646="ok","CONCLUÍDO",IF(Tabela1[[#This Row],[PRAZO ABERTURA R.A.E]]&lt;TODAY(),"ATRASADO","NO PRAZO")))</f>
        <v>0</v>
      </c>
      <c r="AB646" s="19" t="str">
        <f ca="1">IF(Tabela1[[#This Row],[PRAZO ABERTURA R.A.E]]&gt;=TODAY(),"",IF(Tabela1[[#This Row],[STATUS]]="ATRASADO",TODAY()-Tabela1[[#This Row],[PRAZO ABERTURA R.A.E]],""))</f>
        <v/>
      </c>
      <c r="AE646" s="2"/>
      <c r="AF646" t="s">
        <v>52</v>
      </c>
    </row>
    <row r="647" spans="1:32" ht="45" x14ac:dyDescent="0.25">
      <c r="A647" s="4">
        <v>646</v>
      </c>
      <c r="B647" s="20" t="s">
        <v>71</v>
      </c>
      <c r="C647" s="49">
        <v>45444</v>
      </c>
      <c r="D647" s="6" t="str">
        <f t="shared" si="6"/>
        <v>junho</v>
      </c>
      <c r="E647" s="21">
        <v>0.44444444444444442</v>
      </c>
      <c r="F647" s="40" t="s">
        <v>3693</v>
      </c>
      <c r="G647" s="20" t="s">
        <v>125</v>
      </c>
      <c r="H647" s="9"/>
      <c r="I647" s="10"/>
      <c r="J647" s="2"/>
      <c r="K647" s="11" t="s">
        <v>3694</v>
      </c>
      <c r="L647" s="2" t="s">
        <v>367</v>
      </c>
      <c r="M647" s="2" t="s">
        <v>128</v>
      </c>
      <c r="N647" s="20" t="s">
        <v>3695</v>
      </c>
      <c r="O647" s="20" t="s">
        <v>3696</v>
      </c>
      <c r="P647" s="2" t="s">
        <v>253</v>
      </c>
      <c r="Q647" s="31"/>
      <c r="R647" s="31"/>
      <c r="S647" s="31"/>
      <c r="T647" s="41" t="s">
        <v>3697</v>
      </c>
      <c r="U647" s="2" t="s">
        <v>3698</v>
      </c>
      <c r="V647" s="2" t="s">
        <v>145</v>
      </c>
      <c r="W647" s="2" t="s">
        <v>46</v>
      </c>
      <c r="X647" s="2" t="s">
        <v>47</v>
      </c>
      <c r="Y647" s="2" t="s">
        <v>48</v>
      </c>
      <c r="Z647" s="17" t="str">
        <f>IF(Tabela1[[#This Row],[R.A.E]]="SIM",VLOOKUP(Tabela1[[#This Row],[CLASSIFICAÇÃO]],[1]Lista_Susp_!PRAZO,2,0)+Tabela1[[#This Row],[DATA]],"")</f>
        <v/>
      </c>
      <c r="AA647" s="19" t="b">
        <f ca="1">IF(Tabela1[[#This Row],[R.A.E]]="SIM",IF(AC647="ok","CONCLUÍDO",IF(Tabela1[[#This Row],[PRAZO ABERTURA R.A.E]]&lt;TODAY(),"ATRASADO","NO PRAZO")))</f>
        <v>0</v>
      </c>
      <c r="AB647" s="19" t="str">
        <f ca="1">IF(Tabela1[[#This Row],[PRAZO ABERTURA R.A.E]]&gt;=TODAY(),"",IF(Tabela1[[#This Row],[STATUS]]="ATRASADO",TODAY()-Tabela1[[#This Row],[PRAZO ABERTURA R.A.E]],""))</f>
        <v/>
      </c>
      <c r="AE647" s="2"/>
      <c r="AF647" t="s">
        <v>52</v>
      </c>
    </row>
    <row r="648" spans="1:32" ht="30" x14ac:dyDescent="0.25">
      <c r="A648" s="4">
        <v>647</v>
      </c>
      <c r="B648" s="20" t="s">
        <v>32</v>
      </c>
      <c r="C648" s="49">
        <v>45440</v>
      </c>
      <c r="D648" s="6" t="str">
        <f t="shared" si="6"/>
        <v>maio</v>
      </c>
      <c r="E648" s="21">
        <v>0.4381944444444445</v>
      </c>
      <c r="F648" s="40" t="s">
        <v>3699</v>
      </c>
      <c r="G648" s="20" t="s">
        <v>34</v>
      </c>
      <c r="H648" s="9" t="s">
        <v>35</v>
      </c>
      <c r="I648" s="10"/>
      <c r="J648" s="2"/>
      <c r="K648" s="11" t="s">
        <v>3700</v>
      </c>
      <c r="L648" s="2" t="s">
        <v>37</v>
      </c>
      <c r="M648" s="2" t="s">
        <v>128</v>
      </c>
      <c r="N648" s="20" t="s">
        <v>128</v>
      </c>
      <c r="O648" s="20" t="s">
        <v>3701</v>
      </c>
      <c r="P648" s="2" t="s">
        <v>2818</v>
      </c>
      <c r="Q648" s="31"/>
      <c r="R648" s="31"/>
      <c r="S648" s="31"/>
      <c r="T648" s="41" t="s">
        <v>3702</v>
      </c>
      <c r="U648" s="2" t="s">
        <v>3703</v>
      </c>
      <c r="V648" s="2" t="s">
        <v>1038</v>
      </c>
      <c r="W648" s="2" t="s">
        <v>46</v>
      </c>
      <c r="X648" s="2" t="s">
        <v>47</v>
      </c>
      <c r="Y648" s="2" t="s">
        <v>48</v>
      </c>
      <c r="Z648" s="17" t="str">
        <f>IF(Tabela1[[#This Row],[R.A.E]]="SIM",VLOOKUP(Tabela1[[#This Row],[CLASSIFICAÇÃO]],[1]Lista_Susp_!PRAZO,2,0)+Tabela1[[#This Row],[DATA]],"")</f>
        <v/>
      </c>
      <c r="AA648" s="19" t="b">
        <f ca="1">IF(Tabela1[[#This Row],[R.A.E]]="SIM",IF(AC648="ok","CONCLUÍDO",IF(Tabela1[[#This Row],[PRAZO ABERTURA R.A.E]]&lt;TODAY(),"ATRASADO","NO PRAZO")))</f>
        <v>0</v>
      </c>
      <c r="AB648" s="19" t="str">
        <f ca="1">IF(Tabela1[[#This Row],[PRAZO ABERTURA R.A.E]]&gt;=TODAY(),"",IF(Tabela1[[#This Row],[STATUS]]="ATRASADO",TODAY()-Tabela1[[#This Row],[PRAZO ABERTURA R.A.E]],""))</f>
        <v/>
      </c>
      <c r="AE648" s="2"/>
      <c r="AF648" t="s">
        <v>52</v>
      </c>
    </row>
    <row r="649" spans="1:32" x14ac:dyDescent="0.25">
      <c r="A649" s="4">
        <v>648</v>
      </c>
      <c r="B649" s="20" t="s">
        <v>32</v>
      </c>
      <c r="C649" s="49">
        <v>45440</v>
      </c>
      <c r="D649" s="6" t="str">
        <f t="shared" si="6"/>
        <v>maio</v>
      </c>
      <c r="E649" s="21">
        <v>0.48958333333333331</v>
      </c>
      <c r="F649" s="40" t="s">
        <v>3704</v>
      </c>
      <c r="G649" s="20" t="s">
        <v>73</v>
      </c>
      <c r="H649" s="9"/>
      <c r="I649" s="10"/>
      <c r="J649" s="2"/>
      <c r="K649" s="11" t="s">
        <v>3705</v>
      </c>
      <c r="L649" s="2" t="s">
        <v>37</v>
      </c>
      <c r="M649" s="2" t="s">
        <v>76</v>
      </c>
      <c r="N649" s="20" t="s">
        <v>315</v>
      </c>
      <c r="O649" s="20" t="s">
        <v>3706</v>
      </c>
      <c r="P649" s="2" t="s">
        <v>319</v>
      </c>
      <c r="Q649" s="31"/>
      <c r="R649" s="31"/>
      <c r="S649" s="31"/>
      <c r="T649" s="41" t="s">
        <v>3707</v>
      </c>
      <c r="U649" s="2" t="s">
        <v>1048</v>
      </c>
      <c r="V649" s="2" t="s">
        <v>467</v>
      </c>
      <c r="W649" s="2" t="s">
        <v>46</v>
      </c>
      <c r="X649" s="2" t="s">
        <v>47</v>
      </c>
      <c r="Y649" s="2" t="s">
        <v>48</v>
      </c>
      <c r="Z649" s="17" t="str">
        <f>IF(Tabela1[[#This Row],[R.A.E]]="SIM",VLOOKUP(Tabela1[[#This Row],[CLASSIFICAÇÃO]],[1]Lista_Susp_!PRAZO,2,0)+Tabela1[[#This Row],[DATA]],"")</f>
        <v/>
      </c>
      <c r="AA649" s="19" t="b">
        <f ca="1">IF(Tabela1[[#This Row],[R.A.E]]="SIM",IF(AC649="ok","CONCLUÍDO",IF(Tabela1[[#This Row],[PRAZO ABERTURA R.A.E]]&lt;TODAY(),"ATRASADO","NO PRAZO")))</f>
        <v>0</v>
      </c>
      <c r="AB649" s="19" t="str">
        <f ca="1">IF(Tabela1[[#This Row],[PRAZO ABERTURA R.A.E]]&gt;=TODAY(),"",IF(Tabela1[[#This Row],[STATUS]]="ATRASADO",TODAY()-Tabela1[[#This Row],[PRAZO ABERTURA R.A.E]],""))</f>
        <v/>
      </c>
      <c r="AE649" s="2"/>
      <c r="AF649" t="s">
        <v>52</v>
      </c>
    </row>
    <row r="650" spans="1:32" x14ac:dyDescent="0.25">
      <c r="A650" s="4">
        <v>649</v>
      </c>
      <c r="B650" s="20" t="s">
        <v>32</v>
      </c>
      <c r="C650" s="49">
        <v>45440</v>
      </c>
      <c r="D650" s="6" t="str">
        <f t="shared" si="6"/>
        <v>maio</v>
      </c>
      <c r="E650" s="21">
        <v>0.82638888888888884</v>
      </c>
      <c r="F650" s="40" t="s">
        <v>3708</v>
      </c>
      <c r="G650" s="20" t="s">
        <v>125</v>
      </c>
      <c r="H650" s="9"/>
      <c r="I650" s="10"/>
      <c r="J650" s="2"/>
      <c r="K650" s="11" t="s">
        <v>3709</v>
      </c>
      <c r="L650" s="2" t="s">
        <v>37</v>
      </c>
      <c r="M650" s="2" t="s">
        <v>96</v>
      </c>
      <c r="N650" s="20" t="s">
        <v>1396</v>
      </c>
      <c r="O650" s="20" t="s">
        <v>3710</v>
      </c>
      <c r="P650" s="2" t="s">
        <v>3711</v>
      </c>
      <c r="Q650" s="31"/>
      <c r="R650" s="31"/>
      <c r="S650" s="31"/>
      <c r="T650" s="41" t="s">
        <v>3712</v>
      </c>
      <c r="U650" s="2" t="s">
        <v>2487</v>
      </c>
      <c r="V650" s="2" t="s">
        <v>104</v>
      </c>
      <c r="W650" s="2" t="s">
        <v>46</v>
      </c>
      <c r="X650" s="2" t="s">
        <v>47</v>
      </c>
      <c r="Y650" s="2" t="s">
        <v>48</v>
      </c>
      <c r="Z650" s="17" t="str">
        <f>IF(Tabela1[[#This Row],[R.A.E]]="SIM",VLOOKUP(Tabela1[[#This Row],[CLASSIFICAÇÃO]],[1]Lista_Susp_!PRAZO,2,0)+Tabela1[[#This Row],[DATA]],"")</f>
        <v/>
      </c>
      <c r="AA650" s="19" t="b">
        <f ca="1">IF(Tabela1[[#This Row],[R.A.E]]="SIM",IF(AC650="ok","CONCLUÍDO",IF(Tabela1[[#This Row],[PRAZO ABERTURA R.A.E]]&lt;TODAY(),"ATRASADO","NO PRAZO")))</f>
        <v>0</v>
      </c>
      <c r="AB650" s="19" t="str">
        <f ca="1">IF(Tabela1[[#This Row],[PRAZO ABERTURA R.A.E]]&gt;=TODAY(),"",IF(Tabela1[[#This Row],[STATUS]]="ATRASADO",TODAY()-Tabela1[[#This Row],[PRAZO ABERTURA R.A.E]],""))</f>
        <v/>
      </c>
      <c r="AE650" s="2"/>
      <c r="AF650" t="s">
        <v>52</v>
      </c>
    </row>
    <row r="651" spans="1:32" ht="30" x14ac:dyDescent="0.25">
      <c r="A651" s="4">
        <v>650</v>
      </c>
      <c r="B651" s="20" t="s">
        <v>32</v>
      </c>
      <c r="C651" s="49">
        <v>45441</v>
      </c>
      <c r="D651" s="6" t="str">
        <f t="shared" si="6"/>
        <v>maio</v>
      </c>
      <c r="E651" s="21">
        <v>0.41666666666666669</v>
      </c>
      <c r="F651" s="40" t="s">
        <v>3713</v>
      </c>
      <c r="G651" s="20" t="s">
        <v>73</v>
      </c>
      <c r="H651" s="9"/>
      <c r="I651" s="10"/>
      <c r="J651" s="2"/>
      <c r="K651" s="11" t="s">
        <v>3714</v>
      </c>
      <c r="L651" s="2" t="s">
        <v>37</v>
      </c>
      <c r="M651" s="2" t="s">
        <v>128</v>
      </c>
      <c r="N651" s="20" t="s">
        <v>3715</v>
      </c>
      <c r="O651" s="20" t="s">
        <v>3716</v>
      </c>
      <c r="P651" s="2" t="s">
        <v>3717</v>
      </c>
      <c r="Q651" s="31"/>
      <c r="R651" s="31"/>
      <c r="S651" s="31"/>
      <c r="T651" s="41" t="s">
        <v>3718</v>
      </c>
      <c r="U651" s="2" t="s">
        <v>3719</v>
      </c>
      <c r="V651" s="2" t="s">
        <v>219</v>
      </c>
      <c r="W651" s="2" t="s">
        <v>46</v>
      </c>
      <c r="X651" s="2" t="s">
        <v>47</v>
      </c>
      <c r="Y651" s="2" t="s">
        <v>48</v>
      </c>
      <c r="Z651" s="17" t="str">
        <f>IF(Tabela1[[#This Row],[R.A.E]]="SIM",VLOOKUP(Tabela1[[#This Row],[CLASSIFICAÇÃO]],[1]Lista_Susp_!PRAZO,2,0)+Tabela1[[#This Row],[DATA]],"")</f>
        <v/>
      </c>
      <c r="AA651" s="19" t="b">
        <f ca="1">IF(Tabela1[[#This Row],[R.A.E]]="SIM",IF(AC651="ok","CONCLUÍDO",IF(Tabela1[[#This Row],[PRAZO ABERTURA R.A.E]]&lt;TODAY(),"ATRASADO","NO PRAZO")))</f>
        <v>0</v>
      </c>
      <c r="AB651" s="19" t="str">
        <f ca="1">IF(Tabela1[[#This Row],[PRAZO ABERTURA R.A.E]]&gt;=TODAY(),"",IF(Tabela1[[#This Row],[STATUS]]="ATRASADO",TODAY()-Tabela1[[#This Row],[PRAZO ABERTURA R.A.E]],""))</f>
        <v/>
      </c>
      <c r="AE651" s="2"/>
      <c r="AF651" t="s">
        <v>52</v>
      </c>
    </row>
    <row r="652" spans="1:32" x14ac:dyDescent="0.25">
      <c r="A652" s="4">
        <v>651</v>
      </c>
      <c r="B652" s="20" t="s">
        <v>32</v>
      </c>
      <c r="C652" s="49">
        <v>45441</v>
      </c>
      <c r="D652" s="6" t="str">
        <f t="shared" si="6"/>
        <v>maio</v>
      </c>
      <c r="E652" s="21">
        <v>0.51388888888888895</v>
      </c>
      <c r="F652" s="40" t="s">
        <v>3720</v>
      </c>
      <c r="G652" s="20" t="s">
        <v>73</v>
      </c>
      <c r="H652" s="9"/>
      <c r="I652" s="10"/>
      <c r="J652" s="2"/>
      <c r="K652" s="11" t="s">
        <v>3721</v>
      </c>
      <c r="L652" s="2" t="s">
        <v>211</v>
      </c>
      <c r="M652" s="2" t="s">
        <v>128</v>
      </c>
      <c r="N652" s="20" t="s">
        <v>3722</v>
      </c>
      <c r="O652" s="20" t="s">
        <v>3723</v>
      </c>
      <c r="P652" s="2" t="s">
        <v>3717</v>
      </c>
      <c r="Q652" s="31"/>
      <c r="R652" s="31"/>
      <c r="S652" s="31"/>
      <c r="T652" s="41" t="s">
        <v>3724</v>
      </c>
      <c r="U652" s="2" t="s">
        <v>3507</v>
      </c>
      <c r="V652" s="2" t="s">
        <v>219</v>
      </c>
      <c r="W652" s="2" t="s">
        <v>46</v>
      </c>
      <c r="X652" s="2" t="s">
        <v>47</v>
      </c>
      <c r="Y652" s="2" t="s">
        <v>48</v>
      </c>
      <c r="Z652" s="17" t="str">
        <f>IF(Tabela1[[#This Row],[R.A.E]]="SIM",VLOOKUP(Tabela1[[#This Row],[CLASSIFICAÇÃO]],[1]Lista_Susp_!PRAZO,2,0)+Tabela1[[#This Row],[DATA]],"")</f>
        <v/>
      </c>
      <c r="AA652" s="19" t="b">
        <f ca="1">IF(Tabela1[[#This Row],[R.A.E]]="SIM",IF(AC652="ok","CONCLUÍDO",IF(Tabela1[[#This Row],[PRAZO ABERTURA R.A.E]]&lt;TODAY(),"ATRASADO","NO PRAZO")))</f>
        <v>0</v>
      </c>
      <c r="AB652" s="19" t="str">
        <f ca="1">IF(Tabela1[[#This Row],[PRAZO ABERTURA R.A.E]]&gt;=TODAY(),"",IF(Tabela1[[#This Row],[STATUS]]="ATRASADO",TODAY()-Tabela1[[#This Row],[PRAZO ABERTURA R.A.E]],""))</f>
        <v/>
      </c>
      <c r="AE652" s="2"/>
      <c r="AF652" t="s">
        <v>52</v>
      </c>
    </row>
    <row r="653" spans="1:32" x14ac:dyDescent="0.25">
      <c r="A653" s="4">
        <v>652</v>
      </c>
      <c r="B653" s="20" t="s">
        <v>32</v>
      </c>
      <c r="C653" s="49">
        <v>45442</v>
      </c>
      <c r="D653" s="6" t="str">
        <f t="shared" si="6"/>
        <v>maio</v>
      </c>
      <c r="E653" s="21">
        <v>0.44791666666666669</v>
      </c>
      <c r="F653" s="40" t="s">
        <v>3725</v>
      </c>
      <c r="G653" s="20" t="s">
        <v>73</v>
      </c>
      <c r="H653" s="9"/>
      <c r="I653" s="10"/>
      <c r="J653" s="2"/>
      <c r="K653" s="11" t="s">
        <v>3726</v>
      </c>
      <c r="L653" s="2" t="s">
        <v>37</v>
      </c>
      <c r="M653" s="2" t="s">
        <v>76</v>
      </c>
      <c r="N653" s="20" t="s">
        <v>3725</v>
      </c>
      <c r="O653" s="20" t="s">
        <v>3727</v>
      </c>
      <c r="P653" s="2" t="s">
        <v>3448</v>
      </c>
      <c r="Q653" s="31"/>
      <c r="R653" s="31"/>
      <c r="S653" s="31"/>
      <c r="T653" s="41" t="s">
        <v>3728</v>
      </c>
      <c r="U653" s="2" t="s">
        <v>3729</v>
      </c>
      <c r="V653" s="2" t="s">
        <v>467</v>
      </c>
      <c r="W653" s="2" t="s">
        <v>46</v>
      </c>
      <c r="X653" s="2" t="s">
        <v>47</v>
      </c>
      <c r="Y653" s="2" t="s">
        <v>48</v>
      </c>
      <c r="Z653" s="17" t="str">
        <f>IF(Tabela1[[#This Row],[R.A.E]]="SIM",VLOOKUP(Tabela1[[#This Row],[CLASSIFICAÇÃO]],[1]Lista_Susp_!PRAZO,2,0)+Tabela1[[#This Row],[DATA]],"")</f>
        <v/>
      </c>
      <c r="AA653" s="19" t="b">
        <f ca="1">IF(Tabela1[[#This Row],[R.A.E]]="SIM",IF(AC653="ok","CONCLUÍDO",IF(Tabela1[[#This Row],[PRAZO ABERTURA R.A.E]]&lt;TODAY(),"ATRASADO","NO PRAZO")))</f>
        <v>0</v>
      </c>
      <c r="AB653" s="19" t="str">
        <f ca="1">IF(Tabela1[[#This Row],[PRAZO ABERTURA R.A.E]]&gt;=TODAY(),"",IF(Tabela1[[#This Row],[STATUS]]="ATRASADO",TODAY()-Tabela1[[#This Row],[PRAZO ABERTURA R.A.E]],""))</f>
        <v/>
      </c>
      <c r="AE653" s="2"/>
      <c r="AF653" t="s">
        <v>52</v>
      </c>
    </row>
    <row r="654" spans="1:32" ht="30" x14ac:dyDescent="0.25">
      <c r="A654" s="4">
        <v>653</v>
      </c>
      <c r="B654" s="20" t="s">
        <v>32</v>
      </c>
      <c r="C654" s="49">
        <v>45442</v>
      </c>
      <c r="D654" s="6" t="str">
        <f t="shared" si="6"/>
        <v>maio</v>
      </c>
      <c r="E654" s="21">
        <v>0.5625</v>
      </c>
      <c r="F654" s="40" t="s">
        <v>3730</v>
      </c>
      <c r="G654" s="20" t="s">
        <v>34</v>
      </c>
      <c r="H654" s="9" t="s">
        <v>93</v>
      </c>
      <c r="I654" s="10"/>
      <c r="J654" s="2"/>
      <c r="K654" s="11" t="s">
        <v>3731</v>
      </c>
      <c r="L654" s="2" t="s">
        <v>560</v>
      </c>
      <c r="M654" s="2" t="s">
        <v>128</v>
      </c>
      <c r="N654" s="20" t="s">
        <v>579</v>
      </c>
      <c r="O654" s="20" t="s">
        <v>3732</v>
      </c>
      <c r="P654" s="2" t="s">
        <v>2035</v>
      </c>
      <c r="Q654" s="31"/>
      <c r="R654" s="31"/>
      <c r="S654" s="31"/>
      <c r="T654" s="41" t="s">
        <v>3733</v>
      </c>
      <c r="U654" s="2" t="s">
        <v>726</v>
      </c>
      <c r="V654" s="2" t="s">
        <v>219</v>
      </c>
      <c r="W654" s="2" t="s">
        <v>46</v>
      </c>
      <c r="X654" s="2" t="s">
        <v>47</v>
      </c>
      <c r="Y654" s="2" t="s">
        <v>48</v>
      </c>
      <c r="Z654" s="17" t="str">
        <f>IF(Tabela1[[#This Row],[R.A.E]]="SIM",VLOOKUP(Tabela1[[#This Row],[CLASSIFICAÇÃO]],[1]Lista_Susp_!PRAZO,2,0)+Tabela1[[#This Row],[DATA]],"")</f>
        <v/>
      </c>
      <c r="AA654" s="19" t="b">
        <f ca="1">IF(Tabela1[[#This Row],[R.A.E]]="SIM",IF(AC654="ok","CONCLUÍDO",IF(Tabela1[[#This Row],[PRAZO ABERTURA R.A.E]]&lt;TODAY(),"ATRASADO","NO PRAZO")))</f>
        <v>0</v>
      </c>
      <c r="AB654" s="19" t="str">
        <f ca="1">IF(Tabela1[[#This Row],[PRAZO ABERTURA R.A.E]]&gt;=TODAY(),"",IF(Tabela1[[#This Row],[STATUS]]="ATRASADO",TODAY()-Tabela1[[#This Row],[PRAZO ABERTURA R.A.E]],""))</f>
        <v/>
      </c>
      <c r="AE654" s="2"/>
      <c r="AF654" t="s">
        <v>52</v>
      </c>
    </row>
    <row r="655" spans="1:32" ht="30" x14ac:dyDescent="0.25">
      <c r="A655" s="4">
        <v>654</v>
      </c>
      <c r="B655" s="20" t="s">
        <v>32</v>
      </c>
      <c r="C655" s="49">
        <v>45442</v>
      </c>
      <c r="D655" s="6" t="str">
        <f t="shared" si="6"/>
        <v>maio</v>
      </c>
      <c r="E655" s="21">
        <v>0.41666666666666669</v>
      </c>
      <c r="F655" s="40" t="s">
        <v>3734</v>
      </c>
      <c r="G655" s="20" t="s">
        <v>125</v>
      </c>
      <c r="H655" s="9"/>
      <c r="I655" s="10"/>
      <c r="J655" s="2"/>
      <c r="K655" s="11" t="s">
        <v>3735</v>
      </c>
      <c r="L655" s="2" t="s">
        <v>37</v>
      </c>
      <c r="M655" s="2" t="s">
        <v>128</v>
      </c>
      <c r="N655" s="20" t="s">
        <v>1104</v>
      </c>
      <c r="O655" s="20" t="s">
        <v>3736</v>
      </c>
      <c r="P655" s="2" t="s">
        <v>3737</v>
      </c>
      <c r="Q655" s="31"/>
      <c r="R655" s="31"/>
      <c r="S655" s="31"/>
      <c r="T655" s="41" t="s">
        <v>3738</v>
      </c>
      <c r="U655" s="2" t="s">
        <v>3739</v>
      </c>
      <c r="V655" s="2" t="s">
        <v>135</v>
      </c>
      <c r="W655" s="2" t="s">
        <v>46</v>
      </c>
      <c r="X655" s="2" t="s">
        <v>47</v>
      </c>
      <c r="Y655" s="2" t="s">
        <v>48</v>
      </c>
      <c r="Z655" s="17" t="str">
        <f>IF(Tabela1[[#This Row],[R.A.E]]="SIM",VLOOKUP(Tabela1[[#This Row],[CLASSIFICAÇÃO]],[1]Lista_Susp_!PRAZO,2,0)+Tabela1[[#This Row],[DATA]],"")</f>
        <v/>
      </c>
      <c r="AA655" s="19" t="b">
        <f ca="1">IF(Tabela1[[#This Row],[R.A.E]]="SIM",IF(AC655="ok","CONCLUÍDO",IF(Tabela1[[#This Row],[PRAZO ABERTURA R.A.E]]&lt;TODAY(),"ATRASADO","NO PRAZO")))</f>
        <v>0</v>
      </c>
      <c r="AB655" s="19" t="str">
        <f ca="1">IF(Tabela1[[#This Row],[PRAZO ABERTURA R.A.E]]&gt;=TODAY(),"",IF(Tabela1[[#This Row],[STATUS]]="ATRASADO",TODAY()-Tabela1[[#This Row],[PRAZO ABERTURA R.A.E]],""))</f>
        <v/>
      </c>
      <c r="AE655" s="2"/>
      <c r="AF655" t="s">
        <v>52</v>
      </c>
    </row>
    <row r="656" spans="1:32" ht="45" x14ac:dyDescent="0.25">
      <c r="A656" s="4">
        <v>655</v>
      </c>
      <c r="B656" s="20" t="s">
        <v>32</v>
      </c>
      <c r="C656" s="49">
        <v>45445</v>
      </c>
      <c r="D656" s="6" t="str">
        <f t="shared" si="6"/>
        <v>junho</v>
      </c>
      <c r="E656" s="21">
        <v>0.30208333333333331</v>
      </c>
      <c r="F656" s="40" t="s">
        <v>3740</v>
      </c>
      <c r="G656" s="20" t="s">
        <v>34</v>
      </c>
      <c r="H656" s="9" t="s">
        <v>35</v>
      </c>
      <c r="I656" s="10"/>
      <c r="J656" s="2"/>
      <c r="K656" s="11" t="s">
        <v>3741</v>
      </c>
      <c r="L656" s="2" t="s">
        <v>95</v>
      </c>
      <c r="M656" s="2" t="s">
        <v>96</v>
      </c>
      <c r="N656" s="20" t="s">
        <v>3742</v>
      </c>
      <c r="O656" s="20" t="s">
        <v>3743</v>
      </c>
      <c r="P656" s="2" t="s">
        <v>3744</v>
      </c>
      <c r="Q656" s="31"/>
      <c r="R656" s="31"/>
      <c r="S656" s="31"/>
      <c r="T656" s="41" t="s">
        <v>3745</v>
      </c>
      <c r="U656" s="2" t="s">
        <v>3746</v>
      </c>
      <c r="V656" s="2" t="s">
        <v>398</v>
      </c>
      <c r="W656" s="2" t="s">
        <v>46</v>
      </c>
      <c r="X656" s="2" t="s">
        <v>47</v>
      </c>
      <c r="Y656" s="2" t="s">
        <v>48</v>
      </c>
      <c r="Z656" s="17" t="str">
        <f>IF(Tabela1[[#This Row],[R.A.E]]="SIM",VLOOKUP(Tabela1[[#This Row],[CLASSIFICAÇÃO]],[1]Lista_Susp_!PRAZO,2,0)+Tabela1[[#This Row],[DATA]],"")</f>
        <v/>
      </c>
      <c r="AA656" s="19" t="b">
        <f ca="1">IF(Tabela1[[#This Row],[R.A.E]]="SIM",IF(AC656="ok","CONCLUÍDO",IF(Tabela1[[#This Row],[PRAZO ABERTURA R.A.E]]&lt;TODAY(),"ATRASADO","NO PRAZO")))</f>
        <v>0</v>
      </c>
      <c r="AB656" s="19" t="str">
        <f ca="1">IF(Tabela1[[#This Row],[PRAZO ABERTURA R.A.E]]&gt;=TODAY(),"",IF(Tabela1[[#This Row],[STATUS]]="ATRASADO",TODAY()-Tabela1[[#This Row],[PRAZO ABERTURA R.A.E]],""))</f>
        <v/>
      </c>
      <c r="AE656" s="2"/>
      <c r="AF656" t="s">
        <v>52</v>
      </c>
    </row>
    <row r="657" spans="1:32" ht="60" x14ac:dyDescent="0.25">
      <c r="A657" s="4">
        <v>656</v>
      </c>
      <c r="B657" s="20" t="s">
        <v>32</v>
      </c>
      <c r="C657" s="49">
        <v>45446</v>
      </c>
      <c r="D657" s="6" t="str">
        <f t="shared" si="6"/>
        <v>junho</v>
      </c>
      <c r="E657" s="21">
        <v>0.74305555555555547</v>
      </c>
      <c r="F657" s="40" t="s">
        <v>3747</v>
      </c>
      <c r="G657" s="20" t="s">
        <v>34</v>
      </c>
      <c r="H657" s="9" t="s">
        <v>113</v>
      </c>
      <c r="I657" s="10"/>
      <c r="J657" s="2"/>
      <c r="K657" s="11" t="s">
        <v>3748</v>
      </c>
      <c r="L657" s="2" t="s">
        <v>298</v>
      </c>
      <c r="M657" s="2" t="s">
        <v>38</v>
      </c>
      <c r="N657" s="20" t="s">
        <v>3164</v>
      </c>
      <c r="O657" s="20" t="s">
        <v>3749</v>
      </c>
      <c r="P657" s="2" t="s">
        <v>3348</v>
      </c>
      <c r="Q657" s="31"/>
      <c r="R657" s="31"/>
      <c r="S657" s="31"/>
      <c r="T657" s="41" t="s">
        <v>3750</v>
      </c>
      <c r="U657" s="2" t="s">
        <v>3751</v>
      </c>
      <c r="V657" s="2" t="s">
        <v>1551</v>
      </c>
      <c r="W657" s="2" t="s">
        <v>184</v>
      </c>
      <c r="X657" s="2" t="s">
        <v>47</v>
      </c>
      <c r="Y657" s="2" t="s">
        <v>52</v>
      </c>
      <c r="Z657" s="17">
        <f>IF(Tabela1[[#This Row],[R.A.E]]="SIM",VLOOKUP(Tabela1[[#This Row],[CLASSIFICAÇÃO]],[1]Lista_Susp_!PRAZO,2,0)+Tabela1[[#This Row],[DATA]],"")</f>
        <v>45453</v>
      </c>
      <c r="AA657" s="19" t="str">
        <f ca="1">IF(Tabela1[[#This Row],[R.A.E]]="SIM",IF(AC657="ok","CONCLUÍDO",IF(Tabela1[[#This Row],[PRAZO ABERTURA R.A.E]]&lt;TODAY(),"ATRASADO","NO PRAZO")))</f>
        <v>CONCLUÍDO</v>
      </c>
      <c r="AB657" s="19" t="str">
        <f ca="1">IF(Tabela1[[#This Row],[PRAZO ABERTURA R.A.E]]&gt;=TODAY(),"",IF(Tabela1[[#This Row],[STATUS]]="ATRASADO",TODAY()-Tabela1[[#This Row],[PRAZO ABERTURA R.A.E]],""))</f>
        <v/>
      </c>
      <c r="AC657" s="2" t="s">
        <v>62</v>
      </c>
      <c r="AD657" s="17">
        <v>45419</v>
      </c>
      <c r="AE657" s="2" t="s">
        <v>52</v>
      </c>
      <c r="AF657" t="s">
        <v>52</v>
      </c>
    </row>
    <row r="658" spans="1:32" ht="90" x14ac:dyDescent="0.25">
      <c r="A658" s="4">
        <v>657</v>
      </c>
      <c r="B658" s="20" t="s">
        <v>32</v>
      </c>
      <c r="C658" s="49">
        <v>45446</v>
      </c>
      <c r="D658" s="6" t="str">
        <f t="shared" si="6"/>
        <v>junho</v>
      </c>
      <c r="E658" s="21">
        <v>0.38541666666666669</v>
      </c>
      <c r="F658" s="40" t="s">
        <v>3752</v>
      </c>
      <c r="G658" s="20" t="s">
        <v>73</v>
      </c>
      <c r="H658" s="9"/>
      <c r="I658" s="10"/>
      <c r="J658" s="2" t="s">
        <v>52</v>
      </c>
      <c r="K658" s="11" t="s">
        <v>3753</v>
      </c>
      <c r="L658" s="2" t="s">
        <v>37</v>
      </c>
      <c r="M658" s="2" t="s">
        <v>729</v>
      </c>
      <c r="N658" s="20" t="s">
        <v>3754</v>
      </c>
      <c r="O658" s="20" t="s">
        <v>3755</v>
      </c>
      <c r="P658" s="2" t="s">
        <v>1628</v>
      </c>
      <c r="Q658" s="31"/>
      <c r="R658" s="31"/>
      <c r="S658" s="31"/>
      <c r="T658" s="41" t="s">
        <v>3756</v>
      </c>
      <c r="U658" s="2" t="s">
        <v>3757</v>
      </c>
      <c r="V658" s="2" t="s">
        <v>333</v>
      </c>
      <c r="W658" s="2" t="s">
        <v>184</v>
      </c>
      <c r="X658" s="2" t="s">
        <v>151</v>
      </c>
      <c r="Y658" s="2" t="s">
        <v>52</v>
      </c>
      <c r="Z658" s="17">
        <f>IF(Tabela1[[#This Row],[R.A.E]]="SIM",VLOOKUP(Tabela1[[#This Row],[CLASSIFICAÇÃO]],[1]Lista_Susp_!PRAZO,2,0)+Tabela1[[#This Row],[DATA]],"")</f>
        <v>45453</v>
      </c>
      <c r="AA658" s="19" t="str">
        <f ca="1">IF(Tabela1[[#This Row],[R.A.E]]="SIM",IF(AC658="ok","CONCLUÍDO",IF(Tabela1[[#This Row],[PRAZO ABERTURA R.A.E]]&lt;TODAY(),"ATRASADO","NO PRAZO")))</f>
        <v>CONCLUÍDO</v>
      </c>
      <c r="AB658" s="19" t="str">
        <f ca="1">IF(Tabela1[[#This Row],[PRAZO ABERTURA R.A.E]]&gt;=TODAY(),"",IF(Tabela1[[#This Row],[STATUS]]="ATRASADO",TODAY()-Tabela1[[#This Row],[PRAZO ABERTURA R.A.E]],""))</f>
        <v/>
      </c>
      <c r="AC658" s="2" t="s">
        <v>62</v>
      </c>
      <c r="AE658" s="2" t="s">
        <v>52</v>
      </c>
    </row>
    <row r="659" spans="1:32" x14ac:dyDescent="0.25">
      <c r="A659" s="4">
        <v>658</v>
      </c>
      <c r="B659" s="20" t="s">
        <v>32</v>
      </c>
      <c r="C659" s="49">
        <v>45447</v>
      </c>
      <c r="D659" s="6" t="str">
        <f t="shared" si="6"/>
        <v>junho</v>
      </c>
      <c r="E659" s="21">
        <v>0.35416666666666669</v>
      </c>
      <c r="F659" s="40" t="s">
        <v>3758</v>
      </c>
      <c r="G659" s="20" t="s">
        <v>73</v>
      </c>
      <c r="H659" s="9"/>
      <c r="I659" s="10"/>
      <c r="J659" s="2"/>
      <c r="K659" s="11" t="s">
        <v>3759</v>
      </c>
      <c r="L659" s="2" t="s">
        <v>211</v>
      </c>
      <c r="M659" s="2" t="s">
        <v>128</v>
      </c>
      <c r="N659" s="20" t="s">
        <v>3760</v>
      </c>
      <c r="O659" s="20" t="s">
        <v>3761</v>
      </c>
      <c r="P659" s="2" t="s">
        <v>3717</v>
      </c>
      <c r="Q659" s="31"/>
      <c r="R659" s="31"/>
      <c r="S659" s="31"/>
      <c r="T659" s="41" t="s">
        <v>3762</v>
      </c>
      <c r="U659" s="2" t="s">
        <v>3763</v>
      </c>
      <c r="V659" s="2" t="s">
        <v>219</v>
      </c>
      <c r="W659" s="2" t="s">
        <v>46</v>
      </c>
      <c r="X659" s="2" t="s">
        <v>47</v>
      </c>
      <c r="Y659" s="2" t="s">
        <v>48</v>
      </c>
      <c r="Z659" s="17" t="str">
        <f>IF(Tabela1[[#This Row],[R.A.E]]="SIM",VLOOKUP(Tabela1[[#This Row],[CLASSIFICAÇÃO]],[1]Lista_Susp_!PRAZO,2,0)+Tabela1[[#This Row],[DATA]],"")</f>
        <v/>
      </c>
      <c r="AA659" s="19" t="b">
        <f ca="1">IF(Tabela1[[#This Row],[R.A.E]]="SIM",IF(AC659="ok","CONCLUÍDO",IF(Tabela1[[#This Row],[PRAZO ABERTURA R.A.E]]&lt;TODAY(),"ATRASADO","NO PRAZO")))</f>
        <v>0</v>
      </c>
      <c r="AB659" s="19" t="str">
        <f ca="1">IF(Tabela1[[#This Row],[PRAZO ABERTURA R.A.E]]&gt;=TODAY(),"",IF(Tabela1[[#This Row],[STATUS]]="ATRASADO",TODAY()-Tabela1[[#This Row],[PRAZO ABERTURA R.A.E]],""))</f>
        <v/>
      </c>
      <c r="AE659" s="2"/>
      <c r="AF659" t="s">
        <v>52</v>
      </c>
    </row>
    <row r="660" spans="1:32" ht="30" x14ac:dyDescent="0.25">
      <c r="A660" s="4">
        <v>659</v>
      </c>
      <c r="B660" s="20" t="s">
        <v>32</v>
      </c>
      <c r="C660" s="49">
        <v>45447</v>
      </c>
      <c r="D660" s="6" t="str">
        <f t="shared" si="6"/>
        <v>junho</v>
      </c>
      <c r="E660" s="21">
        <v>0.5625</v>
      </c>
      <c r="F660" s="40" t="s">
        <v>3764</v>
      </c>
      <c r="G660" s="20" t="s">
        <v>73</v>
      </c>
      <c r="H660" s="9"/>
      <c r="I660" s="10"/>
      <c r="J660" s="2"/>
      <c r="K660" s="11" t="s">
        <v>3765</v>
      </c>
      <c r="L660" s="2" t="s">
        <v>37</v>
      </c>
      <c r="M660" s="2" t="s">
        <v>128</v>
      </c>
      <c r="N660" s="20" t="s">
        <v>3766</v>
      </c>
      <c r="O660" s="20" t="s">
        <v>3767</v>
      </c>
      <c r="P660" s="2" t="s">
        <v>3448</v>
      </c>
      <c r="Q660" s="31"/>
      <c r="R660" s="31"/>
      <c r="S660" s="31"/>
      <c r="T660" s="41" t="s">
        <v>3768</v>
      </c>
      <c r="U660" s="2" t="s">
        <v>3501</v>
      </c>
      <c r="V660" s="2" t="s">
        <v>1038</v>
      </c>
      <c r="W660" s="2" t="s">
        <v>46</v>
      </c>
      <c r="X660" s="2" t="s">
        <v>47</v>
      </c>
      <c r="Y660" s="2" t="s">
        <v>48</v>
      </c>
      <c r="Z660" s="17" t="str">
        <f>IF(Tabela1[[#This Row],[R.A.E]]="SIM",VLOOKUP(Tabela1[[#This Row],[CLASSIFICAÇÃO]],[1]Lista_Susp_!PRAZO,2,0)+Tabela1[[#This Row],[DATA]],"")</f>
        <v/>
      </c>
      <c r="AA660" s="19" t="b">
        <f ca="1">IF(Tabela1[[#This Row],[R.A.E]]="SIM",IF(AC660="ok","CONCLUÍDO",IF(Tabela1[[#This Row],[PRAZO ABERTURA R.A.E]]&lt;TODAY(),"ATRASADO","NO PRAZO")))</f>
        <v>0</v>
      </c>
      <c r="AB660" s="19" t="str">
        <f ca="1">IF(Tabela1[[#This Row],[PRAZO ABERTURA R.A.E]]&gt;=TODAY(),"",IF(Tabela1[[#This Row],[STATUS]]="ATRASADO",TODAY()-Tabela1[[#This Row],[PRAZO ABERTURA R.A.E]],""))</f>
        <v/>
      </c>
      <c r="AE660" s="2"/>
      <c r="AF660" t="s">
        <v>52</v>
      </c>
    </row>
    <row r="661" spans="1:32" x14ac:dyDescent="0.25">
      <c r="A661" s="4">
        <v>659</v>
      </c>
      <c r="B661" s="20" t="s">
        <v>32</v>
      </c>
      <c r="C661" s="49">
        <v>45447</v>
      </c>
      <c r="D661" s="6" t="str">
        <f t="shared" si="6"/>
        <v>junho</v>
      </c>
      <c r="E661" s="21">
        <v>0.55555555555555558</v>
      </c>
      <c r="F661" s="40" t="s">
        <v>3769</v>
      </c>
      <c r="G661" s="20" t="s">
        <v>73</v>
      </c>
      <c r="H661" s="9"/>
      <c r="I661" s="10"/>
      <c r="J661" s="2"/>
      <c r="K661" s="11" t="s">
        <v>3770</v>
      </c>
      <c r="L661" s="2" t="s">
        <v>37</v>
      </c>
      <c r="M661" s="2" t="s">
        <v>128</v>
      </c>
      <c r="N661" s="20" t="s">
        <v>3771</v>
      </c>
      <c r="O661" s="20" t="s">
        <v>3772</v>
      </c>
      <c r="P661" s="2" t="s">
        <v>3448</v>
      </c>
      <c r="Q661" s="31"/>
      <c r="R661" s="31"/>
      <c r="S661" s="31"/>
      <c r="T661" s="41" t="s">
        <v>3773</v>
      </c>
      <c r="U661" s="2" t="s">
        <v>3501</v>
      </c>
      <c r="V661" s="2" t="s">
        <v>1038</v>
      </c>
      <c r="W661" s="2" t="s">
        <v>46</v>
      </c>
      <c r="X661" s="2" t="s">
        <v>47</v>
      </c>
      <c r="Y661" s="2" t="s">
        <v>48</v>
      </c>
      <c r="Z661" s="17" t="str">
        <f>IF(Tabela1[[#This Row],[R.A.E]]="SIM",VLOOKUP(Tabela1[[#This Row],[CLASSIFICAÇÃO]],[1]Lista_Susp_!PRAZO,2,0)+Tabela1[[#This Row],[DATA]],"")</f>
        <v/>
      </c>
      <c r="AA661" s="19" t="b">
        <f ca="1">IF(Tabela1[[#This Row],[R.A.E]]="SIM",IF(AC661="ok","CONCLUÍDO",IF(Tabela1[[#This Row],[PRAZO ABERTURA R.A.E]]&lt;TODAY(),"ATRASADO","NO PRAZO")))</f>
        <v>0</v>
      </c>
      <c r="AB661" s="19" t="str">
        <f ca="1">IF(Tabela1[[#This Row],[PRAZO ABERTURA R.A.E]]&gt;=TODAY(),"",IF(Tabela1[[#This Row],[STATUS]]="ATRASADO",TODAY()-Tabela1[[#This Row],[PRAZO ABERTURA R.A.E]],""))</f>
        <v/>
      </c>
      <c r="AE661" s="2"/>
      <c r="AF661" t="s">
        <v>52</v>
      </c>
    </row>
    <row r="662" spans="1:32" ht="30" x14ac:dyDescent="0.25">
      <c r="A662" s="4">
        <v>661</v>
      </c>
      <c r="B662" s="20" t="s">
        <v>32</v>
      </c>
      <c r="C662" s="49">
        <v>45447</v>
      </c>
      <c r="D662" s="6" t="str">
        <f t="shared" si="6"/>
        <v>junho</v>
      </c>
      <c r="E662" s="21">
        <v>0.35416666666666669</v>
      </c>
      <c r="F662" s="40" t="s">
        <v>3774</v>
      </c>
      <c r="G662" s="20" t="s">
        <v>34</v>
      </c>
      <c r="H662" s="9" t="s">
        <v>35</v>
      </c>
      <c r="I662" s="10"/>
      <c r="J662" s="2"/>
      <c r="K662" s="11" t="s">
        <v>3775</v>
      </c>
      <c r="L662" s="2" t="s">
        <v>3776</v>
      </c>
      <c r="M662" s="2" t="s">
        <v>76</v>
      </c>
      <c r="N662" s="20" t="s">
        <v>3777</v>
      </c>
      <c r="O662" s="20" t="s">
        <v>3778</v>
      </c>
      <c r="P662" s="2" t="s">
        <v>245</v>
      </c>
      <c r="Q662" s="31"/>
      <c r="R662" s="31"/>
      <c r="S662" s="31"/>
      <c r="T662" s="41" t="s">
        <v>3779</v>
      </c>
      <c r="U662" s="2" t="s">
        <v>3537</v>
      </c>
      <c r="V662" s="2" t="s">
        <v>467</v>
      </c>
      <c r="W662" s="2" t="s">
        <v>46</v>
      </c>
      <c r="X662" s="2" t="s">
        <v>47</v>
      </c>
      <c r="Y662" s="2" t="s">
        <v>52</v>
      </c>
      <c r="Z662" s="17">
        <f>IF(Tabela1[[#This Row],[R.A.E]]="SIM",VLOOKUP(Tabela1[[#This Row],[CLASSIFICAÇÃO]],[1]Lista_Susp_!PRAZO,2,0)+Tabela1[[#This Row],[DATA]],"")</f>
        <v>45454</v>
      </c>
      <c r="AA662" s="19" t="str">
        <f ca="1">IF(Tabela1[[#This Row],[R.A.E]]="SIM",IF(AC662="ok","CONCLUÍDO",IF(Tabela1[[#This Row],[PRAZO ABERTURA R.A.E]]&lt;TODAY(),"ATRASADO","NO PRAZO")))</f>
        <v>CONCLUÍDO</v>
      </c>
      <c r="AB662" s="19" t="str">
        <f ca="1">IF(Tabela1[[#This Row],[PRAZO ABERTURA R.A.E]]&gt;=TODAY(),"",IF(Tabela1[[#This Row],[STATUS]]="ATRASADO",TODAY()-Tabela1[[#This Row],[PRAZO ABERTURA R.A.E]],""))</f>
        <v/>
      </c>
      <c r="AC662" s="2" t="s">
        <v>62</v>
      </c>
      <c r="AD662" s="17">
        <v>45453</v>
      </c>
      <c r="AE662" s="2" t="s">
        <v>52</v>
      </c>
      <c r="AF662" t="s">
        <v>52</v>
      </c>
    </row>
    <row r="663" spans="1:32" x14ac:dyDescent="0.25">
      <c r="A663" s="4">
        <v>662</v>
      </c>
      <c r="B663" s="20" t="s">
        <v>32</v>
      </c>
      <c r="C663" s="49">
        <v>45447</v>
      </c>
      <c r="D663" s="6" t="str">
        <f t="shared" si="6"/>
        <v>junho</v>
      </c>
      <c r="E663" s="21">
        <v>0.65277777777777779</v>
      </c>
      <c r="F663" s="40" t="s">
        <v>3780</v>
      </c>
      <c r="G663" s="20" t="s">
        <v>64</v>
      </c>
      <c r="H663" s="9"/>
      <c r="I663" s="10"/>
      <c r="J663" s="2"/>
      <c r="K663" s="11" t="s">
        <v>3781</v>
      </c>
      <c r="L663" s="2" t="s">
        <v>37</v>
      </c>
      <c r="M663" s="2" t="s">
        <v>128</v>
      </c>
      <c r="N663" s="20" t="s">
        <v>3766</v>
      </c>
      <c r="O663" s="20" t="s">
        <v>3782</v>
      </c>
      <c r="P663" s="2" t="s">
        <v>3448</v>
      </c>
      <c r="Q663" s="31"/>
      <c r="R663" s="31"/>
      <c r="S663" s="31"/>
      <c r="T663" s="41" t="s">
        <v>3768</v>
      </c>
      <c r="U663" s="2" t="s">
        <v>3501</v>
      </c>
      <c r="V663" s="2" t="s">
        <v>1038</v>
      </c>
      <c r="W663" s="2" t="s">
        <v>46</v>
      </c>
      <c r="X663" s="2" t="s">
        <v>47</v>
      </c>
      <c r="Y663" s="2" t="s">
        <v>48</v>
      </c>
      <c r="Z663" s="17" t="str">
        <f>IF(Tabela1[[#This Row],[R.A.E]]="SIM",VLOOKUP(Tabela1[[#This Row],[CLASSIFICAÇÃO]],[1]Lista_Susp_!PRAZO,2,0)+Tabela1[[#This Row],[DATA]],"")</f>
        <v/>
      </c>
      <c r="AA663" s="19" t="b">
        <f ca="1">IF(Tabela1[[#This Row],[R.A.E]]="SIM",IF(AC663="ok","CONCLUÍDO",IF(Tabela1[[#This Row],[PRAZO ABERTURA R.A.E]]&lt;TODAY(),"ATRASADO","NO PRAZO")))</f>
        <v>0</v>
      </c>
      <c r="AB663" s="19" t="str">
        <f ca="1">IF(Tabela1[[#This Row],[PRAZO ABERTURA R.A.E]]&gt;=TODAY(),"",IF(Tabela1[[#This Row],[STATUS]]="ATRASADO",TODAY()-Tabela1[[#This Row],[PRAZO ABERTURA R.A.E]],""))</f>
        <v/>
      </c>
      <c r="AE663" s="2"/>
      <c r="AF663" t="s">
        <v>52</v>
      </c>
    </row>
    <row r="664" spans="1:32" ht="30" x14ac:dyDescent="0.25">
      <c r="A664" s="4">
        <v>663</v>
      </c>
      <c r="B664" s="20" t="s">
        <v>71</v>
      </c>
      <c r="C664" s="49">
        <v>45447</v>
      </c>
      <c r="D664" s="6" t="str">
        <f t="shared" si="6"/>
        <v>junho</v>
      </c>
      <c r="E664" s="21">
        <v>0.4201388888888889</v>
      </c>
      <c r="F664" s="40" t="s">
        <v>1247</v>
      </c>
      <c r="G664" s="20" t="s">
        <v>125</v>
      </c>
      <c r="H664" s="9"/>
      <c r="I664" s="10"/>
      <c r="J664" s="2"/>
      <c r="K664" s="11" t="s">
        <v>3783</v>
      </c>
      <c r="L664" s="2" t="s">
        <v>243</v>
      </c>
      <c r="M664" s="2" t="s">
        <v>128</v>
      </c>
      <c r="N664" s="20" t="s">
        <v>3784</v>
      </c>
      <c r="O664" s="20" t="s">
        <v>3785</v>
      </c>
      <c r="P664" s="2" t="s">
        <v>2491</v>
      </c>
      <c r="Q664" s="31"/>
      <c r="R664" s="31"/>
      <c r="S664" s="31"/>
      <c r="T664" s="41" t="s">
        <v>3786</v>
      </c>
      <c r="U664" s="2" t="s">
        <v>3787</v>
      </c>
      <c r="V664" s="2" t="s">
        <v>170</v>
      </c>
      <c r="W664" s="2" t="s">
        <v>46</v>
      </c>
      <c r="X664" s="2" t="s">
        <v>47</v>
      </c>
      <c r="Y664" s="2" t="s">
        <v>48</v>
      </c>
      <c r="Z664" s="17" t="str">
        <f>IF(Tabela1[[#This Row],[R.A.E]]="SIM",VLOOKUP(Tabela1[[#This Row],[CLASSIFICAÇÃO]],[1]Lista_Susp_!PRAZO,2,0)+Tabela1[[#This Row],[DATA]],"")</f>
        <v/>
      </c>
      <c r="AA664" s="19" t="b">
        <f ca="1">IF(Tabela1[[#This Row],[R.A.E]]="SIM",IF(AC664="ok","CONCLUÍDO",IF(Tabela1[[#This Row],[PRAZO ABERTURA R.A.E]]&lt;TODAY(),"ATRASADO","NO PRAZO")))</f>
        <v>0</v>
      </c>
      <c r="AB664" s="19" t="str">
        <f ca="1">IF(Tabela1[[#This Row],[PRAZO ABERTURA R.A.E]]&gt;=TODAY(),"",IF(Tabela1[[#This Row],[STATUS]]="ATRASADO",TODAY()-Tabela1[[#This Row],[PRAZO ABERTURA R.A.E]],""))</f>
        <v/>
      </c>
      <c r="AE664" s="2"/>
      <c r="AF664" t="s">
        <v>52</v>
      </c>
    </row>
    <row r="665" spans="1:32" ht="30" x14ac:dyDescent="0.25">
      <c r="A665" s="4">
        <v>664</v>
      </c>
      <c r="B665" s="20" t="s">
        <v>71</v>
      </c>
      <c r="C665" s="49">
        <v>45447</v>
      </c>
      <c r="D665" s="6" t="str">
        <f t="shared" si="6"/>
        <v>junho</v>
      </c>
      <c r="E665" s="21">
        <v>0.72222222222222221</v>
      </c>
      <c r="F665" s="68" t="s">
        <v>3788</v>
      </c>
      <c r="G665" s="20" t="s">
        <v>34</v>
      </c>
      <c r="H665" s="9" t="s">
        <v>35</v>
      </c>
      <c r="I665" s="10"/>
      <c r="J665" s="2"/>
      <c r="K665" s="11" t="s">
        <v>3789</v>
      </c>
      <c r="L665" s="2" t="s">
        <v>95</v>
      </c>
      <c r="M665" s="2" t="s">
        <v>128</v>
      </c>
      <c r="N665" s="20" t="s">
        <v>935</v>
      </c>
      <c r="O665" s="20" t="s">
        <v>3790</v>
      </c>
      <c r="P665" s="2" t="s">
        <v>329</v>
      </c>
      <c r="Q665" s="31"/>
      <c r="R665" s="31"/>
      <c r="S665" s="31"/>
      <c r="T665" s="41" t="s">
        <v>3791</v>
      </c>
      <c r="U665" s="2" t="s">
        <v>2919</v>
      </c>
      <c r="V665" s="2" t="s">
        <v>85</v>
      </c>
      <c r="W665" s="2" t="s">
        <v>46</v>
      </c>
      <c r="X665" s="2" t="s">
        <v>47</v>
      </c>
      <c r="Y665" s="2" t="s">
        <v>48</v>
      </c>
      <c r="Z665" s="17" t="str">
        <f>IF(Tabela1[[#This Row],[R.A.E]]="SIM",VLOOKUP(Tabela1[[#This Row],[CLASSIFICAÇÃO]],[1]Lista_Susp_!PRAZO,2,0)+Tabela1[[#This Row],[DATA]],"")</f>
        <v/>
      </c>
      <c r="AA665" s="19" t="b">
        <f ca="1">IF(Tabela1[[#This Row],[R.A.E]]="SIM",IF(AC665="ok","CONCLUÍDO",IF(Tabela1[[#This Row],[PRAZO ABERTURA R.A.E]]&lt;TODAY(),"ATRASADO","NO PRAZO")))</f>
        <v>0</v>
      </c>
      <c r="AB665" s="19" t="str">
        <f ca="1">IF(Tabela1[[#This Row],[PRAZO ABERTURA R.A.E]]&gt;=TODAY(),"",IF(Tabela1[[#This Row],[STATUS]]="ATRASADO",TODAY()-Tabela1[[#This Row],[PRAZO ABERTURA R.A.E]],""))</f>
        <v/>
      </c>
      <c r="AE665" s="2"/>
      <c r="AF665" t="s">
        <v>52</v>
      </c>
    </row>
    <row r="666" spans="1:32" ht="45" x14ac:dyDescent="0.25">
      <c r="A666" s="4">
        <v>665</v>
      </c>
      <c r="B666" s="20" t="s">
        <v>71</v>
      </c>
      <c r="C666" s="49">
        <v>45447</v>
      </c>
      <c r="D666" s="6" t="str">
        <f t="shared" si="6"/>
        <v>junho</v>
      </c>
      <c r="E666" s="21">
        <v>0.47916666666666669</v>
      </c>
      <c r="F666" s="40" t="s">
        <v>3792</v>
      </c>
      <c r="G666" s="20" t="s">
        <v>34</v>
      </c>
      <c r="H666" s="9" t="s">
        <v>35</v>
      </c>
      <c r="I666" s="10"/>
      <c r="J666" s="2"/>
      <c r="K666" s="11" t="s">
        <v>3793</v>
      </c>
      <c r="L666" s="2" t="s">
        <v>95</v>
      </c>
      <c r="M666" s="2" t="s">
        <v>128</v>
      </c>
      <c r="N666" s="20" t="s">
        <v>935</v>
      </c>
      <c r="O666" s="20" t="s">
        <v>3790</v>
      </c>
      <c r="P666" s="2" t="s">
        <v>329</v>
      </c>
      <c r="Q666" s="31"/>
      <c r="R666" s="31"/>
      <c r="S666" s="31"/>
      <c r="T666" s="41" t="s">
        <v>3794</v>
      </c>
      <c r="U666" s="2" t="s">
        <v>3795</v>
      </c>
      <c r="V666" s="2" t="s">
        <v>85</v>
      </c>
      <c r="W666" s="2" t="s">
        <v>46</v>
      </c>
      <c r="X666" s="2" t="s">
        <v>47</v>
      </c>
      <c r="Y666" s="2" t="s">
        <v>48</v>
      </c>
      <c r="Z666" s="17" t="str">
        <f>IF(Tabela1[[#This Row],[R.A.E]]="SIM",VLOOKUP(Tabela1[[#This Row],[CLASSIFICAÇÃO]],[1]Lista_Susp_!PRAZO,2,0)+Tabela1[[#This Row],[DATA]],"")</f>
        <v/>
      </c>
      <c r="AA666" s="19" t="b">
        <f ca="1">IF(Tabela1[[#This Row],[R.A.E]]="SIM",IF(AC666="ok","CONCLUÍDO",IF(Tabela1[[#This Row],[PRAZO ABERTURA R.A.E]]&lt;TODAY(),"ATRASADO","NO PRAZO")))</f>
        <v>0</v>
      </c>
      <c r="AB666" s="19" t="str">
        <f ca="1">IF(Tabela1[[#This Row],[PRAZO ABERTURA R.A.E]]&gt;=TODAY(),"",IF(Tabela1[[#This Row],[STATUS]]="ATRASADO",TODAY()-Tabela1[[#This Row],[PRAZO ABERTURA R.A.E]],""))</f>
        <v/>
      </c>
      <c r="AE666" s="2"/>
      <c r="AF666" t="s">
        <v>52</v>
      </c>
    </row>
    <row r="667" spans="1:32" ht="30" x14ac:dyDescent="0.25">
      <c r="A667" s="4">
        <v>666</v>
      </c>
      <c r="B667" s="20" t="s">
        <v>32</v>
      </c>
      <c r="C667" s="49">
        <v>45448</v>
      </c>
      <c r="D667" s="6" t="str">
        <f t="shared" si="6"/>
        <v>junho</v>
      </c>
      <c r="E667" s="21">
        <v>0.34027777777777773</v>
      </c>
      <c r="F667" s="40" t="s">
        <v>3796</v>
      </c>
      <c r="G667" s="20" t="s">
        <v>73</v>
      </c>
      <c r="H667" s="9"/>
      <c r="I667" s="10"/>
      <c r="J667" s="2"/>
      <c r="K667" s="11" t="s">
        <v>3797</v>
      </c>
      <c r="L667" s="2" t="s">
        <v>37</v>
      </c>
      <c r="M667" s="2" t="s">
        <v>76</v>
      </c>
      <c r="N667" s="20" t="s">
        <v>3798</v>
      </c>
      <c r="O667" s="20" t="s">
        <v>3799</v>
      </c>
      <c r="P667" s="2" t="s">
        <v>3448</v>
      </c>
      <c r="Q667" s="31"/>
      <c r="R667" s="31"/>
      <c r="S667" s="31"/>
      <c r="T667" s="41" t="s">
        <v>3800</v>
      </c>
      <c r="U667" s="2" t="s">
        <v>2000</v>
      </c>
      <c r="V667" s="2" t="s">
        <v>467</v>
      </c>
      <c r="W667" s="2" t="s">
        <v>46</v>
      </c>
      <c r="X667" s="2" t="s">
        <v>47</v>
      </c>
      <c r="Y667" s="2" t="s">
        <v>48</v>
      </c>
      <c r="Z667" s="17" t="str">
        <f>IF(Tabela1[[#This Row],[R.A.E]]="SIM",VLOOKUP(Tabela1[[#This Row],[CLASSIFICAÇÃO]],[1]Lista_Susp_!PRAZO,2,0)+Tabela1[[#This Row],[DATA]],"")</f>
        <v/>
      </c>
      <c r="AA667" s="19" t="b">
        <f ca="1">IF(Tabela1[[#This Row],[R.A.E]]="SIM",IF(AC667="ok","CONCLUÍDO",IF(Tabela1[[#This Row],[PRAZO ABERTURA R.A.E]]&lt;TODAY(),"ATRASADO","NO PRAZO")))</f>
        <v>0</v>
      </c>
      <c r="AB667" s="19" t="str">
        <f ca="1">IF(Tabela1[[#This Row],[PRAZO ABERTURA R.A.E]]&gt;=TODAY(),"",IF(Tabela1[[#This Row],[STATUS]]="ATRASADO",TODAY()-Tabela1[[#This Row],[PRAZO ABERTURA R.A.E]],""))</f>
        <v/>
      </c>
      <c r="AE667" s="2"/>
      <c r="AF667" t="s">
        <v>52</v>
      </c>
    </row>
    <row r="668" spans="1:32" ht="45" x14ac:dyDescent="0.25">
      <c r="A668" s="4">
        <v>667</v>
      </c>
      <c r="B668" s="20" t="s">
        <v>71</v>
      </c>
      <c r="C668" s="49">
        <v>45448</v>
      </c>
      <c r="D668" s="6" t="str">
        <f t="shared" si="6"/>
        <v>junho</v>
      </c>
      <c r="E668" s="21">
        <v>0.53472222222222221</v>
      </c>
      <c r="F668" s="40" t="s">
        <v>3801</v>
      </c>
      <c r="G668" s="20" t="s">
        <v>64</v>
      </c>
      <c r="H668" s="9"/>
      <c r="I668" s="10"/>
      <c r="J668" s="2"/>
      <c r="K668" s="11" t="s">
        <v>3802</v>
      </c>
      <c r="L668" s="2" t="s">
        <v>689</v>
      </c>
      <c r="M668" s="2" t="s">
        <v>128</v>
      </c>
      <c r="N668" s="20" t="s">
        <v>2878</v>
      </c>
      <c r="O668" s="20" t="s">
        <v>3803</v>
      </c>
      <c r="P668" s="2" t="s">
        <v>3129</v>
      </c>
      <c r="Q668" s="31"/>
      <c r="R668" s="31"/>
      <c r="S668" s="31"/>
      <c r="T668" s="41" t="s">
        <v>3804</v>
      </c>
      <c r="U668" s="2" t="s">
        <v>3805</v>
      </c>
      <c r="V668" s="2" t="s">
        <v>145</v>
      </c>
      <c r="W668" s="2" t="s">
        <v>46</v>
      </c>
      <c r="X668" s="2" t="s">
        <v>47</v>
      </c>
      <c r="Y668" s="2" t="s">
        <v>48</v>
      </c>
      <c r="Z668" s="17" t="str">
        <f>IF(Tabela1[[#This Row],[R.A.E]]="SIM",VLOOKUP(Tabela1[[#This Row],[CLASSIFICAÇÃO]],[1]Lista_Susp_!PRAZO,2,0)+Tabela1[[#This Row],[DATA]],"")</f>
        <v/>
      </c>
      <c r="AA668" s="19" t="b">
        <f ca="1">IF(Tabela1[[#This Row],[R.A.E]]="SIM",IF(AC668="ok","CONCLUÍDO",IF(Tabela1[[#This Row],[PRAZO ABERTURA R.A.E]]&lt;TODAY(),"ATRASADO","NO PRAZO")))</f>
        <v>0</v>
      </c>
      <c r="AB668" s="19" t="str">
        <f ca="1">IF(Tabela1[[#This Row],[PRAZO ABERTURA R.A.E]]&gt;=TODAY(),"",IF(Tabela1[[#This Row],[STATUS]]="ATRASADO",TODAY()-Tabela1[[#This Row],[PRAZO ABERTURA R.A.E]],""))</f>
        <v/>
      </c>
      <c r="AE668" s="2"/>
      <c r="AF668" t="s">
        <v>52</v>
      </c>
    </row>
    <row r="669" spans="1:32" ht="45" x14ac:dyDescent="0.25">
      <c r="A669" s="4">
        <v>668</v>
      </c>
      <c r="B669" s="20" t="s">
        <v>71</v>
      </c>
      <c r="C669" s="49">
        <v>45416</v>
      </c>
      <c r="D669" s="6" t="str">
        <f t="shared" si="6"/>
        <v>maio</v>
      </c>
      <c r="E669" s="21">
        <v>0.70833333333333337</v>
      </c>
      <c r="F669" s="40" t="s">
        <v>3806</v>
      </c>
      <c r="G669" s="20" t="s">
        <v>125</v>
      </c>
      <c r="H669" s="9"/>
      <c r="I669" s="10"/>
      <c r="J669" s="2"/>
      <c r="K669" s="11" t="s">
        <v>3807</v>
      </c>
      <c r="L669" s="2" t="s">
        <v>127</v>
      </c>
      <c r="M669" s="2" t="s">
        <v>128</v>
      </c>
      <c r="N669" s="20" t="s">
        <v>2878</v>
      </c>
      <c r="O669" s="20" t="s">
        <v>3808</v>
      </c>
      <c r="P669" s="2" t="s">
        <v>3809</v>
      </c>
      <c r="Q669" s="31"/>
      <c r="R669" s="31"/>
      <c r="S669" s="31"/>
      <c r="T669" s="41" t="s">
        <v>3810</v>
      </c>
      <c r="U669" s="2" t="s">
        <v>2914</v>
      </c>
      <c r="V669" s="4" t="s">
        <v>3811</v>
      </c>
      <c r="W669" s="2" t="s">
        <v>46</v>
      </c>
      <c r="X669" s="2" t="s">
        <v>47</v>
      </c>
      <c r="Y669" s="2" t="s">
        <v>48</v>
      </c>
      <c r="Z669" s="17" t="str">
        <f>IF(Tabela1[[#This Row],[R.A.E]]="SIM",VLOOKUP(Tabela1[[#This Row],[CLASSIFICAÇÃO]],[1]Lista_Susp_!PRAZO,2,0)+Tabela1[[#This Row],[DATA]],"")</f>
        <v/>
      </c>
      <c r="AA669" s="19" t="b">
        <f ca="1">IF(Tabela1[[#This Row],[R.A.E]]="SIM",IF(AC669="ok","CONCLUÍDO",IF(Tabela1[[#This Row],[PRAZO ABERTURA R.A.E]]&lt;TODAY(),"ATRASADO","NO PRAZO")))</f>
        <v>0</v>
      </c>
      <c r="AB669" s="19" t="str">
        <f ca="1">IF(Tabela1[[#This Row],[PRAZO ABERTURA R.A.E]]&gt;=TODAY(),"",IF(Tabela1[[#This Row],[STATUS]]="ATRASADO",TODAY()-Tabela1[[#This Row],[PRAZO ABERTURA R.A.E]],""))</f>
        <v/>
      </c>
      <c r="AE669" s="2"/>
      <c r="AF669" t="s">
        <v>52</v>
      </c>
    </row>
    <row r="670" spans="1:32" ht="30" x14ac:dyDescent="0.25">
      <c r="A670" s="4">
        <v>669</v>
      </c>
      <c r="B670" s="20" t="s">
        <v>71</v>
      </c>
      <c r="C670" s="49">
        <v>45449</v>
      </c>
      <c r="D670" s="6" t="str">
        <f t="shared" si="6"/>
        <v>junho</v>
      </c>
      <c r="E670" s="21">
        <v>0.39583333333333331</v>
      </c>
      <c r="F670" s="40" t="s">
        <v>3812</v>
      </c>
      <c r="G670" s="20" t="s">
        <v>125</v>
      </c>
      <c r="H670" s="9"/>
      <c r="I670" s="10"/>
      <c r="J670" s="2"/>
      <c r="K670" s="11" t="s">
        <v>3813</v>
      </c>
      <c r="L670" s="2" t="s">
        <v>1016</v>
      </c>
      <c r="M670" s="2" t="s">
        <v>128</v>
      </c>
      <c r="N670" s="20" t="s">
        <v>3814</v>
      </c>
      <c r="O670" s="20" t="s">
        <v>3815</v>
      </c>
      <c r="P670" s="2" t="s">
        <v>3084</v>
      </c>
      <c r="Q670" s="31"/>
      <c r="R670" s="31"/>
      <c r="S670" s="31"/>
      <c r="T670" s="41" t="s">
        <v>3816</v>
      </c>
      <c r="U670" s="2" t="s">
        <v>3817</v>
      </c>
      <c r="V670" s="2" t="s">
        <v>3811</v>
      </c>
      <c r="W670" s="2" t="s">
        <v>46</v>
      </c>
      <c r="X670" s="2" t="s">
        <v>151</v>
      </c>
      <c r="Y670" s="2" t="s">
        <v>52</v>
      </c>
      <c r="Z670" s="17">
        <f>IF(Tabela1[[#This Row],[R.A.E]]="SIM",VLOOKUP(Tabela1[[#This Row],[CLASSIFICAÇÃO]],[1]Lista_Susp_!PRAZO,2,0)+Tabela1[[#This Row],[DATA]],"")</f>
        <v>45456</v>
      </c>
      <c r="AA670" s="19" t="str">
        <f ca="1">IF(Tabela1[[#This Row],[R.A.E]]="SIM",IF(AC670="ok","CONCLUÍDO",IF(Tabela1[[#This Row],[PRAZO ABERTURA R.A.E]]&lt;TODAY(),"ATRASADO","NO PRAZO")))</f>
        <v>ATRASADO</v>
      </c>
      <c r="AB670" s="19">
        <f ca="1">IF(Tabela1[[#This Row],[PRAZO ABERTURA R.A.E]]&gt;=TODAY(),"",IF(Tabela1[[#This Row],[STATUS]]="ATRASADO",TODAY()-Tabela1[[#This Row],[PRAZO ABERTURA R.A.E]],""))</f>
        <v>127</v>
      </c>
      <c r="AE670" s="2"/>
      <c r="AF670" t="s">
        <v>52</v>
      </c>
    </row>
    <row r="671" spans="1:32" ht="45" x14ac:dyDescent="0.25">
      <c r="A671" s="4">
        <v>670</v>
      </c>
      <c r="B671" s="20" t="s">
        <v>71</v>
      </c>
      <c r="C671" s="49">
        <v>45449</v>
      </c>
      <c r="D671" s="6" t="str">
        <f t="shared" si="6"/>
        <v>junho</v>
      </c>
      <c r="E671" s="21">
        <v>0.37152777777777773</v>
      </c>
      <c r="F671" s="40" t="s">
        <v>3818</v>
      </c>
      <c r="G671" s="20" t="s">
        <v>73</v>
      </c>
      <c r="H671" s="9"/>
      <c r="I671" s="10"/>
      <c r="J671" s="2"/>
      <c r="K671" s="11" t="s">
        <v>3819</v>
      </c>
      <c r="L671" s="2" t="s">
        <v>3820</v>
      </c>
      <c r="M671" s="2" t="s">
        <v>76</v>
      </c>
      <c r="N671" s="20" t="s">
        <v>3821</v>
      </c>
      <c r="O671" s="20" t="s">
        <v>3822</v>
      </c>
      <c r="P671" s="2" t="s">
        <v>140</v>
      </c>
      <c r="Q671" s="31"/>
      <c r="R671" s="31"/>
      <c r="S671" s="31"/>
      <c r="T671" s="41" t="s">
        <v>3823</v>
      </c>
      <c r="U671" s="2" t="s">
        <v>3824</v>
      </c>
      <c r="V671" s="2" t="s">
        <v>415</v>
      </c>
      <c r="W671" s="2" t="s">
        <v>46</v>
      </c>
      <c r="X671" s="2" t="s">
        <v>47</v>
      </c>
      <c r="Y671" s="2" t="s">
        <v>52</v>
      </c>
      <c r="Z671" s="17">
        <f>IF(Tabela1[[#This Row],[R.A.E]]="SIM",VLOOKUP(Tabela1[[#This Row],[CLASSIFICAÇÃO]],[1]Lista_Susp_!PRAZO,2,0)+Tabela1[[#This Row],[DATA]],"")</f>
        <v>45456</v>
      </c>
      <c r="AA671" s="19" t="str">
        <f ca="1">IF(Tabela1[[#This Row],[R.A.E]]="SIM",IF(AC671="ok","CONCLUÍDO",IF(Tabela1[[#This Row],[PRAZO ABERTURA R.A.E]]&lt;TODAY(),"ATRASADO","NO PRAZO")))</f>
        <v>ATRASADO</v>
      </c>
      <c r="AB671" s="19">
        <f ca="1">IF(Tabela1[[#This Row],[PRAZO ABERTURA R.A.E]]&gt;=TODAY(),"",IF(Tabela1[[#This Row],[STATUS]]="ATRASADO",TODAY()-Tabela1[[#This Row],[PRAZO ABERTURA R.A.E]],""))</f>
        <v>127</v>
      </c>
      <c r="AE671" s="2"/>
      <c r="AF671" t="s">
        <v>52</v>
      </c>
    </row>
    <row r="672" spans="1:32" ht="30" x14ac:dyDescent="0.25">
      <c r="A672" s="4">
        <v>671</v>
      </c>
      <c r="B672" s="20" t="s">
        <v>71</v>
      </c>
      <c r="C672" s="49">
        <v>45449</v>
      </c>
      <c r="D672" s="6" t="str">
        <f t="shared" si="6"/>
        <v>junho</v>
      </c>
      <c r="E672" s="21">
        <v>0.83333333333333337</v>
      </c>
      <c r="F672" s="40" t="s">
        <v>1259</v>
      </c>
      <c r="G672" s="20" t="s">
        <v>34</v>
      </c>
      <c r="H672" s="9" t="s">
        <v>35</v>
      </c>
      <c r="I672" s="10"/>
      <c r="J672" s="2"/>
      <c r="K672" s="11" t="s">
        <v>3825</v>
      </c>
      <c r="L672" s="2" t="s">
        <v>95</v>
      </c>
      <c r="M672" s="2" t="s">
        <v>128</v>
      </c>
      <c r="N672" s="20" t="s">
        <v>3826</v>
      </c>
      <c r="O672" s="20" t="s">
        <v>3827</v>
      </c>
      <c r="P672" s="2" t="s">
        <v>329</v>
      </c>
      <c r="Q672" s="31"/>
      <c r="R672" s="31"/>
      <c r="S672" s="31"/>
      <c r="T672" s="41" t="s">
        <v>3828</v>
      </c>
      <c r="U672" s="2" t="s">
        <v>2642</v>
      </c>
      <c r="V672" s="2" t="s">
        <v>145</v>
      </c>
      <c r="W672" s="2" t="s">
        <v>46</v>
      </c>
      <c r="X672" s="2" t="s">
        <v>47</v>
      </c>
      <c r="Y672" s="2" t="s">
        <v>48</v>
      </c>
      <c r="Z672" s="17" t="str">
        <f>IF(Tabela1[[#This Row],[R.A.E]]="SIM",VLOOKUP(Tabela1[[#This Row],[CLASSIFICAÇÃO]],[1]Lista_Susp_!PRAZO,2,0)+Tabela1[[#This Row],[DATA]],"")</f>
        <v/>
      </c>
      <c r="AA672" s="19" t="b">
        <f ca="1">IF(Tabela1[[#This Row],[R.A.E]]="SIM",IF(AC672="ok","CONCLUÍDO",IF(Tabela1[[#This Row],[PRAZO ABERTURA R.A.E]]&lt;TODAY(),"ATRASADO","NO PRAZO")))</f>
        <v>0</v>
      </c>
      <c r="AB672" s="19" t="str">
        <f ca="1">IF(Tabela1[[#This Row],[PRAZO ABERTURA R.A.E]]&gt;=TODAY(),"",IF(Tabela1[[#This Row],[STATUS]]="ATRASADO",TODAY()-Tabela1[[#This Row],[PRAZO ABERTURA R.A.E]],""))</f>
        <v/>
      </c>
      <c r="AE672" s="2"/>
      <c r="AF672" t="s">
        <v>52</v>
      </c>
    </row>
    <row r="673" spans="1:32" ht="30" x14ac:dyDescent="0.25">
      <c r="A673" s="66">
        <v>672</v>
      </c>
      <c r="B673" s="20" t="s">
        <v>71</v>
      </c>
      <c r="C673" s="49">
        <v>45449</v>
      </c>
      <c r="D673" s="6" t="str">
        <f t="shared" si="6"/>
        <v>junho</v>
      </c>
      <c r="E673" s="21">
        <v>0.66666666666666663</v>
      </c>
      <c r="F673" s="40" t="s">
        <v>3092</v>
      </c>
      <c r="G673" s="20" t="s">
        <v>125</v>
      </c>
      <c r="H673" s="9"/>
      <c r="I673" s="10"/>
      <c r="J673" s="2"/>
      <c r="K673" s="11" t="s">
        <v>3829</v>
      </c>
      <c r="L673" s="31" t="s">
        <v>3830</v>
      </c>
      <c r="M673" s="2" t="s">
        <v>128</v>
      </c>
      <c r="N673" s="20" t="s">
        <v>3831</v>
      </c>
      <c r="O673" s="20" t="s">
        <v>3832</v>
      </c>
      <c r="P673" s="2" t="s">
        <v>3833</v>
      </c>
      <c r="Q673" s="31"/>
      <c r="R673" s="31"/>
      <c r="S673" s="31"/>
      <c r="T673" s="41" t="s">
        <v>3834</v>
      </c>
      <c r="U673" s="2" t="s">
        <v>3097</v>
      </c>
      <c r="V673" s="2" t="s">
        <v>3811</v>
      </c>
      <c r="W673" s="2" t="s">
        <v>46</v>
      </c>
      <c r="X673" s="2" t="s">
        <v>47</v>
      </c>
      <c r="Y673" s="2" t="s">
        <v>48</v>
      </c>
      <c r="Z673" s="17" t="str">
        <f>IF(Tabela1[[#This Row],[R.A.E]]="SIM",VLOOKUP(Tabela1[[#This Row],[CLASSIFICAÇÃO]],[1]Lista_Susp_!PRAZO,2,0)+Tabela1[[#This Row],[DATA]],"")</f>
        <v/>
      </c>
      <c r="AA673" s="19" t="b">
        <f ca="1">IF(Tabela1[[#This Row],[R.A.E]]="SIM",IF(AC673="ok","CONCLUÍDO",IF(Tabela1[[#This Row],[PRAZO ABERTURA R.A.E]]&lt;TODAY(),"ATRASADO","NO PRAZO")))</f>
        <v>0</v>
      </c>
      <c r="AB673" s="19" t="str">
        <f ca="1">IF(Tabela1[[#This Row],[PRAZO ABERTURA R.A.E]]&gt;=TODAY(),"",IF(Tabela1[[#This Row],[STATUS]]="ATRASADO",TODAY()-Tabela1[[#This Row],[PRAZO ABERTURA R.A.E]],""))</f>
        <v/>
      </c>
      <c r="AE673" s="2"/>
      <c r="AF673" t="s">
        <v>52</v>
      </c>
    </row>
    <row r="674" spans="1:32" ht="30" x14ac:dyDescent="0.25">
      <c r="A674" s="4">
        <v>673</v>
      </c>
      <c r="B674" s="20" t="s">
        <v>32</v>
      </c>
      <c r="C674" s="49">
        <v>45449</v>
      </c>
      <c r="D674" s="6" t="str">
        <f t="shared" si="6"/>
        <v>junho</v>
      </c>
      <c r="E674" s="21">
        <v>0.875</v>
      </c>
      <c r="F674" s="40" t="s">
        <v>3835</v>
      </c>
      <c r="G674" s="20" t="s">
        <v>34</v>
      </c>
      <c r="H674" s="9" t="s">
        <v>113</v>
      </c>
      <c r="I674" s="10"/>
      <c r="J674" s="2"/>
      <c r="K674" s="11" t="s">
        <v>3836</v>
      </c>
      <c r="L674" s="2" t="s">
        <v>982</v>
      </c>
      <c r="M674" s="2" t="s">
        <v>38</v>
      </c>
      <c r="N674" s="20" t="s">
        <v>3164</v>
      </c>
      <c r="O674" s="20" t="s">
        <v>3837</v>
      </c>
      <c r="P674" s="2" t="s">
        <v>3090</v>
      </c>
      <c r="Q674" s="31"/>
      <c r="R674" s="31"/>
      <c r="S674" s="31"/>
      <c r="T674" s="41" t="s">
        <v>3838</v>
      </c>
      <c r="U674" s="2" t="s">
        <v>3839</v>
      </c>
      <c r="V674" s="2" t="s">
        <v>1551</v>
      </c>
      <c r="W674" s="2" t="s">
        <v>46</v>
      </c>
      <c r="X674" s="2" t="s">
        <v>47</v>
      </c>
      <c r="Y674" s="2" t="s">
        <v>48</v>
      </c>
      <c r="Z674" s="17" t="str">
        <f>IF(Tabela1[[#This Row],[R.A.E]]="SIM",VLOOKUP(Tabela1[[#This Row],[CLASSIFICAÇÃO]],[1]Lista_Susp_!PRAZO,2,0)+Tabela1[[#This Row],[DATA]],"")</f>
        <v/>
      </c>
      <c r="AA674" s="19" t="b">
        <f ca="1">IF(Tabela1[[#This Row],[R.A.E]]="SIM",IF(AC674="ok","CONCLUÍDO",IF(Tabela1[[#This Row],[PRAZO ABERTURA R.A.E]]&lt;TODAY(),"ATRASADO","NO PRAZO")))</f>
        <v>0</v>
      </c>
      <c r="AB674" s="19" t="str">
        <f ca="1">IF(Tabela1[[#This Row],[PRAZO ABERTURA R.A.E]]&gt;=TODAY(),"",IF(Tabela1[[#This Row],[STATUS]]="ATRASADO",TODAY()-Tabela1[[#This Row],[PRAZO ABERTURA R.A.E]],""))</f>
        <v/>
      </c>
      <c r="AE674" s="2"/>
      <c r="AF674" t="s">
        <v>52</v>
      </c>
    </row>
    <row r="675" spans="1:32" ht="30" x14ac:dyDescent="0.25">
      <c r="A675" s="4">
        <v>674</v>
      </c>
      <c r="B675" s="20" t="s">
        <v>32</v>
      </c>
      <c r="C675" s="49">
        <v>45450</v>
      </c>
      <c r="D675" s="6" t="str">
        <f t="shared" si="6"/>
        <v>junho</v>
      </c>
      <c r="E675" s="21">
        <v>0.3125</v>
      </c>
      <c r="F675" s="40" t="s">
        <v>3840</v>
      </c>
      <c r="G675" s="20" t="s">
        <v>34</v>
      </c>
      <c r="H675" s="9" t="s">
        <v>93</v>
      </c>
      <c r="I675" s="10"/>
      <c r="J675" s="2"/>
      <c r="K675" s="11" t="s">
        <v>3841</v>
      </c>
      <c r="L675" s="2" t="s">
        <v>626</v>
      </c>
      <c r="M675" s="2" t="s">
        <v>460</v>
      </c>
      <c r="N675" s="20" t="s">
        <v>3842</v>
      </c>
      <c r="O675" s="40" t="s">
        <v>3843</v>
      </c>
      <c r="P675" s="2" t="s">
        <v>3844</v>
      </c>
      <c r="Q675" s="31"/>
      <c r="R675" s="31"/>
      <c r="S675" s="31"/>
      <c r="T675" s="41" t="s">
        <v>3845</v>
      </c>
      <c r="U675" s="2" t="s">
        <v>3846</v>
      </c>
      <c r="V675" s="2" t="s">
        <v>467</v>
      </c>
      <c r="W675" s="2" t="s">
        <v>46</v>
      </c>
      <c r="X675" s="2" t="s">
        <v>47</v>
      </c>
      <c r="Y675" s="2" t="s">
        <v>48</v>
      </c>
      <c r="Z675" s="17" t="str">
        <f>IF(Tabela1[[#This Row],[R.A.E]]="SIM",VLOOKUP(Tabela1[[#This Row],[CLASSIFICAÇÃO]],[1]Lista_Susp_!PRAZO,2,0)+Tabela1[[#This Row],[DATA]],"")</f>
        <v/>
      </c>
      <c r="AA675" s="19" t="b">
        <f ca="1">IF(Tabela1[[#This Row],[R.A.E]]="SIM",IF(AC675="ok","CONCLUÍDO",IF(Tabela1[[#This Row],[PRAZO ABERTURA R.A.E]]&lt;TODAY(),"ATRASADO","NO PRAZO")))</f>
        <v>0</v>
      </c>
      <c r="AB675" s="19" t="str">
        <f ca="1">IF(Tabela1[[#This Row],[PRAZO ABERTURA R.A.E]]&gt;=TODAY(),"",IF(Tabela1[[#This Row],[STATUS]]="ATRASADO",TODAY()-Tabela1[[#This Row],[PRAZO ABERTURA R.A.E]],""))</f>
        <v/>
      </c>
      <c r="AE675" s="2"/>
      <c r="AF675" t="s">
        <v>52</v>
      </c>
    </row>
    <row r="676" spans="1:32" ht="30" x14ac:dyDescent="0.25">
      <c r="A676" s="4">
        <v>675</v>
      </c>
      <c r="B676" s="20" t="s">
        <v>32</v>
      </c>
      <c r="C676" s="49">
        <v>45450</v>
      </c>
      <c r="D676" s="6" t="str">
        <f t="shared" si="6"/>
        <v>junho</v>
      </c>
      <c r="E676" s="21">
        <v>0.44444444444444442</v>
      </c>
      <c r="F676" s="40" t="s">
        <v>3467</v>
      </c>
      <c r="G676" s="20" t="s">
        <v>73</v>
      </c>
      <c r="H676" s="9"/>
      <c r="I676" s="10"/>
      <c r="J676" s="2"/>
      <c r="K676" s="11" t="s">
        <v>3847</v>
      </c>
      <c r="L676" s="2" t="s">
        <v>37</v>
      </c>
      <c r="M676" s="2" t="s">
        <v>76</v>
      </c>
      <c r="N676" s="20" t="s">
        <v>3848</v>
      </c>
      <c r="O676" s="40" t="s">
        <v>3849</v>
      </c>
      <c r="P676" s="2" t="s">
        <v>3111</v>
      </c>
      <c r="Q676" s="31"/>
      <c r="R676" s="31"/>
      <c r="S676" s="31"/>
      <c r="T676" s="41" t="s">
        <v>3850</v>
      </c>
      <c r="U676" s="2" t="s">
        <v>3851</v>
      </c>
      <c r="V676" s="2" t="s">
        <v>467</v>
      </c>
      <c r="W676" s="2" t="s">
        <v>46</v>
      </c>
      <c r="X676" s="2" t="s">
        <v>47</v>
      </c>
      <c r="Y676" s="2" t="s">
        <v>48</v>
      </c>
      <c r="Z676" s="17" t="str">
        <f>IF(Tabela1[[#This Row],[R.A.E]]="SIM",VLOOKUP(Tabela1[[#This Row],[CLASSIFICAÇÃO]],[1]Lista_Susp_!PRAZO,2,0)+Tabela1[[#This Row],[DATA]],"")</f>
        <v/>
      </c>
      <c r="AA676" s="19" t="b">
        <f ca="1">IF(Tabela1[[#This Row],[R.A.E]]="SIM",IF(AC676="ok","CONCLUÍDO",IF(Tabela1[[#This Row],[PRAZO ABERTURA R.A.E]]&lt;TODAY(),"ATRASADO","NO PRAZO")))</f>
        <v>0</v>
      </c>
      <c r="AB676" s="19" t="str">
        <f ca="1">IF(Tabela1[[#This Row],[PRAZO ABERTURA R.A.E]]&gt;=TODAY(),"",IF(Tabela1[[#This Row],[STATUS]]="ATRASADO",TODAY()-Tabela1[[#This Row],[PRAZO ABERTURA R.A.E]],""))</f>
        <v/>
      </c>
      <c r="AE676" s="2"/>
      <c r="AF676" t="s">
        <v>52</v>
      </c>
    </row>
    <row r="677" spans="1:32" ht="30" x14ac:dyDescent="0.25">
      <c r="A677" s="4">
        <v>676</v>
      </c>
      <c r="B677" s="20" t="s">
        <v>32</v>
      </c>
      <c r="C677" s="49">
        <v>45450</v>
      </c>
      <c r="D677" s="6" t="str">
        <f t="shared" si="6"/>
        <v>junho</v>
      </c>
      <c r="E677" s="21">
        <v>0.45833333333333331</v>
      </c>
      <c r="F677" s="40" t="s">
        <v>3467</v>
      </c>
      <c r="G677" s="20" t="s">
        <v>50</v>
      </c>
      <c r="H677" s="9"/>
      <c r="I677" s="10" t="s">
        <v>51</v>
      </c>
      <c r="J677" s="2"/>
      <c r="K677" s="11" t="s">
        <v>3852</v>
      </c>
      <c r="L677" s="2" t="s">
        <v>37</v>
      </c>
      <c r="M677" s="2" t="s">
        <v>76</v>
      </c>
      <c r="N677" s="20" t="s">
        <v>3853</v>
      </c>
      <c r="O677" s="20" t="s">
        <v>3854</v>
      </c>
      <c r="P677" s="2" t="s">
        <v>3448</v>
      </c>
      <c r="Q677" s="31"/>
      <c r="R677" s="31"/>
      <c r="S677" s="31"/>
      <c r="T677" s="41" t="s">
        <v>3855</v>
      </c>
      <c r="U677" s="2" t="s">
        <v>3856</v>
      </c>
      <c r="V677" s="2" t="s">
        <v>467</v>
      </c>
      <c r="W677" s="2" t="s">
        <v>46</v>
      </c>
      <c r="X677" s="2" t="s">
        <v>47</v>
      </c>
      <c r="Y677" s="2" t="s">
        <v>52</v>
      </c>
      <c r="Z677" s="17">
        <f>IF(Tabela1[[#This Row],[R.A.E]]="SIM",VLOOKUP(Tabela1[[#This Row],[CLASSIFICAÇÃO]],[1]Lista_Susp_!PRAZO,2,0)+Tabela1[[#This Row],[DATA]],"")</f>
        <v>45457</v>
      </c>
      <c r="AA677" s="19" t="str">
        <f ca="1">IF(Tabela1[[#This Row],[R.A.E]]="SIM",IF(AC677="ok","CONCLUÍDO",IF(Tabela1[[#This Row],[PRAZO ABERTURA R.A.E]]&lt;TODAY(),"ATRASADO","NO PRAZO")))</f>
        <v>CONCLUÍDO</v>
      </c>
      <c r="AB677" s="19" t="str">
        <f ca="1">IF(Tabela1[[#This Row],[PRAZO ABERTURA R.A.E]]&gt;=TODAY(),"",IF(Tabela1[[#This Row],[STATUS]]="ATRASADO",TODAY()-Tabela1[[#This Row],[PRAZO ABERTURA R.A.E]],""))</f>
        <v/>
      </c>
      <c r="AC677" s="2" t="s">
        <v>62</v>
      </c>
      <c r="AD677" s="17">
        <v>45453</v>
      </c>
      <c r="AE677" s="2" t="s">
        <v>52</v>
      </c>
      <c r="AF677" t="s">
        <v>52</v>
      </c>
    </row>
    <row r="678" spans="1:32" ht="30" x14ac:dyDescent="0.25">
      <c r="A678" s="4">
        <v>677</v>
      </c>
      <c r="B678" s="20" t="s">
        <v>32</v>
      </c>
      <c r="C678" s="49">
        <v>45449</v>
      </c>
      <c r="D678" s="6" t="str">
        <f t="shared" si="6"/>
        <v>junho</v>
      </c>
      <c r="E678" s="21">
        <v>9.0277777777777776E-2</v>
      </c>
      <c r="F678" s="40" t="s">
        <v>3857</v>
      </c>
      <c r="G678" s="20" t="s">
        <v>34</v>
      </c>
      <c r="H678" s="9" t="s">
        <v>113</v>
      </c>
      <c r="I678" s="10"/>
      <c r="J678" s="2"/>
      <c r="K678" s="11" t="s">
        <v>3858</v>
      </c>
      <c r="L678" s="2" t="s">
        <v>37</v>
      </c>
      <c r="M678" s="2" t="s">
        <v>38</v>
      </c>
      <c r="N678" s="20" t="s">
        <v>3859</v>
      </c>
      <c r="O678" s="20" t="s">
        <v>3860</v>
      </c>
      <c r="P678" s="2" t="s">
        <v>3166</v>
      </c>
      <c r="Q678" s="31"/>
      <c r="R678" s="31"/>
      <c r="S678" s="31"/>
      <c r="T678" s="41" t="s">
        <v>3861</v>
      </c>
      <c r="U678" s="2" t="s">
        <v>3680</v>
      </c>
      <c r="V678" s="2" t="s">
        <v>45</v>
      </c>
      <c r="W678" s="2" t="s">
        <v>184</v>
      </c>
      <c r="X678" s="2" t="s">
        <v>47</v>
      </c>
      <c r="Y678" s="2" t="s">
        <v>52</v>
      </c>
      <c r="Z678" s="17">
        <f>IF(Tabela1[[#This Row],[R.A.E]]="SIM",VLOOKUP(Tabela1[[#This Row],[CLASSIFICAÇÃO]],[1]Lista_Susp_!PRAZO,2,0)+Tabela1[[#This Row],[DATA]],"")</f>
        <v>45456</v>
      </c>
      <c r="AA678" s="19" t="str">
        <f ca="1">IF(Tabela1[[#This Row],[R.A.E]]="SIM",IF(AC678="ok","CONCLUÍDO",IF(Tabela1[[#This Row],[PRAZO ABERTURA R.A.E]]&lt;TODAY(),"ATRASADO","NO PRAZO")))</f>
        <v>CONCLUÍDO</v>
      </c>
      <c r="AB678" s="19" t="str">
        <f ca="1">IF(Tabela1[[#This Row],[PRAZO ABERTURA R.A.E]]&gt;=TODAY(),"",IF(Tabela1[[#This Row],[STATUS]]="ATRASADO",TODAY()-Tabela1[[#This Row],[PRAZO ABERTURA R.A.E]],""))</f>
        <v/>
      </c>
      <c r="AC678" s="2" t="s">
        <v>62</v>
      </c>
      <c r="AD678" s="17">
        <v>45454</v>
      </c>
      <c r="AE678" s="2" t="s">
        <v>52</v>
      </c>
      <c r="AF678" t="s">
        <v>52</v>
      </c>
    </row>
    <row r="679" spans="1:32" x14ac:dyDescent="0.25">
      <c r="A679" s="4">
        <v>678</v>
      </c>
      <c r="B679" s="20" t="s">
        <v>32</v>
      </c>
      <c r="C679" s="49">
        <v>45449</v>
      </c>
      <c r="D679" s="6" t="str">
        <f t="shared" si="6"/>
        <v>junho</v>
      </c>
      <c r="E679" s="21">
        <v>0.96180555555555547</v>
      </c>
      <c r="F679" s="40" t="s">
        <v>3862</v>
      </c>
      <c r="G679" s="20" t="s">
        <v>34</v>
      </c>
      <c r="H679" s="9" t="s">
        <v>113</v>
      </c>
      <c r="I679" s="10"/>
      <c r="J679" s="2"/>
      <c r="K679" s="11" t="s">
        <v>3863</v>
      </c>
      <c r="L679" s="2" t="s">
        <v>37</v>
      </c>
      <c r="M679" s="2" t="s">
        <v>38</v>
      </c>
      <c r="N679" s="20" t="s">
        <v>3864</v>
      </c>
      <c r="O679" s="20" t="s">
        <v>3865</v>
      </c>
      <c r="P679" s="2" t="s">
        <v>3166</v>
      </c>
      <c r="Q679" s="31"/>
      <c r="R679" s="31"/>
      <c r="S679" s="31"/>
      <c r="T679" s="41" t="s">
        <v>3167</v>
      </c>
      <c r="U679" s="2" t="s">
        <v>3866</v>
      </c>
      <c r="V679" s="2" t="s">
        <v>45</v>
      </c>
      <c r="W679" s="2" t="s">
        <v>184</v>
      </c>
      <c r="X679" s="2" t="s">
        <v>47</v>
      </c>
      <c r="Y679" s="2" t="s">
        <v>52</v>
      </c>
      <c r="Z679" s="17">
        <f>IF(Tabela1[[#This Row],[R.A.E]]="SIM",VLOOKUP(Tabela1[[#This Row],[CLASSIFICAÇÃO]],[1]Lista_Susp_!PRAZO,2,0)+Tabela1[[#This Row],[DATA]],"")</f>
        <v>45456</v>
      </c>
      <c r="AA679" s="19" t="str">
        <f ca="1">IF(Tabela1[[#This Row],[R.A.E]]="SIM",IF(AC679="ok","CONCLUÍDO",IF(Tabela1[[#This Row],[PRAZO ABERTURA R.A.E]]&lt;TODAY(),"ATRASADO","NO PRAZO")))</f>
        <v>CONCLUÍDO</v>
      </c>
      <c r="AB679" s="19" t="str">
        <f ca="1">IF(Tabela1[[#This Row],[PRAZO ABERTURA R.A.E]]&gt;=TODAY(),"",IF(Tabela1[[#This Row],[STATUS]]="ATRASADO",TODAY()-Tabela1[[#This Row],[PRAZO ABERTURA R.A.E]],""))</f>
        <v/>
      </c>
      <c r="AC679" s="2" t="s">
        <v>62</v>
      </c>
      <c r="AE679" s="2" t="s">
        <v>52</v>
      </c>
      <c r="AF679" t="s">
        <v>52</v>
      </c>
    </row>
    <row r="680" spans="1:32" ht="30" x14ac:dyDescent="0.25">
      <c r="A680" s="4">
        <v>679</v>
      </c>
      <c r="B680" s="20" t="s">
        <v>32</v>
      </c>
      <c r="C680" s="49">
        <v>45450</v>
      </c>
      <c r="D680" s="6" t="str">
        <f t="shared" si="6"/>
        <v>junho</v>
      </c>
      <c r="E680" s="21">
        <v>0.65972222222222221</v>
      </c>
      <c r="F680" s="40" t="s">
        <v>1353</v>
      </c>
      <c r="G680" s="20" t="s">
        <v>73</v>
      </c>
      <c r="H680" s="9"/>
      <c r="I680" s="10"/>
      <c r="J680" s="2"/>
      <c r="K680" s="11" t="s">
        <v>3867</v>
      </c>
      <c r="L680" s="2" t="s">
        <v>37</v>
      </c>
      <c r="M680" s="2" t="s">
        <v>38</v>
      </c>
      <c r="N680" s="20" t="s">
        <v>3868</v>
      </c>
      <c r="O680" s="20" t="s">
        <v>3869</v>
      </c>
      <c r="P680" s="2" t="s">
        <v>2698</v>
      </c>
      <c r="Q680" s="31"/>
      <c r="R680" s="31"/>
      <c r="S680" s="31"/>
      <c r="T680" s="41" t="s">
        <v>3870</v>
      </c>
      <c r="U680" s="2" t="s">
        <v>2741</v>
      </c>
      <c r="V680" s="2" t="s">
        <v>45</v>
      </c>
      <c r="W680" s="2" t="s">
        <v>46</v>
      </c>
      <c r="X680" s="2" t="s">
        <v>47</v>
      </c>
      <c r="Y680" s="2" t="s">
        <v>48</v>
      </c>
      <c r="Z680" s="17" t="str">
        <f>IF(Tabela1[[#This Row],[R.A.E]]="SIM",VLOOKUP(Tabela1[[#This Row],[CLASSIFICAÇÃO]],[1]Lista_Susp_!PRAZO,2,0)+Tabela1[[#This Row],[DATA]],"")</f>
        <v/>
      </c>
      <c r="AA680" s="19" t="b">
        <f ca="1">IF(Tabela1[[#This Row],[R.A.E]]="SIM",IF(AC680="ok","CONCLUÍDO",IF(Tabela1[[#This Row],[PRAZO ABERTURA R.A.E]]&lt;TODAY(),"ATRASADO","NO PRAZO")))</f>
        <v>0</v>
      </c>
      <c r="AB680" s="19" t="str">
        <f ca="1">IF(Tabela1[[#This Row],[PRAZO ABERTURA R.A.E]]&gt;=TODAY(),"",IF(Tabela1[[#This Row],[STATUS]]="ATRASADO",TODAY()-Tabela1[[#This Row],[PRAZO ABERTURA R.A.E]],""))</f>
        <v/>
      </c>
      <c r="AE680" s="2"/>
      <c r="AF680" t="s">
        <v>52</v>
      </c>
    </row>
    <row r="681" spans="1:32" ht="30" x14ac:dyDescent="0.25">
      <c r="A681" s="4">
        <v>680</v>
      </c>
      <c r="B681" s="20" t="s">
        <v>32</v>
      </c>
      <c r="C681" s="49">
        <v>45450</v>
      </c>
      <c r="D681" s="6" t="str">
        <f t="shared" ref="D681:D744" si="7">TEXT(C681,"MMMM")</f>
        <v>junho</v>
      </c>
      <c r="E681" s="21">
        <v>0.32916666666666666</v>
      </c>
      <c r="F681" s="40" t="s">
        <v>3871</v>
      </c>
      <c r="G681" s="20" t="s">
        <v>34</v>
      </c>
      <c r="H681" s="9" t="s">
        <v>113</v>
      </c>
      <c r="I681" s="10"/>
      <c r="J681" s="2"/>
      <c r="K681" s="11" t="s">
        <v>3872</v>
      </c>
      <c r="L681" s="2" t="s">
        <v>37</v>
      </c>
      <c r="M681" s="2" t="s">
        <v>38</v>
      </c>
      <c r="N681" s="20" t="s">
        <v>3864</v>
      </c>
      <c r="O681" s="20" t="s">
        <v>3873</v>
      </c>
      <c r="P681" s="2" t="s">
        <v>3166</v>
      </c>
      <c r="Q681" s="31"/>
      <c r="R681" s="31"/>
      <c r="S681" s="31"/>
      <c r="T681" s="41" t="s">
        <v>3874</v>
      </c>
      <c r="U681" s="2" t="s">
        <v>3124</v>
      </c>
      <c r="V681" s="2" t="s">
        <v>45</v>
      </c>
      <c r="W681" s="2" t="s">
        <v>46</v>
      </c>
      <c r="X681" s="2" t="s">
        <v>47</v>
      </c>
      <c r="Y681" s="2" t="s">
        <v>48</v>
      </c>
      <c r="Z681" s="17" t="str">
        <f>IF(Tabela1[[#This Row],[R.A.E]]="SIM",VLOOKUP(Tabela1[[#This Row],[CLASSIFICAÇÃO]],[1]Lista_Susp_!PRAZO,2,0)+Tabela1[[#This Row],[DATA]],"")</f>
        <v/>
      </c>
      <c r="AA681" s="19" t="b">
        <f ca="1">IF(Tabela1[[#This Row],[R.A.E]]="SIM",IF(AC681="ok","CONCLUÍDO",IF(Tabela1[[#This Row],[PRAZO ABERTURA R.A.E]]&lt;TODAY(),"ATRASADO","NO PRAZO")))</f>
        <v>0</v>
      </c>
      <c r="AB681" s="19" t="str">
        <f ca="1">IF(Tabela1[[#This Row],[PRAZO ABERTURA R.A.E]]&gt;=TODAY(),"",IF(Tabela1[[#This Row],[STATUS]]="ATRASADO",TODAY()-Tabela1[[#This Row],[PRAZO ABERTURA R.A.E]],""))</f>
        <v/>
      </c>
      <c r="AE681" s="2"/>
      <c r="AF681" t="s">
        <v>52</v>
      </c>
    </row>
    <row r="682" spans="1:32" x14ac:dyDescent="0.25">
      <c r="A682" s="4">
        <v>681</v>
      </c>
      <c r="B682" s="20" t="s">
        <v>32</v>
      </c>
      <c r="C682" s="49">
        <v>45449</v>
      </c>
      <c r="D682" s="6" t="str">
        <f t="shared" si="7"/>
        <v>junho</v>
      </c>
      <c r="E682" s="21">
        <v>0.67361111111111116</v>
      </c>
      <c r="F682" s="40" t="s">
        <v>3661</v>
      </c>
      <c r="G682" s="20" t="s">
        <v>34</v>
      </c>
      <c r="H682" s="9" t="s">
        <v>113</v>
      </c>
      <c r="I682" s="10"/>
      <c r="J682" s="2"/>
      <c r="K682" s="11" t="s">
        <v>3875</v>
      </c>
      <c r="L682" s="2" t="s">
        <v>37</v>
      </c>
      <c r="M682" s="2" t="s">
        <v>38</v>
      </c>
      <c r="N682" s="20" t="s">
        <v>3876</v>
      </c>
      <c r="O682" s="20" t="s">
        <v>3877</v>
      </c>
      <c r="P682" s="2" t="s">
        <v>3878</v>
      </c>
      <c r="Q682" s="31"/>
      <c r="R682" s="31"/>
      <c r="S682" s="31"/>
      <c r="T682" s="41" t="s">
        <v>3664</v>
      </c>
      <c r="U682" s="2" t="s">
        <v>3665</v>
      </c>
      <c r="V682" s="2" t="s">
        <v>45</v>
      </c>
      <c r="W682" s="2" t="s">
        <v>184</v>
      </c>
      <c r="X682" s="2" t="s">
        <v>47</v>
      </c>
      <c r="Y682" s="2" t="s">
        <v>48</v>
      </c>
      <c r="Z682" s="17" t="str">
        <f>IF(Tabela1[[#This Row],[R.A.E]]="SIM",VLOOKUP(Tabela1[[#This Row],[CLASSIFICAÇÃO]],[1]Lista_Susp_!PRAZO,2,0)+Tabela1[[#This Row],[DATA]],"")</f>
        <v/>
      </c>
      <c r="AA682" s="19" t="b">
        <f ca="1">IF(Tabela1[[#This Row],[R.A.E]]="SIM",IF(AC682="ok","CONCLUÍDO",IF(Tabela1[[#This Row],[PRAZO ABERTURA R.A.E]]&lt;TODAY(),"ATRASADO","NO PRAZO")))</f>
        <v>0</v>
      </c>
      <c r="AB682" s="19" t="str">
        <f ca="1">IF(Tabela1[[#This Row],[PRAZO ABERTURA R.A.E]]&gt;=TODAY(),"",IF(Tabela1[[#This Row],[STATUS]]="ATRASADO",TODAY()-Tabela1[[#This Row],[PRAZO ABERTURA R.A.E]],""))</f>
        <v/>
      </c>
      <c r="AE682" s="2" t="s">
        <v>52</v>
      </c>
      <c r="AF682" t="s">
        <v>52</v>
      </c>
    </row>
    <row r="683" spans="1:32" ht="45" x14ac:dyDescent="0.25">
      <c r="A683" s="4">
        <v>682</v>
      </c>
      <c r="B683" s="20" t="s">
        <v>32</v>
      </c>
      <c r="C683" s="49">
        <v>45451</v>
      </c>
      <c r="D683" s="6" t="str">
        <f t="shared" si="7"/>
        <v>junho</v>
      </c>
      <c r="E683" s="21">
        <v>0.35416666666666669</v>
      </c>
      <c r="F683" s="40" t="s">
        <v>3879</v>
      </c>
      <c r="G683" s="20" t="s">
        <v>125</v>
      </c>
      <c r="H683" s="9"/>
      <c r="I683" s="10"/>
      <c r="J683" s="2" t="s">
        <v>52</v>
      </c>
      <c r="K683" s="11" t="s">
        <v>3880</v>
      </c>
      <c r="L683" s="2" t="s">
        <v>127</v>
      </c>
      <c r="M683" s="2" t="s">
        <v>128</v>
      </c>
      <c r="N683" s="20" t="s">
        <v>3045</v>
      </c>
      <c r="O683" s="20" t="s">
        <v>3881</v>
      </c>
      <c r="P683" s="2" t="s">
        <v>3369</v>
      </c>
      <c r="Q683" s="31"/>
      <c r="R683" s="31"/>
      <c r="S683" s="31"/>
      <c r="T683" s="41" t="s">
        <v>3882</v>
      </c>
      <c r="U683" s="2" t="s">
        <v>3049</v>
      </c>
      <c r="V683" s="2" t="s">
        <v>135</v>
      </c>
      <c r="W683" s="2" t="s">
        <v>184</v>
      </c>
      <c r="X683" s="2" t="s">
        <v>47</v>
      </c>
      <c r="Y683" s="2" t="s">
        <v>52</v>
      </c>
      <c r="Z683" s="17">
        <f>IF(Tabela1[[#This Row],[R.A.E]]="SIM",VLOOKUP(Tabela1[[#This Row],[CLASSIFICAÇÃO]],[1]Lista_Susp_!PRAZO,2,0)+Tabela1[[#This Row],[DATA]],"")</f>
        <v>45458</v>
      </c>
      <c r="AA683" s="19" t="str">
        <f ca="1">IF(Tabela1[[#This Row],[R.A.E]]="SIM",IF(AC683="ok","CONCLUÍDO",IF(Tabela1[[#This Row],[PRAZO ABERTURA R.A.E]]&lt;TODAY(),"ATRASADO","NO PRAZO")))</f>
        <v>CONCLUÍDO</v>
      </c>
      <c r="AB683" s="69">
        <v>45460</v>
      </c>
      <c r="AC683" s="2" t="s">
        <v>186</v>
      </c>
      <c r="AE683" s="2"/>
      <c r="AF683" t="s">
        <v>52</v>
      </c>
    </row>
    <row r="684" spans="1:32" x14ac:dyDescent="0.25">
      <c r="A684" s="4">
        <v>683</v>
      </c>
      <c r="B684" s="20" t="s">
        <v>32</v>
      </c>
      <c r="C684" s="49">
        <v>45451</v>
      </c>
      <c r="D684" s="6" t="str">
        <f t="shared" si="7"/>
        <v>junho</v>
      </c>
      <c r="E684" s="21">
        <v>0.63194444444444442</v>
      </c>
      <c r="F684" s="40" t="s">
        <v>3883</v>
      </c>
      <c r="G684" s="20" t="s">
        <v>125</v>
      </c>
      <c r="H684" s="9"/>
      <c r="I684" s="10"/>
      <c r="J684" s="2"/>
      <c r="K684" s="11" t="s">
        <v>3884</v>
      </c>
      <c r="L684" s="31" t="s">
        <v>3885</v>
      </c>
      <c r="M684" s="2" t="s">
        <v>128</v>
      </c>
      <c r="N684" s="20" t="s">
        <v>3045</v>
      </c>
      <c r="O684" s="20" t="s">
        <v>3886</v>
      </c>
      <c r="P684" s="2" t="s">
        <v>3809</v>
      </c>
      <c r="Q684" s="31"/>
      <c r="R684" s="31"/>
      <c r="S684" s="31"/>
      <c r="T684" s="41" t="s">
        <v>3887</v>
      </c>
      <c r="U684" s="2" t="s">
        <v>3888</v>
      </c>
      <c r="V684" s="2" t="s">
        <v>135</v>
      </c>
      <c r="W684" s="2" t="s">
        <v>46</v>
      </c>
      <c r="X684" s="2" t="s">
        <v>47</v>
      </c>
      <c r="Y684" s="2" t="s">
        <v>48</v>
      </c>
      <c r="Z684" s="17" t="str">
        <f>IF(Tabela1[[#This Row],[R.A.E]]="SIM",VLOOKUP(Tabela1[[#This Row],[CLASSIFICAÇÃO]],[1]Lista_Susp_!PRAZO,2,0)+Tabela1[[#This Row],[DATA]],"")</f>
        <v/>
      </c>
      <c r="AA684" s="19" t="b">
        <f ca="1">IF(Tabela1[[#This Row],[R.A.E]]="SIM",IF(AC684="ok","CONCLUÍDO",IF(Tabela1[[#This Row],[PRAZO ABERTURA R.A.E]]&lt;TODAY(),"ATRASADO","NO PRAZO")))</f>
        <v>0</v>
      </c>
      <c r="AB684" s="19" t="str">
        <f ca="1">IF(Tabela1[[#This Row],[PRAZO ABERTURA R.A.E]]&gt;=TODAY(),"",IF(Tabela1[[#This Row],[STATUS]]="ATRASADO",TODAY()-Tabela1[[#This Row],[PRAZO ABERTURA R.A.E]],""))</f>
        <v/>
      </c>
      <c r="AE684" s="2"/>
      <c r="AF684" t="s">
        <v>52</v>
      </c>
    </row>
    <row r="685" spans="1:32" ht="30" x14ac:dyDescent="0.25">
      <c r="A685" s="4">
        <v>684</v>
      </c>
      <c r="B685" s="20" t="s">
        <v>71</v>
      </c>
      <c r="C685" s="49">
        <v>45450</v>
      </c>
      <c r="D685" s="6" t="str">
        <f t="shared" si="7"/>
        <v>junho</v>
      </c>
      <c r="E685" s="21">
        <v>0.29166666666666669</v>
      </c>
      <c r="F685" s="40" t="s">
        <v>3092</v>
      </c>
      <c r="G685" s="20" t="s">
        <v>125</v>
      </c>
      <c r="H685" s="9"/>
      <c r="I685" s="10"/>
      <c r="J685" s="2"/>
      <c r="K685" s="11" t="s">
        <v>3889</v>
      </c>
      <c r="L685" s="2" t="s">
        <v>75</v>
      </c>
      <c r="M685" s="2" t="s">
        <v>128</v>
      </c>
      <c r="N685" s="20" t="s">
        <v>3890</v>
      </c>
      <c r="O685" s="20" t="s">
        <v>3891</v>
      </c>
      <c r="P685" s="2" t="s">
        <v>3892</v>
      </c>
      <c r="Q685" s="31"/>
      <c r="R685" s="31"/>
      <c r="S685" s="31"/>
      <c r="T685" s="41" t="s">
        <v>661</v>
      </c>
      <c r="U685" s="2" t="s">
        <v>3893</v>
      </c>
      <c r="V685" s="2" t="s">
        <v>3811</v>
      </c>
      <c r="W685" s="2" t="s">
        <v>46</v>
      </c>
      <c r="X685" s="2" t="s">
        <v>47</v>
      </c>
      <c r="Y685" s="2" t="s">
        <v>48</v>
      </c>
      <c r="Z685" s="17" t="str">
        <f>IF(Tabela1[[#This Row],[R.A.E]]="SIM",VLOOKUP(Tabela1[[#This Row],[CLASSIFICAÇÃO]],[1]Lista_Susp_!PRAZO,2,0)+Tabela1[[#This Row],[DATA]],"")</f>
        <v/>
      </c>
      <c r="AA685" s="19" t="b">
        <f ca="1">IF(Tabela1[[#This Row],[R.A.E]]="SIM",IF(AC685="ok","CONCLUÍDO",IF(Tabela1[[#This Row],[PRAZO ABERTURA R.A.E]]&lt;TODAY(),"ATRASADO","NO PRAZO")))</f>
        <v>0</v>
      </c>
      <c r="AB685" s="19" t="str">
        <f ca="1">IF(Tabela1[[#This Row],[PRAZO ABERTURA R.A.E]]&gt;=TODAY(),"",IF(Tabela1[[#This Row],[STATUS]]="ATRASADO",TODAY()-Tabela1[[#This Row],[PRAZO ABERTURA R.A.E]],""))</f>
        <v/>
      </c>
      <c r="AE685" s="2"/>
      <c r="AF685" t="s">
        <v>52</v>
      </c>
    </row>
    <row r="686" spans="1:32" ht="45" x14ac:dyDescent="0.25">
      <c r="A686" s="4">
        <v>685</v>
      </c>
      <c r="B686" s="20" t="s">
        <v>32</v>
      </c>
      <c r="C686" s="49">
        <v>45452</v>
      </c>
      <c r="D686" s="6" t="str">
        <f t="shared" si="7"/>
        <v>junho</v>
      </c>
      <c r="E686" s="21">
        <v>0.60069444444444442</v>
      </c>
      <c r="F686" s="40" t="s">
        <v>3894</v>
      </c>
      <c r="G686" s="20" t="s">
        <v>34</v>
      </c>
      <c r="H686" s="9" t="s">
        <v>113</v>
      </c>
      <c r="I686" s="10"/>
      <c r="J686" s="2"/>
      <c r="K686" s="11" t="s">
        <v>3895</v>
      </c>
      <c r="L686" s="2" t="s">
        <v>1457</v>
      </c>
      <c r="M686" s="2" t="s">
        <v>38</v>
      </c>
      <c r="N686" s="20" t="s">
        <v>3164</v>
      </c>
      <c r="O686" s="20" t="s">
        <v>3896</v>
      </c>
      <c r="P686" s="2" t="s">
        <v>3642</v>
      </c>
      <c r="Q686" s="31"/>
      <c r="R686" s="31"/>
      <c r="S686" s="31"/>
      <c r="T686" s="41" t="s">
        <v>3897</v>
      </c>
      <c r="U686" s="2" t="s">
        <v>3632</v>
      </c>
      <c r="V686" s="2" t="s">
        <v>1551</v>
      </c>
      <c r="W686" s="2" t="s">
        <v>46</v>
      </c>
      <c r="X686" s="2" t="s">
        <v>47</v>
      </c>
      <c r="Y686" s="2" t="s">
        <v>48</v>
      </c>
      <c r="Z686" s="17" t="str">
        <f>IF(Tabela1[[#This Row],[R.A.E]]="SIM",VLOOKUP(Tabela1[[#This Row],[CLASSIFICAÇÃO]],[1]Lista_Susp_!PRAZO,2,0)+Tabela1[[#This Row],[DATA]],"")</f>
        <v/>
      </c>
      <c r="AA686" s="19" t="b">
        <f ca="1">IF(Tabela1[[#This Row],[R.A.E]]="SIM",IF(AC686="ok","CONCLUÍDO",IF(Tabela1[[#This Row],[PRAZO ABERTURA R.A.E]]&lt;TODAY(),"ATRASADO","NO PRAZO")))</f>
        <v>0</v>
      </c>
      <c r="AB686" s="19" t="str">
        <f ca="1">IF(Tabela1[[#This Row],[PRAZO ABERTURA R.A.E]]&gt;=TODAY(),"",IF(Tabela1[[#This Row],[STATUS]]="ATRASADO",TODAY()-Tabela1[[#This Row],[PRAZO ABERTURA R.A.E]],""))</f>
        <v/>
      </c>
      <c r="AE686" s="2"/>
      <c r="AF686" t="s">
        <v>52</v>
      </c>
    </row>
    <row r="687" spans="1:32" ht="60" x14ac:dyDescent="0.25">
      <c r="A687" s="4">
        <v>686</v>
      </c>
      <c r="B687" s="20" t="s">
        <v>71</v>
      </c>
      <c r="C687" s="49">
        <v>45451</v>
      </c>
      <c r="D687" s="6" t="str">
        <f t="shared" si="7"/>
        <v>junho</v>
      </c>
      <c r="E687" s="21">
        <v>0.83333333333333337</v>
      </c>
      <c r="F687" s="40" t="s">
        <v>3898</v>
      </c>
      <c r="G687" s="20" t="s">
        <v>73</v>
      </c>
      <c r="H687" s="9"/>
      <c r="I687" s="10"/>
      <c r="J687" s="2"/>
      <c r="K687" s="11" t="s">
        <v>3899</v>
      </c>
      <c r="L687" s="2" t="s">
        <v>75</v>
      </c>
      <c r="M687" s="31" t="s">
        <v>3900</v>
      </c>
      <c r="N687" s="20" t="s">
        <v>3901</v>
      </c>
      <c r="O687" s="20" t="s">
        <v>3902</v>
      </c>
      <c r="P687" s="1" t="s">
        <v>3903</v>
      </c>
      <c r="Q687" s="31"/>
      <c r="R687" s="31"/>
      <c r="S687" s="31"/>
      <c r="T687" s="41" t="s">
        <v>259</v>
      </c>
      <c r="U687" s="2" t="s">
        <v>3904</v>
      </c>
      <c r="V687" s="2" t="s">
        <v>145</v>
      </c>
      <c r="W687" s="2" t="s">
        <v>46</v>
      </c>
      <c r="X687" s="2" t="s">
        <v>151</v>
      </c>
      <c r="Y687" s="2" t="s">
        <v>52</v>
      </c>
      <c r="Z687" s="17">
        <f>IF(Tabela1[[#This Row],[R.A.E]]="SIM",VLOOKUP(Tabela1[[#This Row],[CLASSIFICAÇÃO]],[1]Lista_Susp_!PRAZO,2,0)+Tabela1[[#This Row],[DATA]],"")</f>
        <v>45458</v>
      </c>
      <c r="AA687" s="19" t="str">
        <f ca="1">IF(Tabela1[[#This Row],[R.A.E]]="SIM",IF(AC687="ok","CONCLUÍDO",IF(Tabela1[[#This Row],[PRAZO ABERTURA R.A.E]]&lt;TODAY(),"ATRASADO","NO PRAZO")))</f>
        <v>ATRASADO</v>
      </c>
      <c r="AB687" s="19">
        <f ca="1">IF(Tabela1[[#This Row],[PRAZO ABERTURA R.A.E]]&gt;=TODAY(),"",IF(Tabela1[[#This Row],[STATUS]]="ATRASADO",TODAY()-Tabela1[[#This Row],[PRAZO ABERTURA R.A.E]],""))</f>
        <v>125</v>
      </c>
      <c r="AE687" s="2"/>
      <c r="AF687" t="s">
        <v>52</v>
      </c>
    </row>
    <row r="688" spans="1:32" ht="30" x14ac:dyDescent="0.25">
      <c r="A688" s="4">
        <v>687</v>
      </c>
      <c r="B688" s="20" t="s">
        <v>32</v>
      </c>
      <c r="C688" s="49">
        <v>45452</v>
      </c>
      <c r="D688" s="6" t="str">
        <f t="shared" si="7"/>
        <v>junho</v>
      </c>
      <c r="E688" s="21">
        <v>0.27777777777777779</v>
      </c>
      <c r="F688" s="20" t="s">
        <v>3905</v>
      </c>
      <c r="G688" s="20" t="s">
        <v>34</v>
      </c>
      <c r="H688" s="9" t="s">
        <v>113</v>
      </c>
      <c r="I688" s="10"/>
      <c r="J688" s="2"/>
      <c r="K688" s="11" t="s">
        <v>3906</v>
      </c>
      <c r="L688" s="2" t="s">
        <v>37</v>
      </c>
      <c r="M688" s="2" t="s">
        <v>38</v>
      </c>
      <c r="N688" s="20" t="s">
        <v>813</v>
      </c>
      <c r="O688" s="20" t="s">
        <v>3907</v>
      </c>
      <c r="P688" s="2" t="s">
        <v>307</v>
      </c>
      <c r="Q688" s="31"/>
      <c r="R688" s="31"/>
      <c r="S688" s="31"/>
      <c r="T688" s="41" t="s">
        <v>3908</v>
      </c>
      <c r="U688" s="2" t="s">
        <v>308</v>
      </c>
      <c r="V688" s="2" t="s">
        <v>45</v>
      </c>
      <c r="W688" s="2" t="s">
        <v>184</v>
      </c>
      <c r="X688" s="2" t="s">
        <v>47</v>
      </c>
      <c r="Y688" s="2" t="s">
        <v>52</v>
      </c>
      <c r="Z688" s="17">
        <f>IF(Tabela1[[#This Row],[R.A.E]]="SIM",VLOOKUP(Tabela1[[#This Row],[CLASSIFICAÇÃO]],[1]Lista_Susp_!PRAZO,2,0)+Tabela1[[#This Row],[DATA]],"")</f>
        <v>45459</v>
      </c>
      <c r="AA688" s="19" t="str">
        <f ca="1">IF(Tabela1[[#This Row],[R.A.E]]="SIM",IF(AC688="ok","CONCLUÍDO",IF(Tabela1[[#This Row],[PRAZO ABERTURA R.A.E]]&lt;TODAY(),"ATRASADO","NO PRAZO")))</f>
        <v>CONCLUÍDO</v>
      </c>
      <c r="AB688" s="19" t="str">
        <f ca="1">IF(Tabela1[[#This Row],[PRAZO ABERTURA R.A.E]]&gt;=TODAY(),"",IF(Tabela1[[#This Row],[STATUS]]="ATRASADO",TODAY()-Tabela1[[#This Row],[PRAZO ABERTURA R.A.E]],""))</f>
        <v/>
      </c>
      <c r="AC688" s="2" t="s">
        <v>62</v>
      </c>
      <c r="AD688" s="17">
        <v>45458</v>
      </c>
      <c r="AE688" s="2" t="s">
        <v>52</v>
      </c>
      <c r="AF688" t="s">
        <v>52</v>
      </c>
    </row>
    <row r="689" spans="1:32" x14ac:dyDescent="0.25">
      <c r="A689" s="4">
        <v>688</v>
      </c>
      <c r="B689" s="20" t="s">
        <v>32</v>
      </c>
      <c r="C689" s="49">
        <v>45452</v>
      </c>
      <c r="D689" s="6" t="str">
        <f t="shared" si="7"/>
        <v>junho</v>
      </c>
      <c r="E689" s="21">
        <v>0.875</v>
      </c>
      <c r="F689" s="2" t="s">
        <v>3909</v>
      </c>
      <c r="G689" s="20" t="s">
        <v>34</v>
      </c>
      <c r="H689" s="65" t="s">
        <v>113</v>
      </c>
      <c r="I689" s="10"/>
      <c r="J689" s="2"/>
      <c r="K689" s="11" t="s">
        <v>3910</v>
      </c>
      <c r="L689" s="2" t="s">
        <v>37</v>
      </c>
      <c r="M689" s="2" t="s">
        <v>38</v>
      </c>
      <c r="N689" s="20" t="s">
        <v>3911</v>
      </c>
      <c r="O689" s="20" t="s">
        <v>3912</v>
      </c>
      <c r="P689" s="2" t="s">
        <v>3913</v>
      </c>
      <c r="Q689" s="31"/>
      <c r="R689" s="31"/>
      <c r="S689" s="31"/>
      <c r="T689" s="41" t="s">
        <v>3914</v>
      </c>
      <c r="U689" s="2" t="s">
        <v>3915</v>
      </c>
      <c r="V689" s="2" t="s">
        <v>45</v>
      </c>
      <c r="W689" s="2" t="s">
        <v>46</v>
      </c>
      <c r="X689" s="2" t="s">
        <v>47</v>
      </c>
      <c r="Y689" s="2" t="s">
        <v>48</v>
      </c>
      <c r="Z689" s="17" t="str">
        <f>IF(Tabela1[[#This Row],[R.A.E]]="SIM",VLOOKUP(Tabela1[[#This Row],[CLASSIFICAÇÃO]],[1]Lista_Susp_!PRAZO,2,0)+Tabela1[[#This Row],[DATA]],"")</f>
        <v/>
      </c>
      <c r="AA689" s="19" t="b">
        <f ca="1">IF(Tabela1[[#This Row],[R.A.E]]="SIM",IF(AC689="ok","CONCLUÍDO",IF(Tabela1[[#This Row],[PRAZO ABERTURA R.A.E]]&lt;TODAY(),"ATRASADO","NO PRAZO")))</f>
        <v>0</v>
      </c>
      <c r="AB689" s="19" t="str">
        <f ca="1">IF(Tabela1[[#This Row],[PRAZO ABERTURA R.A.E]]&gt;=TODAY(),"",IF(Tabela1[[#This Row],[STATUS]]="ATRASADO",TODAY()-Tabela1[[#This Row],[PRAZO ABERTURA R.A.E]],""))</f>
        <v/>
      </c>
      <c r="AE689" s="2"/>
      <c r="AF689" t="s">
        <v>52</v>
      </c>
    </row>
    <row r="690" spans="1:32" x14ac:dyDescent="0.25">
      <c r="A690" s="4">
        <v>689</v>
      </c>
      <c r="B690" s="20" t="s">
        <v>32</v>
      </c>
      <c r="C690" s="49">
        <v>45453</v>
      </c>
      <c r="D690" s="6" t="str">
        <f t="shared" si="7"/>
        <v>junho</v>
      </c>
      <c r="E690" s="21">
        <v>3.472222222222222E-3</v>
      </c>
      <c r="F690" s="2" t="s">
        <v>3916</v>
      </c>
      <c r="G690" s="20" t="s">
        <v>34</v>
      </c>
      <c r="H690" s="9" t="s">
        <v>113</v>
      </c>
      <c r="I690" s="10"/>
      <c r="J690" s="2"/>
      <c r="K690" s="53" t="s">
        <v>3917</v>
      </c>
      <c r="L690" s="2" t="s">
        <v>37</v>
      </c>
      <c r="M690" s="2" t="s">
        <v>38</v>
      </c>
      <c r="N690" s="20" t="s">
        <v>3911</v>
      </c>
      <c r="O690" s="20" t="s">
        <v>3918</v>
      </c>
      <c r="P690" s="2" t="s">
        <v>2100</v>
      </c>
      <c r="Q690" s="31"/>
      <c r="R690" s="31"/>
      <c r="S690" s="31"/>
      <c r="T690" s="41" t="s">
        <v>3919</v>
      </c>
      <c r="U690" s="1" t="s">
        <v>1352</v>
      </c>
      <c r="V690" s="2" t="s">
        <v>45</v>
      </c>
      <c r="W690" s="2" t="s">
        <v>46</v>
      </c>
      <c r="X690" s="2" t="s">
        <v>47</v>
      </c>
      <c r="Y690" s="2" t="s">
        <v>48</v>
      </c>
      <c r="Z690" s="17" t="str">
        <f>IF(Tabela1[[#This Row],[R.A.E]]="SIM",VLOOKUP(Tabela1[[#This Row],[CLASSIFICAÇÃO]],[1]Lista_Susp_!PRAZO,2,0)+Tabela1[[#This Row],[DATA]],"")</f>
        <v/>
      </c>
      <c r="AA690" s="19" t="b">
        <f ca="1">IF(Tabela1[[#This Row],[R.A.E]]="SIM",IF(AC690="ok","CONCLUÍDO",IF(Tabela1[[#This Row],[PRAZO ABERTURA R.A.E]]&lt;TODAY(),"ATRASADO","NO PRAZO")))</f>
        <v>0</v>
      </c>
      <c r="AB690" s="19" t="str">
        <f ca="1">IF(Tabela1[[#This Row],[PRAZO ABERTURA R.A.E]]&gt;=TODAY(),"",IF(Tabela1[[#This Row],[STATUS]]="ATRASADO",TODAY()-Tabela1[[#This Row],[PRAZO ABERTURA R.A.E]],""))</f>
        <v/>
      </c>
      <c r="AE690" s="2"/>
      <c r="AF690" t="s">
        <v>52</v>
      </c>
    </row>
    <row r="691" spans="1:32" ht="45" x14ac:dyDescent="0.25">
      <c r="A691" s="4">
        <v>690</v>
      </c>
      <c r="B691" s="20" t="s">
        <v>32</v>
      </c>
      <c r="C691" s="49">
        <v>45452</v>
      </c>
      <c r="D691" s="6" t="str">
        <f t="shared" si="7"/>
        <v>junho</v>
      </c>
      <c r="E691" s="21">
        <v>0.90972222222222221</v>
      </c>
      <c r="F691" s="20" t="s">
        <v>3920</v>
      </c>
      <c r="G691" s="20" t="s">
        <v>34</v>
      </c>
      <c r="H691" s="65" t="s">
        <v>113</v>
      </c>
      <c r="I691" s="10"/>
      <c r="J691" s="2"/>
      <c r="K691" s="53" t="s">
        <v>3921</v>
      </c>
      <c r="L691" s="2" t="s">
        <v>37</v>
      </c>
      <c r="M691" s="2" t="s">
        <v>38</v>
      </c>
      <c r="N691" s="20" t="s">
        <v>3868</v>
      </c>
      <c r="O691" s="20" t="s">
        <v>3922</v>
      </c>
      <c r="P691" s="2" t="s">
        <v>329</v>
      </c>
      <c r="Q691" s="31"/>
      <c r="R691" s="31"/>
      <c r="S691" s="31"/>
      <c r="T691" s="41" t="s">
        <v>3923</v>
      </c>
      <c r="U691" s="2" t="s">
        <v>2376</v>
      </c>
      <c r="V691" s="2" t="s">
        <v>45</v>
      </c>
      <c r="W691" s="2" t="s">
        <v>46</v>
      </c>
      <c r="X691" s="2" t="s">
        <v>47</v>
      </c>
      <c r="Y691" s="2" t="s">
        <v>48</v>
      </c>
      <c r="Z691" s="17" t="str">
        <f>IF(Tabela1[[#This Row],[R.A.E]]="SIM",VLOOKUP(Tabela1[[#This Row],[CLASSIFICAÇÃO]],[1]Lista_Susp_!PRAZO,2,0)+Tabela1[[#This Row],[DATA]],"")</f>
        <v/>
      </c>
      <c r="AA691" s="19" t="b">
        <f ca="1">IF(Tabela1[[#This Row],[R.A.E]]="SIM",IF(AC691="ok","CONCLUÍDO",IF(Tabela1[[#This Row],[PRAZO ABERTURA R.A.E]]&lt;TODAY(),"ATRASADO","NO PRAZO")))</f>
        <v>0</v>
      </c>
      <c r="AB691" s="19" t="str">
        <f ca="1">IF(Tabela1[[#This Row],[PRAZO ABERTURA R.A.E]]&gt;=TODAY(),"",IF(Tabela1[[#This Row],[STATUS]]="ATRASADO",TODAY()-Tabela1[[#This Row],[PRAZO ABERTURA R.A.E]],""))</f>
        <v/>
      </c>
      <c r="AE691" s="2"/>
      <c r="AF691" t="s">
        <v>52</v>
      </c>
    </row>
    <row r="692" spans="1:32" ht="30" x14ac:dyDescent="0.25">
      <c r="A692" s="4">
        <v>691</v>
      </c>
      <c r="B692" s="20" t="s">
        <v>32</v>
      </c>
      <c r="C692" s="49">
        <v>45453</v>
      </c>
      <c r="D692" s="6" t="str">
        <f t="shared" si="7"/>
        <v>junho</v>
      </c>
      <c r="E692" s="21">
        <v>0.5</v>
      </c>
      <c r="F692" s="40" t="s">
        <v>3081</v>
      </c>
      <c r="G692" s="20" t="s">
        <v>64</v>
      </c>
      <c r="H692" s="9"/>
      <c r="I692" s="10"/>
      <c r="J692" s="2"/>
      <c r="K692" s="11" t="s">
        <v>3924</v>
      </c>
      <c r="L692" s="2" t="s">
        <v>459</v>
      </c>
      <c r="M692" s="2" t="s">
        <v>460</v>
      </c>
      <c r="N692" s="20" t="s">
        <v>2625</v>
      </c>
      <c r="O692" s="20" t="s">
        <v>3925</v>
      </c>
      <c r="P692" s="2" t="s">
        <v>2898</v>
      </c>
      <c r="Q692" s="31"/>
      <c r="R692" s="31"/>
      <c r="S692" s="31"/>
      <c r="T692" s="41" t="s">
        <v>3926</v>
      </c>
      <c r="U692" s="2" t="s">
        <v>3927</v>
      </c>
      <c r="V692" s="2" t="s">
        <v>467</v>
      </c>
      <c r="W692" s="2" t="s">
        <v>46</v>
      </c>
      <c r="X692" s="2" t="s">
        <v>47</v>
      </c>
      <c r="Y692" s="2" t="s">
        <v>48</v>
      </c>
      <c r="Z692" s="17" t="str">
        <f>IF(Tabela1[[#This Row],[R.A.E]]="SIM",VLOOKUP(Tabela1[[#This Row],[CLASSIFICAÇÃO]],[1]Lista_Susp_!PRAZO,2,0)+Tabela1[[#This Row],[DATA]],"")</f>
        <v/>
      </c>
      <c r="AA692" s="19" t="b">
        <f ca="1">IF(Tabela1[[#This Row],[R.A.E]]="SIM",IF(AC692="ok","CONCLUÍDO",IF(Tabela1[[#This Row],[PRAZO ABERTURA R.A.E]]&lt;TODAY(),"ATRASADO","NO PRAZO")))</f>
        <v>0</v>
      </c>
      <c r="AB692" s="19" t="str">
        <f ca="1">IF(Tabela1[[#This Row],[PRAZO ABERTURA R.A.E]]&gt;=TODAY(),"",IF(Tabela1[[#This Row],[STATUS]]="ATRASADO",TODAY()-Tabela1[[#This Row],[PRAZO ABERTURA R.A.E]],""))</f>
        <v/>
      </c>
      <c r="AE692" s="2"/>
      <c r="AF692" t="s">
        <v>52</v>
      </c>
    </row>
    <row r="693" spans="1:32" ht="30" x14ac:dyDescent="0.25">
      <c r="A693" s="4">
        <v>692</v>
      </c>
      <c r="B693" s="20" t="s">
        <v>32</v>
      </c>
      <c r="C693" s="49">
        <v>45453</v>
      </c>
      <c r="D693" s="6" t="str">
        <f t="shared" si="7"/>
        <v>junho</v>
      </c>
      <c r="E693" s="21">
        <v>0.62152777777777779</v>
      </c>
      <c r="F693" s="40" t="s">
        <v>3928</v>
      </c>
      <c r="G693" s="20" t="s">
        <v>125</v>
      </c>
      <c r="H693" s="9"/>
      <c r="I693" s="10"/>
      <c r="J693" s="2" t="s">
        <v>52</v>
      </c>
      <c r="K693" s="11" t="s">
        <v>3929</v>
      </c>
      <c r="L693" s="2" t="s">
        <v>3339</v>
      </c>
      <c r="M693" s="2" t="s">
        <v>128</v>
      </c>
      <c r="N693" s="20" t="s">
        <v>3340</v>
      </c>
      <c r="O693" s="20" t="s">
        <v>3930</v>
      </c>
      <c r="P693" s="2" t="s">
        <v>245</v>
      </c>
      <c r="Q693" s="31"/>
      <c r="R693" s="31"/>
      <c r="S693" s="31"/>
      <c r="T693" s="41" t="s">
        <v>3931</v>
      </c>
      <c r="U693" s="2" t="s">
        <v>3344</v>
      </c>
      <c r="V693" s="2" t="s">
        <v>219</v>
      </c>
      <c r="W693" s="2" t="s">
        <v>184</v>
      </c>
      <c r="X693" s="2" t="s">
        <v>47</v>
      </c>
      <c r="Y693" s="2" t="s">
        <v>52</v>
      </c>
      <c r="Z693" s="17">
        <f>IF(Tabela1[[#This Row],[R.A.E]]="SIM",VLOOKUP(Tabela1[[#This Row],[CLASSIFICAÇÃO]],[1]Lista_Susp_!PRAZO,2,0)+Tabela1[[#This Row],[DATA]],"")</f>
        <v>45460</v>
      </c>
      <c r="AA693" s="19" t="str">
        <f ca="1">IF(Tabela1[[#This Row],[R.A.E]]="SIM",IF(AC693="ok","CONCLUÍDO",IF(Tabela1[[#This Row],[PRAZO ABERTURA R.A.E]]&lt;TODAY(),"ATRASADO","NO PRAZO")))</f>
        <v>CONCLUÍDO</v>
      </c>
      <c r="AB693" s="19" t="str">
        <f ca="1">IF(Tabela1[[#This Row],[PRAZO ABERTURA R.A.E]]&gt;=TODAY(),"",IF(Tabela1[[#This Row],[STATUS]]="ATRASADO",TODAY()-Tabela1[[#This Row],[PRAZO ABERTURA R.A.E]],""))</f>
        <v/>
      </c>
      <c r="AC693" s="2" t="s">
        <v>62</v>
      </c>
      <c r="AD693" s="17">
        <v>45464</v>
      </c>
      <c r="AE693" s="2" t="s">
        <v>52</v>
      </c>
      <c r="AF693" t="s">
        <v>52</v>
      </c>
    </row>
    <row r="694" spans="1:32" x14ac:dyDescent="0.25">
      <c r="A694" s="4">
        <v>693</v>
      </c>
      <c r="B694" s="20" t="s">
        <v>32</v>
      </c>
      <c r="C694" s="49">
        <v>45453</v>
      </c>
      <c r="D694" s="6" t="str">
        <f t="shared" si="7"/>
        <v>junho</v>
      </c>
      <c r="E694" s="21">
        <v>0.46527777777777773</v>
      </c>
      <c r="F694" s="40" t="s">
        <v>3932</v>
      </c>
      <c r="G694" s="20" t="s">
        <v>64</v>
      </c>
      <c r="H694" s="9"/>
      <c r="I694" s="10"/>
      <c r="J694" s="2"/>
      <c r="K694" s="11" t="s">
        <v>3933</v>
      </c>
      <c r="L694" s="2" t="s">
        <v>37</v>
      </c>
      <c r="M694" s="2" t="s">
        <v>3934</v>
      </c>
      <c r="N694" s="20" t="s">
        <v>3934</v>
      </c>
      <c r="O694" s="20" t="s">
        <v>3935</v>
      </c>
      <c r="P694" s="2" t="s">
        <v>3936</v>
      </c>
      <c r="Q694" s="31"/>
      <c r="R694" s="31"/>
      <c r="S694" s="31"/>
      <c r="T694" s="41" t="s">
        <v>3937</v>
      </c>
      <c r="U694" s="2" t="s">
        <v>3938</v>
      </c>
      <c r="V694" s="2" t="s">
        <v>467</v>
      </c>
      <c r="W694" s="2" t="s">
        <v>46</v>
      </c>
      <c r="X694" s="2" t="s">
        <v>47</v>
      </c>
      <c r="Y694" s="2" t="s">
        <v>48</v>
      </c>
      <c r="Z694" s="17" t="str">
        <f>IF(Tabela1[[#This Row],[R.A.E]]="SIM",VLOOKUP(Tabela1[[#This Row],[CLASSIFICAÇÃO]],[1]Lista_Susp_!PRAZO,2,0)+Tabela1[[#This Row],[DATA]],"")</f>
        <v/>
      </c>
      <c r="AA694" s="19" t="b">
        <f ca="1">IF(Tabela1[[#This Row],[R.A.E]]="SIM",IF(AC694="ok","CONCLUÍDO",IF(Tabela1[[#This Row],[PRAZO ABERTURA R.A.E]]&lt;TODAY(),"ATRASADO","NO PRAZO")))</f>
        <v>0</v>
      </c>
      <c r="AB694" s="19" t="str">
        <f ca="1">IF(Tabela1[[#This Row],[PRAZO ABERTURA R.A.E]]&gt;=TODAY(),"",IF(Tabela1[[#This Row],[STATUS]]="ATRASADO",TODAY()-Tabela1[[#This Row],[PRAZO ABERTURA R.A.E]],""))</f>
        <v/>
      </c>
      <c r="AE694" s="2"/>
      <c r="AF694" t="s">
        <v>52</v>
      </c>
    </row>
    <row r="695" spans="1:32" x14ac:dyDescent="0.25">
      <c r="A695" s="4">
        <v>694</v>
      </c>
      <c r="B695" s="20" t="s">
        <v>32</v>
      </c>
      <c r="C695" s="49">
        <v>45450</v>
      </c>
      <c r="D695" s="6" t="str">
        <f t="shared" si="7"/>
        <v>junho</v>
      </c>
      <c r="E695" s="21">
        <v>0.81944444444444453</v>
      </c>
      <c r="F695" s="40" t="s">
        <v>3939</v>
      </c>
      <c r="G695" s="20" t="s">
        <v>34</v>
      </c>
      <c r="H695" s="9" t="s">
        <v>113</v>
      </c>
      <c r="I695" s="10"/>
      <c r="J695" s="2"/>
      <c r="K695" s="11" t="s">
        <v>3940</v>
      </c>
      <c r="L695" s="2" t="s">
        <v>37</v>
      </c>
      <c r="M695" s="2" t="s">
        <v>38</v>
      </c>
      <c r="N695" s="20" t="s">
        <v>3941</v>
      </c>
      <c r="O695" s="20" t="s">
        <v>3942</v>
      </c>
      <c r="P695" s="2" t="s">
        <v>3878</v>
      </c>
      <c r="Q695" s="31"/>
      <c r="R695" s="31"/>
      <c r="S695" s="31"/>
      <c r="T695" s="41" t="s">
        <v>3943</v>
      </c>
      <c r="U695" s="2" t="s">
        <v>3665</v>
      </c>
      <c r="V695" s="2" t="s">
        <v>45</v>
      </c>
      <c r="W695" s="2" t="s">
        <v>46</v>
      </c>
      <c r="X695" s="2" t="s">
        <v>47</v>
      </c>
      <c r="Y695" s="2" t="s">
        <v>48</v>
      </c>
      <c r="Z695" s="17" t="str">
        <f>IF(Tabela1[[#This Row],[R.A.E]]="SIM",VLOOKUP(Tabela1[[#This Row],[CLASSIFICAÇÃO]],[1]Lista_Susp_!PRAZO,2,0)+Tabela1[[#This Row],[DATA]],"")</f>
        <v/>
      </c>
      <c r="AA695" s="19" t="b">
        <f ca="1">IF(Tabela1[[#This Row],[R.A.E]]="SIM",IF(AC695="ok","CONCLUÍDO",IF(Tabela1[[#This Row],[PRAZO ABERTURA R.A.E]]&lt;TODAY(),"ATRASADO","NO PRAZO")))</f>
        <v>0</v>
      </c>
      <c r="AB695" s="19" t="str">
        <f ca="1">IF(Tabela1[[#This Row],[PRAZO ABERTURA R.A.E]]&gt;=TODAY(),"",IF(Tabela1[[#This Row],[STATUS]]="ATRASADO",TODAY()-Tabela1[[#This Row],[PRAZO ABERTURA R.A.E]],""))</f>
        <v/>
      </c>
      <c r="AE695" s="2"/>
      <c r="AF695" t="s">
        <v>52</v>
      </c>
    </row>
    <row r="696" spans="1:32" ht="30" x14ac:dyDescent="0.25">
      <c r="A696" s="4">
        <v>695</v>
      </c>
      <c r="B696" s="20" t="s">
        <v>32</v>
      </c>
      <c r="C696" s="49">
        <v>45454</v>
      </c>
      <c r="D696" s="6" t="str">
        <f t="shared" si="7"/>
        <v>junho</v>
      </c>
      <c r="E696" s="21">
        <v>0.41666666666666669</v>
      </c>
      <c r="F696" s="40" t="s">
        <v>3944</v>
      </c>
      <c r="G696" s="20" t="s">
        <v>125</v>
      </c>
      <c r="H696" s="9"/>
      <c r="I696" s="10"/>
      <c r="J696" s="2"/>
      <c r="K696" s="11" t="s">
        <v>3945</v>
      </c>
      <c r="L696" s="2" t="s">
        <v>37</v>
      </c>
      <c r="M696" s="2" t="s">
        <v>128</v>
      </c>
      <c r="N696" s="20" t="s">
        <v>3946</v>
      </c>
      <c r="O696" s="20" t="s">
        <v>3947</v>
      </c>
      <c r="P696" s="2" t="s">
        <v>3558</v>
      </c>
      <c r="Q696" s="31"/>
      <c r="R696" s="31"/>
      <c r="S696" s="31"/>
      <c r="T696" s="41" t="s">
        <v>3948</v>
      </c>
      <c r="U696" s="2" t="s">
        <v>2855</v>
      </c>
      <c r="V696" s="2" t="s">
        <v>219</v>
      </c>
      <c r="W696" s="2" t="s">
        <v>46</v>
      </c>
      <c r="X696" s="2" t="s">
        <v>47</v>
      </c>
      <c r="Y696" s="2" t="s">
        <v>48</v>
      </c>
      <c r="Z696" s="17" t="str">
        <f>IF(Tabela1[[#This Row],[R.A.E]]="SIM",VLOOKUP(Tabela1[[#This Row],[CLASSIFICAÇÃO]],[1]Lista_Susp_!PRAZO,2,0)+Tabela1[[#This Row],[DATA]],"")</f>
        <v/>
      </c>
      <c r="AA696" s="19" t="b">
        <f ca="1">IF(Tabela1[[#This Row],[R.A.E]]="SIM",IF(AC696="ok","CONCLUÍDO",IF(Tabela1[[#This Row],[PRAZO ABERTURA R.A.E]]&lt;TODAY(),"ATRASADO","NO PRAZO")))</f>
        <v>0</v>
      </c>
      <c r="AB696" s="19" t="str">
        <f ca="1">IF(Tabela1[[#This Row],[PRAZO ABERTURA R.A.E]]&gt;=TODAY(),"",IF(Tabela1[[#This Row],[STATUS]]="ATRASADO",TODAY()-Tabela1[[#This Row],[PRAZO ABERTURA R.A.E]],""))</f>
        <v/>
      </c>
      <c r="AE696" s="2"/>
      <c r="AF696" t="s">
        <v>52</v>
      </c>
    </row>
    <row r="697" spans="1:32" ht="45" x14ac:dyDescent="0.25">
      <c r="A697" s="4">
        <v>696</v>
      </c>
      <c r="B697" s="20" t="s">
        <v>71</v>
      </c>
      <c r="C697" s="49">
        <v>45454</v>
      </c>
      <c r="D697" s="6" t="str">
        <f t="shared" si="7"/>
        <v>junho</v>
      </c>
      <c r="E697" s="21">
        <v>0.375</v>
      </c>
      <c r="F697" s="40" t="s">
        <v>1073</v>
      </c>
      <c r="G697" s="20" t="s">
        <v>73</v>
      </c>
      <c r="H697" s="9"/>
      <c r="I697" s="10"/>
      <c r="J697" s="2"/>
      <c r="K697" s="53" t="s">
        <v>3949</v>
      </c>
      <c r="L697" s="2" t="s">
        <v>75</v>
      </c>
      <c r="M697" s="2" t="s">
        <v>128</v>
      </c>
      <c r="N697" s="20" t="s">
        <v>3950</v>
      </c>
      <c r="O697" s="20" t="s">
        <v>3951</v>
      </c>
      <c r="P697" s="2" t="s">
        <v>3283</v>
      </c>
      <c r="Q697" s="31"/>
      <c r="R697" s="31"/>
      <c r="S697" s="31"/>
      <c r="T697" s="41" t="s">
        <v>3952</v>
      </c>
      <c r="U697" s="2" t="s">
        <v>3953</v>
      </c>
      <c r="V697" s="2" t="s">
        <v>415</v>
      </c>
      <c r="W697" s="2" t="s">
        <v>46</v>
      </c>
      <c r="X697" s="2" t="s">
        <v>47</v>
      </c>
      <c r="Y697" s="2" t="s">
        <v>52</v>
      </c>
      <c r="Z697" s="17">
        <f>IF(Tabela1[[#This Row],[R.A.E]]="SIM",VLOOKUP(Tabela1[[#This Row],[CLASSIFICAÇÃO]],[1]Lista_Susp_!PRAZO,2,0)+Tabela1[[#This Row],[DATA]],"")</f>
        <v>45461</v>
      </c>
      <c r="AA697" s="19" t="str">
        <f ca="1">IF(Tabela1[[#This Row],[R.A.E]]="SIM",IF(AC697="ok","CONCLUÍDO",IF(Tabela1[[#This Row],[PRAZO ABERTURA R.A.E]]&lt;TODAY(),"ATRASADO","NO PRAZO")))</f>
        <v>ATRASADO</v>
      </c>
      <c r="AB697" s="19">
        <f ca="1">IF(Tabela1[[#This Row],[PRAZO ABERTURA R.A.E]]&gt;=TODAY(),"",IF(Tabela1[[#This Row],[STATUS]]="ATRASADO",TODAY()-Tabela1[[#This Row],[PRAZO ABERTURA R.A.E]],""))</f>
        <v>122</v>
      </c>
      <c r="AE697" s="2"/>
      <c r="AF697" t="s">
        <v>52</v>
      </c>
    </row>
    <row r="698" spans="1:32" ht="45" x14ac:dyDescent="0.25">
      <c r="A698" s="4">
        <v>697</v>
      </c>
      <c r="B698" s="20" t="s">
        <v>71</v>
      </c>
      <c r="C698" s="49">
        <v>45455</v>
      </c>
      <c r="D698" s="6" t="str">
        <f t="shared" si="7"/>
        <v>junho</v>
      </c>
      <c r="E698" s="21">
        <v>0.3888888888888889</v>
      </c>
      <c r="F698" s="40" t="s">
        <v>3954</v>
      </c>
      <c r="G698" s="20" t="s">
        <v>73</v>
      </c>
      <c r="H698" s="9"/>
      <c r="I698" s="10"/>
      <c r="J698" s="2"/>
      <c r="K698" s="11" t="s">
        <v>3955</v>
      </c>
      <c r="L698" s="4" t="s">
        <v>3956</v>
      </c>
      <c r="M698" s="2" t="s">
        <v>128</v>
      </c>
      <c r="N698" s="20" t="s">
        <v>1496</v>
      </c>
      <c r="O698" s="20" t="s">
        <v>3957</v>
      </c>
      <c r="P698" s="2" t="s">
        <v>3958</v>
      </c>
      <c r="Q698" s="31"/>
      <c r="R698" s="31"/>
      <c r="S698" s="31"/>
      <c r="T698" s="41" t="s">
        <v>3959</v>
      </c>
      <c r="U698" s="2" t="s">
        <v>3960</v>
      </c>
      <c r="V698" s="2" t="s">
        <v>170</v>
      </c>
      <c r="W698" s="2" t="s">
        <v>46</v>
      </c>
      <c r="X698" s="2" t="s">
        <v>47</v>
      </c>
      <c r="Y698" s="2" t="s">
        <v>48</v>
      </c>
      <c r="Z698" s="17" t="str">
        <f>IF(Tabela1[[#This Row],[R.A.E]]="SIM",VLOOKUP(Tabela1[[#This Row],[CLASSIFICAÇÃO]],[1]Lista_Susp_!PRAZO,2,0)+Tabela1[[#This Row],[DATA]],"")</f>
        <v/>
      </c>
      <c r="AA698" s="19" t="b">
        <f ca="1">IF(Tabela1[[#This Row],[R.A.E]]="SIM",IF(AC698="ok","CONCLUÍDO",IF(Tabela1[[#This Row],[PRAZO ABERTURA R.A.E]]&lt;TODAY(),"ATRASADO","NO PRAZO")))</f>
        <v>0</v>
      </c>
      <c r="AB698" s="19" t="str">
        <f ca="1">IF(Tabela1[[#This Row],[PRAZO ABERTURA R.A.E]]&gt;=TODAY(),"",IF(Tabela1[[#This Row],[STATUS]]="ATRASADO",TODAY()-Tabela1[[#This Row],[PRAZO ABERTURA R.A.E]],""))</f>
        <v/>
      </c>
      <c r="AE698" s="2"/>
      <c r="AF698" t="s">
        <v>52</v>
      </c>
    </row>
    <row r="699" spans="1:32" ht="75" x14ac:dyDescent="0.25">
      <c r="A699" s="4">
        <v>698</v>
      </c>
      <c r="B699" s="20" t="s">
        <v>71</v>
      </c>
      <c r="C699" s="49">
        <v>45454</v>
      </c>
      <c r="D699" s="6" t="str">
        <f t="shared" si="7"/>
        <v>junho</v>
      </c>
      <c r="E699" s="21">
        <v>0.70833333333333337</v>
      </c>
      <c r="F699" s="40" t="s">
        <v>3961</v>
      </c>
      <c r="G699" s="20" t="s">
        <v>34</v>
      </c>
      <c r="H699" s="9" t="s">
        <v>93</v>
      </c>
      <c r="I699" s="10"/>
      <c r="J699" s="2"/>
      <c r="K699" s="11" t="s">
        <v>3962</v>
      </c>
      <c r="L699" s="2" t="s">
        <v>127</v>
      </c>
      <c r="M699" s="2" t="s">
        <v>128</v>
      </c>
      <c r="N699" s="20"/>
      <c r="O699" s="20" t="s">
        <v>3963</v>
      </c>
      <c r="P699" s="1" t="s">
        <v>3964</v>
      </c>
      <c r="Q699" s="31"/>
      <c r="R699" s="31"/>
      <c r="S699" s="31"/>
      <c r="T699" s="41" t="s">
        <v>3965</v>
      </c>
      <c r="U699" s="2" t="s">
        <v>2914</v>
      </c>
      <c r="V699" s="2" t="s">
        <v>3811</v>
      </c>
      <c r="W699" s="2" t="s">
        <v>184</v>
      </c>
      <c r="X699" s="2" t="s">
        <v>151</v>
      </c>
      <c r="Y699" s="2" t="s">
        <v>52</v>
      </c>
      <c r="Z699" s="17">
        <f>IF(Tabela1[[#This Row],[R.A.E]]="SIM",VLOOKUP(Tabela1[[#This Row],[CLASSIFICAÇÃO]],[1]Lista_Susp_!PRAZO,2,0)+Tabela1[[#This Row],[DATA]],"")</f>
        <v>45461</v>
      </c>
      <c r="AA699" s="19" t="str">
        <f ca="1">IF(Tabela1[[#This Row],[R.A.E]]="SIM",IF(AC699="ok","CONCLUÍDO",IF(Tabela1[[#This Row],[PRAZO ABERTURA R.A.E]]&lt;TODAY(),"ATRASADO","NO PRAZO")))</f>
        <v>ATRASADO</v>
      </c>
      <c r="AB699" s="19">
        <f ca="1">IF(Tabela1[[#This Row],[PRAZO ABERTURA R.A.E]]&gt;=TODAY(),"",IF(Tabela1[[#This Row],[STATUS]]="ATRASADO",TODAY()-Tabela1[[#This Row],[PRAZO ABERTURA R.A.E]],""))</f>
        <v>122</v>
      </c>
      <c r="AE699" s="2"/>
      <c r="AF699" t="s">
        <v>52</v>
      </c>
    </row>
    <row r="700" spans="1:32" ht="45" x14ac:dyDescent="0.25">
      <c r="A700" s="4">
        <v>699</v>
      </c>
      <c r="B700" s="20" t="s">
        <v>71</v>
      </c>
      <c r="C700" s="49">
        <v>45454</v>
      </c>
      <c r="D700" s="6" t="str">
        <f t="shared" si="7"/>
        <v>junho</v>
      </c>
      <c r="E700" s="21">
        <v>0.125</v>
      </c>
      <c r="F700" s="40" t="s">
        <v>3966</v>
      </c>
      <c r="G700" s="20" t="s">
        <v>125</v>
      </c>
      <c r="H700" s="9"/>
      <c r="I700" s="10"/>
      <c r="J700" s="2"/>
      <c r="K700" s="11" t="s">
        <v>3967</v>
      </c>
      <c r="L700" s="2" t="s">
        <v>3968</v>
      </c>
      <c r="M700" s="2" t="s">
        <v>128</v>
      </c>
      <c r="N700" s="20" t="s">
        <v>3969</v>
      </c>
      <c r="O700" s="20" t="s">
        <v>3970</v>
      </c>
      <c r="P700" s="2" t="s">
        <v>3971</v>
      </c>
      <c r="Q700" s="31"/>
      <c r="R700" s="31"/>
      <c r="S700" s="31"/>
      <c r="T700" s="41" t="s">
        <v>3972</v>
      </c>
      <c r="U700" s="2" t="s">
        <v>3973</v>
      </c>
      <c r="V700" s="2" t="s">
        <v>374</v>
      </c>
      <c r="W700" s="2" t="s">
        <v>46</v>
      </c>
      <c r="X700" s="2" t="s">
        <v>47</v>
      </c>
      <c r="Y700" s="2" t="s">
        <v>48</v>
      </c>
      <c r="Z700" s="17" t="str">
        <f>IF(Tabela1[[#This Row],[R.A.E]]="SIM",VLOOKUP(Tabela1[[#This Row],[CLASSIFICAÇÃO]],[1]Lista_Susp_!PRAZO,2,0)+Tabela1[[#This Row],[DATA]],"")</f>
        <v/>
      </c>
      <c r="AA700" s="19" t="b">
        <f ca="1">IF(Tabela1[[#This Row],[R.A.E]]="SIM",IF(AC700="ok","CONCLUÍDO",IF(Tabela1[[#This Row],[PRAZO ABERTURA R.A.E]]&lt;TODAY(),"ATRASADO","NO PRAZO")))</f>
        <v>0</v>
      </c>
      <c r="AB700" s="19" t="str">
        <f ca="1">IF(Tabela1[[#This Row],[PRAZO ABERTURA R.A.E]]&gt;=TODAY(),"",IF(Tabela1[[#This Row],[STATUS]]="ATRASADO",TODAY()-Tabela1[[#This Row],[PRAZO ABERTURA R.A.E]],""))</f>
        <v/>
      </c>
      <c r="AE700" s="2"/>
      <c r="AF700" t="s">
        <v>52</v>
      </c>
    </row>
    <row r="701" spans="1:32" ht="45" x14ac:dyDescent="0.25">
      <c r="A701" s="4">
        <v>700</v>
      </c>
      <c r="B701" s="20" t="s">
        <v>71</v>
      </c>
      <c r="C701" s="49">
        <v>45454</v>
      </c>
      <c r="D701" s="6" t="str">
        <f t="shared" si="7"/>
        <v>junho</v>
      </c>
      <c r="E701" s="21">
        <v>0.80555555555555547</v>
      </c>
      <c r="F701" s="40" t="s">
        <v>3974</v>
      </c>
      <c r="G701" s="20" t="s">
        <v>73</v>
      </c>
      <c r="H701" s="9"/>
      <c r="I701" s="10"/>
      <c r="J701" s="2"/>
      <c r="K701" s="11" t="s">
        <v>3975</v>
      </c>
      <c r="L701" s="2" t="s">
        <v>75</v>
      </c>
      <c r="M701" s="2" t="s">
        <v>128</v>
      </c>
      <c r="N701" s="20" t="s">
        <v>3969</v>
      </c>
      <c r="O701" s="20" t="s">
        <v>3976</v>
      </c>
      <c r="P701" s="2" t="s">
        <v>3977</v>
      </c>
      <c r="Q701" s="31"/>
      <c r="R701" s="31"/>
      <c r="S701" s="31"/>
      <c r="T701" s="41" t="s">
        <v>3978</v>
      </c>
      <c r="U701" s="2" t="s">
        <v>3979</v>
      </c>
      <c r="V701" s="2" t="s">
        <v>374</v>
      </c>
      <c r="W701" s="2" t="s">
        <v>46</v>
      </c>
      <c r="X701" s="2" t="s">
        <v>47</v>
      </c>
      <c r="Y701" s="2" t="s">
        <v>48</v>
      </c>
      <c r="Z701" s="17" t="str">
        <f>IF(Tabela1[[#This Row],[R.A.E]]="SIM",VLOOKUP(Tabela1[[#This Row],[CLASSIFICAÇÃO]],[1]Lista_Susp_!PRAZO,2,0)+Tabela1[[#This Row],[DATA]],"")</f>
        <v/>
      </c>
      <c r="AA701" s="19" t="b">
        <f ca="1">IF(Tabela1[[#This Row],[R.A.E]]="SIM",IF(AC701="ok","CONCLUÍDO",IF(Tabela1[[#This Row],[PRAZO ABERTURA R.A.E]]&lt;TODAY(),"ATRASADO","NO PRAZO")))</f>
        <v>0</v>
      </c>
      <c r="AB701" s="19" t="str">
        <f ca="1">IF(Tabela1[[#This Row],[PRAZO ABERTURA R.A.E]]&gt;=TODAY(),"",IF(Tabela1[[#This Row],[STATUS]]="ATRASADO",TODAY()-Tabela1[[#This Row],[PRAZO ABERTURA R.A.E]],""))</f>
        <v/>
      </c>
      <c r="AE701" s="2"/>
      <c r="AF701" t="s">
        <v>52</v>
      </c>
    </row>
    <row r="702" spans="1:32" ht="45" x14ac:dyDescent="0.25">
      <c r="A702" s="4">
        <v>701</v>
      </c>
      <c r="B702" s="20" t="s">
        <v>32</v>
      </c>
      <c r="C702" s="49">
        <v>45455</v>
      </c>
      <c r="D702" s="6" t="str">
        <f t="shared" si="7"/>
        <v>junho</v>
      </c>
      <c r="E702" s="21">
        <v>0.68055555555555547</v>
      </c>
      <c r="F702" s="40" t="s">
        <v>3980</v>
      </c>
      <c r="G702" s="20" t="s">
        <v>34</v>
      </c>
      <c r="H702" s="9" t="s">
        <v>113</v>
      </c>
      <c r="I702" s="10"/>
      <c r="J702" s="2"/>
      <c r="K702" s="11" t="s">
        <v>3981</v>
      </c>
      <c r="L702" s="2" t="s">
        <v>1457</v>
      </c>
      <c r="M702" s="2" t="s">
        <v>593</v>
      </c>
      <c r="N702" s="20" t="s">
        <v>3982</v>
      </c>
      <c r="O702" s="20" t="s">
        <v>3983</v>
      </c>
      <c r="P702" s="2" t="s">
        <v>808</v>
      </c>
      <c r="Q702" s="31"/>
      <c r="R702" s="31"/>
      <c r="S702" s="31"/>
      <c r="T702" s="41" t="s">
        <v>3984</v>
      </c>
      <c r="U702" s="2" t="s">
        <v>778</v>
      </c>
      <c r="V702" s="2" t="s">
        <v>599</v>
      </c>
      <c r="W702" s="2" t="s">
        <v>46</v>
      </c>
      <c r="X702" s="2" t="s">
        <v>47</v>
      </c>
      <c r="Y702" s="2" t="s">
        <v>48</v>
      </c>
      <c r="Z702" s="17" t="str">
        <f>IF(Tabela1[[#This Row],[R.A.E]]="SIM",VLOOKUP(Tabela1[[#This Row],[CLASSIFICAÇÃO]],[1]Lista_Susp_!PRAZO,2,0)+Tabela1[[#This Row],[DATA]],"")</f>
        <v/>
      </c>
      <c r="AA702" s="19" t="b">
        <f ca="1">IF(Tabela1[[#This Row],[R.A.E]]="SIM",IF(AC702="ok","CONCLUÍDO",IF(Tabela1[[#This Row],[PRAZO ABERTURA R.A.E]]&lt;TODAY(),"ATRASADO","NO PRAZO")))</f>
        <v>0</v>
      </c>
      <c r="AB702" s="19" t="str">
        <f ca="1">IF(Tabela1[[#This Row],[PRAZO ABERTURA R.A.E]]&gt;=TODAY(),"",IF(Tabela1[[#This Row],[STATUS]]="ATRASADO",TODAY()-Tabela1[[#This Row],[PRAZO ABERTURA R.A.E]],""))</f>
        <v/>
      </c>
      <c r="AE702" s="2"/>
      <c r="AF702" t="s">
        <v>52</v>
      </c>
    </row>
    <row r="703" spans="1:32" ht="45" x14ac:dyDescent="0.25">
      <c r="A703" s="4">
        <v>702</v>
      </c>
      <c r="B703" s="20" t="s">
        <v>32</v>
      </c>
      <c r="C703" s="49">
        <v>45456</v>
      </c>
      <c r="D703" s="6" t="str">
        <f t="shared" si="7"/>
        <v>junho</v>
      </c>
      <c r="E703" s="21">
        <v>0.56944444444444442</v>
      </c>
      <c r="F703" s="40" t="s">
        <v>3985</v>
      </c>
      <c r="G703" s="20" t="s">
        <v>34</v>
      </c>
      <c r="H703" s="9" t="s">
        <v>113</v>
      </c>
      <c r="I703" s="10"/>
      <c r="J703" s="2"/>
      <c r="K703" s="11" t="s">
        <v>3986</v>
      </c>
      <c r="L703" s="2" t="s">
        <v>115</v>
      </c>
      <c r="M703" s="2" t="s">
        <v>38</v>
      </c>
      <c r="N703" s="20" t="s">
        <v>3164</v>
      </c>
      <c r="O703" s="20" t="s">
        <v>3987</v>
      </c>
      <c r="P703" s="2" t="s">
        <v>3988</v>
      </c>
      <c r="Q703" s="31"/>
      <c r="R703" s="31"/>
      <c r="S703" s="31"/>
      <c r="T703" s="41" t="s">
        <v>3989</v>
      </c>
      <c r="U703" s="2" t="s">
        <v>3990</v>
      </c>
      <c r="V703" s="2" t="s">
        <v>1551</v>
      </c>
      <c r="W703" s="2" t="s">
        <v>184</v>
      </c>
      <c r="X703" s="2" t="s">
        <v>47</v>
      </c>
      <c r="Y703" s="2" t="s">
        <v>52</v>
      </c>
      <c r="Z703" s="17">
        <f>IF(Tabela1[[#This Row],[R.A.E]]="SIM",VLOOKUP(Tabela1[[#This Row],[CLASSIFICAÇÃO]],[1]Lista_Susp_!PRAZO,2,0)+Tabela1[[#This Row],[DATA]],"")</f>
        <v>45463</v>
      </c>
      <c r="AA703" s="19" t="str">
        <f ca="1">IF(Tabela1[[#This Row],[R.A.E]]="SIM",IF(AC703="ok","CONCLUÍDO",IF(Tabela1[[#This Row],[PRAZO ABERTURA R.A.E]]&lt;TODAY(),"ATRASADO","NO PRAZO")))</f>
        <v>CONCLUÍDO</v>
      </c>
      <c r="AB703" s="19" t="str">
        <f ca="1">IF(Tabela1[[#This Row],[PRAZO ABERTURA R.A.E]]&gt;=TODAY(),"",IF(Tabela1[[#This Row],[STATUS]]="ATRASADO",TODAY()-Tabela1[[#This Row],[PRAZO ABERTURA R.A.E]],""))</f>
        <v/>
      </c>
      <c r="AC703" s="2" t="s">
        <v>62</v>
      </c>
      <c r="AD703" s="17">
        <v>45478</v>
      </c>
      <c r="AE703" s="2" t="s">
        <v>52</v>
      </c>
      <c r="AF703" t="s">
        <v>52</v>
      </c>
    </row>
    <row r="704" spans="1:32" ht="87" customHeight="1" x14ac:dyDescent="0.25">
      <c r="A704" s="4">
        <v>703</v>
      </c>
      <c r="B704" s="20" t="s">
        <v>71</v>
      </c>
      <c r="C704" s="49">
        <v>45455</v>
      </c>
      <c r="D704" s="6" t="str">
        <f t="shared" si="7"/>
        <v>junho</v>
      </c>
      <c r="E704" s="21">
        <v>0.58333333333333337</v>
      </c>
      <c r="F704" s="40" t="s">
        <v>3991</v>
      </c>
      <c r="G704" s="20" t="s">
        <v>73</v>
      </c>
      <c r="H704" s="9"/>
      <c r="I704" s="10"/>
      <c r="J704" s="2"/>
      <c r="K704" s="11" t="s">
        <v>3992</v>
      </c>
      <c r="L704" s="2" t="s">
        <v>75</v>
      </c>
      <c r="M704" s="2" t="s">
        <v>128</v>
      </c>
      <c r="N704" s="20" t="s">
        <v>3171</v>
      </c>
      <c r="O704" s="20" t="s">
        <v>3993</v>
      </c>
      <c r="P704" s="2" t="s">
        <v>3994</v>
      </c>
      <c r="Q704" s="31"/>
      <c r="R704" s="31"/>
      <c r="S704" s="31"/>
      <c r="T704" s="41" t="s">
        <v>3995</v>
      </c>
      <c r="U704" s="2" t="s">
        <v>3996</v>
      </c>
      <c r="V704" s="2" t="s">
        <v>145</v>
      </c>
      <c r="W704" s="2" t="s">
        <v>46</v>
      </c>
      <c r="X704" s="2" t="s">
        <v>47</v>
      </c>
      <c r="Y704" s="2" t="s">
        <v>48</v>
      </c>
      <c r="Z704" s="17" t="str">
        <f>IF(Tabela1[[#This Row],[R.A.E]]="SIM",VLOOKUP(Tabela1[[#This Row],[CLASSIFICAÇÃO]],[1]Lista_Susp_!PRAZO,2,0)+Tabela1[[#This Row],[DATA]],"")</f>
        <v/>
      </c>
      <c r="AA704" s="19" t="b">
        <f ca="1">IF(Tabela1[[#This Row],[R.A.E]]="SIM",IF(AC704="ok","CONCLUÍDO",IF(Tabela1[[#This Row],[PRAZO ABERTURA R.A.E]]&lt;TODAY(),"ATRASADO","NO PRAZO")))</f>
        <v>0</v>
      </c>
      <c r="AB704" s="19" t="str">
        <f ca="1">IF(Tabela1[[#This Row],[PRAZO ABERTURA R.A.E]]&gt;=TODAY(),"",IF(Tabela1[[#This Row],[STATUS]]="ATRASADO",TODAY()-Tabela1[[#This Row],[PRAZO ABERTURA R.A.E]],""))</f>
        <v/>
      </c>
      <c r="AE704" s="2"/>
      <c r="AF704" t="s">
        <v>52</v>
      </c>
    </row>
    <row r="705" spans="1:32" ht="30" x14ac:dyDescent="0.25">
      <c r="A705" s="4">
        <v>704</v>
      </c>
      <c r="B705" s="20" t="s">
        <v>32</v>
      </c>
      <c r="C705" s="49">
        <v>45454</v>
      </c>
      <c r="D705" s="6" t="str">
        <f t="shared" si="7"/>
        <v>junho</v>
      </c>
      <c r="E705" s="21">
        <v>0.65625</v>
      </c>
      <c r="F705" s="40" t="s">
        <v>3997</v>
      </c>
      <c r="G705" s="20" t="s">
        <v>34</v>
      </c>
      <c r="H705" s="9" t="s">
        <v>583</v>
      </c>
      <c r="I705" s="10"/>
      <c r="J705" s="2"/>
      <c r="K705" s="11" t="s">
        <v>3998</v>
      </c>
      <c r="L705" s="2" t="s">
        <v>95</v>
      </c>
      <c r="M705" s="2" t="s">
        <v>96</v>
      </c>
      <c r="N705" s="20" t="s">
        <v>1736</v>
      </c>
      <c r="O705" s="20" t="s">
        <v>3999</v>
      </c>
      <c r="P705" s="2" t="s">
        <v>329</v>
      </c>
      <c r="Q705" s="31"/>
      <c r="R705" s="31"/>
      <c r="S705" s="31"/>
      <c r="T705" s="41" t="s">
        <v>4000</v>
      </c>
      <c r="U705" s="2" t="s">
        <v>4001</v>
      </c>
      <c r="V705" s="2" t="s">
        <v>398</v>
      </c>
      <c r="W705" s="2" t="s">
        <v>46</v>
      </c>
      <c r="X705" s="2" t="s">
        <v>47</v>
      </c>
      <c r="Y705" s="2" t="s">
        <v>48</v>
      </c>
      <c r="Z705" s="17" t="str">
        <f>IF(Tabela1[[#This Row],[R.A.E]]="SIM",VLOOKUP(Tabela1[[#This Row],[CLASSIFICAÇÃO]],[1]Lista_Susp_!PRAZO,2,0)+Tabela1[[#This Row],[DATA]],"")</f>
        <v/>
      </c>
      <c r="AA705" s="19" t="b">
        <f ca="1">IF(Tabela1[[#This Row],[R.A.E]]="SIM",IF(AC705="ok","CONCLUÍDO",IF(Tabela1[[#This Row],[PRAZO ABERTURA R.A.E]]&lt;TODAY(),"ATRASADO","NO PRAZO")))</f>
        <v>0</v>
      </c>
      <c r="AB705" s="19" t="str">
        <f ca="1">IF(Tabela1[[#This Row],[PRAZO ABERTURA R.A.E]]&gt;=TODAY(),"",IF(Tabela1[[#This Row],[STATUS]]="ATRASADO",TODAY()-Tabela1[[#This Row],[PRAZO ABERTURA R.A.E]],""))</f>
        <v/>
      </c>
      <c r="AE705" s="2"/>
      <c r="AF705" t="s">
        <v>52</v>
      </c>
    </row>
    <row r="706" spans="1:32" ht="30" x14ac:dyDescent="0.25">
      <c r="A706" s="4">
        <v>705</v>
      </c>
      <c r="B706" s="20" t="s">
        <v>32</v>
      </c>
      <c r="C706" s="49">
        <v>45455</v>
      </c>
      <c r="D706" s="6" t="str">
        <f t="shared" si="7"/>
        <v>junho</v>
      </c>
      <c r="E706" s="21">
        <v>0.4375</v>
      </c>
      <c r="F706" s="40" t="s">
        <v>4002</v>
      </c>
      <c r="G706" s="20" t="s">
        <v>125</v>
      </c>
      <c r="H706" s="9"/>
      <c r="I706" s="10"/>
      <c r="J706" s="2"/>
      <c r="K706" s="11" t="s">
        <v>4003</v>
      </c>
      <c r="L706" s="2" t="s">
        <v>560</v>
      </c>
      <c r="M706" s="2" t="s">
        <v>128</v>
      </c>
      <c r="N706" s="20" t="s">
        <v>4004</v>
      </c>
      <c r="O706" s="20" t="s">
        <v>4005</v>
      </c>
      <c r="P706" s="2" t="s">
        <v>2880</v>
      </c>
      <c r="Q706" s="31"/>
      <c r="R706" s="31"/>
      <c r="S706" s="31"/>
      <c r="T706" s="41" t="s">
        <v>3466</v>
      </c>
      <c r="U706" s="2" t="s">
        <v>4006</v>
      </c>
      <c r="V706" s="2" t="s">
        <v>135</v>
      </c>
      <c r="W706" s="2" t="s">
        <v>46</v>
      </c>
      <c r="X706" s="2" t="s">
        <v>47</v>
      </c>
      <c r="Y706" s="2" t="s">
        <v>48</v>
      </c>
      <c r="Z706" s="17" t="str">
        <f>IF(Tabela1[[#This Row],[R.A.E]]="SIM",VLOOKUP(Tabela1[[#This Row],[CLASSIFICAÇÃO]],[1]Lista_Susp_!PRAZO,2,0)+Tabela1[[#This Row],[DATA]],"")</f>
        <v/>
      </c>
      <c r="AA706" s="19" t="b">
        <f ca="1">IF(Tabela1[[#This Row],[R.A.E]]="SIM",IF(AC706="ok","CONCLUÍDO",IF(Tabela1[[#This Row],[PRAZO ABERTURA R.A.E]]&lt;TODAY(),"ATRASADO","NO PRAZO")))</f>
        <v>0</v>
      </c>
      <c r="AB706" s="19" t="str">
        <f ca="1">IF(Tabela1[[#This Row],[PRAZO ABERTURA R.A.E]]&gt;=TODAY(),"",IF(Tabela1[[#This Row],[STATUS]]="ATRASADO",TODAY()-Tabela1[[#This Row],[PRAZO ABERTURA R.A.E]],""))</f>
        <v/>
      </c>
      <c r="AE706" s="2"/>
      <c r="AF706" t="s">
        <v>52</v>
      </c>
    </row>
    <row r="707" spans="1:32" x14ac:dyDescent="0.25">
      <c r="A707" s="4">
        <v>706</v>
      </c>
      <c r="B707" s="20" t="s">
        <v>32</v>
      </c>
      <c r="C707" s="49">
        <v>45455</v>
      </c>
      <c r="D707" s="6" t="str">
        <f t="shared" si="7"/>
        <v>junho</v>
      </c>
      <c r="E707" s="21">
        <v>0.41666666666666669</v>
      </c>
      <c r="F707" s="40" t="s">
        <v>4007</v>
      </c>
      <c r="G707" s="20" t="s">
        <v>64</v>
      </c>
      <c r="H707" s="9"/>
      <c r="I707" s="10"/>
      <c r="J707" s="2"/>
      <c r="K707" s="11" t="s">
        <v>4008</v>
      </c>
      <c r="L707" s="2" t="s">
        <v>37</v>
      </c>
      <c r="M707" s="2" t="s">
        <v>1897</v>
      </c>
      <c r="N707" s="20" t="s">
        <v>3201</v>
      </c>
      <c r="O707" s="20" t="s">
        <v>4009</v>
      </c>
      <c r="Q707" s="31"/>
      <c r="R707" s="31"/>
      <c r="S707" s="31"/>
      <c r="T707" s="41" t="s">
        <v>4010</v>
      </c>
      <c r="U707" s="2" t="s">
        <v>4011</v>
      </c>
      <c r="V707" s="2" t="s">
        <v>467</v>
      </c>
      <c r="W707" s="2" t="s">
        <v>46</v>
      </c>
      <c r="X707" s="2" t="s">
        <v>47</v>
      </c>
      <c r="Y707" s="2" t="s">
        <v>48</v>
      </c>
      <c r="Z707" s="17" t="str">
        <f>IF(Tabela1[[#This Row],[R.A.E]]="SIM",VLOOKUP(Tabela1[[#This Row],[CLASSIFICAÇÃO]],[1]Lista_Susp_!PRAZO,2,0)+Tabela1[[#This Row],[DATA]],"")</f>
        <v/>
      </c>
      <c r="AA707" s="19" t="b">
        <f ca="1">IF(Tabela1[[#This Row],[R.A.E]]="SIM",IF(AC707="ok","CONCLUÍDO",IF(Tabela1[[#This Row],[PRAZO ABERTURA R.A.E]]&lt;TODAY(),"ATRASADO","NO PRAZO")))</f>
        <v>0</v>
      </c>
      <c r="AB707" s="19" t="str">
        <f ca="1">IF(Tabela1[[#This Row],[PRAZO ABERTURA R.A.E]]&gt;=TODAY(),"",IF(Tabela1[[#This Row],[STATUS]]="ATRASADO",TODAY()-Tabela1[[#This Row],[PRAZO ABERTURA R.A.E]],""))</f>
        <v/>
      </c>
      <c r="AE707" s="2"/>
      <c r="AF707" t="s">
        <v>52</v>
      </c>
    </row>
    <row r="708" spans="1:32" x14ac:dyDescent="0.25">
      <c r="A708" s="4">
        <v>707</v>
      </c>
      <c r="B708" s="20" t="s">
        <v>32</v>
      </c>
      <c r="C708" s="49">
        <v>45456</v>
      </c>
      <c r="D708" s="6" t="str">
        <f t="shared" si="7"/>
        <v>junho</v>
      </c>
      <c r="E708" s="21">
        <v>0.41666666666666669</v>
      </c>
      <c r="F708" s="40" t="s">
        <v>4012</v>
      </c>
      <c r="G708" s="20" t="s">
        <v>64</v>
      </c>
      <c r="H708" s="9"/>
      <c r="I708" s="10"/>
      <c r="J708" s="2"/>
      <c r="K708" s="11" t="s">
        <v>4013</v>
      </c>
      <c r="L708" s="2" t="s">
        <v>37</v>
      </c>
      <c r="M708" s="2" t="s">
        <v>128</v>
      </c>
      <c r="N708" s="20" t="s">
        <v>3780</v>
      </c>
      <c r="O708" s="20" t="s">
        <v>3407</v>
      </c>
      <c r="P708" s="2" t="s">
        <v>3448</v>
      </c>
      <c r="Q708" s="31"/>
      <c r="R708" s="31"/>
      <c r="S708" s="31"/>
      <c r="T708" s="41" t="s">
        <v>4014</v>
      </c>
      <c r="U708" s="2" t="s">
        <v>3501</v>
      </c>
      <c r="V708" s="2" t="s">
        <v>1038</v>
      </c>
      <c r="W708" s="2" t="s">
        <v>46</v>
      </c>
      <c r="X708" s="2" t="s">
        <v>47</v>
      </c>
      <c r="Y708" s="2" t="s">
        <v>48</v>
      </c>
      <c r="Z708" s="17" t="str">
        <f>IF(Tabela1[[#This Row],[R.A.E]]="SIM",VLOOKUP(Tabela1[[#This Row],[CLASSIFICAÇÃO]],[1]Lista_Susp_!PRAZO,2,0)+Tabela1[[#This Row],[DATA]],"")</f>
        <v/>
      </c>
      <c r="AA708" s="19" t="b">
        <f ca="1">IF(Tabela1[[#This Row],[R.A.E]]="SIM",IF(AC708="ok","CONCLUÍDO",IF(Tabela1[[#This Row],[PRAZO ABERTURA R.A.E]]&lt;TODAY(),"ATRASADO","NO PRAZO")))</f>
        <v>0</v>
      </c>
      <c r="AB708" s="19" t="str">
        <f ca="1">IF(Tabela1[[#This Row],[PRAZO ABERTURA R.A.E]]&gt;=TODAY(),"",IF(Tabela1[[#This Row],[STATUS]]="ATRASADO",TODAY()-Tabela1[[#This Row],[PRAZO ABERTURA R.A.E]],""))</f>
        <v/>
      </c>
      <c r="AE708" s="2"/>
      <c r="AF708" t="s">
        <v>52</v>
      </c>
    </row>
    <row r="709" spans="1:32" ht="30" x14ac:dyDescent="0.25">
      <c r="A709" s="4">
        <v>708</v>
      </c>
      <c r="B709" s="20" t="s">
        <v>32</v>
      </c>
      <c r="C709" s="49">
        <v>45456</v>
      </c>
      <c r="D709" s="6" t="str">
        <f t="shared" si="7"/>
        <v>junho</v>
      </c>
      <c r="E709" s="21">
        <v>0.51041666666666663</v>
      </c>
      <c r="F709" s="40" t="s">
        <v>4015</v>
      </c>
      <c r="G709" s="20" t="s">
        <v>73</v>
      </c>
      <c r="H709" s="9"/>
      <c r="I709" s="10"/>
      <c r="J709" s="2"/>
      <c r="K709" s="11" t="s">
        <v>4016</v>
      </c>
      <c r="L709" s="2" t="s">
        <v>37</v>
      </c>
      <c r="M709" s="2" t="s">
        <v>128</v>
      </c>
      <c r="N709" s="20" t="s">
        <v>4017</v>
      </c>
      <c r="O709" s="20" t="s">
        <v>4018</v>
      </c>
      <c r="P709" s="2" t="s">
        <v>213</v>
      </c>
      <c r="Q709" s="31"/>
      <c r="R709" s="31"/>
      <c r="S709" s="31"/>
      <c r="T709" s="41" t="s">
        <v>4019</v>
      </c>
      <c r="U709" s="2" t="s">
        <v>4020</v>
      </c>
      <c r="V709" s="2" t="s">
        <v>219</v>
      </c>
      <c r="W709" s="2" t="s">
        <v>46</v>
      </c>
      <c r="X709" s="2" t="s">
        <v>47</v>
      </c>
      <c r="Y709" s="2" t="s">
        <v>48</v>
      </c>
      <c r="Z709" s="17" t="str">
        <f>IF(Tabela1[[#This Row],[R.A.E]]="SIM",VLOOKUP(Tabela1[[#This Row],[CLASSIFICAÇÃO]],[1]Lista_Susp_!PRAZO,2,0)+Tabela1[[#This Row],[DATA]],"")</f>
        <v/>
      </c>
      <c r="AA709" s="19" t="b">
        <f ca="1">IF(Tabela1[[#This Row],[R.A.E]]="SIM",IF(AC709="ok","CONCLUÍDO",IF(Tabela1[[#This Row],[PRAZO ABERTURA R.A.E]]&lt;TODAY(),"ATRASADO","NO PRAZO")))</f>
        <v>0</v>
      </c>
      <c r="AB709" s="19" t="str">
        <f ca="1">IF(Tabela1[[#This Row],[PRAZO ABERTURA R.A.E]]&gt;=TODAY(),"",IF(Tabela1[[#This Row],[STATUS]]="ATRASADO",TODAY()-Tabela1[[#This Row],[PRAZO ABERTURA R.A.E]],""))</f>
        <v/>
      </c>
      <c r="AE709" s="2"/>
      <c r="AF709" t="s">
        <v>52</v>
      </c>
    </row>
    <row r="710" spans="1:32" ht="30" x14ac:dyDescent="0.25">
      <c r="A710" s="4">
        <v>709</v>
      </c>
      <c r="B710" s="20" t="s">
        <v>32</v>
      </c>
      <c r="C710" s="49">
        <v>45456</v>
      </c>
      <c r="D710" s="6" t="str">
        <f t="shared" si="7"/>
        <v>junho</v>
      </c>
      <c r="E710" s="21">
        <v>0.625</v>
      </c>
      <c r="F710" s="40" t="s">
        <v>4021</v>
      </c>
      <c r="G710" s="20" t="s">
        <v>64</v>
      </c>
      <c r="H710" s="9"/>
      <c r="I710" s="10"/>
      <c r="J710" s="2"/>
      <c r="K710" s="11" t="s">
        <v>4022</v>
      </c>
      <c r="L710" s="2" t="s">
        <v>37</v>
      </c>
      <c r="M710" s="2" t="s">
        <v>128</v>
      </c>
      <c r="N710" s="20" t="s">
        <v>3495</v>
      </c>
      <c r="O710" s="20" t="s">
        <v>4023</v>
      </c>
      <c r="P710" s="2" t="s">
        <v>3448</v>
      </c>
      <c r="Q710" s="31"/>
      <c r="R710" s="31"/>
      <c r="S710" s="31"/>
      <c r="T710" s="41" t="s">
        <v>4014</v>
      </c>
      <c r="U710" s="2" t="s">
        <v>3409</v>
      </c>
      <c r="V710" s="2" t="s">
        <v>1038</v>
      </c>
      <c r="W710" s="2" t="s">
        <v>46</v>
      </c>
      <c r="X710" s="2" t="s">
        <v>47</v>
      </c>
      <c r="Y710" s="2" t="s">
        <v>48</v>
      </c>
      <c r="Z710" s="17" t="str">
        <f>IF(Tabela1[[#This Row],[R.A.E]]="SIM",VLOOKUP(Tabela1[[#This Row],[CLASSIFICAÇÃO]],[1]Lista_Susp_!PRAZO,2,0)+Tabela1[[#This Row],[DATA]],"")</f>
        <v/>
      </c>
      <c r="AA710" s="19" t="b">
        <f ca="1">IF(Tabela1[[#This Row],[R.A.E]]="SIM",IF(AC710="ok","CONCLUÍDO",IF(Tabela1[[#This Row],[PRAZO ABERTURA R.A.E]]&lt;TODAY(),"ATRASADO","NO PRAZO")))</f>
        <v>0</v>
      </c>
      <c r="AB710" s="19" t="str">
        <f ca="1">IF(Tabela1[[#This Row],[PRAZO ABERTURA R.A.E]]&gt;=TODAY(),"",IF(Tabela1[[#This Row],[STATUS]]="ATRASADO",TODAY()-Tabela1[[#This Row],[PRAZO ABERTURA R.A.E]],""))</f>
        <v/>
      </c>
      <c r="AE710" s="2"/>
      <c r="AF710" t="s">
        <v>52</v>
      </c>
    </row>
    <row r="711" spans="1:32" x14ac:dyDescent="0.25">
      <c r="A711" s="4">
        <v>710</v>
      </c>
      <c r="B711" s="20" t="s">
        <v>32</v>
      </c>
      <c r="C711" s="49">
        <v>45456</v>
      </c>
      <c r="D711" s="6" t="str">
        <f t="shared" si="7"/>
        <v>junho</v>
      </c>
      <c r="E711" s="21">
        <v>0.52777777777777779</v>
      </c>
      <c r="F711" s="40" t="s">
        <v>4024</v>
      </c>
      <c r="G711" s="20" t="s">
        <v>64</v>
      </c>
      <c r="H711" s="9"/>
      <c r="I711" s="10"/>
      <c r="J711" s="2"/>
      <c r="K711" s="11" t="s">
        <v>4025</v>
      </c>
      <c r="L711" s="2" t="s">
        <v>37</v>
      </c>
      <c r="M711" s="2" t="s">
        <v>76</v>
      </c>
      <c r="N711" s="20" t="s">
        <v>3796</v>
      </c>
      <c r="O711" s="20" t="s">
        <v>4026</v>
      </c>
      <c r="P711" s="2" t="s">
        <v>3111</v>
      </c>
      <c r="Q711" s="31"/>
      <c r="R711" s="31"/>
      <c r="S711" s="31"/>
      <c r="T711" s="41" t="s">
        <v>4027</v>
      </c>
      <c r="U711" s="2" t="s">
        <v>4028</v>
      </c>
      <c r="V711" s="2" t="s">
        <v>467</v>
      </c>
      <c r="W711" s="2" t="s">
        <v>46</v>
      </c>
      <c r="X711" s="2" t="s">
        <v>47</v>
      </c>
      <c r="Y711" s="2" t="s">
        <v>48</v>
      </c>
      <c r="Z711" s="17" t="str">
        <f>IF(Tabela1[[#This Row],[R.A.E]]="SIM",VLOOKUP(Tabela1[[#This Row],[CLASSIFICAÇÃO]],[1]Lista_Susp_!PRAZO,2,0)+Tabela1[[#This Row],[DATA]],"")</f>
        <v/>
      </c>
      <c r="AA711" s="19" t="b">
        <f ca="1">IF(Tabela1[[#This Row],[R.A.E]]="SIM",IF(AC711="ok","CONCLUÍDO",IF(Tabela1[[#This Row],[PRAZO ABERTURA R.A.E]]&lt;TODAY(),"ATRASADO","NO PRAZO")))</f>
        <v>0</v>
      </c>
      <c r="AB711" s="19" t="str">
        <f ca="1">IF(Tabela1[[#This Row],[PRAZO ABERTURA R.A.E]]&gt;=TODAY(),"",IF(Tabela1[[#This Row],[STATUS]]="ATRASADO",TODAY()-Tabela1[[#This Row],[PRAZO ABERTURA R.A.E]],""))</f>
        <v/>
      </c>
      <c r="AE711" s="2"/>
      <c r="AF711" t="s">
        <v>52</v>
      </c>
    </row>
    <row r="712" spans="1:32" ht="54" customHeight="1" x14ac:dyDescent="0.25">
      <c r="A712" s="4">
        <v>711</v>
      </c>
      <c r="B712" s="20" t="s">
        <v>32</v>
      </c>
      <c r="C712" s="49">
        <v>45455</v>
      </c>
      <c r="D712" s="6" t="str">
        <f t="shared" si="7"/>
        <v>junho</v>
      </c>
      <c r="E712" s="21">
        <v>0.4861111111111111</v>
      </c>
      <c r="F712" s="40" t="s">
        <v>4029</v>
      </c>
      <c r="G712" s="20" t="s">
        <v>73</v>
      </c>
      <c r="H712" s="9"/>
      <c r="I712" s="10"/>
      <c r="J712" s="2"/>
      <c r="K712" s="11" t="s">
        <v>4030</v>
      </c>
      <c r="L712" s="2" t="s">
        <v>921</v>
      </c>
      <c r="M712" s="2" t="s">
        <v>128</v>
      </c>
      <c r="N712" s="20" t="s">
        <v>2681</v>
      </c>
      <c r="O712" s="20" t="s">
        <v>4031</v>
      </c>
      <c r="P712" s="2" t="s">
        <v>4032</v>
      </c>
      <c r="Q712" s="31"/>
      <c r="R712" s="31"/>
      <c r="S712" s="31"/>
      <c r="T712" s="41" t="s">
        <v>4033</v>
      </c>
      <c r="U712" s="2" t="s">
        <v>1150</v>
      </c>
      <c r="V712" s="2" t="s">
        <v>135</v>
      </c>
      <c r="W712" s="2" t="s">
        <v>46</v>
      </c>
      <c r="X712" s="2" t="s">
        <v>47</v>
      </c>
      <c r="Y712" s="2" t="s">
        <v>48</v>
      </c>
      <c r="Z712" s="17" t="str">
        <f>IF(Tabela1[[#This Row],[R.A.E]]="SIM",VLOOKUP(Tabela1[[#This Row],[CLASSIFICAÇÃO]],[1]Lista_Susp_!PRAZO,2,0)+Tabela1[[#This Row],[DATA]],"")</f>
        <v/>
      </c>
      <c r="AA712" s="19" t="b">
        <f ca="1">IF(Tabela1[[#This Row],[R.A.E]]="SIM",IF(AC712="ok","CONCLUÍDO",IF(Tabela1[[#This Row],[PRAZO ABERTURA R.A.E]]&lt;TODAY(),"ATRASADO","NO PRAZO")))</f>
        <v>0</v>
      </c>
      <c r="AB712" s="19" t="str">
        <f ca="1">IF(Tabela1[[#This Row],[PRAZO ABERTURA R.A.E]]&gt;=TODAY(),"",IF(Tabela1[[#This Row],[STATUS]]="ATRASADO",TODAY()-Tabela1[[#This Row],[PRAZO ABERTURA R.A.E]],""))</f>
        <v/>
      </c>
      <c r="AE712" s="2"/>
      <c r="AF712" t="s">
        <v>48</v>
      </c>
    </row>
    <row r="713" spans="1:32" ht="46.5" customHeight="1" x14ac:dyDescent="0.25">
      <c r="A713" s="4">
        <v>712</v>
      </c>
      <c r="B713" s="20" t="s">
        <v>32</v>
      </c>
      <c r="C713" s="49">
        <v>45456</v>
      </c>
      <c r="D713" s="6" t="str">
        <f t="shared" si="7"/>
        <v>junho</v>
      </c>
      <c r="E713" s="21">
        <v>0.58333333333333337</v>
      </c>
      <c r="F713" s="40" t="s">
        <v>4034</v>
      </c>
      <c r="G713" s="20" t="s">
        <v>34</v>
      </c>
      <c r="H713" s="9" t="s">
        <v>35</v>
      </c>
      <c r="I713" s="10"/>
      <c r="J713" s="2"/>
      <c r="K713" s="11" t="s">
        <v>4035</v>
      </c>
      <c r="L713" s="2" t="s">
        <v>174</v>
      </c>
      <c r="M713" s="2" t="s">
        <v>272</v>
      </c>
      <c r="N713" s="20" t="s">
        <v>4036</v>
      </c>
      <c r="O713" s="20" t="s">
        <v>4037</v>
      </c>
      <c r="P713" s="2" t="s">
        <v>4038</v>
      </c>
      <c r="Q713" s="31"/>
      <c r="R713" s="31"/>
      <c r="S713" s="31"/>
      <c r="T713" s="41" t="s">
        <v>4039</v>
      </c>
      <c r="U713" s="2" t="s">
        <v>4040</v>
      </c>
      <c r="V713" s="2" t="s">
        <v>279</v>
      </c>
      <c r="W713" s="2" t="s">
        <v>46</v>
      </c>
      <c r="X713" s="2" t="s">
        <v>47</v>
      </c>
      <c r="Y713" s="2" t="s">
        <v>52</v>
      </c>
      <c r="Z713" s="17">
        <f>IF(Tabela1[[#This Row],[R.A.E]]="SIM",VLOOKUP(Tabela1[[#This Row],[CLASSIFICAÇÃO]],[1]Lista_Susp_!PRAZO,2,0)+Tabela1[[#This Row],[DATA]],"")</f>
        <v>45463</v>
      </c>
      <c r="AA713" s="19" t="str">
        <f ca="1">IF(Tabela1[[#This Row],[R.A.E]]="SIM",IF(AC713="ok","CONCLUÍDO",IF(Tabela1[[#This Row],[PRAZO ABERTURA R.A.E]]&lt;TODAY(),"ATRASADO","NO PRAZO")))</f>
        <v>CONCLUÍDO</v>
      </c>
      <c r="AB713" s="19" t="str">
        <f ca="1">IF(Tabela1[[#This Row],[PRAZO ABERTURA R.A.E]]&gt;=TODAY(),"",IF(Tabela1[[#This Row],[STATUS]]="ATRASADO",TODAY()-Tabela1[[#This Row],[PRAZO ABERTURA R.A.E]],""))</f>
        <v/>
      </c>
      <c r="AC713" s="2" t="s">
        <v>186</v>
      </c>
      <c r="AE713" s="2"/>
      <c r="AF713" t="s">
        <v>52</v>
      </c>
    </row>
    <row r="714" spans="1:32" ht="30" x14ac:dyDescent="0.25">
      <c r="A714" s="4">
        <v>713</v>
      </c>
      <c r="B714" s="20" t="s">
        <v>32</v>
      </c>
      <c r="C714" s="49">
        <v>45456</v>
      </c>
      <c r="D714" s="6" t="str">
        <f t="shared" si="7"/>
        <v>junho</v>
      </c>
      <c r="E714" s="21">
        <v>0.78472222222222221</v>
      </c>
      <c r="F714" s="40" t="s">
        <v>4041</v>
      </c>
      <c r="G714" s="20" t="s">
        <v>34</v>
      </c>
      <c r="H714" s="9" t="s">
        <v>113</v>
      </c>
      <c r="I714" s="10"/>
      <c r="J714" s="2"/>
      <c r="K714" s="11" t="s">
        <v>4042</v>
      </c>
      <c r="L714" s="2" t="s">
        <v>37</v>
      </c>
      <c r="M714" s="2" t="s">
        <v>38</v>
      </c>
      <c r="N714" s="20" t="s">
        <v>3868</v>
      </c>
      <c r="O714" s="20" t="s">
        <v>4043</v>
      </c>
      <c r="P714" s="2" t="s">
        <v>1628</v>
      </c>
      <c r="Q714" s="31"/>
      <c r="R714" s="31"/>
      <c r="S714" s="31"/>
      <c r="T714" s="41" t="s">
        <v>4044</v>
      </c>
      <c r="U714" s="2" t="s">
        <v>4045</v>
      </c>
      <c r="V714" s="2" t="s">
        <v>45</v>
      </c>
      <c r="W714" s="2" t="s">
        <v>46</v>
      </c>
      <c r="X714" s="2" t="s">
        <v>47</v>
      </c>
      <c r="Y714" s="2" t="s">
        <v>48</v>
      </c>
      <c r="Z714" s="17" t="str">
        <f>IF(Tabela1[[#This Row],[R.A.E]]="SIM",VLOOKUP(Tabela1[[#This Row],[CLASSIFICAÇÃO]],[1]Lista_Susp_!PRAZO,2,0)+Tabela1[[#This Row],[DATA]],"")</f>
        <v/>
      </c>
      <c r="AA714" s="19" t="b">
        <f ca="1">IF(Tabela1[[#This Row],[R.A.E]]="SIM",IF(AC714="ok","CONCLUÍDO",IF(Tabela1[[#This Row],[PRAZO ABERTURA R.A.E]]&lt;TODAY(),"ATRASADO","NO PRAZO")))</f>
        <v>0</v>
      </c>
      <c r="AB714" s="19" t="str">
        <f ca="1">IF(Tabela1[[#This Row],[PRAZO ABERTURA R.A.E]]&gt;=TODAY(),"",IF(Tabela1[[#This Row],[STATUS]]="ATRASADO",TODAY()-Tabela1[[#This Row],[PRAZO ABERTURA R.A.E]],""))</f>
        <v/>
      </c>
      <c r="AE714" s="2"/>
      <c r="AF714" t="s">
        <v>52</v>
      </c>
    </row>
    <row r="715" spans="1:32" ht="30" x14ac:dyDescent="0.25">
      <c r="A715" s="4">
        <v>714</v>
      </c>
      <c r="B715" s="20" t="s">
        <v>32</v>
      </c>
      <c r="C715" s="49">
        <v>45457</v>
      </c>
      <c r="D715" s="6" t="str">
        <f t="shared" si="7"/>
        <v>junho</v>
      </c>
      <c r="E715" s="21">
        <v>0.29166666666666669</v>
      </c>
      <c r="F715" s="40" t="s">
        <v>4046</v>
      </c>
      <c r="G715" s="20" t="s">
        <v>125</v>
      </c>
      <c r="H715" s="9"/>
      <c r="I715" s="10"/>
      <c r="J715" s="2"/>
      <c r="K715" s="11" t="s">
        <v>4047</v>
      </c>
      <c r="L715" s="2" t="s">
        <v>921</v>
      </c>
      <c r="M715" s="2" t="s">
        <v>128</v>
      </c>
      <c r="N715" s="20" t="s">
        <v>2681</v>
      </c>
      <c r="O715" s="20" t="s">
        <v>4048</v>
      </c>
      <c r="P715" s="2" t="s">
        <v>3369</v>
      </c>
      <c r="Q715" s="31"/>
      <c r="R715" s="31"/>
      <c r="S715" s="31"/>
      <c r="T715" s="41" t="s">
        <v>4049</v>
      </c>
      <c r="U715" s="2" t="s">
        <v>4050</v>
      </c>
      <c r="V715" s="2" t="s">
        <v>135</v>
      </c>
      <c r="W715" s="2" t="s">
        <v>46</v>
      </c>
      <c r="X715" s="2" t="s">
        <v>47</v>
      </c>
      <c r="Y715" s="2" t="s">
        <v>48</v>
      </c>
      <c r="Z715" s="17" t="str">
        <f>IF(Tabela1[[#This Row],[R.A.E]]="SIM",VLOOKUP(Tabela1[[#This Row],[CLASSIFICAÇÃO]],[1]Lista_Susp_!PRAZO,2,0)+Tabela1[[#This Row],[DATA]],"")</f>
        <v/>
      </c>
      <c r="AA715" s="19" t="b">
        <f ca="1">IF(Tabela1[[#This Row],[R.A.E]]="SIM",IF(AC715="ok","CONCLUÍDO",IF(Tabela1[[#This Row],[PRAZO ABERTURA R.A.E]]&lt;TODAY(),"ATRASADO","NO PRAZO")))</f>
        <v>0</v>
      </c>
      <c r="AB715" s="19" t="str">
        <f ca="1">IF(Tabela1[[#This Row],[PRAZO ABERTURA R.A.E]]&gt;=TODAY(),"",IF(Tabela1[[#This Row],[STATUS]]="ATRASADO",TODAY()-Tabela1[[#This Row],[PRAZO ABERTURA R.A.E]],""))</f>
        <v/>
      </c>
      <c r="AE715" s="2"/>
      <c r="AF715" t="s">
        <v>52</v>
      </c>
    </row>
    <row r="716" spans="1:32" ht="45" x14ac:dyDescent="0.25">
      <c r="A716" s="4">
        <v>715</v>
      </c>
      <c r="B716" s="20" t="s">
        <v>71</v>
      </c>
      <c r="C716" s="49">
        <v>45457</v>
      </c>
      <c r="D716" s="6" t="str">
        <f t="shared" si="7"/>
        <v>junho</v>
      </c>
      <c r="E716" s="21">
        <v>0.375</v>
      </c>
      <c r="F716" s="40" t="s">
        <v>4051</v>
      </c>
      <c r="G716" s="20" t="s">
        <v>73</v>
      </c>
      <c r="H716" s="9"/>
      <c r="I716" s="10"/>
      <c r="J716" s="2"/>
      <c r="K716" s="11" t="s">
        <v>4052</v>
      </c>
      <c r="L716" s="2" t="s">
        <v>75</v>
      </c>
      <c r="M716" s="2" t="s">
        <v>128</v>
      </c>
      <c r="N716" s="20" t="s">
        <v>2604</v>
      </c>
      <c r="O716" s="20" t="s">
        <v>4053</v>
      </c>
      <c r="P716" s="2" t="s">
        <v>3283</v>
      </c>
      <c r="Q716" s="31"/>
      <c r="R716" s="31"/>
      <c r="S716" s="31"/>
      <c r="T716" s="41" t="s">
        <v>3952</v>
      </c>
      <c r="U716" s="2" t="s">
        <v>4054</v>
      </c>
      <c r="V716" s="2" t="s">
        <v>415</v>
      </c>
      <c r="W716" s="2" t="s">
        <v>46</v>
      </c>
      <c r="X716" s="2" t="s">
        <v>47</v>
      </c>
      <c r="Y716" s="2" t="s">
        <v>48</v>
      </c>
      <c r="Z716" s="17" t="str">
        <f>IF(Tabela1[[#This Row],[R.A.E]]="SIM",VLOOKUP(Tabela1[[#This Row],[CLASSIFICAÇÃO]],[1]Lista_Susp_!PRAZO,2,0)+Tabela1[[#This Row],[DATA]],"")</f>
        <v/>
      </c>
      <c r="AA716" s="19" t="b">
        <f ca="1">IF(Tabela1[[#This Row],[R.A.E]]="SIM",IF(AC716="ok","CONCLUÍDO",IF(Tabela1[[#This Row],[PRAZO ABERTURA R.A.E]]&lt;TODAY(),"ATRASADO","NO PRAZO")))</f>
        <v>0</v>
      </c>
      <c r="AB716" s="19" t="str">
        <f ca="1">IF(Tabela1[[#This Row],[PRAZO ABERTURA R.A.E]]&gt;=TODAY(),"",IF(Tabela1[[#This Row],[STATUS]]="ATRASADO",TODAY()-Tabela1[[#This Row],[PRAZO ABERTURA R.A.E]],""))</f>
        <v/>
      </c>
      <c r="AE716" s="2"/>
      <c r="AF716" t="s">
        <v>52</v>
      </c>
    </row>
    <row r="717" spans="1:32" ht="60" x14ac:dyDescent="0.25">
      <c r="A717" s="66">
        <v>716</v>
      </c>
      <c r="B717" s="20" t="s">
        <v>32</v>
      </c>
      <c r="C717" s="49">
        <v>45457</v>
      </c>
      <c r="D717" s="6" t="str">
        <f t="shared" si="7"/>
        <v>junho</v>
      </c>
      <c r="E717" s="21">
        <v>0.52083333333333337</v>
      </c>
      <c r="F717" s="40" t="s">
        <v>4055</v>
      </c>
      <c r="G717" s="20" t="s">
        <v>34</v>
      </c>
      <c r="H717" s="9" t="s">
        <v>93</v>
      </c>
      <c r="I717" s="10"/>
      <c r="J717" s="2"/>
      <c r="K717" s="11" t="s">
        <v>4056</v>
      </c>
      <c r="L717" s="2" t="s">
        <v>37</v>
      </c>
      <c r="M717" s="2" t="s">
        <v>128</v>
      </c>
      <c r="N717" s="20" t="s">
        <v>2681</v>
      </c>
      <c r="O717" s="20" t="s">
        <v>4057</v>
      </c>
      <c r="P717" s="2" t="s">
        <v>4058</v>
      </c>
      <c r="Q717" s="31"/>
      <c r="R717" s="31"/>
      <c r="S717" s="31"/>
      <c r="T717" s="41" t="s">
        <v>4059</v>
      </c>
      <c r="U717" s="2" t="s">
        <v>4060</v>
      </c>
      <c r="V717" s="2" t="s">
        <v>135</v>
      </c>
      <c r="W717" s="2" t="s">
        <v>46</v>
      </c>
      <c r="X717" s="2" t="s">
        <v>47</v>
      </c>
      <c r="Y717" s="2" t="s">
        <v>48</v>
      </c>
      <c r="Z717" s="17" t="str">
        <f>IF(Tabela1[[#This Row],[R.A.E]]="SIM",VLOOKUP(Tabela1[[#This Row],[CLASSIFICAÇÃO]],[1]Lista_Susp_!PRAZO,2,0)+Tabela1[[#This Row],[DATA]],"")</f>
        <v/>
      </c>
      <c r="AA717" s="19" t="b">
        <f ca="1">IF(Tabela1[[#This Row],[R.A.E]]="SIM",IF(AC717="ok","CONCLUÍDO",IF(Tabela1[[#This Row],[PRAZO ABERTURA R.A.E]]&lt;TODAY(),"ATRASADO","NO PRAZO")))</f>
        <v>0</v>
      </c>
      <c r="AB717" s="19" t="str">
        <f ca="1">IF(Tabela1[[#This Row],[PRAZO ABERTURA R.A.E]]&gt;=TODAY(),"",IF(Tabela1[[#This Row],[STATUS]]="ATRASADO",TODAY()-Tabela1[[#This Row],[PRAZO ABERTURA R.A.E]],""))</f>
        <v/>
      </c>
      <c r="AE717" s="2"/>
      <c r="AF717" t="s">
        <v>48</v>
      </c>
    </row>
    <row r="718" spans="1:32" ht="60" x14ac:dyDescent="0.25">
      <c r="A718" s="4">
        <v>717</v>
      </c>
      <c r="B718" s="20" t="s">
        <v>71</v>
      </c>
      <c r="C718" s="49">
        <v>45458</v>
      </c>
      <c r="D718" s="6" t="str">
        <f t="shared" si="7"/>
        <v>junho</v>
      </c>
      <c r="E718" s="21">
        <v>0.4236111111111111</v>
      </c>
      <c r="F718" s="40" t="s">
        <v>4061</v>
      </c>
      <c r="G718" s="20" t="s">
        <v>125</v>
      </c>
      <c r="H718" s="9"/>
      <c r="I718" s="10"/>
      <c r="J718" s="2"/>
      <c r="K718" s="11" t="s">
        <v>4062</v>
      </c>
      <c r="L718" s="2" t="s">
        <v>75</v>
      </c>
      <c r="M718" s="2" t="s">
        <v>128</v>
      </c>
      <c r="N718" s="20" t="s">
        <v>4063</v>
      </c>
      <c r="O718" s="40" t="s">
        <v>4064</v>
      </c>
      <c r="P718" s="2" t="s">
        <v>1669</v>
      </c>
      <c r="Q718" s="31"/>
      <c r="R718" s="31"/>
      <c r="S718" s="31"/>
      <c r="T718" s="41" t="s">
        <v>233</v>
      </c>
      <c r="U718" s="2" t="s">
        <v>1926</v>
      </c>
      <c r="V718" s="2" t="s">
        <v>374</v>
      </c>
      <c r="W718" s="2" t="s">
        <v>46</v>
      </c>
      <c r="X718" s="2" t="s">
        <v>47</v>
      </c>
      <c r="Y718" s="2" t="s">
        <v>48</v>
      </c>
      <c r="Z718" s="17" t="str">
        <f>IF(Tabela1[[#This Row],[R.A.E]]="SIM",VLOOKUP(Tabela1[[#This Row],[CLASSIFICAÇÃO]],[1]Lista_Susp_!PRAZO,2,0)+Tabela1[[#This Row],[DATA]],"")</f>
        <v/>
      </c>
      <c r="AA718" s="19" t="b">
        <f ca="1">IF(Tabela1[[#This Row],[R.A.E]]="SIM",IF(AC718="ok","CONCLUÍDO",IF(Tabela1[[#This Row],[PRAZO ABERTURA R.A.E]]&lt;TODAY(),"ATRASADO","NO PRAZO")))</f>
        <v>0</v>
      </c>
      <c r="AB718" s="19" t="str">
        <f ca="1">IF(Tabela1[[#This Row],[PRAZO ABERTURA R.A.E]]&gt;=TODAY(),"",IF(Tabela1[[#This Row],[STATUS]]="ATRASADO",TODAY()-Tabela1[[#This Row],[PRAZO ABERTURA R.A.E]],""))</f>
        <v/>
      </c>
      <c r="AE718" s="2"/>
      <c r="AF718" t="s">
        <v>52</v>
      </c>
    </row>
    <row r="719" spans="1:32" x14ac:dyDescent="0.25">
      <c r="A719" s="4">
        <v>718</v>
      </c>
      <c r="B719" s="20" t="s">
        <v>32</v>
      </c>
      <c r="C719" s="49">
        <v>45460</v>
      </c>
      <c r="D719" s="6" t="str">
        <f t="shared" si="7"/>
        <v>junho</v>
      </c>
      <c r="E719" s="21">
        <v>0.8125</v>
      </c>
      <c r="F719" s="40" t="s">
        <v>4065</v>
      </c>
      <c r="G719" s="20" t="s">
        <v>34</v>
      </c>
      <c r="H719" s="9" t="s">
        <v>35</v>
      </c>
      <c r="I719" s="10"/>
      <c r="J719" s="2"/>
      <c r="K719" s="11" t="s">
        <v>4066</v>
      </c>
      <c r="L719" s="2" t="s">
        <v>37</v>
      </c>
      <c r="M719" s="2" t="s">
        <v>729</v>
      </c>
      <c r="N719" s="20" t="s">
        <v>4067</v>
      </c>
      <c r="O719" s="20" t="s">
        <v>4068</v>
      </c>
      <c r="P719" s="2" t="s">
        <v>731</v>
      </c>
      <c r="Q719" s="31"/>
      <c r="R719" s="31"/>
      <c r="S719" s="31"/>
      <c r="T719" s="41" t="s">
        <v>4069</v>
      </c>
      <c r="U719" s="2" t="s">
        <v>4070</v>
      </c>
      <c r="V719" s="2" t="s">
        <v>599</v>
      </c>
      <c r="W719" s="2" t="s">
        <v>46</v>
      </c>
      <c r="X719" s="2" t="s">
        <v>47</v>
      </c>
      <c r="Y719" s="2" t="s">
        <v>48</v>
      </c>
      <c r="Z719" s="17" t="str">
        <f>IF(Tabela1[[#This Row],[R.A.E]]="SIM",VLOOKUP(Tabela1[[#This Row],[CLASSIFICAÇÃO]],[1]Lista_Susp_!PRAZO,2,0)+Tabela1[[#This Row],[DATA]],"")</f>
        <v/>
      </c>
      <c r="AA719" s="19" t="b">
        <f ca="1">IF(Tabela1[[#This Row],[R.A.E]]="SIM",IF(AC719="ok","CONCLUÍDO",IF(Tabela1[[#This Row],[PRAZO ABERTURA R.A.E]]&lt;TODAY(),"ATRASADO","NO PRAZO")))</f>
        <v>0</v>
      </c>
      <c r="AB719" s="19" t="str">
        <f ca="1">IF(Tabela1[[#This Row],[PRAZO ABERTURA R.A.E]]&gt;=TODAY(),"",IF(Tabela1[[#This Row],[STATUS]]="ATRASADO",TODAY()-Tabela1[[#This Row],[PRAZO ABERTURA R.A.E]],""))</f>
        <v/>
      </c>
      <c r="AE719" s="2"/>
      <c r="AF719" t="s">
        <v>52</v>
      </c>
    </row>
    <row r="720" spans="1:32" ht="45" x14ac:dyDescent="0.25">
      <c r="A720" s="4">
        <v>719</v>
      </c>
      <c r="B720" s="20" t="s">
        <v>32</v>
      </c>
      <c r="C720" s="49">
        <v>45461</v>
      </c>
      <c r="D720" s="6" t="str">
        <f t="shared" si="7"/>
        <v>junho</v>
      </c>
      <c r="E720" s="21">
        <v>0.24305555555555555</v>
      </c>
      <c r="F720" s="40" t="s">
        <v>4071</v>
      </c>
      <c r="G720" s="20" t="s">
        <v>34</v>
      </c>
      <c r="H720" s="9" t="s">
        <v>113</v>
      </c>
      <c r="I720" s="10"/>
      <c r="J720" s="2"/>
      <c r="K720" s="11" t="s">
        <v>4072</v>
      </c>
      <c r="L720" s="2" t="s">
        <v>879</v>
      </c>
      <c r="M720" s="2" t="s">
        <v>38</v>
      </c>
      <c r="N720" s="20" t="s">
        <v>3164</v>
      </c>
      <c r="O720" s="20" t="s">
        <v>4073</v>
      </c>
      <c r="P720" s="2" t="s">
        <v>797</v>
      </c>
      <c r="Q720" s="31"/>
      <c r="R720" s="31"/>
      <c r="S720" s="31"/>
      <c r="T720" s="41" t="s">
        <v>4074</v>
      </c>
      <c r="U720" s="2" t="s">
        <v>882</v>
      </c>
      <c r="V720" s="2" t="s">
        <v>1551</v>
      </c>
      <c r="W720" s="2" t="s">
        <v>184</v>
      </c>
      <c r="X720" s="2" t="s">
        <v>47</v>
      </c>
      <c r="Y720" s="2" t="s">
        <v>52</v>
      </c>
      <c r="Z720" s="17">
        <f>IF(Tabela1[[#This Row],[R.A.E]]="SIM",VLOOKUP(Tabela1[[#This Row],[CLASSIFICAÇÃO]],[1]Lista_Susp_!PRAZO,2,0)+Tabela1[[#This Row],[DATA]],"")</f>
        <v>45468</v>
      </c>
      <c r="AA720" s="19" t="str">
        <f ca="1">IF(Tabela1[[#This Row],[R.A.E]]="SIM",IF(AC720="ok","CONCLUÍDO",IF(Tabela1[[#This Row],[PRAZO ABERTURA R.A.E]]&lt;TODAY(),"ATRASADO","NO PRAZO")))</f>
        <v>CONCLUÍDO</v>
      </c>
      <c r="AB720" s="19" t="str">
        <f ca="1">IF(Tabela1[[#This Row],[PRAZO ABERTURA R.A.E]]&gt;=TODAY(),"",IF(Tabela1[[#This Row],[STATUS]]="ATRASADO",TODAY()-Tabela1[[#This Row],[PRAZO ABERTURA R.A.E]],""))</f>
        <v/>
      </c>
      <c r="AC720" s="2" t="s">
        <v>62</v>
      </c>
      <c r="AD720" s="17">
        <v>45463</v>
      </c>
      <c r="AE720" s="2" t="s">
        <v>52</v>
      </c>
      <c r="AF720" t="s">
        <v>52</v>
      </c>
    </row>
    <row r="721" spans="1:32" ht="75" x14ac:dyDescent="0.25">
      <c r="A721" s="4">
        <v>720</v>
      </c>
      <c r="B721" s="20" t="s">
        <v>32</v>
      </c>
      <c r="C721" s="49">
        <v>45458</v>
      </c>
      <c r="D721" s="6" t="str">
        <f t="shared" si="7"/>
        <v>junho</v>
      </c>
      <c r="E721" s="21">
        <v>0.97916666666666663</v>
      </c>
      <c r="F721" s="40" t="s">
        <v>4075</v>
      </c>
      <c r="G721" s="20" t="s">
        <v>73</v>
      </c>
      <c r="H721" s="9"/>
      <c r="I721" s="10"/>
      <c r="J721" s="2"/>
      <c r="K721" s="11" t="s">
        <v>4076</v>
      </c>
      <c r="L721" s="2" t="s">
        <v>37</v>
      </c>
      <c r="M721" s="2" t="s">
        <v>96</v>
      </c>
      <c r="N721" s="20" t="s">
        <v>4077</v>
      </c>
      <c r="O721" s="20" t="s">
        <v>4078</v>
      </c>
      <c r="P721" s="2" t="s">
        <v>478</v>
      </c>
      <c r="Q721" s="31"/>
      <c r="R721" s="31"/>
      <c r="S721" s="31"/>
      <c r="T721" s="41" t="s">
        <v>4079</v>
      </c>
      <c r="U721" s="2" t="s">
        <v>3315</v>
      </c>
      <c r="V721" s="2" t="s">
        <v>398</v>
      </c>
      <c r="W721" s="2" t="s">
        <v>46</v>
      </c>
      <c r="X721" s="2" t="s">
        <v>47</v>
      </c>
      <c r="Y721" s="2" t="s">
        <v>48</v>
      </c>
      <c r="Z721" s="17" t="str">
        <f>IF(Tabela1[[#This Row],[R.A.E]]="SIM",VLOOKUP(Tabela1[[#This Row],[CLASSIFICAÇÃO]],[1]Lista_Susp_!PRAZO,2,0)+Tabela1[[#This Row],[DATA]],"")</f>
        <v/>
      </c>
      <c r="AA721" s="19" t="b">
        <f ca="1">IF(Tabela1[[#This Row],[R.A.E]]="SIM",IF(AC721="ok","CONCLUÍDO",IF(Tabela1[[#This Row],[PRAZO ABERTURA R.A.E]]&lt;TODAY(),"ATRASADO","NO PRAZO")))</f>
        <v>0</v>
      </c>
      <c r="AB721" s="19" t="str">
        <f ca="1">IF(Tabela1[[#This Row],[PRAZO ABERTURA R.A.E]]&gt;=TODAY(),"",IF(Tabela1[[#This Row],[STATUS]]="ATRASADO",TODAY()-Tabela1[[#This Row],[PRAZO ABERTURA R.A.E]],""))</f>
        <v/>
      </c>
      <c r="AE721" s="2"/>
      <c r="AF721" t="s">
        <v>52</v>
      </c>
    </row>
    <row r="722" spans="1:32" ht="30" x14ac:dyDescent="0.25">
      <c r="A722" s="4">
        <v>721</v>
      </c>
      <c r="B722" s="20" t="s">
        <v>32</v>
      </c>
      <c r="C722" s="49">
        <v>45456</v>
      </c>
      <c r="D722" s="6" t="str">
        <f t="shared" si="7"/>
        <v>junho</v>
      </c>
      <c r="E722" s="21">
        <v>0.56597222222222221</v>
      </c>
      <c r="F722" s="40" t="s">
        <v>4080</v>
      </c>
      <c r="G722" s="20" t="s">
        <v>125</v>
      </c>
      <c r="H722" s="9"/>
      <c r="I722" s="10"/>
      <c r="J722" s="2"/>
      <c r="K722" s="11" t="s">
        <v>4081</v>
      </c>
      <c r="L722" s="2" t="s">
        <v>689</v>
      </c>
      <c r="M722" s="2" t="s">
        <v>128</v>
      </c>
      <c r="N722" s="20" t="s">
        <v>4082</v>
      </c>
      <c r="O722" s="20" t="s">
        <v>4083</v>
      </c>
      <c r="P722" s="2" t="s">
        <v>4084</v>
      </c>
      <c r="Q722" s="31"/>
      <c r="R722" s="31"/>
      <c r="S722" s="31"/>
      <c r="T722" s="41" t="s">
        <v>4085</v>
      </c>
      <c r="U722" s="2" t="s">
        <v>4086</v>
      </c>
      <c r="V722" s="2" t="s">
        <v>135</v>
      </c>
      <c r="W722" s="2" t="s">
        <v>46</v>
      </c>
      <c r="X722" s="2" t="s">
        <v>47</v>
      </c>
      <c r="Y722" s="2" t="s">
        <v>48</v>
      </c>
      <c r="Z722" s="17" t="str">
        <f>IF(Tabela1[[#This Row],[R.A.E]]="SIM",VLOOKUP(Tabela1[[#This Row],[CLASSIFICAÇÃO]],[1]Lista_Susp_!PRAZO,2,0)+Tabela1[[#This Row],[DATA]],"")</f>
        <v/>
      </c>
      <c r="AA722" s="19" t="b">
        <f ca="1">IF(Tabela1[[#This Row],[R.A.E]]="SIM",IF(AC722="ok","CONCLUÍDO",IF(Tabela1[[#This Row],[PRAZO ABERTURA R.A.E]]&lt;TODAY(),"ATRASADO","NO PRAZO")))</f>
        <v>0</v>
      </c>
      <c r="AB722" s="19" t="str">
        <f ca="1">IF(Tabela1[[#This Row],[PRAZO ABERTURA R.A.E]]&gt;=TODAY(),"",IF(Tabela1[[#This Row],[STATUS]]="ATRASADO",TODAY()-Tabela1[[#This Row],[PRAZO ABERTURA R.A.E]],""))</f>
        <v/>
      </c>
      <c r="AE722" s="2"/>
      <c r="AF722" t="s">
        <v>52</v>
      </c>
    </row>
    <row r="723" spans="1:32" ht="75" x14ac:dyDescent="0.25">
      <c r="A723" s="4">
        <v>722</v>
      </c>
      <c r="B723" s="20" t="s">
        <v>32</v>
      </c>
      <c r="C723" s="49">
        <v>45460</v>
      </c>
      <c r="D723" s="6" t="str">
        <f t="shared" si="7"/>
        <v>junho</v>
      </c>
      <c r="E723" s="21">
        <v>0.4375</v>
      </c>
      <c r="F723" s="40" t="s">
        <v>4087</v>
      </c>
      <c r="G723" s="20" t="s">
        <v>34</v>
      </c>
      <c r="H723" s="9" t="s">
        <v>93</v>
      </c>
      <c r="I723" s="10"/>
      <c r="J723" s="2"/>
      <c r="K723" s="11" t="s">
        <v>4088</v>
      </c>
      <c r="L723" s="2" t="s">
        <v>37</v>
      </c>
      <c r="M723" s="2" t="s">
        <v>96</v>
      </c>
      <c r="N723" s="20" t="s">
        <v>2890</v>
      </c>
      <c r="O723" s="20" t="s">
        <v>4089</v>
      </c>
      <c r="P723" s="2" t="s">
        <v>4090</v>
      </c>
      <c r="Q723" s="31"/>
      <c r="R723" s="31"/>
      <c r="S723" s="31"/>
      <c r="T723" s="41" t="s">
        <v>4091</v>
      </c>
      <c r="U723" s="2" t="s">
        <v>4092</v>
      </c>
      <c r="V723" s="2" t="s">
        <v>104</v>
      </c>
      <c r="W723" s="2" t="s">
        <v>46</v>
      </c>
      <c r="X723" s="2" t="s">
        <v>47</v>
      </c>
      <c r="Y723" s="2" t="s">
        <v>52</v>
      </c>
      <c r="Z723" s="17">
        <f>IF(Tabela1[[#This Row],[R.A.E]]="SIM",VLOOKUP(Tabela1[[#This Row],[CLASSIFICAÇÃO]],[1]Lista_Susp_!PRAZO,2,0)+Tabela1[[#This Row],[DATA]],"")</f>
        <v>45467</v>
      </c>
      <c r="AA723" s="19" t="str">
        <f ca="1">IF(Tabela1[[#This Row],[R.A.E]]="SIM",IF(AC723="ok","CONCLUÍDO",IF(Tabela1[[#This Row],[PRAZO ABERTURA R.A.E]]&lt;TODAY(),"ATRASADO","NO PRAZO")))</f>
        <v>CONCLUÍDO</v>
      </c>
      <c r="AB723" s="19" t="str">
        <f ca="1">IF(Tabela1[[#This Row],[PRAZO ABERTURA R.A.E]]&gt;=TODAY(),"",IF(Tabela1[[#This Row],[STATUS]]="ATRASADO",TODAY()-Tabela1[[#This Row],[PRAZO ABERTURA R.A.E]],""))</f>
        <v/>
      </c>
      <c r="AC723" s="2" t="s">
        <v>62</v>
      </c>
      <c r="AD723" s="17">
        <v>45463</v>
      </c>
      <c r="AE723" s="2" t="s">
        <v>52</v>
      </c>
      <c r="AF723" t="s">
        <v>52</v>
      </c>
    </row>
    <row r="724" spans="1:32" ht="30" x14ac:dyDescent="0.25">
      <c r="A724" s="4">
        <v>723</v>
      </c>
      <c r="B724" s="20" t="s">
        <v>32</v>
      </c>
      <c r="C724" s="49">
        <v>45460</v>
      </c>
      <c r="D724" s="6" t="str">
        <f t="shared" si="7"/>
        <v>junho</v>
      </c>
      <c r="E724" s="21">
        <v>0.66319444444444442</v>
      </c>
      <c r="F724" s="40" t="s">
        <v>4093</v>
      </c>
      <c r="G724" s="20" t="s">
        <v>73</v>
      </c>
      <c r="H724" s="9"/>
      <c r="I724" s="10"/>
      <c r="J724" s="2"/>
      <c r="K724" s="11" t="s">
        <v>4094</v>
      </c>
      <c r="L724" s="2" t="s">
        <v>211</v>
      </c>
      <c r="M724" s="2" t="s">
        <v>128</v>
      </c>
      <c r="N724" s="20" t="s">
        <v>4095</v>
      </c>
      <c r="O724" s="20" t="s">
        <v>4096</v>
      </c>
      <c r="P724" s="2" t="s">
        <v>3460</v>
      </c>
      <c r="Q724" s="31"/>
      <c r="R724" s="31"/>
      <c r="S724" s="31"/>
      <c r="T724" s="41" t="s">
        <v>4097</v>
      </c>
      <c r="U724" s="2" t="s">
        <v>4098</v>
      </c>
      <c r="V724" s="2" t="s">
        <v>219</v>
      </c>
      <c r="W724" s="2" t="s">
        <v>46</v>
      </c>
      <c r="X724" s="2" t="s">
        <v>47</v>
      </c>
      <c r="Y724" s="2" t="s">
        <v>48</v>
      </c>
      <c r="Z724" s="17" t="str">
        <f>IF(Tabela1[[#This Row],[R.A.E]]="SIM",VLOOKUP(Tabela1[[#This Row],[CLASSIFICAÇÃO]],[1]Lista_Susp_!PRAZO,2,0)+Tabela1[[#This Row],[DATA]],"")</f>
        <v/>
      </c>
      <c r="AA724" s="19" t="b">
        <f ca="1">IF(Tabela1[[#This Row],[R.A.E]]="SIM",IF(AC724="ok","CONCLUÍDO",IF(Tabela1[[#This Row],[PRAZO ABERTURA R.A.E]]&lt;TODAY(),"ATRASADO","NO PRAZO")))</f>
        <v>0</v>
      </c>
      <c r="AB724" s="19" t="str">
        <f ca="1">IF(Tabela1[[#This Row],[PRAZO ABERTURA R.A.E]]&gt;=TODAY(),"",IF(Tabela1[[#This Row],[STATUS]]="ATRASADO",TODAY()-Tabela1[[#This Row],[PRAZO ABERTURA R.A.E]],""))</f>
        <v/>
      </c>
      <c r="AE724" s="2"/>
      <c r="AF724" t="s">
        <v>52</v>
      </c>
    </row>
    <row r="725" spans="1:32" ht="30" x14ac:dyDescent="0.25">
      <c r="A725" s="4">
        <v>724</v>
      </c>
      <c r="B725" s="20" t="s">
        <v>32</v>
      </c>
      <c r="C725" s="49">
        <v>45460</v>
      </c>
      <c r="D725" s="6" t="str">
        <f t="shared" si="7"/>
        <v>junho</v>
      </c>
      <c r="E725" s="21">
        <v>0.58333333333333337</v>
      </c>
      <c r="F725" s="2" t="s">
        <v>4099</v>
      </c>
      <c r="G725" s="20" t="s">
        <v>125</v>
      </c>
      <c r="H725" s="9"/>
      <c r="I725" s="10"/>
      <c r="J725" s="2"/>
      <c r="K725" s="11" t="s">
        <v>4100</v>
      </c>
      <c r="L725" s="2" t="s">
        <v>560</v>
      </c>
      <c r="M725" s="2" t="s">
        <v>128</v>
      </c>
      <c r="N725" s="20" t="s">
        <v>4101</v>
      </c>
      <c r="O725" s="20" t="s">
        <v>4102</v>
      </c>
      <c r="P725" s="2" t="s">
        <v>2491</v>
      </c>
      <c r="Q725" s="31"/>
      <c r="R725" s="31"/>
      <c r="S725" s="31"/>
      <c r="T725" s="41" t="s">
        <v>4103</v>
      </c>
      <c r="U725" s="2" t="s">
        <v>3310</v>
      </c>
      <c r="V725" s="2" t="s">
        <v>219</v>
      </c>
      <c r="W725" s="2" t="s">
        <v>46</v>
      </c>
      <c r="X725" s="2" t="s">
        <v>47</v>
      </c>
      <c r="Y725" s="2" t="s">
        <v>48</v>
      </c>
      <c r="Z725" s="17" t="str">
        <f>IF(Tabela1[[#This Row],[R.A.E]]="SIM",VLOOKUP(Tabela1[[#This Row],[CLASSIFICAÇÃO]],[1]Lista_Susp_!PRAZO,2,0)+Tabela1[[#This Row],[DATA]],"")</f>
        <v/>
      </c>
      <c r="AA725" s="19" t="b">
        <f ca="1">IF(Tabela1[[#This Row],[R.A.E]]="SIM",IF(AC725="ok","CONCLUÍDO",IF(Tabela1[[#This Row],[PRAZO ABERTURA R.A.E]]&lt;TODAY(),"ATRASADO","NO PRAZO")))</f>
        <v>0</v>
      </c>
      <c r="AB725" s="19" t="str">
        <f ca="1">IF(Tabela1[[#This Row],[PRAZO ABERTURA R.A.E]]&gt;=TODAY(),"",IF(Tabela1[[#This Row],[STATUS]]="ATRASADO",TODAY()-Tabela1[[#This Row],[PRAZO ABERTURA R.A.E]],""))</f>
        <v/>
      </c>
      <c r="AE725" s="2"/>
      <c r="AF725" t="s">
        <v>52</v>
      </c>
    </row>
    <row r="726" spans="1:32" ht="30" x14ac:dyDescent="0.25">
      <c r="A726" s="4">
        <v>725</v>
      </c>
      <c r="B726" s="20" t="s">
        <v>32</v>
      </c>
      <c r="C726" s="49">
        <v>45460</v>
      </c>
      <c r="D726" s="6" t="str">
        <f t="shared" si="7"/>
        <v>junho</v>
      </c>
      <c r="E726" s="21">
        <v>0.6875</v>
      </c>
      <c r="F726" s="40" t="s">
        <v>4104</v>
      </c>
      <c r="G726" s="20" t="s">
        <v>73</v>
      </c>
      <c r="H726" s="9"/>
      <c r="I726" s="10"/>
      <c r="J726" s="2"/>
      <c r="K726" s="11" t="s">
        <v>4105</v>
      </c>
      <c r="L726" s="4" t="s">
        <v>3885</v>
      </c>
      <c r="M726" s="2" t="s">
        <v>128</v>
      </c>
      <c r="N726" s="20" t="s">
        <v>2681</v>
      </c>
      <c r="O726" s="20" t="s">
        <v>4106</v>
      </c>
      <c r="P726" s="2" t="s">
        <v>213</v>
      </c>
      <c r="Q726" s="31"/>
      <c r="R726" s="31"/>
      <c r="S726" s="31"/>
      <c r="T726" s="41" t="s">
        <v>4107</v>
      </c>
      <c r="U726" s="2" t="s">
        <v>918</v>
      </c>
      <c r="V726" s="2" t="s">
        <v>135</v>
      </c>
      <c r="W726" s="2" t="s">
        <v>46</v>
      </c>
      <c r="X726" s="2" t="s">
        <v>47</v>
      </c>
      <c r="Y726" s="2" t="s">
        <v>48</v>
      </c>
      <c r="Z726" s="17" t="str">
        <f>IF(Tabela1[[#This Row],[R.A.E]]="SIM",VLOOKUP(Tabela1[[#This Row],[CLASSIFICAÇÃO]],[1]Lista_Susp_!PRAZO,2,0)+Tabela1[[#This Row],[DATA]],"")</f>
        <v/>
      </c>
      <c r="AA726" s="19" t="b">
        <f ca="1">IF(Tabela1[[#This Row],[R.A.E]]="SIM",IF(AC726="ok","CONCLUÍDO",IF(Tabela1[[#This Row],[PRAZO ABERTURA R.A.E]]&lt;TODAY(),"ATRASADO","NO PRAZO")))</f>
        <v>0</v>
      </c>
      <c r="AB726" s="19" t="str">
        <f ca="1">IF(Tabela1[[#This Row],[PRAZO ABERTURA R.A.E]]&gt;=TODAY(),"",IF(Tabela1[[#This Row],[STATUS]]="ATRASADO",TODAY()-Tabela1[[#This Row],[PRAZO ABERTURA R.A.E]],""))</f>
        <v/>
      </c>
      <c r="AE726" s="2"/>
      <c r="AF726" t="s">
        <v>52</v>
      </c>
    </row>
    <row r="727" spans="1:32" ht="30" x14ac:dyDescent="0.25">
      <c r="A727" s="4">
        <v>726</v>
      </c>
      <c r="B727" s="20" t="s">
        <v>32</v>
      </c>
      <c r="C727" s="49">
        <v>45459</v>
      </c>
      <c r="D727" s="6" t="str">
        <f t="shared" si="7"/>
        <v>junho</v>
      </c>
      <c r="E727" s="21">
        <v>0.81944444444444453</v>
      </c>
      <c r="F727" s="40" t="s">
        <v>4108</v>
      </c>
      <c r="G727" s="20" t="s">
        <v>73</v>
      </c>
      <c r="H727" s="9"/>
      <c r="I727" s="10"/>
      <c r="J727" s="2"/>
      <c r="K727" s="11" t="s">
        <v>4109</v>
      </c>
      <c r="L727" s="4" t="s">
        <v>75</v>
      </c>
      <c r="M727" s="2" t="s">
        <v>128</v>
      </c>
      <c r="N727" s="20" t="s">
        <v>2927</v>
      </c>
      <c r="O727" s="20" t="s">
        <v>4110</v>
      </c>
      <c r="P727" s="2" t="s">
        <v>1628</v>
      </c>
      <c r="Q727" s="31"/>
      <c r="R727" s="31"/>
      <c r="S727" s="31"/>
      <c r="T727" s="41" t="s">
        <v>4111</v>
      </c>
      <c r="U727" s="2" t="s">
        <v>4112</v>
      </c>
      <c r="V727" s="2" t="s">
        <v>374</v>
      </c>
      <c r="W727" s="2" t="s">
        <v>46</v>
      </c>
      <c r="X727" s="2" t="s">
        <v>47</v>
      </c>
      <c r="Y727" s="2" t="s">
        <v>48</v>
      </c>
      <c r="Z727" s="17" t="str">
        <f>IF(Tabela1[[#This Row],[R.A.E]]="SIM",VLOOKUP(Tabela1[[#This Row],[CLASSIFICAÇÃO]],[1]Lista_Susp_!PRAZO,2,0)+Tabela1[[#This Row],[DATA]],"")</f>
        <v/>
      </c>
      <c r="AA727" s="19" t="b">
        <f ca="1">IF(Tabela1[[#This Row],[R.A.E]]="SIM",IF(AC727="ok","CONCLUÍDO",IF(Tabela1[[#This Row],[PRAZO ABERTURA R.A.E]]&lt;TODAY(),"ATRASADO","NO PRAZO")))</f>
        <v>0</v>
      </c>
      <c r="AB727" s="19" t="str">
        <f ca="1">IF(Tabela1[[#This Row],[PRAZO ABERTURA R.A.E]]&gt;=TODAY(),"",IF(Tabela1[[#This Row],[STATUS]]="ATRASADO",TODAY()-Tabela1[[#This Row],[PRAZO ABERTURA R.A.E]],""))</f>
        <v/>
      </c>
      <c r="AE727" s="2"/>
      <c r="AF727" t="s">
        <v>52</v>
      </c>
    </row>
    <row r="728" spans="1:32" ht="45" x14ac:dyDescent="0.25">
      <c r="A728" s="4">
        <v>727</v>
      </c>
      <c r="B728" s="20" t="s">
        <v>32</v>
      </c>
      <c r="C728" s="49">
        <v>45460</v>
      </c>
      <c r="D728" s="6" t="str">
        <f t="shared" si="7"/>
        <v>junho</v>
      </c>
      <c r="E728" s="21">
        <v>0.73611111111111116</v>
      </c>
      <c r="F728" s="40" t="s">
        <v>4113</v>
      </c>
      <c r="G728" s="20" t="s">
        <v>34</v>
      </c>
      <c r="H728" s="9" t="s">
        <v>93</v>
      </c>
      <c r="I728" s="10"/>
      <c r="J728" s="2"/>
      <c r="K728" s="11" t="s">
        <v>4114</v>
      </c>
      <c r="L728" s="4" t="s">
        <v>902</v>
      </c>
      <c r="M728" s="2" t="s">
        <v>96</v>
      </c>
      <c r="N728" s="20" t="s">
        <v>3225</v>
      </c>
      <c r="O728" s="20" t="s">
        <v>4115</v>
      </c>
      <c r="P728" s="2" t="s">
        <v>4116</v>
      </c>
      <c r="Q728" s="31"/>
      <c r="R728" s="31"/>
      <c r="S728" s="31"/>
      <c r="T728" s="41" t="s">
        <v>3688</v>
      </c>
      <c r="U728" s="2" t="s">
        <v>3689</v>
      </c>
      <c r="V728" s="2" t="s">
        <v>746</v>
      </c>
      <c r="W728" s="2" t="s">
        <v>46</v>
      </c>
      <c r="X728" s="2" t="s">
        <v>47</v>
      </c>
      <c r="Y728" s="2" t="s">
        <v>48</v>
      </c>
      <c r="Z728" s="17" t="str">
        <f>IF(Tabela1[[#This Row],[R.A.E]]="SIM",VLOOKUP(Tabela1[[#This Row],[CLASSIFICAÇÃO]],[1]Lista_Susp_!PRAZO,2,0)+Tabela1[[#This Row],[DATA]],"")</f>
        <v/>
      </c>
      <c r="AA728" s="19" t="b">
        <f ca="1">IF(Tabela1[[#This Row],[R.A.E]]="SIM",IF(AC728="ok","CONCLUÍDO",IF(Tabela1[[#This Row],[PRAZO ABERTURA R.A.E]]&lt;TODAY(),"ATRASADO","NO PRAZO")))</f>
        <v>0</v>
      </c>
      <c r="AB728" s="19" t="str">
        <f ca="1">IF(Tabela1[[#This Row],[PRAZO ABERTURA R.A.E]]&gt;=TODAY(),"",IF(Tabela1[[#This Row],[STATUS]]="ATRASADO",TODAY()-Tabela1[[#This Row],[PRAZO ABERTURA R.A.E]],""))</f>
        <v/>
      </c>
      <c r="AE728" s="2"/>
      <c r="AF728" t="s">
        <v>52</v>
      </c>
    </row>
    <row r="729" spans="1:32" ht="30" x14ac:dyDescent="0.25">
      <c r="A729" s="4">
        <v>728</v>
      </c>
      <c r="B729" s="20" t="s">
        <v>71</v>
      </c>
      <c r="C729" s="49">
        <v>45460</v>
      </c>
      <c r="D729" s="6" t="str">
        <f t="shared" si="7"/>
        <v>junho</v>
      </c>
      <c r="E729" s="21">
        <v>0.38194444444444442</v>
      </c>
      <c r="F729" s="40" t="s">
        <v>4117</v>
      </c>
      <c r="G729" s="20" t="s">
        <v>73</v>
      </c>
      <c r="H729" s="9"/>
      <c r="I729" s="10"/>
      <c r="J729" s="2"/>
      <c r="K729" s="11" t="s">
        <v>4118</v>
      </c>
      <c r="L729" s="4" t="s">
        <v>4119</v>
      </c>
      <c r="M729" s="2" t="s">
        <v>128</v>
      </c>
      <c r="N729" s="20" t="s">
        <v>4120</v>
      </c>
      <c r="O729" s="20" t="s">
        <v>4121</v>
      </c>
      <c r="P729" s="2" t="s">
        <v>3717</v>
      </c>
      <c r="Q729" s="31"/>
      <c r="R729" s="31"/>
      <c r="S729" s="31"/>
      <c r="T729" s="41" t="s">
        <v>4122</v>
      </c>
      <c r="U729" s="2" t="s">
        <v>4123</v>
      </c>
      <c r="V729" s="2" t="s">
        <v>374</v>
      </c>
      <c r="W729" s="2" t="s">
        <v>46</v>
      </c>
      <c r="X729" s="2" t="s">
        <v>123</v>
      </c>
      <c r="Y729" s="2" t="s">
        <v>48</v>
      </c>
      <c r="Z729" s="17" t="str">
        <f>IF(Tabela1[[#This Row],[R.A.E]]="SIM",VLOOKUP(Tabela1[[#This Row],[CLASSIFICAÇÃO]],[1]Lista_Susp_!PRAZO,2,0)+Tabela1[[#This Row],[DATA]],"")</f>
        <v/>
      </c>
      <c r="AA729" s="19" t="b">
        <f ca="1">IF(Tabela1[[#This Row],[R.A.E]]="SIM",IF(AC729="ok","CONCLUÍDO",IF(Tabela1[[#This Row],[PRAZO ABERTURA R.A.E]]&lt;TODAY(),"ATRASADO","NO PRAZO")))</f>
        <v>0</v>
      </c>
      <c r="AB729" s="19" t="str">
        <f ca="1">IF(Tabela1[[#This Row],[PRAZO ABERTURA R.A.E]]&gt;=TODAY(),"",IF(Tabela1[[#This Row],[STATUS]]="ATRASADO",TODAY()-Tabela1[[#This Row],[PRAZO ABERTURA R.A.E]],""))</f>
        <v/>
      </c>
      <c r="AE729" s="2"/>
      <c r="AF729" t="s">
        <v>52</v>
      </c>
    </row>
    <row r="730" spans="1:32" ht="30" x14ac:dyDescent="0.25">
      <c r="A730" s="4">
        <v>729</v>
      </c>
      <c r="B730" s="20" t="s">
        <v>71</v>
      </c>
      <c r="C730" s="49">
        <v>45461</v>
      </c>
      <c r="D730" s="6" t="str">
        <f t="shared" si="7"/>
        <v>junho</v>
      </c>
      <c r="E730" s="21">
        <v>0.60416666666666663</v>
      </c>
      <c r="F730" s="40" t="s">
        <v>4124</v>
      </c>
      <c r="G730" s="20" t="s">
        <v>73</v>
      </c>
      <c r="H730" s="9"/>
      <c r="I730" s="10"/>
      <c r="J730" s="2"/>
      <c r="K730" s="11" t="s">
        <v>4125</v>
      </c>
      <c r="L730" s="4" t="s">
        <v>75</v>
      </c>
      <c r="M730" s="2" t="s">
        <v>128</v>
      </c>
      <c r="N730" s="20" t="s">
        <v>1004</v>
      </c>
      <c r="O730" s="20" t="s">
        <v>4126</v>
      </c>
      <c r="P730" s="2" t="s">
        <v>4127</v>
      </c>
      <c r="Q730" s="31"/>
      <c r="R730" s="31"/>
      <c r="S730" s="31"/>
      <c r="T730" s="41" t="s">
        <v>4128</v>
      </c>
      <c r="U730" s="2" t="s">
        <v>4129</v>
      </c>
      <c r="V730" s="2" t="s">
        <v>85</v>
      </c>
      <c r="W730" s="2" t="s">
        <v>46</v>
      </c>
      <c r="X730" s="2" t="s">
        <v>47</v>
      </c>
      <c r="Y730" s="4" t="s">
        <v>48</v>
      </c>
      <c r="Z730" s="17" t="str">
        <f>IF(Tabela1[[#This Row],[R.A.E]]="SIM",VLOOKUP(Tabela1[[#This Row],[CLASSIFICAÇÃO]],[1]Lista_Susp_!PRAZO,2,0)+Tabela1[[#This Row],[DATA]],"")</f>
        <v/>
      </c>
      <c r="AA730" s="19" t="b">
        <f ca="1">IF(Tabela1[[#This Row],[R.A.E]]="SIM",IF(AC730="ok","CONCLUÍDO",IF(Tabela1[[#This Row],[PRAZO ABERTURA R.A.E]]&lt;TODAY(),"ATRASADO","NO PRAZO")))</f>
        <v>0</v>
      </c>
      <c r="AB730" s="19" t="str">
        <f ca="1">IF(Tabela1[[#This Row],[PRAZO ABERTURA R.A.E]]&gt;=TODAY(),"",IF(Tabela1[[#This Row],[STATUS]]="ATRASADO",TODAY()-Tabela1[[#This Row],[PRAZO ABERTURA R.A.E]],""))</f>
        <v/>
      </c>
      <c r="AE730" s="2"/>
      <c r="AF730" t="s">
        <v>52</v>
      </c>
    </row>
    <row r="731" spans="1:32" ht="30" x14ac:dyDescent="0.25">
      <c r="A731" s="4">
        <v>730</v>
      </c>
      <c r="B731" s="20" t="s">
        <v>32</v>
      </c>
      <c r="C731" s="49">
        <v>45462</v>
      </c>
      <c r="D731" s="6" t="str">
        <f t="shared" si="7"/>
        <v>junho</v>
      </c>
      <c r="E731" s="21">
        <v>0.53819444444444442</v>
      </c>
      <c r="F731" s="20" t="s">
        <v>4130</v>
      </c>
      <c r="G731" s="20" t="s">
        <v>34</v>
      </c>
      <c r="H731" s="9" t="s">
        <v>93</v>
      </c>
      <c r="I731" s="10"/>
      <c r="J731" s="2"/>
      <c r="K731" s="11" t="s">
        <v>4131</v>
      </c>
      <c r="L731" s="4" t="s">
        <v>37</v>
      </c>
      <c r="M731" s="2" t="s">
        <v>54</v>
      </c>
      <c r="N731" s="20" t="s">
        <v>2162</v>
      </c>
      <c r="O731" s="20" t="s">
        <v>4132</v>
      </c>
      <c r="P731" s="2" t="s">
        <v>4133</v>
      </c>
      <c r="Q731" s="31"/>
      <c r="R731" s="31"/>
      <c r="S731" s="31"/>
      <c r="T731" s="41" t="s">
        <v>996</v>
      </c>
      <c r="U731" s="2" t="s">
        <v>4134</v>
      </c>
      <c r="V731" s="2" t="s">
        <v>60</v>
      </c>
      <c r="W731" s="2" t="s">
        <v>46</v>
      </c>
      <c r="X731" s="2" t="s">
        <v>47</v>
      </c>
      <c r="Y731" s="2" t="s">
        <v>48</v>
      </c>
      <c r="Z731" s="17" t="str">
        <f>IF(Tabela1[[#This Row],[R.A.E]]="SIM",VLOOKUP(Tabela1[[#This Row],[CLASSIFICAÇÃO]],[1]Lista_Susp_!PRAZO,2,0)+Tabela1[[#This Row],[DATA]],"")</f>
        <v/>
      </c>
      <c r="AA731" s="19" t="b">
        <f ca="1">IF(Tabela1[[#This Row],[R.A.E]]="SIM",IF(AC731="ok","CONCLUÍDO",IF(Tabela1[[#This Row],[PRAZO ABERTURA R.A.E]]&lt;TODAY(),"ATRASADO","NO PRAZO")))</f>
        <v>0</v>
      </c>
      <c r="AB731" s="19" t="str">
        <f ca="1">IF(Tabela1[[#This Row],[PRAZO ABERTURA R.A.E]]&gt;=TODAY(),"",IF(Tabela1[[#This Row],[STATUS]]="ATRASADO",TODAY()-Tabela1[[#This Row],[PRAZO ABERTURA R.A.E]],""))</f>
        <v/>
      </c>
      <c r="AE731" s="2"/>
      <c r="AF731" t="s">
        <v>52</v>
      </c>
    </row>
    <row r="732" spans="1:32" x14ac:dyDescent="0.25">
      <c r="A732" s="4">
        <v>731</v>
      </c>
      <c r="B732" s="20" t="s">
        <v>32</v>
      </c>
      <c r="C732" s="49">
        <v>45461</v>
      </c>
      <c r="D732" s="6" t="str">
        <f t="shared" si="7"/>
        <v>junho</v>
      </c>
      <c r="E732" s="21">
        <v>0.45833333333333331</v>
      </c>
      <c r="F732" s="40" t="s">
        <v>4135</v>
      </c>
      <c r="G732" s="20" t="s">
        <v>34</v>
      </c>
      <c r="H732" s="9" t="s">
        <v>35</v>
      </c>
      <c r="I732" s="10"/>
      <c r="J732" s="2"/>
      <c r="K732" s="11" t="s">
        <v>4136</v>
      </c>
      <c r="L732" s="4" t="s">
        <v>37</v>
      </c>
      <c r="M732" s="2" t="s">
        <v>128</v>
      </c>
      <c r="N732" s="20" t="s">
        <v>1462</v>
      </c>
      <c r="O732" s="20" t="s">
        <v>4137</v>
      </c>
      <c r="P732" s="2" t="s">
        <v>329</v>
      </c>
      <c r="Q732" s="31"/>
      <c r="R732" s="31"/>
      <c r="S732" s="31"/>
      <c r="T732" s="41" t="s">
        <v>4138</v>
      </c>
      <c r="U732" s="2" t="s">
        <v>4139</v>
      </c>
      <c r="V732" s="2" t="s">
        <v>135</v>
      </c>
      <c r="W732" s="2" t="s">
        <v>46</v>
      </c>
      <c r="X732" s="2" t="s">
        <v>47</v>
      </c>
      <c r="Y732" s="2" t="s">
        <v>48</v>
      </c>
      <c r="Z732" s="17" t="str">
        <f>IF(Tabela1[[#This Row],[R.A.E]]="SIM",VLOOKUP(Tabela1[[#This Row],[CLASSIFICAÇÃO]],[1]Lista_Susp_!PRAZO,2,0)+Tabela1[[#This Row],[DATA]],"")</f>
        <v/>
      </c>
      <c r="AA732" s="19" t="b">
        <f ca="1">IF(Tabela1[[#This Row],[R.A.E]]="SIM",IF(AC732="ok","CONCLUÍDO",IF(Tabela1[[#This Row],[PRAZO ABERTURA R.A.E]]&lt;TODAY(),"ATRASADO","NO PRAZO")))</f>
        <v>0</v>
      </c>
      <c r="AB732" s="19" t="str">
        <f ca="1">IF(Tabela1[[#This Row],[PRAZO ABERTURA R.A.E]]&gt;=TODAY(),"",IF(Tabela1[[#This Row],[STATUS]]="ATRASADO",TODAY()-Tabela1[[#This Row],[PRAZO ABERTURA R.A.E]],""))</f>
        <v/>
      </c>
      <c r="AE732" s="2"/>
      <c r="AF732" t="s">
        <v>52</v>
      </c>
    </row>
    <row r="733" spans="1:32" ht="30" x14ac:dyDescent="0.25">
      <c r="A733" s="4">
        <v>732</v>
      </c>
      <c r="B733" s="20" t="s">
        <v>32</v>
      </c>
      <c r="C733" s="49">
        <v>45461</v>
      </c>
      <c r="D733" s="6" t="str">
        <f t="shared" si="7"/>
        <v>junho</v>
      </c>
      <c r="E733" s="21">
        <v>0.4375</v>
      </c>
      <c r="F733" s="40" t="s">
        <v>4140</v>
      </c>
      <c r="G733" s="20" t="s">
        <v>125</v>
      </c>
      <c r="H733" s="9"/>
      <c r="I733" s="10"/>
      <c r="J733" s="2"/>
      <c r="K733" s="11" t="s">
        <v>4141</v>
      </c>
      <c r="L733" s="4" t="s">
        <v>689</v>
      </c>
      <c r="M733" s="2" t="s">
        <v>128</v>
      </c>
      <c r="N733" s="20" t="s">
        <v>4082</v>
      </c>
      <c r="O733" s="20" t="s">
        <v>4142</v>
      </c>
      <c r="P733" s="2" t="s">
        <v>4143</v>
      </c>
      <c r="Q733" s="31"/>
      <c r="R733" s="31"/>
      <c r="S733" s="31"/>
      <c r="T733" s="41" t="s">
        <v>4144</v>
      </c>
      <c r="U733" s="2" t="s">
        <v>4086</v>
      </c>
      <c r="V733" s="2" t="s">
        <v>135</v>
      </c>
      <c r="W733" s="2" t="s">
        <v>46</v>
      </c>
      <c r="X733" s="2" t="s">
        <v>47</v>
      </c>
      <c r="Y733" s="2" t="s">
        <v>48</v>
      </c>
      <c r="Z733" s="17" t="str">
        <f>IF(Tabela1[[#This Row],[R.A.E]]="SIM",VLOOKUP(Tabela1[[#This Row],[CLASSIFICAÇÃO]],[1]Lista_Susp_!PRAZO,2,0)+Tabela1[[#This Row],[DATA]],"")</f>
        <v/>
      </c>
      <c r="AA733" s="19" t="b">
        <f ca="1">IF(Tabela1[[#This Row],[R.A.E]]="SIM",IF(AC733="ok","CONCLUÍDO",IF(Tabela1[[#This Row],[PRAZO ABERTURA R.A.E]]&lt;TODAY(),"ATRASADO","NO PRAZO")))</f>
        <v>0</v>
      </c>
      <c r="AB733" s="19" t="str">
        <f ca="1">IF(Tabela1[[#This Row],[PRAZO ABERTURA R.A.E]]&gt;=TODAY(),"",IF(Tabela1[[#This Row],[STATUS]]="ATRASADO",TODAY()-Tabela1[[#This Row],[PRAZO ABERTURA R.A.E]],""))</f>
        <v/>
      </c>
      <c r="AE733" s="2"/>
      <c r="AF733" t="s">
        <v>52</v>
      </c>
    </row>
    <row r="734" spans="1:32" ht="30" x14ac:dyDescent="0.25">
      <c r="A734" s="4">
        <v>733</v>
      </c>
      <c r="B734" s="20" t="s">
        <v>32</v>
      </c>
      <c r="C734" s="49">
        <v>45461</v>
      </c>
      <c r="D734" s="6" t="str">
        <f t="shared" si="7"/>
        <v>junho</v>
      </c>
      <c r="E734" s="21">
        <v>0.66666666666666663</v>
      </c>
      <c r="F734" s="40" t="s">
        <v>4145</v>
      </c>
      <c r="G734" s="20" t="s">
        <v>73</v>
      </c>
      <c r="H734" s="9"/>
      <c r="I734" s="10"/>
      <c r="J734" s="2"/>
      <c r="K734" s="11" t="s">
        <v>4146</v>
      </c>
      <c r="L734" s="4" t="s">
        <v>37</v>
      </c>
      <c r="M734" s="2" t="s">
        <v>128</v>
      </c>
      <c r="N734" s="20" t="s">
        <v>3780</v>
      </c>
      <c r="O734" s="20" t="s">
        <v>4147</v>
      </c>
      <c r="P734" s="2" t="s">
        <v>3448</v>
      </c>
      <c r="Q734" s="31"/>
      <c r="R734" s="31"/>
      <c r="S734" s="31"/>
      <c r="T734" s="41" t="s">
        <v>4148</v>
      </c>
      <c r="U734" s="2" t="s">
        <v>3409</v>
      </c>
      <c r="V734" s="2" t="s">
        <v>1038</v>
      </c>
      <c r="W734" s="2" t="s">
        <v>46</v>
      </c>
      <c r="X734" s="2" t="s">
        <v>47</v>
      </c>
      <c r="Y734" s="2" t="s">
        <v>48</v>
      </c>
      <c r="Z734" s="17" t="str">
        <f>IF(Tabela1[[#This Row],[R.A.E]]="SIM",VLOOKUP(Tabela1[[#This Row],[CLASSIFICAÇÃO]],[1]Lista_Susp_!PRAZO,2,0)+Tabela1[[#This Row],[DATA]],"")</f>
        <v/>
      </c>
      <c r="AA734" s="19" t="b">
        <f ca="1">IF(Tabela1[[#This Row],[R.A.E]]="SIM",IF(AC734="ok","CONCLUÍDO",IF(Tabela1[[#This Row],[PRAZO ABERTURA R.A.E]]&lt;TODAY(),"ATRASADO","NO PRAZO")))</f>
        <v>0</v>
      </c>
      <c r="AB734" s="19" t="str">
        <f ca="1">IF(Tabela1[[#This Row],[PRAZO ABERTURA R.A.E]]&gt;=TODAY(),"",IF(Tabela1[[#This Row],[STATUS]]="ATRASADO",TODAY()-Tabela1[[#This Row],[PRAZO ABERTURA R.A.E]],""))</f>
        <v/>
      </c>
      <c r="AE734" s="2"/>
      <c r="AF734" t="s">
        <v>52</v>
      </c>
    </row>
    <row r="735" spans="1:32" ht="30" x14ac:dyDescent="0.25">
      <c r="A735" s="4">
        <v>734</v>
      </c>
      <c r="B735" s="20" t="s">
        <v>32</v>
      </c>
      <c r="C735" s="49">
        <v>45461</v>
      </c>
      <c r="D735" s="6" t="str">
        <f t="shared" si="7"/>
        <v>junho</v>
      </c>
      <c r="E735" s="21">
        <v>0.40277777777777773</v>
      </c>
      <c r="F735" s="40" t="s">
        <v>4149</v>
      </c>
      <c r="G735" s="20" t="s">
        <v>125</v>
      </c>
      <c r="H735" s="9"/>
      <c r="I735" s="10"/>
      <c r="J735" s="2"/>
      <c r="K735" s="11" t="s">
        <v>4150</v>
      </c>
      <c r="L735" s="4" t="s">
        <v>174</v>
      </c>
      <c r="M735" s="2" t="s">
        <v>96</v>
      </c>
      <c r="N735" s="20" t="s">
        <v>2890</v>
      </c>
      <c r="O735" s="20" t="s">
        <v>4151</v>
      </c>
      <c r="P735" s="2" t="s">
        <v>4152</v>
      </c>
      <c r="Q735" s="31"/>
      <c r="R735" s="31"/>
      <c r="S735" s="31"/>
      <c r="T735" s="41" t="s">
        <v>4153</v>
      </c>
      <c r="U735" s="2" t="s">
        <v>4154</v>
      </c>
      <c r="V735" s="2" t="s">
        <v>104</v>
      </c>
      <c r="W735" s="2" t="s">
        <v>46</v>
      </c>
      <c r="X735" s="2" t="s">
        <v>47</v>
      </c>
      <c r="Y735" s="2" t="s">
        <v>48</v>
      </c>
      <c r="Z735" s="17" t="str">
        <f>IF(Tabela1[[#This Row],[R.A.E]]="SIM",VLOOKUP(Tabela1[[#This Row],[CLASSIFICAÇÃO]],[1]Lista_Susp_!PRAZO,2,0)+Tabela1[[#This Row],[DATA]],"")</f>
        <v/>
      </c>
      <c r="AA735" s="19" t="b">
        <f ca="1">IF(Tabela1[[#This Row],[R.A.E]]="SIM",IF(AC735="ok","CONCLUÍDO",IF(Tabela1[[#This Row],[PRAZO ABERTURA R.A.E]]&lt;TODAY(),"ATRASADO","NO PRAZO")))</f>
        <v>0</v>
      </c>
      <c r="AB735" s="19" t="str">
        <f ca="1">IF(Tabela1[[#This Row],[PRAZO ABERTURA R.A.E]]&gt;=TODAY(),"",IF(Tabela1[[#This Row],[STATUS]]="ATRASADO",TODAY()-Tabela1[[#This Row],[PRAZO ABERTURA R.A.E]],""))</f>
        <v/>
      </c>
      <c r="AE735" s="2"/>
      <c r="AF735" t="s">
        <v>52</v>
      </c>
    </row>
    <row r="736" spans="1:32" ht="30" x14ac:dyDescent="0.25">
      <c r="A736" s="4">
        <v>735</v>
      </c>
      <c r="B736" s="20" t="s">
        <v>32</v>
      </c>
      <c r="C736" s="49">
        <v>45462</v>
      </c>
      <c r="D736" s="6" t="str">
        <f t="shared" si="7"/>
        <v>junho</v>
      </c>
      <c r="E736" s="21">
        <v>0.39583333333333331</v>
      </c>
      <c r="F736" s="40" t="s">
        <v>4145</v>
      </c>
      <c r="G736" s="20" t="s">
        <v>73</v>
      </c>
      <c r="H736" s="9"/>
      <c r="I736" s="10"/>
      <c r="J736" s="2"/>
      <c r="K736" s="11" t="s">
        <v>4155</v>
      </c>
      <c r="L736" s="4" t="s">
        <v>37</v>
      </c>
      <c r="M736" s="2" t="s">
        <v>128</v>
      </c>
      <c r="N736" s="20" t="s">
        <v>3780</v>
      </c>
      <c r="O736" s="20" t="s">
        <v>4156</v>
      </c>
      <c r="P736" s="2" t="s">
        <v>319</v>
      </c>
      <c r="Q736" s="31"/>
      <c r="R736" s="31"/>
      <c r="S736" s="31"/>
      <c r="T736" s="41" t="s">
        <v>4157</v>
      </c>
      <c r="U736" s="2" t="s">
        <v>3409</v>
      </c>
      <c r="V736" s="2" t="s">
        <v>1038</v>
      </c>
      <c r="W736" s="2" t="s">
        <v>46</v>
      </c>
      <c r="X736" s="2" t="s">
        <v>47</v>
      </c>
      <c r="Y736" s="2" t="s">
        <v>48</v>
      </c>
      <c r="Z736" s="17" t="str">
        <f>IF(Tabela1[[#This Row],[R.A.E]]="SIM",VLOOKUP(Tabela1[[#This Row],[CLASSIFICAÇÃO]],[1]Lista_Susp_!PRAZO,2,0)+Tabela1[[#This Row],[DATA]],"")</f>
        <v/>
      </c>
      <c r="AA736" s="19" t="b">
        <f ca="1">IF(Tabela1[[#This Row],[R.A.E]]="SIM",IF(AC736="ok","CONCLUÍDO",IF(Tabela1[[#This Row],[PRAZO ABERTURA R.A.E]]&lt;TODAY(),"ATRASADO","NO PRAZO")))</f>
        <v>0</v>
      </c>
      <c r="AB736" s="19" t="str">
        <f ca="1">IF(Tabela1[[#This Row],[PRAZO ABERTURA R.A.E]]&gt;=TODAY(),"",IF(Tabela1[[#This Row],[STATUS]]="ATRASADO",TODAY()-Tabela1[[#This Row],[PRAZO ABERTURA R.A.E]],""))</f>
        <v/>
      </c>
      <c r="AE736" s="2"/>
      <c r="AF736" t="s">
        <v>52</v>
      </c>
    </row>
    <row r="737" spans="1:32" ht="30" x14ac:dyDescent="0.25">
      <c r="A737" s="4">
        <v>736</v>
      </c>
      <c r="B737" s="20" t="s">
        <v>32</v>
      </c>
      <c r="C737" s="49">
        <v>45462</v>
      </c>
      <c r="D737" s="6" t="str">
        <f t="shared" si="7"/>
        <v>junho</v>
      </c>
      <c r="E737" s="21">
        <v>0.4375</v>
      </c>
      <c r="F737" s="40" t="s">
        <v>4145</v>
      </c>
      <c r="G737" s="20" t="s">
        <v>73</v>
      </c>
      <c r="H737" s="9"/>
      <c r="I737" s="10"/>
      <c r="J737" s="2"/>
      <c r="K737" s="11" t="s">
        <v>4158</v>
      </c>
      <c r="L737" s="4" t="s">
        <v>37</v>
      </c>
      <c r="M737" s="2" t="s">
        <v>128</v>
      </c>
      <c r="N737" s="20" t="s">
        <v>3780</v>
      </c>
      <c r="O737" s="20" t="s">
        <v>4159</v>
      </c>
      <c r="P737" s="2" t="s">
        <v>3448</v>
      </c>
      <c r="Q737" s="31"/>
      <c r="R737" s="31"/>
      <c r="S737" s="31"/>
      <c r="T737" s="41" t="s">
        <v>4157</v>
      </c>
      <c r="U737" s="2" t="s">
        <v>3409</v>
      </c>
      <c r="V737" s="2" t="s">
        <v>1038</v>
      </c>
      <c r="W737" s="2" t="s">
        <v>46</v>
      </c>
      <c r="X737" s="2" t="s">
        <v>47</v>
      </c>
      <c r="Y737" s="2" t="s">
        <v>48</v>
      </c>
      <c r="Z737" s="17" t="str">
        <f>IF(Tabela1[[#This Row],[R.A.E]]="SIM",VLOOKUP(Tabela1[[#This Row],[CLASSIFICAÇÃO]],[1]Lista_Susp_!PRAZO,2,0)+Tabela1[[#This Row],[DATA]],"")</f>
        <v/>
      </c>
      <c r="AA737" s="19" t="b">
        <f ca="1">IF(Tabela1[[#This Row],[R.A.E]]="SIM",IF(AC737="ok","CONCLUÍDO",IF(Tabela1[[#This Row],[PRAZO ABERTURA R.A.E]]&lt;TODAY(),"ATRASADO","NO PRAZO")))</f>
        <v>0</v>
      </c>
      <c r="AB737" s="19" t="str">
        <f ca="1">IF(Tabela1[[#This Row],[PRAZO ABERTURA R.A.E]]&gt;=TODAY(),"",IF(Tabela1[[#This Row],[STATUS]]="ATRASADO",TODAY()-Tabela1[[#This Row],[PRAZO ABERTURA R.A.E]],""))</f>
        <v/>
      </c>
      <c r="AE737" s="2"/>
      <c r="AF737" t="s">
        <v>52</v>
      </c>
    </row>
    <row r="738" spans="1:32" x14ac:dyDescent="0.25">
      <c r="A738" s="4">
        <v>737</v>
      </c>
      <c r="B738" s="20" t="s">
        <v>32</v>
      </c>
      <c r="C738" s="49">
        <v>45462</v>
      </c>
      <c r="D738" s="6" t="str">
        <f t="shared" si="7"/>
        <v>junho</v>
      </c>
      <c r="E738" s="21">
        <v>0.40277777777777773</v>
      </c>
      <c r="F738" s="40" t="s">
        <v>4160</v>
      </c>
      <c r="G738" s="20" t="s">
        <v>73</v>
      </c>
      <c r="H738" s="9"/>
      <c r="I738" s="10"/>
      <c r="J738" s="2"/>
      <c r="K738" s="11" t="s">
        <v>4161</v>
      </c>
      <c r="L738" s="4" t="s">
        <v>37</v>
      </c>
      <c r="M738" s="2" t="s">
        <v>76</v>
      </c>
      <c r="N738" s="20" t="s">
        <v>76</v>
      </c>
      <c r="O738" s="20" t="s">
        <v>4162</v>
      </c>
      <c r="P738" s="2" t="s">
        <v>3448</v>
      </c>
      <c r="Q738" s="31"/>
      <c r="R738" s="31"/>
      <c r="S738" s="31"/>
      <c r="T738" s="41" t="s">
        <v>4163</v>
      </c>
      <c r="U738" s="2" t="s">
        <v>322</v>
      </c>
      <c r="V738" s="2" t="s">
        <v>467</v>
      </c>
      <c r="W738" s="2" t="s">
        <v>46</v>
      </c>
      <c r="X738" s="2" t="s">
        <v>47</v>
      </c>
      <c r="Y738" s="2" t="s">
        <v>48</v>
      </c>
      <c r="Z738" s="17" t="str">
        <f>IF(Tabela1[[#This Row],[R.A.E]]="SIM",VLOOKUP(Tabela1[[#This Row],[CLASSIFICAÇÃO]],[1]Lista_Susp_!PRAZO,2,0)+Tabela1[[#This Row],[DATA]],"")</f>
        <v/>
      </c>
      <c r="AA738" s="19" t="b">
        <f ca="1">IF(Tabela1[[#This Row],[R.A.E]]="SIM",IF(AC738="ok","CONCLUÍDO",IF(Tabela1[[#This Row],[PRAZO ABERTURA R.A.E]]&lt;TODAY(),"ATRASADO","NO PRAZO")))</f>
        <v>0</v>
      </c>
      <c r="AB738" s="19" t="str">
        <f ca="1">IF(Tabela1[[#This Row],[PRAZO ABERTURA R.A.E]]&gt;=TODAY(),"",IF(Tabela1[[#This Row],[STATUS]]="ATRASADO",TODAY()-Tabela1[[#This Row],[PRAZO ABERTURA R.A.E]],""))</f>
        <v/>
      </c>
      <c r="AE738" s="2"/>
      <c r="AF738" t="s">
        <v>52</v>
      </c>
    </row>
    <row r="739" spans="1:32" ht="30" x14ac:dyDescent="0.25">
      <c r="A739" s="4">
        <v>738</v>
      </c>
      <c r="B739" s="20" t="s">
        <v>32</v>
      </c>
      <c r="C739" s="49">
        <v>45463</v>
      </c>
      <c r="D739" s="6" t="str">
        <f t="shared" si="7"/>
        <v>junho</v>
      </c>
      <c r="E739" s="21">
        <v>0.57986111111111105</v>
      </c>
      <c r="F739" s="40" t="s">
        <v>4164</v>
      </c>
      <c r="G739" s="20" t="s">
        <v>73</v>
      </c>
      <c r="H739" s="9"/>
      <c r="I739" s="10"/>
      <c r="J739" s="2"/>
      <c r="K739" s="11" t="s">
        <v>4165</v>
      </c>
      <c r="L739" s="4" t="s">
        <v>689</v>
      </c>
      <c r="M739" s="2" t="s">
        <v>128</v>
      </c>
      <c r="N739" s="20" t="s">
        <v>4166</v>
      </c>
      <c r="O739" s="20" t="s">
        <v>4167</v>
      </c>
      <c r="P739" s="2" t="s">
        <v>4168</v>
      </c>
      <c r="Q739" s="31"/>
      <c r="R739" s="31"/>
      <c r="S739" s="31"/>
      <c r="T739" s="41" t="s">
        <v>4169</v>
      </c>
      <c r="U739" s="2" t="s">
        <v>4170</v>
      </c>
      <c r="V739" s="2" t="s">
        <v>135</v>
      </c>
      <c r="W739" s="2" t="s">
        <v>46</v>
      </c>
      <c r="X739" s="2" t="s">
        <v>47</v>
      </c>
      <c r="Y739" s="2" t="s">
        <v>48</v>
      </c>
      <c r="Z739" s="17" t="str">
        <f>IF(Tabela1[[#This Row],[R.A.E]]="SIM",VLOOKUP(Tabela1[[#This Row],[CLASSIFICAÇÃO]],[1]Lista_Susp_!PRAZO,2,0)+Tabela1[[#This Row],[DATA]],"")</f>
        <v/>
      </c>
      <c r="AA739" s="19" t="b">
        <f ca="1">IF(Tabela1[[#This Row],[R.A.E]]="SIM",IF(AC739="ok","CONCLUÍDO",IF(Tabela1[[#This Row],[PRAZO ABERTURA R.A.E]]&lt;TODAY(),"ATRASADO","NO PRAZO")))</f>
        <v>0</v>
      </c>
      <c r="AB739" s="19" t="str">
        <f ca="1">IF(Tabela1[[#This Row],[PRAZO ABERTURA R.A.E]]&gt;=TODAY(),"",IF(Tabela1[[#This Row],[STATUS]]="ATRASADO",TODAY()-Tabela1[[#This Row],[PRAZO ABERTURA R.A.E]],""))</f>
        <v/>
      </c>
      <c r="AE739" s="2"/>
      <c r="AF739" t="s">
        <v>52</v>
      </c>
    </row>
    <row r="740" spans="1:32" x14ac:dyDescent="0.25">
      <c r="A740" s="4">
        <v>739</v>
      </c>
      <c r="B740" s="20" t="s">
        <v>32</v>
      </c>
      <c r="C740" s="70">
        <v>45463</v>
      </c>
      <c r="D740" s="6" t="str">
        <f t="shared" si="7"/>
        <v>junho</v>
      </c>
      <c r="E740" s="21">
        <v>0.41944444444444445</v>
      </c>
      <c r="F740" s="40" t="s">
        <v>4171</v>
      </c>
      <c r="G740" s="20" t="s">
        <v>125</v>
      </c>
      <c r="H740" s="9"/>
      <c r="I740" s="10"/>
      <c r="J740" s="2"/>
      <c r="K740" s="11" t="s">
        <v>4172</v>
      </c>
      <c r="L740" s="4" t="s">
        <v>560</v>
      </c>
      <c r="M740" s="2" t="s">
        <v>128</v>
      </c>
      <c r="N740" s="20" t="s">
        <v>781</v>
      </c>
      <c r="O740" s="20" t="s">
        <v>4173</v>
      </c>
      <c r="P740" s="2" t="s">
        <v>2491</v>
      </c>
      <c r="Q740" s="31"/>
      <c r="R740" s="31"/>
      <c r="S740" s="31"/>
      <c r="T740" s="41" t="s">
        <v>783</v>
      </c>
      <c r="U740" s="2" t="s">
        <v>4174</v>
      </c>
      <c r="V740" s="2" t="s">
        <v>135</v>
      </c>
      <c r="W740" s="2" t="s">
        <v>46</v>
      </c>
      <c r="X740" s="2" t="s">
        <v>47</v>
      </c>
      <c r="Y740" s="2" t="s">
        <v>48</v>
      </c>
      <c r="Z740" s="17" t="str">
        <f>IF(Tabela1[[#This Row],[R.A.E]]="SIM",VLOOKUP(Tabela1[[#This Row],[CLASSIFICAÇÃO]],[1]Lista_Susp_!PRAZO,2,0)+Tabela1[[#This Row],[DATA]],"")</f>
        <v/>
      </c>
      <c r="AA740" s="19" t="b">
        <f ca="1">IF(Tabela1[[#This Row],[R.A.E]]="SIM",IF(AC740="ok","CONCLUÍDO",IF(Tabela1[[#This Row],[PRAZO ABERTURA R.A.E]]&lt;TODAY(),"ATRASADO","NO PRAZO")))</f>
        <v>0</v>
      </c>
      <c r="AB740" s="19" t="str">
        <f ca="1">IF(Tabela1[[#This Row],[PRAZO ABERTURA R.A.E]]&gt;=TODAY(),"",IF(Tabela1[[#This Row],[STATUS]]="ATRASADO",TODAY()-Tabela1[[#This Row],[PRAZO ABERTURA R.A.E]],""))</f>
        <v/>
      </c>
      <c r="AE740" s="2"/>
      <c r="AF740" t="s">
        <v>52</v>
      </c>
    </row>
    <row r="741" spans="1:32" x14ac:dyDescent="0.25">
      <c r="A741" s="4">
        <v>740</v>
      </c>
      <c r="B741" s="20" t="s">
        <v>32</v>
      </c>
      <c r="C741" s="49">
        <v>45464</v>
      </c>
      <c r="D741" s="6" t="str">
        <f t="shared" si="7"/>
        <v>junho</v>
      </c>
      <c r="E741" s="21">
        <v>0.3611111111111111</v>
      </c>
      <c r="F741" s="40" t="s">
        <v>4175</v>
      </c>
      <c r="G741" s="20" t="s">
        <v>125</v>
      </c>
      <c r="H741" s="9"/>
      <c r="I741" s="10"/>
      <c r="J741" s="2"/>
      <c r="K741" s="11" t="s">
        <v>4176</v>
      </c>
      <c r="L741" s="4" t="s">
        <v>689</v>
      </c>
      <c r="M741" s="2" t="s">
        <v>128</v>
      </c>
      <c r="N741" s="20" t="s">
        <v>4082</v>
      </c>
      <c r="O741" s="20" t="s">
        <v>4177</v>
      </c>
      <c r="P741" s="2" t="s">
        <v>4143</v>
      </c>
      <c r="Q741" s="31"/>
      <c r="R741" s="31"/>
      <c r="S741" s="31"/>
      <c r="T741" s="41" t="s">
        <v>4178</v>
      </c>
      <c r="U741" s="2" t="s">
        <v>4179</v>
      </c>
      <c r="V741" s="2" t="s">
        <v>135</v>
      </c>
      <c r="W741" s="2" t="s">
        <v>46</v>
      </c>
      <c r="X741" s="2" t="s">
        <v>47</v>
      </c>
      <c r="Y741" s="2" t="s">
        <v>48</v>
      </c>
      <c r="Z741" s="17" t="str">
        <f>IF(Tabela1[[#This Row],[R.A.E]]="SIM",VLOOKUP(Tabela1[[#This Row],[CLASSIFICAÇÃO]],[1]Lista_Susp_!PRAZO,2,0)+Tabela1[[#This Row],[DATA]],"")</f>
        <v/>
      </c>
      <c r="AA741" s="19" t="b">
        <f ca="1">IF(Tabela1[[#This Row],[R.A.E]]="SIM",IF(AC741="ok","CONCLUÍDO",IF(Tabela1[[#This Row],[PRAZO ABERTURA R.A.E]]&lt;TODAY(),"ATRASADO","NO PRAZO")))</f>
        <v>0</v>
      </c>
      <c r="AB741" s="19" t="str">
        <f ca="1">IF(Tabela1[[#This Row],[PRAZO ABERTURA R.A.E]]&gt;=TODAY(),"",IF(Tabela1[[#This Row],[STATUS]]="ATRASADO",TODAY()-Tabela1[[#This Row],[PRAZO ABERTURA R.A.E]],""))</f>
        <v/>
      </c>
      <c r="AE741" s="2"/>
      <c r="AF741" t="s">
        <v>52</v>
      </c>
    </row>
    <row r="742" spans="1:32" ht="30" x14ac:dyDescent="0.25">
      <c r="A742" s="4">
        <v>741</v>
      </c>
      <c r="B742" s="20" t="s">
        <v>32</v>
      </c>
      <c r="C742" s="49">
        <v>45463</v>
      </c>
      <c r="D742" s="6" t="str">
        <f t="shared" si="7"/>
        <v>junho</v>
      </c>
      <c r="E742" s="21">
        <v>0.41666666666666669</v>
      </c>
      <c r="F742" s="40" t="s">
        <v>4145</v>
      </c>
      <c r="G742" s="20" t="s">
        <v>64</v>
      </c>
      <c r="H742" s="9"/>
      <c r="I742" s="10"/>
      <c r="J742" s="2"/>
      <c r="K742" s="11" t="s">
        <v>4180</v>
      </c>
      <c r="L742" s="4" t="s">
        <v>37</v>
      </c>
      <c r="M742" s="2" t="s">
        <v>128</v>
      </c>
      <c r="N742" s="20" t="s">
        <v>3780</v>
      </c>
      <c r="O742" s="20" t="s">
        <v>4181</v>
      </c>
      <c r="P742" s="2" t="s">
        <v>4182</v>
      </c>
      <c r="Q742" s="31"/>
      <c r="R742" s="31"/>
      <c r="S742" s="31"/>
      <c r="T742" s="41" t="s">
        <v>4183</v>
      </c>
      <c r="U742" s="2" t="s">
        <v>3501</v>
      </c>
      <c r="V742" s="2" t="s">
        <v>1038</v>
      </c>
      <c r="W742" s="2" t="s">
        <v>46</v>
      </c>
      <c r="X742" s="2" t="s">
        <v>47</v>
      </c>
      <c r="Y742" s="2" t="s">
        <v>48</v>
      </c>
      <c r="Z742" s="17" t="str">
        <f>IF(Tabela1[[#This Row],[R.A.E]]="SIM",VLOOKUP(Tabela1[[#This Row],[CLASSIFICAÇÃO]],[1]Lista_Susp_!PRAZO,2,0)+Tabela1[[#This Row],[DATA]],"")</f>
        <v/>
      </c>
      <c r="AA742" s="19" t="b">
        <f ca="1">IF(Tabela1[[#This Row],[R.A.E]]="SIM",IF(AC742="ok","CONCLUÍDO",IF(Tabela1[[#This Row],[PRAZO ABERTURA R.A.E]]&lt;TODAY(),"ATRASADO","NO PRAZO")))</f>
        <v>0</v>
      </c>
      <c r="AB742" s="19" t="str">
        <f ca="1">IF(Tabela1[[#This Row],[PRAZO ABERTURA R.A.E]]&gt;=TODAY(),"",IF(Tabela1[[#This Row],[STATUS]]="ATRASADO",TODAY()-Tabela1[[#This Row],[PRAZO ABERTURA R.A.E]],""))</f>
        <v/>
      </c>
      <c r="AE742" s="2"/>
      <c r="AF742" t="s">
        <v>52</v>
      </c>
    </row>
    <row r="743" spans="1:32" ht="30" x14ac:dyDescent="0.25">
      <c r="A743" s="4">
        <v>742</v>
      </c>
      <c r="B743" s="44" t="s">
        <v>32</v>
      </c>
      <c r="C743" s="71">
        <v>45464</v>
      </c>
      <c r="D743" s="72" t="s">
        <v>4184</v>
      </c>
      <c r="E743" s="73">
        <v>0.3263888888888889</v>
      </c>
      <c r="F743" s="68" t="s">
        <v>4185</v>
      </c>
      <c r="G743" s="44" t="s">
        <v>50</v>
      </c>
      <c r="H743" s="74"/>
      <c r="I743" s="10" t="s">
        <v>51</v>
      </c>
      <c r="J743" s="4" t="s">
        <v>52</v>
      </c>
      <c r="K743" s="30" t="s">
        <v>4186</v>
      </c>
      <c r="L743" s="4" t="s">
        <v>174</v>
      </c>
      <c r="M743" s="4" t="s">
        <v>96</v>
      </c>
      <c r="N743" s="44" t="s">
        <v>1396</v>
      </c>
      <c r="O743" s="44" t="s">
        <v>4187</v>
      </c>
      <c r="P743" s="4" t="s">
        <v>4188</v>
      </c>
      <c r="Q743" s="31"/>
      <c r="R743" s="31"/>
      <c r="S743" s="31"/>
      <c r="T743" s="75" t="s">
        <v>4189</v>
      </c>
      <c r="U743" s="4" t="s">
        <v>4190</v>
      </c>
      <c r="V743" s="4" t="s">
        <v>104</v>
      </c>
      <c r="W743" s="4" t="s">
        <v>46</v>
      </c>
      <c r="X743" s="4" t="s">
        <v>123</v>
      </c>
      <c r="Y743" s="4" t="s">
        <v>52</v>
      </c>
      <c r="Z743" s="76">
        <f>IF(Tabela1[[#This Row],[R.A.E]]="SIM",VLOOKUP(Tabela1[[#This Row],[CLASSIFICAÇÃO]],[1]Lista_Susp_!PRAZO,2,0)+Tabela1[[#This Row],[DATA]],"")</f>
        <v>45471</v>
      </c>
      <c r="AA743" s="77" t="str">
        <f ca="1">IF(Tabela1[[#This Row],[R.A.E]]="SIM",IF(AC743="ok","CONCLUÍDO",IF(Tabela1[[#This Row],[PRAZO ABERTURA R.A.E]]&lt;TODAY(),"ATRASADO","NO PRAZO")))</f>
        <v>CONCLUÍDO</v>
      </c>
      <c r="AB743" s="77" t="str">
        <f ca="1">IF(Tabela1[[#This Row],[PRAZO ABERTURA R.A.E]]&gt;=TODAY(),"",IF(Tabela1[[#This Row],[STATUS]]="ATRASADO",TODAY()-Tabela1[[#This Row],[PRAZO ABERTURA R.A.E]],""))</f>
        <v/>
      </c>
      <c r="AC743" s="2" t="s">
        <v>186</v>
      </c>
      <c r="AD743" s="17">
        <v>45468</v>
      </c>
      <c r="AE743" s="2"/>
      <c r="AF743" t="s">
        <v>52</v>
      </c>
    </row>
    <row r="744" spans="1:32" ht="30" x14ac:dyDescent="0.25">
      <c r="A744" s="4">
        <v>743</v>
      </c>
      <c r="B744" s="20" t="s">
        <v>71</v>
      </c>
      <c r="C744" s="49">
        <v>45461</v>
      </c>
      <c r="D744" s="6" t="str">
        <f t="shared" si="7"/>
        <v>junho</v>
      </c>
      <c r="E744" s="21">
        <v>0.64583333333333337</v>
      </c>
      <c r="F744" s="40" t="s">
        <v>4191</v>
      </c>
      <c r="G744" s="20" t="s">
        <v>73</v>
      </c>
      <c r="H744" s="9"/>
      <c r="I744" s="10"/>
      <c r="J744" s="2"/>
      <c r="K744" s="11" t="s">
        <v>4192</v>
      </c>
      <c r="L744" s="4" t="s">
        <v>75</v>
      </c>
      <c r="M744" s="2" t="s">
        <v>76</v>
      </c>
      <c r="N744" s="20" t="s">
        <v>2604</v>
      </c>
      <c r="O744" s="20" t="s">
        <v>4193</v>
      </c>
      <c r="P744" s="2" t="s">
        <v>4194</v>
      </c>
      <c r="Q744" s="31"/>
      <c r="R744" s="31"/>
      <c r="S744" s="31"/>
      <c r="T744" s="41" t="s">
        <v>4195</v>
      </c>
      <c r="U744" s="2" t="s">
        <v>4196</v>
      </c>
      <c r="V744" s="2" t="s">
        <v>415</v>
      </c>
      <c r="W744" s="2" t="s">
        <v>46</v>
      </c>
      <c r="X744" s="2" t="s">
        <v>47</v>
      </c>
      <c r="Y744" s="2" t="s">
        <v>48</v>
      </c>
      <c r="Z744" s="17" t="str">
        <f>IF(Tabela1[[#This Row],[R.A.E]]="SIM",VLOOKUP(Tabela1[[#This Row],[CLASSIFICAÇÃO]],[1]Lista_Susp_!PRAZO,2,0)+Tabela1[[#This Row],[DATA]],"")</f>
        <v/>
      </c>
      <c r="AA744" s="19" t="b">
        <f ca="1">IF(Tabela1[[#This Row],[R.A.E]]="SIM",IF(AC744="ok","CONCLUÍDO",IF(Tabela1[[#This Row],[PRAZO ABERTURA R.A.E]]&lt;TODAY(),"ATRASADO","NO PRAZO")))</f>
        <v>0</v>
      </c>
      <c r="AB744" s="19" t="str">
        <f ca="1">IF(Tabela1[[#This Row],[PRAZO ABERTURA R.A.E]]&gt;=TODAY(),"",IF(Tabela1[[#This Row],[STATUS]]="ATRASADO",TODAY()-Tabela1[[#This Row],[PRAZO ABERTURA R.A.E]],""))</f>
        <v/>
      </c>
      <c r="AE744" s="2"/>
      <c r="AF744" t="s">
        <v>52</v>
      </c>
    </row>
    <row r="745" spans="1:32" x14ac:dyDescent="0.25">
      <c r="A745" s="4">
        <v>744</v>
      </c>
      <c r="B745" s="20" t="s">
        <v>32</v>
      </c>
      <c r="C745" s="49">
        <v>45464</v>
      </c>
      <c r="D745" s="6" t="str">
        <f t="shared" ref="D745:D808" si="8">TEXT(C745,"MMMM")</f>
        <v>junho</v>
      </c>
      <c r="E745" s="21">
        <v>0.6875</v>
      </c>
      <c r="F745" s="40" t="s">
        <v>4197</v>
      </c>
      <c r="G745" s="20" t="s">
        <v>34</v>
      </c>
      <c r="H745" s="9" t="s">
        <v>93</v>
      </c>
      <c r="I745" s="10"/>
      <c r="J745" s="2"/>
      <c r="K745" s="11" t="s">
        <v>4198</v>
      </c>
      <c r="L745" s="4" t="s">
        <v>211</v>
      </c>
      <c r="M745" s="2" t="s">
        <v>128</v>
      </c>
      <c r="N745" s="20" t="s">
        <v>4199</v>
      </c>
      <c r="O745" s="20" t="s">
        <v>4200</v>
      </c>
      <c r="P745" s="2" t="s">
        <v>4201</v>
      </c>
      <c r="Q745" s="31"/>
      <c r="R745" s="31"/>
      <c r="S745" s="31"/>
      <c r="T745" s="41" t="s">
        <v>4202</v>
      </c>
      <c r="U745" s="2" t="s">
        <v>4203</v>
      </c>
      <c r="V745" s="2" t="s">
        <v>219</v>
      </c>
      <c r="W745" s="2" t="s">
        <v>46</v>
      </c>
      <c r="X745" s="2" t="s">
        <v>47</v>
      </c>
      <c r="Y745" s="2" t="s">
        <v>48</v>
      </c>
      <c r="Z745" s="17" t="str">
        <f>IF(Tabela1[[#This Row],[R.A.E]]="SIM",VLOOKUP(Tabela1[[#This Row],[CLASSIFICAÇÃO]],[1]Lista_Susp_!PRAZO,2,0)+Tabela1[[#This Row],[DATA]],"")</f>
        <v/>
      </c>
      <c r="AA745" s="19" t="b">
        <f ca="1">IF(Tabela1[[#This Row],[R.A.E]]="SIM",IF(AC745="ok","CONCLUÍDO",IF(Tabela1[[#This Row],[PRAZO ABERTURA R.A.E]]&lt;TODAY(),"ATRASADO","NO PRAZO")))</f>
        <v>0</v>
      </c>
      <c r="AB745" s="19" t="str">
        <f ca="1">IF(Tabela1[[#This Row],[PRAZO ABERTURA R.A.E]]&gt;=TODAY(),"",IF(Tabela1[[#This Row],[STATUS]]="ATRASADO",TODAY()-Tabela1[[#This Row],[PRAZO ABERTURA R.A.E]],""))</f>
        <v/>
      </c>
      <c r="AE745" s="2"/>
      <c r="AF745" t="s">
        <v>52</v>
      </c>
    </row>
    <row r="746" spans="1:32" ht="30" x14ac:dyDescent="0.25">
      <c r="A746" s="4">
        <v>745</v>
      </c>
      <c r="B746" s="20" t="s">
        <v>71</v>
      </c>
      <c r="C746" s="49">
        <v>45463</v>
      </c>
      <c r="D746" s="6" t="str">
        <f t="shared" si="8"/>
        <v>junho</v>
      </c>
      <c r="E746" s="21">
        <v>0.61111111111111105</v>
      </c>
      <c r="F746" s="40" t="s">
        <v>4204</v>
      </c>
      <c r="G746" s="20" t="s">
        <v>125</v>
      </c>
      <c r="H746" s="9"/>
      <c r="I746" s="10"/>
      <c r="J746" s="2"/>
      <c r="K746" s="11" t="s">
        <v>4205</v>
      </c>
      <c r="L746" s="4" t="s">
        <v>4206</v>
      </c>
      <c r="M746" s="2" t="s">
        <v>128</v>
      </c>
      <c r="N746" s="20" t="s">
        <v>128</v>
      </c>
      <c r="O746" s="20" t="s">
        <v>4207</v>
      </c>
      <c r="P746" s="2" t="s">
        <v>1669</v>
      </c>
      <c r="Q746" s="31"/>
      <c r="R746" s="31"/>
      <c r="S746" s="31"/>
      <c r="T746" s="41" t="s">
        <v>4208</v>
      </c>
      <c r="U746" s="2" t="s">
        <v>4209</v>
      </c>
      <c r="V746" s="2" t="s">
        <v>374</v>
      </c>
      <c r="W746" s="2" t="s">
        <v>46</v>
      </c>
      <c r="X746" s="2" t="s">
        <v>47</v>
      </c>
      <c r="Y746" s="2" t="s">
        <v>48</v>
      </c>
      <c r="Z746" s="17" t="str">
        <f>IF(Tabela1[[#This Row],[R.A.E]]="SIM",VLOOKUP(Tabela1[[#This Row],[CLASSIFICAÇÃO]],[1]Lista_Susp_!PRAZO,2,0)+Tabela1[[#This Row],[DATA]],"")</f>
        <v/>
      </c>
      <c r="AA746" s="19" t="b">
        <f ca="1">IF(Tabela1[[#This Row],[R.A.E]]="SIM",IF(AC746="ok","CONCLUÍDO",IF(Tabela1[[#This Row],[PRAZO ABERTURA R.A.E]]&lt;TODAY(),"ATRASADO","NO PRAZO")))</f>
        <v>0</v>
      </c>
      <c r="AB746" s="19" t="str">
        <f ca="1">IF(Tabela1[[#This Row],[PRAZO ABERTURA R.A.E]]&gt;=TODAY(),"",IF(Tabela1[[#This Row],[STATUS]]="ATRASADO",TODAY()-Tabela1[[#This Row],[PRAZO ABERTURA R.A.E]],""))</f>
        <v/>
      </c>
      <c r="AE746" s="2"/>
      <c r="AF746" t="s">
        <v>48</v>
      </c>
    </row>
    <row r="747" spans="1:32" ht="30" x14ac:dyDescent="0.25">
      <c r="A747" s="4">
        <v>746</v>
      </c>
      <c r="B747" s="20" t="s">
        <v>71</v>
      </c>
      <c r="C747" s="49">
        <v>45464</v>
      </c>
      <c r="D747" s="6" t="str">
        <f t="shared" si="8"/>
        <v>junho</v>
      </c>
      <c r="E747" s="21">
        <v>0.24305555555555555</v>
      </c>
      <c r="F747" s="40" t="s">
        <v>4210</v>
      </c>
      <c r="G747" s="20" t="s">
        <v>34</v>
      </c>
      <c r="H747" s="9" t="s">
        <v>583</v>
      </c>
      <c r="I747" s="10"/>
      <c r="J747" s="2"/>
      <c r="K747" s="11" t="s">
        <v>4211</v>
      </c>
      <c r="L747" s="4" t="s">
        <v>229</v>
      </c>
      <c r="M747" s="2" t="s">
        <v>128</v>
      </c>
      <c r="N747" s="20" t="s">
        <v>128</v>
      </c>
      <c r="O747" s="20" t="s">
        <v>4212</v>
      </c>
      <c r="P747" s="2" t="s">
        <v>4213</v>
      </c>
      <c r="Q747" s="31"/>
      <c r="R747" s="31"/>
      <c r="S747" s="31"/>
      <c r="T747" s="41" t="s">
        <v>4214</v>
      </c>
      <c r="U747" s="2" t="s">
        <v>3174</v>
      </c>
      <c r="V747" s="2" t="s">
        <v>145</v>
      </c>
      <c r="W747" s="2" t="s">
        <v>46</v>
      </c>
      <c r="X747" s="2" t="s">
        <v>47</v>
      </c>
      <c r="Y747" s="2" t="s">
        <v>48</v>
      </c>
      <c r="Z747" s="17" t="str">
        <f>IF(Tabela1[[#This Row],[R.A.E]]="SIM",VLOOKUP(Tabela1[[#This Row],[CLASSIFICAÇÃO]],[1]Lista_Susp_!PRAZO,2,0)+Tabela1[[#This Row],[DATA]],"")</f>
        <v/>
      </c>
      <c r="AA747" s="19" t="b">
        <f ca="1">IF(Tabela1[[#This Row],[R.A.E]]="SIM",IF(AC747="ok","CONCLUÍDO",IF(Tabela1[[#This Row],[PRAZO ABERTURA R.A.E]]&lt;TODAY(),"ATRASADO","NO PRAZO")))</f>
        <v>0</v>
      </c>
      <c r="AB747" s="19" t="str">
        <f ca="1">IF(Tabela1[[#This Row],[PRAZO ABERTURA R.A.E]]&gt;=TODAY(),"",IF(Tabela1[[#This Row],[STATUS]]="ATRASADO",TODAY()-Tabela1[[#This Row],[PRAZO ABERTURA R.A.E]],""))</f>
        <v/>
      </c>
      <c r="AE747" s="2"/>
      <c r="AF747" t="s">
        <v>52</v>
      </c>
    </row>
    <row r="748" spans="1:32" x14ac:dyDescent="0.25">
      <c r="A748" s="4">
        <v>747</v>
      </c>
      <c r="B748" s="20" t="s">
        <v>32</v>
      </c>
      <c r="C748" s="49">
        <v>45465</v>
      </c>
      <c r="D748" s="6" t="str">
        <f t="shared" si="8"/>
        <v>junho</v>
      </c>
      <c r="E748" s="21">
        <v>0.45833333333333331</v>
      </c>
      <c r="F748" s="40" t="s">
        <v>4215</v>
      </c>
      <c r="G748" s="20" t="s">
        <v>73</v>
      </c>
      <c r="H748" s="9"/>
      <c r="I748" s="10"/>
      <c r="J748" s="2"/>
      <c r="K748" s="11" t="s">
        <v>4216</v>
      </c>
      <c r="L748" s="4" t="s">
        <v>127</v>
      </c>
      <c r="M748" s="2" t="s">
        <v>128</v>
      </c>
      <c r="N748" s="20" t="s">
        <v>3245</v>
      </c>
      <c r="O748" s="20" t="s">
        <v>4217</v>
      </c>
      <c r="P748" s="2" t="s">
        <v>3047</v>
      </c>
      <c r="Q748" s="31"/>
      <c r="R748" s="31"/>
      <c r="S748" s="31"/>
      <c r="T748" s="41" t="s">
        <v>4218</v>
      </c>
      <c r="U748" s="2" t="s">
        <v>489</v>
      </c>
      <c r="V748" s="2" t="s">
        <v>135</v>
      </c>
      <c r="Y748" s="2"/>
      <c r="Z748" s="17" t="str">
        <f>IF(Tabela1[[#This Row],[R.A.E]]="SIM",VLOOKUP(Tabela1[[#This Row],[CLASSIFICAÇÃO]],[1]Lista_Susp_!PRAZO,2,0)+Tabela1[[#This Row],[DATA]],"")</f>
        <v/>
      </c>
      <c r="AA748" s="19" t="b">
        <f ca="1">IF(Tabela1[[#This Row],[R.A.E]]="SIM",IF(AC748="ok","CONCLUÍDO",IF(Tabela1[[#This Row],[PRAZO ABERTURA R.A.E]]&lt;TODAY(),"ATRASADO","NO PRAZO")))</f>
        <v>0</v>
      </c>
      <c r="AB748" s="19" t="str">
        <f ca="1">IF(Tabela1[[#This Row],[PRAZO ABERTURA R.A.E]]&gt;=TODAY(),"",IF(Tabela1[[#This Row],[STATUS]]="ATRASADO",TODAY()-Tabela1[[#This Row],[PRAZO ABERTURA R.A.E]],""))</f>
        <v/>
      </c>
      <c r="AE748" s="2"/>
      <c r="AF748" t="s">
        <v>52</v>
      </c>
    </row>
    <row r="749" spans="1:32" x14ac:dyDescent="0.25">
      <c r="A749" s="4">
        <v>748</v>
      </c>
      <c r="B749" s="20" t="s">
        <v>32</v>
      </c>
      <c r="C749" s="49">
        <v>45465</v>
      </c>
      <c r="D749" s="6" t="str">
        <f t="shared" si="8"/>
        <v>junho</v>
      </c>
      <c r="E749" s="21">
        <v>0.4375</v>
      </c>
      <c r="F749" s="40" t="s">
        <v>4215</v>
      </c>
      <c r="G749" s="20" t="s">
        <v>73</v>
      </c>
      <c r="H749" s="9"/>
      <c r="I749" s="10"/>
      <c r="J749" s="2"/>
      <c r="K749" s="11" t="s">
        <v>4219</v>
      </c>
      <c r="L749" s="4" t="s">
        <v>127</v>
      </c>
      <c r="M749" s="2" t="s">
        <v>128</v>
      </c>
      <c r="N749" s="20" t="s">
        <v>3045</v>
      </c>
      <c r="O749" s="20" t="s">
        <v>4220</v>
      </c>
      <c r="P749" s="2" t="s">
        <v>3047</v>
      </c>
      <c r="Q749" s="31"/>
      <c r="R749" s="31"/>
      <c r="S749" s="31"/>
      <c r="T749" s="41" t="s">
        <v>4221</v>
      </c>
      <c r="U749" s="2" t="s">
        <v>489</v>
      </c>
      <c r="V749" s="2" t="s">
        <v>135</v>
      </c>
      <c r="Y749" s="2"/>
      <c r="Z749" s="17" t="str">
        <f>IF(Tabela1[[#This Row],[R.A.E]]="SIM",VLOOKUP(Tabela1[[#This Row],[CLASSIFICAÇÃO]],[1]Lista_Susp_!PRAZO,2,0)+Tabela1[[#This Row],[DATA]],"")</f>
        <v/>
      </c>
      <c r="AA749" s="19" t="b">
        <f ca="1">IF(Tabela1[[#This Row],[R.A.E]]="SIM",IF(AC749="ok","CONCLUÍDO",IF(Tabela1[[#This Row],[PRAZO ABERTURA R.A.E]]&lt;TODAY(),"ATRASADO","NO PRAZO")))</f>
        <v>0</v>
      </c>
      <c r="AB749" s="19" t="str">
        <f ca="1">IF(Tabela1[[#This Row],[PRAZO ABERTURA R.A.E]]&gt;=TODAY(),"",IF(Tabela1[[#This Row],[STATUS]]="ATRASADO",TODAY()-Tabela1[[#This Row],[PRAZO ABERTURA R.A.E]],""))</f>
        <v/>
      </c>
      <c r="AE749" s="2"/>
      <c r="AF749" t="s">
        <v>52</v>
      </c>
    </row>
    <row r="750" spans="1:32" x14ac:dyDescent="0.25">
      <c r="A750" s="4">
        <v>749</v>
      </c>
      <c r="B750" s="20" t="s">
        <v>71</v>
      </c>
      <c r="C750" s="49">
        <v>45464</v>
      </c>
      <c r="D750" s="6" t="str">
        <f t="shared" si="8"/>
        <v>junho</v>
      </c>
      <c r="E750" s="21">
        <v>1.0416666666666666E-2</v>
      </c>
      <c r="F750" s="40" t="s">
        <v>1975</v>
      </c>
      <c r="G750" s="20" t="s">
        <v>34</v>
      </c>
      <c r="H750" s="9" t="s">
        <v>93</v>
      </c>
      <c r="I750" s="10"/>
      <c r="J750" s="2"/>
      <c r="K750" s="11" t="s">
        <v>4222</v>
      </c>
      <c r="L750" s="4" t="s">
        <v>75</v>
      </c>
      <c r="M750" s="2" t="s">
        <v>128</v>
      </c>
      <c r="N750" s="20" t="s">
        <v>4223</v>
      </c>
      <c r="O750" s="20" t="s">
        <v>4224</v>
      </c>
      <c r="P750" s="2" t="s">
        <v>1628</v>
      </c>
      <c r="Q750" s="31"/>
      <c r="R750" s="31"/>
      <c r="S750" s="31"/>
      <c r="T750" s="41" t="s">
        <v>4225</v>
      </c>
      <c r="U750" s="2" t="s">
        <v>4226</v>
      </c>
      <c r="V750" s="2" t="s">
        <v>374</v>
      </c>
      <c r="W750" s="2" t="s">
        <v>46</v>
      </c>
      <c r="X750" s="2" t="s">
        <v>47</v>
      </c>
      <c r="Y750" s="2" t="s">
        <v>48</v>
      </c>
      <c r="Z750" s="17" t="str">
        <f>IF(Tabela1[[#This Row],[R.A.E]]="SIM",VLOOKUP(Tabela1[[#This Row],[CLASSIFICAÇÃO]],[1]Lista_Susp_!PRAZO,2,0)+Tabela1[[#This Row],[DATA]],"")</f>
        <v/>
      </c>
      <c r="AA750" s="19" t="b">
        <f ca="1">IF(Tabela1[[#This Row],[R.A.E]]="SIM",IF(AC750="ok","CONCLUÍDO",IF(Tabela1[[#This Row],[PRAZO ABERTURA R.A.E]]&lt;TODAY(),"ATRASADO","NO PRAZO")))</f>
        <v>0</v>
      </c>
      <c r="AB750" s="19" t="str">
        <f ca="1">IF(Tabela1[[#This Row],[PRAZO ABERTURA R.A.E]]&gt;=TODAY(),"",IF(Tabela1[[#This Row],[STATUS]]="ATRASADO",TODAY()-Tabela1[[#This Row],[PRAZO ABERTURA R.A.E]],""))</f>
        <v/>
      </c>
      <c r="AE750" s="2"/>
      <c r="AF750" t="s">
        <v>52</v>
      </c>
    </row>
    <row r="751" spans="1:32" ht="45" x14ac:dyDescent="0.25">
      <c r="A751" s="4">
        <v>750</v>
      </c>
      <c r="B751" s="20" t="s">
        <v>32</v>
      </c>
      <c r="C751" s="49">
        <v>45464</v>
      </c>
      <c r="D751" s="6" t="str">
        <f t="shared" si="8"/>
        <v>junho</v>
      </c>
      <c r="E751" s="21">
        <v>0.23958333333333334</v>
      </c>
      <c r="F751" s="40" t="s">
        <v>4227</v>
      </c>
      <c r="G751" s="20" t="s">
        <v>34</v>
      </c>
      <c r="H751" s="9" t="s">
        <v>113</v>
      </c>
      <c r="I751" s="10"/>
      <c r="J751" s="2"/>
      <c r="K751" s="11" t="s">
        <v>4228</v>
      </c>
      <c r="L751" s="4" t="s">
        <v>441</v>
      </c>
      <c r="M751" s="2" t="s">
        <v>38</v>
      </c>
      <c r="N751" s="20" t="s">
        <v>3164</v>
      </c>
      <c r="O751" s="20" t="s">
        <v>4229</v>
      </c>
      <c r="P751" s="2" t="s">
        <v>3135</v>
      </c>
      <c r="Q751" s="31"/>
      <c r="R751" s="31"/>
      <c r="S751" s="31"/>
      <c r="T751" s="41" t="s">
        <v>4230</v>
      </c>
      <c r="U751" s="2" t="s">
        <v>4231</v>
      </c>
      <c r="V751" s="2" t="s">
        <v>1551</v>
      </c>
      <c r="W751" s="2" t="s">
        <v>184</v>
      </c>
      <c r="X751" s="2" t="s">
        <v>47</v>
      </c>
      <c r="Y751" s="2" t="s">
        <v>52</v>
      </c>
      <c r="Z751" s="17">
        <f>IF(Tabela1[[#This Row],[R.A.E]]="SIM",VLOOKUP(Tabela1[[#This Row],[CLASSIFICAÇÃO]],[1]Lista_Susp_!PRAZO,2,0)+Tabela1[[#This Row],[DATA]],"")</f>
        <v>45471</v>
      </c>
      <c r="AA751" s="19" t="str">
        <f ca="1">IF(Tabela1[[#This Row],[R.A.E]]="SIM",IF(AC751="ok","CONCLUÍDO",IF(Tabela1[[#This Row],[PRAZO ABERTURA R.A.E]]&lt;TODAY(),"ATRASADO","NO PRAZO")))</f>
        <v>CONCLUÍDO</v>
      </c>
      <c r="AB751" s="19" t="str">
        <f ca="1">IF(Tabela1[[#This Row],[PRAZO ABERTURA R.A.E]]&gt;=TODAY(),"",IF(Tabela1[[#This Row],[STATUS]]="ATRASADO",TODAY()-Tabela1[[#This Row],[PRAZO ABERTURA R.A.E]],""))</f>
        <v/>
      </c>
      <c r="AC751" s="2" t="s">
        <v>4232</v>
      </c>
      <c r="AD751" s="17">
        <v>45467</v>
      </c>
      <c r="AE751" s="2" t="s">
        <v>52</v>
      </c>
      <c r="AF751" t="s">
        <v>52</v>
      </c>
    </row>
    <row r="752" spans="1:32" ht="30" x14ac:dyDescent="0.25">
      <c r="A752" s="4">
        <v>751</v>
      </c>
      <c r="B752" s="20" t="s">
        <v>32</v>
      </c>
      <c r="C752" s="49">
        <v>45456</v>
      </c>
      <c r="D752" s="6" t="str">
        <f t="shared" si="8"/>
        <v>junho</v>
      </c>
      <c r="E752" s="21">
        <v>0.95833333333333337</v>
      </c>
      <c r="F752" s="40" t="s">
        <v>4233</v>
      </c>
      <c r="G752" s="20" t="s">
        <v>73</v>
      </c>
      <c r="H752" s="9"/>
      <c r="I752" s="10"/>
      <c r="J752" s="2"/>
      <c r="K752" s="11" t="s">
        <v>4234</v>
      </c>
      <c r="L752" s="4" t="s">
        <v>37</v>
      </c>
      <c r="M752" s="2" t="s">
        <v>38</v>
      </c>
      <c r="N752" s="20" t="s">
        <v>3911</v>
      </c>
      <c r="O752" s="20" t="s">
        <v>4235</v>
      </c>
      <c r="P752" s="2" t="s">
        <v>4236</v>
      </c>
      <c r="Q752" s="31"/>
      <c r="R752" s="31"/>
      <c r="S752" s="31"/>
      <c r="T752" s="41" t="s">
        <v>4237</v>
      </c>
      <c r="U752" s="2" t="s">
        <v>4238</v>
      </c>
      <c r="V752" s="2" t="s">
        <v>45</v>
      </c>
      <c r="W752" s="2" t="s">
        <v>46</v>
      </c>
      <c r="X752" s="2" t="s">
        <v>47</v>
      </c>
      <c r="Y752" s="2" t="s">
        <v>48</v>
      </c>
      <c r="Z752" s="17" t="str">
        <f>IF(Tabela1[[#This Row],[R.A.E]]="SIM",VLOOKUP(Tabela1[[#This Row],[CLASSIFICAÇÃO]],[1]Lista_Susp_!PRAZO,2,0)+Tabela1[[#This Row],[DATA]],"")</f>
        <v/>
      </c>
      <c r="AA752" s="19" t="b">
        <f ca="1">IF(Tabela1[[#This Row],[R.A.E]]="SIM",IF(AC752="ok","CONCLUÍDO",IF(Tabela1[[#This Row],[PRAZO ABERTURA R.A.E]]&lt;TODAY(),"ATRASADO","NO PRAZO")))</f>
        <v>0</v>
      </c>
      <c r="AB752" s="19" t="str">
        <f ca="1">IF(Tabela1[[#This Row],[PRAZO ABERTURA R.A.E]]&gt;=TODAY(),"",IF(Tabela1[[#This Row],[STATUS]]="ATRASADO",TODAY()-Tabela1[[#This Row],[PRAZO ABERTURA R.A.E]],""))</f>
        <v/>
      </c>
      <c r="AE752" s="2"/>
      <c r="AF752" t="s">
        <v>52</v>
      </c>
    </row>
    <row r="753" spans="1:32" ht="45" x14ac:dyDescent="0.25">
      <c r="A753" s="4">
        <v>752</v>
      </c>
      <c r="B753" s="20" t="s">
        <v>32</v>
      </c>
      <c r="C753" s="49">
        <v>45465</v>
      </c>
      <c r="D753" s="6" t="str">
        <f t="shared" si="8"/>
        <v>junho</v>
      </c>
      <c r="E753" s="21">
        <v>0.67708333333333337</v>
      </c>
      <c r="F753" s="40" t="s">
        <v>4239</v>
      </c>
      <c r="G753" s="20" t="s">
        <v>34</v>
      </c>
      <c r="H753" s="9" t="s">
        <v>93</v>
      </c>
      <c r="I753" s="10"/>
      <c r="J753" s="2"/>
      <c r="K753" s="11" t="s">
        <v>4240</v>
      </c>
      <c r="L753" s="4" t="s">
        <v>37</v>
      </c>
      <c r="M753" s="2" t="s">
        <v>54</v>
      </c>
      <c r="N753" s="20" t="s">
        <v>4241</v>
      </c>
      <c r="O753" s="20" t="s">
        <v>4242</v>
      </c>
      <c r="P753" s="2" t="s">
        <v>4243</v>
      </c>
      <c r="Q753" s="31"/>
      <c r="R753" s="31"/>
      <c r="S753" s="31"/>
      <c r="T753" s="41" t="s">
        <v>4244</v>
      </c>
      <c r="U753" s="2" t="s">
        <v>4245</v>
      </c>
      <c r="V753" s="2" t="s">
        <v>60</v>
      </c>
      <c r="W753" s="2" t="s">
        <v>46</v>
      </c>
      <c r="X753" s="2" t="s">
        <v>47</v>
      </c>
      <c r="Y753" s="2" t="s">
        <v>48</v>
      </c>
      <c r="Z753" s="17" t="str">
        <f>IF(Tabela1[[#This Row],[R.A.E]]="SIM",VLOOKUP(Tabela1[[#This Row],[CLASSIFICAÇÃO]],[1]Lista_Susp_!PRAZO,2,0)+Tabela1[[#This Row],[DATA]],"")</f>
        <v/>
      </c>
      <c r="AA753" s="19" t="b">
        <f ca="1">IF(Tabela1[[#This Row],[R.A.E]]="SIM",IF(AC753="ok","CONCLUÍDO",IF(Tabela1[[#This Row],[PRAZO ABERTURA R.A.E]]&lt;TODAY(),"ATRASADO","NO PRAZO")))</f>
        <v>0</v>
      </c>
      <c r="AB753" s="19" t="str">
        <f ca="1">IF(Tabela1[[#This Row],[PRAZO ABERTURA R.A.E]]&gt;=TODAY(),"",IF(Tabela1[[#This Row],[STATUS]]="ATRASADO",TODAY()-Tabela1[[#This Row],[PRAZO ABERTURA R.A.E]],""))</f>
        <v/>
      </c>
      <c r="AE753" s="2"/>
      <c r="AF753" t="s">
        <v>52</v>
      </c>
    </row>
    <row r="754" spans="1:32" ht="30" x14ac:dyDescent="0.25">
      <c r="A754" s="4">
        <v>753</v>
      </c>
      <c r="B754" s="20" t="s">
        <v>32</v>
      </c>
      <c r="C754" s="49">
        <v>45465</v>
      </c>
      <c r="D754" s="6" t="str">
        <f t="shared" si="8"/>
        <v>junho</v>
      </c>
      <c r="E754" s="21">
        <v>0.875</v>
      </c>
      <c r="F754" s="40" t="s">
        <v>4246</v>
      </c>
      <c r="G754" s="44" t="s">
        <v>405</v>
      </c>
      <c r="H754" s="9"/>
      <c r="I754" s="10"/>
      <c r="J754" s="2"/>
      <c r="K754" s="11" t="s">
        <v>4247</v>
      </c>
      <c r="L754" s="4" t="s">
        <v>37</v>
      </c>
      <c r="M754" s="2" t="s">
        <v>38</v>
      </c>
      <c r="N754" s="20" t="s">
        <v>4248</v>
      </c>
      <c r="O754" s="20" t="s">
        <v>4249</v>
      </c>
      <c r="P754" s="2" t="s">
        <v>4250</v>
      </c>
      <c r="Q754" s="31"/>
      <c r="R754" s="31"/>
      <c r="S754" s="31"/>
      <c r="T754" s="41" t="s">
        <v>4251</v>
      </c>
      <c r="U754" s="2" t="s">
        <v>4252</v>
      </c>
      <c r="V754" s="2" t="s">
        <v>45</v>
      </c>
      <c r="W754" s="31" t="s">
        <v>61</v>
      </c>
      <c r="X754" s="31" t="s">
        <v>151</v>
      </c>
      <c r="Y754" s="31" t="s">
        <v>48</v>
      </c>
      <c r="Z754" s="17" t="str">
        <f>IF(Tabela1[[#This Row],[R.A.E]]="SIM",VLOOKUP(Tabela1[[#This Row],[CLASSIFICAÇÃO]],[1]Lista_Susp_!PRAZO,2,0)+Tabela1[[#This Row],[DATA]],"")</f>
        <v/>
      </c>
      <c r="AA754" s="19" t="b">
        <f ca="1">IF(Tabela1[[#This Row],[R.A.E]]="SIM",IF(AC754="ok","CONCLUÍDO",IF(Tabela1[[#This Row],[PRAZO ABERTURA R.A.E]]&lt;TODAY(),"ATRASADO","NO PRAZO")))</f>
        <v>0</v>
      </c>
      <c r="AB754" s="19" t="str">
        <f ca="1">IF(Tabela1[[#This Row],[PRAZO ABERTURA R.A.E]]&gt;=TODAY(),"",IF(Tabela1[[#This Row],[STATUS]]="ATRASADO",TODAY()-Tabela1[[#This Row],[PRAZO ABERTURA R.A.E]],""))</f>
        <v/>
      </c>
      <c r="AE754" s="2"/>
      <c r="AF754" t="s">
        <v>52</v>
      </c>
    </row>
    <row r="755" spans="1:32" x14ac:dyDescent="0.25">
      <c r="A755" s="4">
        <v>754</v>
      </c>
      <c r="B755" s="20" t="s">
        <v>32</v>
      </c>
      <c r="C755" s="49">
        <v>45467</v>
      </c>
      <c r="D755" s="6" t="str">
        <f t="shared" si="8"/>
        <v>junho</v>
      </c>
      <c r="E755" s="21">
        <v>0.3888888888888889</v>
      </c>
      <c r="F755" s="40" t="s">
        <v>4253</v>
      </c>
      <c r="G755" s="20" t="s">
        <v>64</v>
      </c>
      <c r="H755" s="9"/>
      <c r="I755" s="10"/>
      <c r="J755" s="2"/>
      <c r="K755" s="11" t="s">
        <v>4254</v>
      </c>
      <c r="L755" s="4" t="s">
        <v>689</v>
      </c>
      <c r="M755" s="2" t="s">
        <v>128</v>
      </c>
      <c r="N755" s="20" t="s">
        <v>4082</v>
      </c>
      <c r="O755" s="20" t="s">
        <v>4255</v>
      </c>
      <c r="P755" s="2" t="s">
        <v>4168</v>
      </c>
      <c r="Q755" s="31"/>
      <c r="R755" s="31"/>
      <c r="S755" s="31"/>
      <c r="T755" s="41" t="s">
        <v>4256</v>
      </c>
      <c r="U755" s="2" t="s">
        <v>4257</v>
      </c>
      <c r="V755" s="2" t="s">
        <v>135</v>
      </c>
      <c r="W755" s="2" t="s">
        <v>46</v>
      </c>
      <c r="X755" s="2" t="s">
        <v>47</v>
      </c>
      <c r="Y755" s="2" t="s">
        <v>48</v>
      </c>
      <c r="Z755" s="17" t="str">
        <f>IF(Tabela1[[#This Row],[R.A.E]]="SIM",VLOOKUP(Tabela1[[#This Row],[CLASSIFICAÇÃO]],[1]Lista_Susp_!PRAZO,2,0)+Tabela1[[#This Row],[DATA]],"")</f>
        <v/>
      </c>
      <c r="AA755" s="19" t="b">
        <f ca="1">IF(Tabela1[[#This Row],[R.A.E]]="SIM",IF(AC755="ok","CONCLUÍDO",IF(Tabela1[[#This Row],[PRAZO ABERTURA R.A.E]]&lt;TODAY(),"ATRASADO","NO PRAZO")))</f>
        <v>0</v>
      </c>
      <c r="AB755" s="19" t="str">
        <f ca="1">IF(Tabela1[[#This Row],[PRAZO ABERTURA R.A.E]]&gt;=TODAY(),"",IF(Tabela1[[#This Row],[STATUS]]="ATRASADO",TODAY()-Tabela1[[#This Row],[PRAZO ABERTURA R.A.E]],""))</f>
        <v/>
      </c>
      <c r="AE755" s="2"/>
      <c r="AF755" t="s">
        <v>52</v>
      </c>
    </row>
    <row r="756" spans="1:32" x14ac:dyDescent="0.25">
      <c r="A756" s="4">
        <v>755</v>
      </c>
      <c r="B756" s="20" t="s">
        <v>32</v>
      </c>
      <c r="C756" s="49">
        <v>45467</v>
      </c>
      <c r="D756" s="6" t="str">
        <f t="shared" si="8"/>
        <v>junho</v>
      </c>
      <c r="E756" s="21">
        <v>0.83333333333333337</v>
      </c>
      <c r="F756" s="40" t="s">
        <v>4258</v>
      </c>
      <c r="G756" s="20" t="s">
        <v>50</v>
      </c>
      <c r="H756" s="9"/>
      <c r="I756" s="10" t="s">
        <v>172</v>
      </c>
      <c r="J756" s="2"/>
      <c r="K756" s="11" t="s">
        <v>4259</v>
      </c>
      <c r="L756" s="4" t="s">
        <v>37</v>
      </c>
      <c r="M756" s="2" t="s">
        <v>38</v>
      </c>
      <c r="N756" s="20" t="s">
        <v>4260</v>
      </c>
      <c r="O756" s="20" t="s">
        <v>4261</v>
      </c>
      <c r="P756" s="2" t="s">
        <v>307</v>
      </c>
      <c r="Q756" s="31"/>
      <c r="R756" s="31"/>
      <c r="S756" s="31"/>
      <c r="T756" s="41" t="s">
        <v>4262</v>
      </c>
      <c r="U756" s="2" t="s">
        <v>2741</v>
      </c>
      <c r="V756" s="2" t="s">
        <v>45</v>
      </c>
      <c r="W756" s="2" t="s">
        <v>184</v>
      </c>
      <c r="X756" s="2" t="s">
        <v>151</v>
      </c>
      <c r="Y756" s="2" t="s">
        <v>52</v>
      </c>
      <c r="Z756" s="17">
        <f>IF(Tabela1[[#This Row],[R.A.E]]="SIM",VLOOKUP(Tabela1[[#This Row],[CLASSIFICAÇÃO]],[1]Lista_Susp_!PRAZO,2,0)+Tabela1[[#This Row],[DATA]],"")</f>
        <v>45474</v>
      </c>
      <c r="AA756" s="19" t="str">
        <f ca="1">IF(Tabela1[[#This Row],[R.A.E]]="SIM",IF(AC756="ok","CONCLUÍDO",IF(Tabela1[[#This Row],[PRAZO ABERTURA R.A.E]]&lt;TODAY(),"ATRASADO","NO PRAZO")))</f>
        <v>CONCLUÍDO</v>
      </c>
      <c r="AB756" s="19" t="str">
        <f ca="1">IF(Tabela1[[#This Row],[PRAZO ABERTURA R.A.E]]&gt;=TODAY(),"",IF(Tabela1[[#This Row],[STATUS]]="ATRASADO",TODAY()-Tabela1[[#This Row],[PRAZO ABERTURA R.A.E]],""))</f>
        <v/>
      </c>
      <c r="AC756" s="2" t="s">
        <v>186</v>
      </c>
      <c r="AD756" s="17">
        <v>45474</v>
      </c>
      <c r="AE756" s="2" t="s">
        <v>52</v>
      </c>
      <c r="AF756" t="s">
        <v>52</v>
      </c>
    </row>
    <row r="757" spans="1:32" ht="45" x14ac:dyDescent="0.25">
      <c r="A757" s="4">
        <v>756</v>
      </c>
      <c r="B757" s="20" t="s">
        <v>32</v>
      </c>
      <c r="C757" s="49">
        <v>45467</v>
      </c>
      <c r="D757" s="6" t="str">
        <f t="shared" si="8"/>
        <v>junho</v>
      </c>
      <c r="E757" s="21">
        <v>0.4375</v>
      </c>
      <c r="F757" s="40" t="s">
        <v>4263</v>
      </c>
      <c r="G757" s="20" t="s">
        <v>125</v>
      </c>
      <c r="H757" s="9"/>
      <c r="I757" s="10"/>
      <c r="J757" s="2"/>
      <c r="K757" s="53" t="s">
        <v>4264</v>
      </c>
      <c r="L757" s="4" t="s">
        <v>37</v>
      </c>
      <c r="M757" s="2" t="s">
        <v>729</v>
      </c>
      <c r="N757" s="2" t="s">
        <v>4265</v>
      </c>
      <c r="O757" s="2" t="s">
        <v>4266</v>
      </c>
      <c r="P757" s="2" t="s">
        <v>2133</v>
      </c>
      <c r="Q757" s="31"/>
      <c r="R757" s="31"/>
      <c r="S757" s="31"/>
      <c r="T757" s="41" t="s">
        <v>4267</v>
      </c>
      <c r="U757" s="2" t="s">
        <v>4268</v>
      </c>
      <c r="V757" s="2" t="s">
        <v>599</v>
      </c>
      <c r="W757" s="2" t="s">
        <v>46</v>
      </c>
      <c r="X757" s="2" t="s">
        <v>47</v>
      </c>
      <c r="Y757" s="2" t="s">
        <v>48</v>
      </c>
      <c r="Z757" s="17" t="str">
        <f>IF(Tabela1[[#This Row],[R.A.E]]="SIM",VLOOKUP(Tabela1[[#This Row],[CLASSIFICAÇÃO]],[1]Lista_Susp_!PRAZO,2,0)+Tabela1[[#This Row],[DATA]],"")</f>
        <v/>
      </c>
      <c r="AA757" s="19" t="b">
        <f ca="1">IF(Tabela1[[#This Row],[R.A.E]]="SIM",IF(AC757="ok","CONCLUÍDO",IF(Tabela1[[#This Row],[PRAZO ABERTURA R.A.E]]&lt;TODAY(),"ATRASADO","NO PRAZO")))</f>
        <v>0</v>
      </c>
      <c r="AB757" s="19" t="str">
        <f ca="1">IF(Tabela1[[#This Row],[PRAZO ABERTURA R.A.E]]&gt;=TODAY(),"",IF(Tabela1[[#This Row],[STATUS]]="ATRASADO",TODAY()-Tabela1[[#This Row],[PRAZO ABERTURA R.A.E]],""))</f>
        <v/>
      </c>
      <c r="AE757" s="2"/>
      <c r="AF757" t="s">
        <v>52</v>
      </c>
    </row>
    <row r="758" spans="1:32" x14ac:dyDescent="0.25">
      <c r="A758" s="4">
        <v>757</v>
      </c>
      <c r="B758" s="20" t="s">
        <v>32</v>
      </c>
      <c r="C758" s="49">
        <v>45467</v>
      </c>
      <c r="D758" s="6" t="str">
        <f t="shared" si="8"/>
        <v>junho</v>
      </c>
      <c r="E758" s="21">
        <v>0.56597222222222221</v>
      </c>
      <c r="F758" s="40" t="s">
        <v>4269</v>
      </c>
      <c r="G758" s="20" t="s">
        <v>73</v>
      </c>
      <c r="H758" s="9"/>
      <c r="I758" s="10"/>
      <c r="J758" s="2"/>
      <c r="K758" s="11" t="s">
        <v>4270</v>
      </c>
      <c r="L758" s="4" t="s">
        <v>689</v>
      </c>
      <c r="M758" s="2" t="s">
        <v>128</v>
      </c>
      <c r="N758" s="20" t="s">
        <v>4082</v>
      </c>
      <c r="O758" s="20" t="s">
        <v>4271</v>
      </c>
      <c r="P758" s="2" t="s">
        <v>3184</v>
      </c>
      <c r="Q758" s="31"/>
      <c r="R758" s="31"/>
      <c r="S758" s="31"/>
      <c r="T758" s="53" t="s">
        <v>4272</v>
      </c>
      <c r="U758" s="2" t="s">
        <v>4273</v>
      </c>
      <c r="V758" s="2" t="s">
        <v>135</v>
      </c>
      <c r="W758" s="2" t="s">
        <v>46</v>
      </c>
      <c r="X758" s="2" t="s">
        <v>47</v>
      </c>
      <c r="Y758" s="2" t="s">
        <v>48</v>
      </c>
      <c r="Z758" s="17" t="str">
        <f>IF(Tabela1[[#This Row],[R.A.E]]="SIM",VLOOKUP(Tabela1[[#This Row],[CLASSIFICAÇÃO]],[1]Lista_Susp_!PRAZO,2,0)+Tabela1[[#This Row],[DATA]],"")</f>
        <v/>
      </c>
      <c r="AA758" s="19" t="b">
        <f ca="1">IF(Tabela1[[#This Row],[R.A.E]]="SIM",IF(AC758="ok","CONCLUÍDO",IF(Tabela1[[#This Row],[PRAZO ABERTURA R.A.E]]&lt;TODAY(),"ATRASADO","NO PRAZO")))</f>
        <v>0</v>
      </c>
      <c r="AB758" s="19" t="str">
        <f ca="1">IF(Tabela1[[#This Row],[PRAZO ABERTURA R.A.E]]&gt;=TODAY(),"",IF(Tabela1[[#This Row],[STATUS]]="ATRASADO",TODAY()-Tabela1[[#This Row],[PRAZO ABERTURA R.A.E]],""))</f>
        <v/>
      </c>
      <c r="AE758" s="2"/>
      <c r="AF758" t="s">
        <v>52</v>
      </c>
    </row>
    <row r="759" spans="1:32" x14ac:dyDescent="0.25">
      <c r="A759" s="4">
        <v>758</v>
      </c>
      <c r="B759" s="20" t="s">
        <v>32</v>
      </c>
      <c r="C759" s="49">
        <v>45467</v>
      </c>
      <c r="D759" s="6" t="str">
        <f t="shared" si="8"/>
        <v>junho</v>
      </c>
      <c r="E759" s="21">
        <v>0.63888888888888895</v>
      </c>
      <c r="F759" s="40" t="s">
        <v>4274</v>
      </c>
      <c r="G759" s="20" t="s">
        <v>73</v>
      </c>
      <c r="H759" s="9"/>
      <c r="I759" s="10"/>
      <c r="J759" s="2"/>
      <c r="K759" s="11" t="s">
        <v>4275</v>
      </c>
      <c r="L759" s="4" t="s">
        <v>689</v>
      </c>
      <c r="M759" s="2" t="s">
        <v>128</v>
      </c>
      <c r="N759" s="20" t="s">
        <v>4082</v>
      </c>
      <c r="O759" s="20" t="s">
        <v>4276</v>
      </c>
      <c r="P759" s="2" t="s">
        <v>3184</v>
      </c>
      <c r="Q759" s="31"/>
      <c r="R759" s="31"/>
      <c r="S759" s="31"/>
      <c r="T759" s="53" t="s">
        <v>4277</v>
      </c>
      <c r="U759" s="1" t="s">
        <v>4278</v>
      </c>
      <c r="V759" s="2" t="s">
        <v>135</v>
      </c>
      <c r="W759" s="2" t="s">
        <v>46</v>
      </c>
      <c r="X759" s="2" t="s">
        <v>47</v>
      </c>
      <c r="Y759" s="2" t="s">
        <v>48</v>
      </c>
      <c r="Z759" s="17" t="str">
        <f>IF(Tabela1[[#This Row],[R.A.E]]="SIM",VLOOKUP(Tabela1[[#This Row],[CLASSIFICAÇÃO]],[1]Lista_Susp_!PRAZO,2,0)+Tabela1[[#This Row],[DATA]],"")</f>
        <v/>
      </c>
      <c r="AA759" s="19" t="b">
        <f ca="1">IF(Tabela1[[#This Row],[R.A.E]]="SIM",IF(AC759="ok","CONCLUÍDO",IF(Tabela1[[#This Row],[PRAZO ABERTURA R.A.E]]&lt;TODAY(),"ATRASADO","NO PRAZO")))</f>
        <v>0</v>
      </c>
      <c r="AB759" s="19" t="str">
        <f ca="1">IF(Tabela1[[#This Row],[PRAZO ABERTURA R.A.E]]&gt;=TODAY(),"",IF(Tabela1[[#This Row],[STATUS]]="ATRASADO",TODAY()-Tabela1[[#This Row],[PRAZO ABERTURA R.A.E]],""))</f>
        <v/>
      </c>
      <c r="AE759" s="2"/>
      <c r="AF759" t="s">
        <v>52</v>
      </c>
    </row>
    <row r="760" spans="1:32" ht="30" x14ac:dyDescent="0.25">
      <c r="A760" s="4">
        <v>759</v>
      </c>
      <c r="B760" s="20" t="s">
        <v>32</v>
      </c>
      <c r="C760" s="49">
        <v>45467</v>
      </c>
      <c r="D760" s="6" t="str">
        <f t="shared" si="8"/>
        <v>junho</v>
      </c>
      <c r="E760" s="21">
        <v>0.58333333333333337</v>
      </c>
      <c r="F760" s="40" t="s">
        <v>4279</v>
      </c>
      <c r="G760" s="20" t="s">
        <v>73</v>
      </c>
      <c r="H760" s="9"/>
      <c r="I760" s="10"/>
      <c r="J760" s="2"/>
      <c r="K760" s="53" t="s">
        <v>4280</v>
      </c>
      <c r="L760" s="4" t="s">
        <v>37</v>
      </c>
      <c r="M760" s="2" t="s">
        <v>128</v>
      </c>
      <c r="N760" s="20" t="s">
        <v>3495</v>
      </c>
      <c r="O760" s="20" t="s">
        <v>4281</v>
      </c>
      <c r="P760" s="2" t="s">
        <v>3448</v>
      </c>
      <c r="Q760" s="31"/>
      <c r="R760" s="31"/>
      <c r="S760" s="31"/>
      <c r="T760" s="41" t="s">
        <v>4282</v>
      </c>
      <c r="U760" s="2" t="s">
        <v>3501</v>
      </c>
      <c r="V760" s="2" t="s">
        <v>1038</v>
      </c>
      <c r="W760" s="2" t="s">
        <v>46</v>
      </c>
      <c r="X760" s="2" t="s">
        <v>47</v>
      </c>
      <c r="Y760" s="2" t="s">
        <v>48</v>
      </c>
      <c r="Z760" s="17" t="str">
        <f>IF(Tabela1[[#This Row],[R.A.E]]="SIM",VLOOKUP(Tabela1[[#This Row],[CLASSIFICAÇÃO]],[1]Lista_Susp_!PRAZO,2,0)+Tabela1[[#This Row],[DATA]],"")</f>
        <v/>
      </c>
      <c r="AA760" s="19" t="b">
        <f ca="1">IF(Tabela1[[#This Row],[R.A.E]]="SIM",IF(AC760="ok","CONCLUÍDO",IF(Tabela1[[#This Row],[PRAZO ABERTURA R.A.E]]&lt;TODAY(),"ATRASADO","NO PRAZO")))</f>
        <v>0</v>
      </c>
      <c r="AB760" s="19" t="str">
        <f ca="1">IF(Tabela1[[#This Row],[PRAZO ABERTURA R.A.E]]&gt;=TODAY(),"",IF(Tabela1[[#This Row],[STATUS]]="ATRASADO",TODAY()-Tabela1[[#This Row],[PRAZO ABERTURA R.A.E]],""))</f>
        <v/>
      </c>
      <c r="AE760" s="2"/>
      <c r="AF760" t="s">
        <v>52</v>
      </c>
    </row>
    <row r="761" spans="1:32" ht="30" x14ac:dyDescent="0.25">
      <c r="A761" s="4">
        <v>760</v>
      </c>
      <c r="B761" s="20" t="s">
        <v>32</v>
      </c>
      <c r="C761" s="49">
        <v>45467</v>
      </c>
      <c r="D761" s="6" t="str">
        <f t="shared" si="8"/>
        <v>junho</v>
      </c>
      <c r="E761" s="21">
        <v>0.6875</v>
      </c>
      <c r="F761" s="40" t="s">
        <v>4283</v>
      </c>
      <c r="G761" s="20" t="s">
        <v>73</v>
      </c>
      <c r="H761" s="9"/>
      <c r="I761" s="10"/>
      <c r="J761" s="2"/>
      <c r="K761" s="11" t="s">
        <v>4284</v>
      </c>
      <c r="L761" s="4" t="s">
        <v>37</v>
      </c>
      <c r="M761" s="2" t="s">
        <v>128</v>
      </c>
      <c r="N761" s="20" t="s">
        <v>3495</v>
      </c>
      <c r="O761" s="20" t="s">
        <v>4285</v>
      </c>
      <c r="P761" s="2" t="s">
        <v>3448</v>
      </c>
      <c r="Q761" s="31"/>
      <c r="R761" s="31"/>
      <c r="S761" s="31"/>
      <c r="T761" s="41" t="s">
        <v>4286</v>
      </c>
      <c r="U761" s="2" t="s">
        <v>3501</v>
      </c>
      <c r="V761" s="2" t="s">
        <v>1038</v>
      </c>
      <c r="W761" s="2" t="s">
        <v>46</v>
      </c>
      <c r="X761" s="2" t="s">
        <v>47</v>
      </c>
      <c r="Y761" s="2" t="s">
        <v>48</v>
      </c>
      <c r="Z761" s="17" t="str">
        <f>IF(Tabela1[[#This Row],[R.A.E]]="SIM",VLOOKUP(Tabela1[[#This Row],[CLASSIFICAÇÃO]],[1]Lista_Susp_!PRAZO,2,0)+Tabela1[[#This Row],[DATA]],"")</f>
        <v/>
      </c>
      <c r="AA761" s="19" t="b">
        <f ca="1">IF(Tabela1[[#This Row],[R.A.E]]="SIM",IF(AC761="ok","CONCLUÍDO",IF(Tabela1[[#This Row],[PRAZO ABERTURA R.A.E]]&lt;TODAY(),"ATRASADO","NO PRAZO")))</f>
        <v>0</v>
      </c>
      <c r="AB761" s="19" t="str">
        <f ca="1">IF(Tabela1[[#This Row],[PRAZO ABERTURA R.A.E]]&gt;=TODAY(),"",IF(Tabela1[[#This Row],[STATUS]]="ATRASADO",TODAY()-Tabela1[[#This Row],[PRAZO ABERTURA R.A.E]],""))</f>
        <v/>
      </c>
      <c r="AE761" s="2"/>
      <c r="AF761" t="s">
        <v>52</v>
      </c>
    </row>
    <row r="762" spans="1:32" ht="45" x14ac:dyDescent="0.25">
      <c r="A762" s="4">
        <v>761</v>
      </c>
      <c r="B762" s="20" t="s">
        <v>32</v>
      </c>
      <c r="C762" s="49">
        <v>45467</v>
      </c>
      <c r="D762" s="6" t="str">
        <f t="shared" si="8"/>
        <v>junho</v>
      </c>
      <c r="E762" s="21">
        <v>0.83333333333333337</v>
      </c>
      <c r="F762" s="40" t="s">
        <v>4287</v>
      </c>
      <c r="G762" s="20" t="s">
        <v>64</v>
      </c>
      <c r="H762" s="9"/>
      <c r="I762" s="10"/>
      <c r="J762" s="2"/>
      <c r="K762" s="11" t="s">
        <v>4288</v>
      </c>
      <c r="L762" s="4" t="s">
        <v>37</v>
      </c>
      <c r="M762" s="2" t="s">
        <v>96</v>
      </c>
      <c r="N762" s="20" t="s">
        <v>4289</v>
      </c>
      <c r="O762" s="20" t="s">
        <v>4290</v>
      </c>
      <c r="P762" s="2" t="s">
        <v>3154</v>
      </c>
      <c r="Q762" s="31"/>
      <c r="R762" s="31"/>
      <c r="S762" s="31"/>
      <c r="T762" s="41" t="s">
        <v>4291</v>
      </c>
      <c r="U762" s="2" t="s">
        <v>4292</v>
      </c>
      <c r="V762" s="2" t="s">
        <v>104</v>
      </c>
      <c r="W762" s="2" t="s">
        <v>46</v>
      </c>
      <c r="X762" s="2" t="s">
        <v>47</v>
      </c>
      <c r="Y762" s="2" t="s">
        <v>48</v>
      </c>
      <c r="Z762" s="17" t="str">
        <f>IF(Tabela1[[#This Row],[R.A.E]]="SIM",VLOOKUP(Tabela1[[#This Row],[CLASSIFICAÇÃO]],[1]Lista_Susp_!PRAZO,2,0)+Tabela1[[#This Row],[DATA]],"")</f>
        <v/>
      </c>
      <c r="AA762" s="19" t="b">
        <f ca="1">IF(Tabela1[[#This Row],[R.A.E]]="SIM",IF(AC762="ok","CONCLUÍDO",IF(Tabela1[[#This Row],[PRAZO ABERTURA R.A.E]]&lt;TODAY(),"ATRASADO","NO PRAZO")))</f>
        <v>0</v>
      </c>
      <c r="AB762" s="19" t="str">
        <f ca="1">IF(Tabela1[[#This Row],[PRAZO ABERTURA R.A.E]]&gt;=TODAY(),"",IF(Tabela1[[#This Row],[STATUS]]="ATRASADO",TODAY()-Tabela1[[#This Row],[PRAZO ABERTURA R.A.E]],""))</f>
        <v/>
      </c>
      <c r="AE762" s="2"/>
      <c r="AF762" t="s">
        <v>52</v>
      </c>
    </row>
    <row r="763" spans="1:32" ht="30" x14ac:dyDescent="0.25">
      <c r="A763" s="4">
        <v>762</v>
      </c>
      <c r="B763" s="20" t="s">
        <v>32</v>
      </c>
      <c r="C763" s="49">
        <v>45468</v>
      </c>
      <c r="D763" s="6" t="str">
        <f t="shared" si="8"/>
        <v>junho</v>
      </c>
      <c r="E763" s="21">
        <v>0.9159722222222223</v>
      </c>
      <c r="F763" s="40" t="s">
        <v>4293</v>
      </c>
      <c r="G763" s="20" t="s">
        <v>125</v>
      </c>
      <c r="H763" s="9"/>
      <c r="I763" s="10"/>
      <c r="J763" s="2" t="s">
        <v>52</v>
      </c>
      <c r="K763" s="11" t="s">
        <v>4294</v>
      </c>
      <c r="L763" s="4" t="s">
        <v>37</v>
      </c>
      <c r="M763" s="2" t="s">
        <v>96</v>
      </c>
      <c r="N763" s="20" t="s">
        <v>1673</v>
      </c>
      <c r="O763" s="20" t="s">
        <v>4295</v>
      </c>
      <c r="P763" s="2" t="s">
        <v>4296</v>
      </c>
      <c r="Q763" s="31"/>
      <c r="R763" s="31"/>
      <c r="S763" s="31"/>
      <c r="T763" s="41" t="s">
        <v>4297</v>
      </c>
      <c r="U763" s="2" t="s">
        <v>4298</v>
      </c>
      <c r="V763" s="2" t="s">
        <v>398</v>
      </c>
      <c r="W763" s="2" t="s">
        <v>61</v>
      </c>
      <c r="X763" s="2" t="s">
        <v>185</v>
      </c>
      <c r="Y763" s="2" t="s">
        <v>52</v>
      </c>
      <c r="Z763" s="17">
        <f>IF(Tabela1[[#This Row],[R.A.E]]="SIM",VLOOKUP(Tabela1[[#This Row],[CLASSIFICAÇÃO]],[1]Lista_Susp_!PRAZO,2,0)+Tabela1[[#This Row],[DATA]],"")</f>
        <v>45475</v>
      </c>
      <c r="AA763" s="19" t="str">
        <f ca="1">IF(Tabela1[[#This Row],[R.A.E]]="SIM",IF(AC763="ok","CONCLUÍDO",IF(Tabela1[[#This Row],[PRAZO ABERTURA R.A.E]]&lt;TODAY(),"ATRASADO","NO PRAZO")))</f>
        <v>CONCLUÍDO</v>
      </c>
      <c r="AB763" s="19" t="str">
        <f ca="1">IF(Tabela1[[#This Row],[PRAZO ABERTURA R.A.E]]&gt;=TODAY(),"",IF(Tabela1[[#This Row],[STATUS]]="ATRASADO",TODAY()-Tabela1[[#This Row],[PRAZO ABERTURA R.A.E]],""))</f>
        <v/>
      </c>
      <c r="AC763" s="2" t="s">
        <v>186</v>
      </c>
      <c r="AD763" s="17">
        <v>45474</v>
      </c>
      <c r="AE763" s="2" t="s">
        <v>52</v>
      </c>
      <c r="AF763" t="s">
        <v>52</v>
      </c>
    </row>
    <row r="764" spans="1:32" ht="30" x14ac:dyDescent="0.25">
      <c r="A764" s="4">
        <v>763</v>
      </c>
      <c r="B764" s="20" t="s">
        <v>32</v>
      </c>
      <c r="C764" s="49">
        <v>45469</v>
      </c>
      <c r="D764" s="6" t="str">
        <f t="shared" si="8"/>
        <v>junho</v>
      </c>
      <c r="E764" s="21">
        <v>0.44791666666666669</v>
      </c>
      <c r="F764" s="40" t="s">
        <v>4299</v>
      </c>
      <c r="G764" s="20" t="s">
        <v>50</v>
      </c>
      <c r="H764" s="9"/>
      <c r="I764" s="10" t="s">
        <v>172</v>
      </c>
      <c r="J764" s="2"/>
      <c r="K764" s="11" t="s">
        <v>4300</v>
      </c>
      <c r="L764" s="4" t="s">
        <v>701</v>
      </c>
      <c r="M764" s="2" t="s">
        <v>128</v>
      </c>
      <c r="N764" s="20" t="s">
        <v>4082</v>
      </c>
      <c r="O764" s="20" t="s">
        <v>4301</v>
      </c>
      <c r="P764" s="2" t="s">
        <v>2491</v>
      </c>
      <c r="Q764" s="31"/>
      <c r="R764" s="31"/>
      <c r="S764" s="31"/>
      <c r="T764" s="41" t="s">
        <v>4302</v>
      </c>
      <c r="U764" s="2" t="s">
        <v>4303</v>
      </c>
      <c r="V764" s="2" t="s">
        <v>135</v>
      </c>
      <c r="W764" s="2" t="s">
        <v>184</v>
      </c>
      <c r="X764" s="2" t="s">
        <v>47</v>
      </c>
      <c r="Y764" s="2" t="s">
        <v>52</v>
      </c>
      <c r="Z764" s="17">
        <f>IF(Tabela1[[#This Row],[R.A.E]]="SIM",VLOOKUP(Tabela1[[#This Row],[CLASSIFICAÇÃO]],[1]Lista_Susp_!PRAZO,2,0)+Tabela1[[#This Row],[DATA]],"")</f>
        <v>45476</v>
      </c>
      <c r="AA764" s="19" t="str">
        <f ca="1">IF(Tabela1[[#This Row],[R.A.E]]="SIM",IF(AC764="ok","CONCLUÍDO",IF(Tabela1[[#This Row],[PRAZO ABERTURA R.A.E]]&lt;TODAY(),"ATRASADO","NO PRAZO")))</f>
        <v>CONCLUÍDO</v>
      </c>
      <c r="AB764" s="19" t="str">
        <f ca="1">IF(Tabela1[[#This Row],[PRAZO ABERTURA R.A.E]]&gt;=TODAY(),"",IF(Tabela1[[#This Row],[STATUS]]="ATRASADO",TODAY()-Tabela1[[#This Row],[PRAZO ABERTURA R.A.E]],""))</f>
        <v/>
      </c>
      <c r="AC764" s="17" t="s">
        <v>62</v>
      </c>
      <c r="AD764" s="17">
        <v>45471</v>
      </c>
      <c r="AE764" s="2"/>
      <c r="AF764" t="s">
        <v>52</v>
      </c>
    </row>
    <row r="765" spans="1:32" ht="41.25" customHeight="1" x14ac:dyDescent="0.25">
      <c r="A765" s="4">
        <v>764</v>
      </c>
      <c r="B765" s="20" t="s">
        <v>71</v>
      </c>
      <c r="C765" s="49">
        <v>45464</v>
      </c>
      <c r="D765" s="6" t="str">
        <f t="shared" si="8"/>
        <v>junho</v>
      </c>
      <c r="E765" s="21">
        <v>0.54861111111111105</v>
      </c>
      <c r="F765" s="40" t="s">
        <v>4304</v>
      </c>
      <c r="G765" s="20" t="s">
        <v>73</v>
      </c>
      <c r="H765" s="9"/>
      <c r="I765" s="10"/>
      <c r="J765" s="2"/>
      <c r="K765" s="11" t="s">
        <v>4305</v>
      </c>
      <c r="L765" s="4" t="s">
        <v>75</v>
      </c>
      <c r="M765" s="2" t="s">
        <v>76</v>
      </c>
      <c r="N765" s="20" t="s">
        <v>4306</v>
      </c>
      <c r="O765" s="20" t="s">
        <v>4307</v>
      </c>
      <c r="P765" s="2" t="s">
        <v>79</v>
      </c>
      <c r="Q765" s="31"/>
      <c r="R765" s="31"/>
      <c r="S765" s="31"/>
      <c r="T765" s="41" t="s">
        <v>4308</v>
      </c>
      <c r="U765" s="2" t="s">
        <v>240</v>
      </c>
      <c r="V765" s="2" t="s">
        <v>415</v>
      </c>
      <c r="W765" s="2" t="s">
        <v>46</v>
      </c>
      <c r="X765" s="2" t="s">
        <v>47</v>
      </c>
      <c r="Y765" s="2" t="s">
        <v>48</v>
      </c>
      <c r="Z765" s="17" t="str">
        <f>IF(Tabela1[[#This Row],[R.A.E]]="SIM",VLOOKUP(Tabela1[[#This Row],[CLASSIFICAÇÃO]],[1]Lista_Susp_!PRAZO,2,0)+Tabela1[[#This Row],[DATA]],"")</f>
        <v/>
      </c>
      <c r="AA765" s="19" t="b">
        <f ca="1">IF(Tabela1[[#This Row],[R.A.E]]="SIM",IF(AC765="ok","CONCLUÍDO",IF(Tabela1[[#This Row],[PRAZO ABERTURA R.A.E]]&lt;TODAY(),"ATRASADO","NO PRAZO")))</f>
        <v>0</v>
      </c>
      <c r="AB765" s="19" t="str">
        <f ca="1">IF(Tabela1[[#This Row],[PRAZO ABERTURA R.A.E]]&gt;=TODAY(),"",IF(Tabela1[[#This Row],[STATUS]]="ATRASADO",TODAY()-Tabela1[[#This Row],[PRAZO ABERTURA R.A.E]],""))</f>
        <v/>
      </c>
      <c r="AE765" s="2"/>
      <c r="AF765" t="s">
        <v>52</v>
      </c>
    </row>
    <row r="766" spans="1:32" x14ac:dyDescent="0.25">
      <c r="A766" s="4">
        <v>765</v>
      </c>
      <c r="B766" s="20" t="s">
        <v>32</v>
      </c>
      <c r="C766" s="49">
        <v>45469</v>
      </c>
      <c r="D766" s="6" t="str">
        <f t="shared" si="8"/>
        <v>junho</v>
      </c>
      <c r="E766" s="21">
        <v>0.40625</v>
      </c>
      <c r="F766" s="40" t="s">
        <v>4309</v>
      </c>
      <c r="G766" s="20" t="s">
        <v>73</v>
      </c>
      <c r="H766" s="9"/>
      <c r="I766" s="10"/>
      <c r="J766" s="2"/>
      <c r="K766" s="11" t="s">
        <v>4310</v>
      </c>
      <c r="L766" s="4" t="s">
        <v>211</v>
      </c>
      <c r="M766" s="2" t="s">
        <v>128</v>
      </c>
      <c r="N766" s="20" t="s">
        <v>4311</v>
      </c>
      <c r="O766" s="20" t="s">
        <v>4312</v>
      </c>
      <c r="P766" s="2" t="s">
        <v>3717</v>
      </c>
      <c r="Q766" s="31"/>
      <c r="R766" s="31"/>
      <c r="S766" s="31"/>
      <c r="T766" s="41" t="s">
        <v>4313</v>
      </c>
      <c r="U766" s="2" t="s">
        <v>3719</v>
      </c>
      <c r="V766" s="2" t="s">
        <v>219</v>
      </c>
      <c r="W766" s="2" t="s">
        <v>46</v>
      </c>
      <c r="X766" s="2" t="s">
        <v>47</v>
      </c>
      <c r="Y766" s="2" t="s">
        <v>48</v>
      </c>
      <c r="Z766" s="17" t="str">
        <f>IF(Tabela1[[#This Row],[R.A.E]]="SIM",VLOOKUP(Tabela1[[#This Row],[CLASSIFICAÇÃO]],[1]Lista_Susp_!PRAZO,2,0)+Tabela1[[#This Row],[DATA]],"")</f>
        <v/>
      </c>
      <c r="AA766" s="19" t="b">
        <f ca="1">IF(Tabela1[[#This Row],[R.A.E]]="SIM",IF(AC766="ok","CONCLUÍDO",IF(Tabela1[[#This Row],[PRAZO ABERTURA R.A.E]]&lt;TODAY(),"ATRASADO","NO PRAZO")))</f>
        <v>0</v>
      </c>
      <c r="AB766" s="19" t="str">
        <f ca="1">IF(Tabela1[[#This Row],[PRAZO ABERTURA R.A.E]]&gt;=TODAY(),"",IF(Tabela1[[#This Row],[STATUS]]="ATRASADO",TODAY()-Tabela1[[#This Row],[PRAZO ABERTURA R.A.E]],""))</f>
        <v/>
      </c>
      <c r="AE766" s="2"/>
      <c r="AF766" t="s">
        <v>52</v>
      </c>
    </row>
    <row r="767" spans="1:32" ht="30" x14ac:dyDescent="0.25">
      <c r="A767" s="4">
        <v>766</v>
      </c>
      <c r="B767" s="20" t="s">
        <v>32</v>
      </c>
      <c r="C767" s="49">
        <v>45469</v>
      </c>
      <c r="D767" s="6" t="str">
        <f t="shared" si="8"/>
        <v>junho</v>
      </c>
      <c r="E767" s="21">
        <v>0.65625</v>
      </c>
      <c r="F767" s="40" t="s">
        <v>4314</v>
      </c>
      <c r="G767" s="20" t="s">
        <v>64</v>
      </c>
      <c r="H767" s="9"/>
      <c r="I767" s="10"/>
      <c r="J767" s="2"/>
      <c r="K767" s="11" t="s">
        <v>4315</v>
      </c>
      <c r="L767" s="4" t="s">
        <v>689</v>
      </c>
      <c r="M767" s="2" t="s">
        <v>128</v>
      </c>
      <c r="N767" s="20" t="s">
        <v>4316</v>
      </c>
      <c r="O767" s="20" t="s">
        <v>4317</v>
      </c>
      <c r="P767" s="2" t="s">
        <v>3184</v>
      </c>
      <c r="Q767" s="31"/>
      <c r="R767" s="31"/>
      <c r="S767" s="31"/>
      <c r="T767" s="41" t="s">
        <v>4318</v>
      </c>
      <c r="U767" s="2" t="s">
        <v>4278</v>
      </c>
      <c r="V767" s="2" t="s">
        <v>135</v>
      </c>
      <c r="W767" s="2" t="s">
        <v>46</v>
      </c>
      <c r="X767" s="2" t="s">
        <v>47</v>
      </c>
      <c r="Y767" s="2" t="s">
        <v>48</v>
      </c>
      <c r="Z767" s="17" t="str">
        <f>IF(Tabela1[[#This Row],[R.A.E]]="SIM",VLOOKUP(Tabela1[[#This Row],[CLASSIFICAÇÃO]],[1]Lista_Susp_!PRAZO,2,0)+Tabela1[[#This Row],[DATA]],"")</f>
        <v/>
      </c>
      <c r="AA767" s="19" t="b">
        <f ca="1">IF(Tabela1[[#This Row],[R.A.E]]="SIM",IF(AC767="ok","CONCLUÍDO",IF(Tabela1[[#This Row],[PRAZO ABERTURA R.A.E]]&lt;TODAY(),"ATRASADO","NO PRAZO")))</f>
        <v>0</v>
      </c>
      <c r="AB767" s="19" t="str">
        <f ca="1">IF(Tabela1[[#This Row],[PRAZO ABERTURA R.A.E]]&gt;=TODAY(),"",IF(Tabela1[[#This Row],[STATUS]]="ATRASADO",TODAY()-Tabela1[[#This Row],[PRAZO ABERTURA R.A.E]],""))</f>
        <v/>
      </c>
      <c r="AE767" s="2"/>
      <c r="AF767" t="s">
        <v>52</v>
      </c>
    </row>
    <row r="768" spans="1:32" ht="30" x14ac:dyDescent="0.25">
      <c r="A768" s="4">
        <v>767</v>
      </c>
      <c r="B768" s="20" t="s">
        <v>32</v>
      </c>
      <c r="C768" s="49">
        <v>45469</v>
      </c>
      <c r="D768" s="6" t="str">
        <f t="shared" si="8"/>
        <v>junho</v>
      </c>
      <c r="E768" s="21">
        <v>0.75</v>
      </c>
      <c r="F768" s="40" t="s">
        <v>4319</v>
      </c>
      <c r="G768" s="20" t="s">
        <v>34</v>
      </c>
      <c r="H768" s="9" t="s">
        <v>113</v>
      </c>
      <c r="I768" s="10"/>
      <c r="J768" s="2"/>
      <c r="K768" s="11" t="s">
        <v>4320</v>
      </c>
      <c r="L768" s="4" t="s">
        <v>37</v>
      </c>
      <c r="M768" s="2" t="s">
        <v>38</v>
      </c>
      <c r="N768" s="20" t="s">
        <v>3864</v>
      </c>
      <c r="O768" s="20" t="s">
        <v>4321</v>
      </c>
      <c r="P768" s="2" t="s">
        <v>1506</v>
      </c>
      <c r="Q768" s="31"/>
      <c r="R768" s="31"/>
      <c r="S768" s="31"/>
      <c r="T768" s="41" t="s">
        <v>4322</v>
      </c>
      <c r="U768" s="2" t="s">
        <v>4323</v>
      </c>
      <c r="V768" s="2" t="s">
        <v>45</v>
      </c>
      <c r="W768" s="2" t="s">
        <v>184</v>
      </c>
      <c r="X768" s="2" t="s">
        <v>47</v>
      </c>
      <c r="Y768" s="2" t="s">
        <v>52</v>
      </c>
      <c r="Z768" s="17">
        <f>IF(Tabela1[[#This Row],[R.A.E]]="SIM",VLOOKUP(Tabela1[[#This Row],[CLASSIFICAÇÃO]],[1]Lista_Susp_!PRAZO,2,0)+Tabela1[[#This Row],[DATA]],"")</f>
        <v>45476</v>
      </c>
      <c r="AA768" s="19" t="s">
        <v>972</v>
      </c>
      <c r="AB768" s="19" t="str">
        <f ca="1">IF(Tabela1[[#This Row],[PRAZO ABERTURA R.A.E]]&gt;=TODAY(),"",IF(Tabela1[[#This Row],[STATUS]]="ATRASADO",TODAY()-Tabela1[[#This Row],[PRAZO ABERTURA R.A.E]],""))</f>
        <v/>
      </c>
      <c r="AC768" s="2" t="s">
        <v>62</v>
      </c>
      <c r="AE768" s="2" t="s">
        <v>52</v>
      </c>
      <c r="AF768" t="s">
        <v>52</v>
      </c>
    </row>
    <row r="769" spans="1:32" ht="30" x14ac:dyDescent="0.25">
      <c r="A769" s="4">
        <v>768</v>
      </c>
      <c r="B769" s="20" t="s">
        <v>32</v>
      </c>
      <c r="C769" s="49">
        <v>45469</v>
      </c>
      <c r="D769" s="6" t="str">
        <f t="shared" si="8"/>
        <v>junho</v>
      </c>
      <c r="E769" s="21">
        <v>0.76041666666666663</v>
      </c>
      <c r="F769" s="40" t="s">
        <v>4324</v>
      </c>
      <c r="G769" s="20" t="s">
        <v>34</v>
      </c>
      <c r="H769" s="9" t="s">
        <v>583</v>
      </c>
      <c r="I769" s="10"/>
      <c r="J769" s="2"/>
      <c r="K769" s="11" t="s">
        <v>4325</v>
      </c>
      <c r="L769" s="4" t="s">
        <v>689</v>
      </c>
      <c r="M769" s="2" t="s">
        <v>128</v>
      </c>
      <c r="N769" s="20" t="s">
        <v>4082</v>
      </c>
      <c r="O769" s="20" t="s">
        <v>4203</v>
      </c>
      <c r="P769" s="2" t="s">
        <v>4213</v>
      </c>
      <c r="Q769" s="31"/>
      <c r="R769" s="31"/>
      <c r="S769" s="31"/>
      <c r="T769" s="41" t="s">
        <v>4326</v>
      </c>
      <c r="U769" s="2" t="s">
        <v>4327</v>
      </c>
      <c r="V769" s="2" t="s">
        <v>135</v>
      </c>
      <c r="W769" s="2" t="s">
        <v>46</v>
      </c>
      <c r="X769" s="2" t="s">
        <v>47</v>
      </c>
      <c r="Y769" s="2" t="s">
        <v>48</v>
      </c>
      <c r="Z769" s="17" t="str">
        <f>IF(Tabela1[[#This Row],[R.A.E]]="SIM",VLOOKUP(Tabela1[[#This Row],[CLASSIFICAÇÃO]],[1]Lista_Susp_!PRAZO,2,0)+Tabela1[[#This Row],[DATA]],"")</f>
        <v/>
      </c>
      <c r="AA769" s="19" t="b">
        <f ca="1">IF(Tabela1[[#This Row],[R.A.E]]="SIM",IF(AC769="ok","CONCLUÍDO",IF(Tabela1[[#This Row],[PRAZO ABERTURA R.A.E]]&lt;TODAY(),"ATRASADO","NO PRAZO")))</f>
        <v>0</v>
      </c>
      <c r="AB769" s="19" t="str">
        <f ca="1">IF(Tabela1[[#This Row],[PRAZO ABERTURA R.A.E]]&gt;=TODAY(),"",IF(Tabela1[[#This Row],[STATUS]]="ATRASADO",TODAY()-Tabela1[[#This Row],[PRAZO ABERTURA R.A.E]],""))</f>
        <v/>
      </c>
      <c r="AE769" s="2"/>
      <c r="AF769" t="s">
        <v>52</v>
      </c>
    </row>
    <row r="770" spans="1:32" ht="30" x14ac:dyDescent="0.25">
      <c r="A770" s="4">
        <v>769</v>
      </c>
      <c r="B770" s="20" t="s">
        <v>32</v>
      </c>
      <c r="C770" s="49">
        <v>45470</v>
      </c>
      <c r="D770" s="6" t="str">
        <f t="shared" si="8"/>
        <v>junho</v>
      </c>
      <c r="E770" s="21">
        <v>4.1666666666666664E-2</v>
      </c>
      <c r="F770" s="40" t="s">
        <v>4328</v>
      </c>
      <c r="G770" s="20" t="s">
        <v>64</v>
      </c>
      <c r="H770" s="9"/>
      <c r="I770" s="10"/>
      <c r="J770" s="2"/>
      <c r="K770" s="11" t="s">
        <v>4329</v>
      </c>
      <c r="L770" s="4" t="s">
        <v>37</v>
      </c>
      <c r="M770" s="2" t="s">
        <v>96</v>
      </c>
      <c r="N770" s="20" t="s">
        <v>2162</v>
      </c>
      <c r="O770" s="20" t="s">
        <v>4330</v>
      </c>
      <c r="P770" s="2" t="s">
        <v>4331</v>
      </c>
      <c r="Q770" s="31"/>
      <c r="R770" s="31"/>
      <c r="S770" s="31"/>
      <c r="T770" s="41" t="s">
        <v>4332</v>
      </c>
      <c r="U770" s="2" t="s">
        <v>2166</v>
      </c>
      <c r="V770" s="2" t="s">
        <v>104</v>
      </c>
      <c r="W770" s="2" t="s">
        <v>46</v>
      </c>
      <c r="X770" s="2" t="s">
        <v>47</v>
      </c>
      <c r="Y770" s="2" t="s">
        <v>48</v>
      </c>
      <c r="Z770" s="17" t="str">
        <f>IF(Tabela1[[#This Row],[R.A.E]]="SIM",VLOOKUP(Tabela1[[#This Row],[CLASSIFICAÇÃO]],[1]Lista_Susp_!PRAZO,2,0)+Tabela1[[#This Row],[DATA]],"")</f>
        <v/>
      </c>
      <c r="AA770" s="19" t="b">
        <f ca="1">IF(Tabela1[[#This Row],[R.A.E]]="SIM",IF(AC770="ok","CONCLUÍDO",IF(Tabela1[[#This Row],[PRAZO ABERTURA R.A.E]]&lt;TODAY(),"ATRASADO","NO PRAZO")))</f>
        <v>0</v>
      </c>
      <c r="AB770" s="19" t="str">
        <f ca="1">IF(Tabela1[[#This Row],[PRAZO ABERTURA R.A.E]]&gt;=TODAY(),"",IF(Tabela1[[#This Row],[STATUS]]="ATRASADO",TODAY()-Tabela1[[#This Row],[PRAZO ABERTURA R.A.E]],""))</f>
        <v/>
      </c>
      <c r="AE770" s="2"/>
      <c r="AF770" t="s">
        <v>52</v>
      </c>
    </row>
    <row r="771" spans="1:32" ht="30" x14ac:dyDescent="0.25">
      <c r="A771" s="4">
        <v>770</v>
      </c>
      <c r="B771" s="20" t="s">
        <v>32</v>
      </c>
      <c r="C771" s="49">
        <v>45470</v>
      </c>
      <c r="D771" s="6" t="str">
        <f t="shared" si="8"/>
        <v>junho</v>
      </c>
      <c r="E771" s="21">
        <v>0.57638888888888895</v>
      </c>
      <c r="F771" s="40" t="s">
        <v>707</v>
      </c>
      <c r="G771" s="20" t="s">
        <v>50</v>
      </c>
      <c r="H771" s="9"/>
      <c r="I771" s="10" t="s">
        <v>51</v>
      </c>
      <c r="J771" s="2"/>
      <c r="K771" s="11" t="s">
        <v>4333</v>
      </c>
      <c r="L771" s="4" t="s">
        <v>902</v>
      </c>
      <c r="M771" s="2" t="s">
        <v>96</v>
      </c>
      <c r="N771" s="20" t="s">
        <v>1703</v>
      </c>
      <c r="O771" s="20" t="s">
        <v>4334</v>
      </c>
      <c r="P771" s="2" t="s">
        <v>4335</v>
      </c>
      <c r="Q771" s="31"/>
      <c r="R771" s="31"/>
      <c r="S771" s="31"/>
      <c r="T771" s="41" t="s">
        <v>4336</v>
      </c>
      <c r="U771" s="2" t="s">
        <v>1281</v>
      </c>
      <c r="V771" s="2" t="s">
        <v>398</v>
      </c>
      <c r="W771" s="2" t="s">
        <v>184</v>
      </c>
      <c r="X771" s="2" t="s">
        <v>151</v>
      </c>
      <c r="Y771" s="2" t="s">
        <v>52</v>
      </c>
      <c r="Z771" s="17">
        <f>IF(Tabela1[[#This Row],[R.A.E]]="SIM",VLOOKUP(Tabela1[[#This Row],[CLASSIFICAÇÃO]],[1]Lista_Susp_!PRAZO,2,0)+Tabela1[[#This Row],[DATA]],"")</f>
        <v>45477</v>
      </c>
      <c r="AA771" s="19" t="str">
        <f ca="1">IF(Tabela1[[#This Row],[R.A.E]]="SIM",IF(AC771="ok","CONCLUÍDO",IF(Tabela1[[#This Row],[PRAZO ABERTURA R.A.E]]&lt;TODAY(),"ATRASADO","NO PRAZO")))</f>
        <v>ATRASADO</v>
      </c>
      <c r="AB771" s="19">
        <f ca="1">IF(Tabela1[[#This Row],[PRAZO ABERTURA R.A.E]]&gt;=TODAY(),"",IF(Tabela1[[#This Row],[STATUS]]="ATRASADO",TODAY()-Tabela1[[#This Row],[PRAZO ABERTURA R.A.E]],""))</f>
        <v>106</v>
      </c>
      <c r="AE771" s="2"/>
      <c r="AF771" t="s">
        <v>52</v>
      </c>
    </row>
    <row r="772" spans="1:32" x14ac:dyDescent="0.25">
      <c r="A772" s="4">
        <v>771</v>
      </c>
      <c r="B772" s="20" t="s">
        <v>32</v>
      </c>
      <c r="C772" s="49">
        <v>45470</v>
      </c>
      <c r="D772" s="6" t="str">
        <f t="shared" si="8"/>
        <v>junho</v>
      </c>
      <c r="E772" s="21">
        <v>0.64583333333333337</v>
      </c>
      <c r="F772" s="40" t="s">
        <v>4337</v>
      </c>
      <c r="G772" s="20" t="s">
        <v>125</v>
      </c>
      <c r="H772" s="9"/>
      <c r="I772" s="10"/>
      <c r="J772" s="2"/>
      <c r="K772" s="11" t="s">
        <v>4338</v>
      </c>
      <c r="L772" s="4" t="s">
        <v>211</v>
      </c>
      <c r="M772" s="2" t="s">
        <v>128</v>
      </c>
      <c r="N772" s="20" t="s">
        <v>4339</v>
      </c>
      <c r="O772" s="20" t="s">
        <v>4340</v>
      </c>
      <c r="P772" s="2" t="s">
        <v>2149</v>
      </c>
      <c r="Q772" s="31"/>
      <c r="R772" s="31"/>
      <c r="S772" s="31"/>
      <c r="T772" s="41" t="s">
        <v>4341</v>
      </c>
      <c r="U772" s="2" t="s">
        <v>4342</v>
      </c>
      <c r="V772" s="2" t="s">
        <v>219</v>
      </c>
      <c r="W772" s="2" t="s">
        <v>46</v>
      </c>
      <c r="X772" s="2" t="s">
        <v>47</v>
      </c>
      <c r="Y772" s="2" t="s">
        <v>48</v>
      </c>
      <c r="Z772" s="17" t="str">
        <f>IF(Tabela1[[#This Row],[R.A.E]]="SIM",VLOOKUP(Tabela1[[#This Row],[CLASSIFICAÇÃO]],[1]Lista_Susp_!PRAZO,2,0)+Tabela1[[#This Row],[DATA]],"")</f>
        <v/>
      </c>
      <c r="AA772" s="19" t="b">
        <f ca="1">IF(Tabela1[[#This Row],[R.A.E]]="SIM",IF(AC772="ok","CONCLUÍDO",IF(Tabela1[[#This Row],[PRAZO ABERTURA R.A.E]]&lt;TODAY(),"ATRASADO","NO PRAZO")))</f>
        <v>0</v>
      </c>
      <c r="AB772" s="19" t="str">
        <f ca="1">IF(Tabela1[[#This Row],[PRAZO ABERTURA R.A.E]]&gt;=TODAY(),"",IF(Tabela1[[#This Row],[STATUS]]="ATRASADO",TODAY()-Tabela1[[#This Row],[PRAZO ABERTURA R.A.E]],""))</f>
        <v/>
      </c>
      <c r="AE772" s="2"/>
      <c r="AF772" t="s">
        <v>52</v>
      </c>
    </row>
    <row r="773" spans="1:32" ht="30" x14ac:dyDescent="0.25">
      <c r="A773" s="4">
        <v>772</v>
      </c>
      <c r="B773" s="20" t="s">
        <v>71</v>
      </c>
      <c r="C773" s="49">
        <v>45470</v>
      </c>
      <c r="D773" s="6" t="str">
        <f t="shared" si="8"/>
        <v>junho</v>
      </c>
      <c r="E773" s="21">
        <v>0.58333333333333337</v>
      </c>
      <c r="F773" s="40" t="s">
        <v>4343</v>
      </c>
      <c r="G773" s="20" t="s">
        <v>34</v>
      </c>
      <c r="H773" s="9" t="s">
        <v>93</v>
      </c>
      <c r="I773" s="10"/>
      <c r="J773" s="2"/>
      <c r="K773" s="11" t="s">
        <v>4344</v>
      </c>
      <c r="L773" s="4" t="s">
        <v>75</v>
      </c>
      <c r="M773" s="2" t="s">
        <v>128</v>
      </c>
      <c r="N773" s="20" t="s">
        <v>4345</v>
      </c>
      <c r="O773" s="20" t="s">
        <v>4346</v>
      </c>
      <c r="P773" s="2" t="s">
        <v>516</v>
      </c>
      <c r="Q773" s="31"/>
      <c r="R773" s="31"/>
      <c r="S773" s="31"/>
      <c r="T773" s="41" t="s">
        <v>4347</v>
      </c>
      <c r="U773" s="2" t="s">
        <v>4348</v>
      </c>
      <c r="V773" s="2" t="s">
        <v>85</v>
      </c>
      <c r="W773" s="2" t="s">
        <v>46</v>
      </c>
      <c r="X773" s="2" t="s">
        <v>47</v>
      </c>
      <c r="Y773" s="2" t="s">
        <v>48</v>
      </c>
      <c r="Z773" s="17" t="str">
        <f>IF(Tabela1[[#This Row],[R.A.E]]="SIM",VLOOKUP(Tabela1[[#This Row],[CLASSIFICAÇÃO]],[1]Lista_Susp_!PRAZO,2,0)+Tabela1[[#This Row],[DATA]],"")</f>
        <v/>
      </c>
      <c r="AA773" s="19" t="b">
        <f ca="1">IF(Tabela1[[#This Row],[R.A.E]]="SIM",IF(AC773="ok","CONCLUÍDO",IF(Tabela1[[#This Row],[PRAZO ABERTURA R.A.E]]&lt;TODAY(),"ATRASADO","NO PRAZO")))</f>
        <v>0</v>
      </c>
      <c r="AB773" s="19" t="str">
        <f ca="1">IF(Tabela1[[#This Row],[PRAZO ABERTURA R.A.E]]&gt;=TODAY(),"",IF(Tabela1[[#This Row],[STATUS]]="ATRASADO",TODAY()-Tabela1[[#This Row],[PRAZO ABERTURA R.A.E]],""))</f>
        <v/>
      </c>
      <c r="AE773" s="2"/>
      <c r="AF773" t="s">
        <v>52</v>
      </c>
    </row>
    <row r="774" spans="1:32" ht="60" x14ac:dyDescent="0.25">
      <c r="A774" s="4">
        <v>773</v>
      </c>
      <c r="B774" s="20" t="s">
        <v>32</v>
      </c>
      <c r="C774" s="49">
        <v>45470</v>
      </c>
      <c r="D774" s="6" t="str">
        <f t="shared" si="8"/>
        <v>junho</v>
      </c>
      <c r="E774" s="21">
        <v>0.44444444444444442</v>
      </c>
      <c r="F774" s="40" t="s">
        <v>4349</v>
      </c>
      <c r="G774" s="20" t="s">
        <v>125</v>
      </c>
      <c r="H774" s="9"/>
      <c r="I774" s="10"/>
      <c r="J774" s="2"/>
      <c r="K774" s="11" t="s">
        <v>4350</v>
      </c>
      <c r="L774" s="4" t="s">
        <v>37</v>
      </c>
      <c r="M774" s="2" t="s">
        <v>128</v>
      </c>
      <c r="N774" s="20" t="s">
        <v>4351</v>
      </c>
      <c r="O774" s="20" t="s">
        <v>4352</v>
      </c>
      <c r="P774" s="2" t="s">
        <v>4143</v>
      </c>
      <c r="Q774" s="31"/>
      <c r="R774" s="31"/>
      <c r="S774" s="31"/>
      <c r="T774" s="41" t="s">
        <v>4353</v>
      </c>
      <c r="U774" s="2" t="s">
        <v>4354</v>
      </c>
      <c r="V774" s="2" t="s">
        <v>1038</v>
      </c>
      <c r="W774" s="2" t="s">
        <v>46</v>
      </c>
      <c r="X774" s="2" t="s">
        <v>47</v>
      </c>
      <c r="Y774" s="2" t="s">
        <v>48</v>
      </c>
      <c r="Z774" s="17" t="str">
        <f>IF(Tabela1[[#This Row],[R.A.E]]="SIM",VLOOKUP(Tabela1[[#This Row],[CLASSIFICAÇÃO]],[1]Lista_Susp_!PRAZO,2,0)+Tabela1[[#This Row],[DATA]],"")</f>
        <v/>
      </c>
      <c r="AA774" s="19" t="b">
        <f ca="1">IF(Tabela1[[#This Row],[R.A.E]]="SIM",IF(AC774="ok","CONCLUÍDO",IF(Tabela1[[#This Row],[PRAZO ABERTURA R.A.E]]&lt;TODAY(),"ATRASADO","NO PRAZO")))</f>
        <v>0</v>
      </c>
      <c r="AB774" s="19" t="str">
        <f ca="1">IF(Tabela1[[#This Row],[PRAZO ABERTURA R.A.E]]&gt;=TODAY(),"",IF(Tabela1[[#This Row],[STATUS]]="ATRASADO",TODAY()-Tabela1[[#This Row],[PRAZO ABERTURA R.A.E]],""))</f>
        <v/>
      </c>
      <c r="AE774" s="2"/>
      <c r="AF774" t="s">
        <v>52</v>
      </c>
    </row>
    <row r="775" spans="1:32" x14ac:dyDescent="0.25">
      <c r="A775" s="4">
        <v>774</v>
      </c>
      <c r="B775" s="20" t="s">
        <v>32</v>
      </c>
      <c r="C775" s="49">
        <v>45470</v>
      </c>
      <c r="D775" s="6" t="str">
        <f t="shared" si="8"/>
        <v>junho</v>
      </c>
      <c r="E775" s="21">
        <v>0.63194444444444442</v>
      </c>
      <c r="F775" s="40" t="s">
        <v>4355</v>
      </c>
      <c r="G775" s="20" t="s">
        <v>125</v>
      </c>
      <c r="H775" s="9"/>
      <c r="I775" s="10"/>
      <c r="J775" s="2"/>
      <c r="K775" s="11" t="s">
        <v>4356</v>
      </c>
      <c r="L775" s="4" t="s">
        <v>560</v>
      </c>
      <c r="M775" s="2" t="s">
        <v>128</v>
      </c>
      <c r="N775" s="20" t="s">
        <v>3199</v>
      </c>
      <c r="O775" s="20" t="s">
        <v>4357</v>
      </c>
      <c r="P775" s="2" t="s">
        <v>2491</v>
      </c>
      <c r="Q775" s="31"/>
      <c r="R775" s="31"/>
      <c r="S775" s="31"/>
      <c r="T775" s="41" t="s">
        <v>4358</v>
      </c>
      <c r="U775" s="2" t="s">
        <v>726</v>
      </c>
      <c r="V775" s="2" t="s">
        <v>219</v>
      </c>
      <c r="W775" s="2" t="s">
        <v>46</v>
      </c>
      <c r="X775" s="2" t="s">
        <v>47</v>
      </c>
      <c r="Y775" s="2" t="s">
        <v>48</v>
      </c>
      <c r="Z775" s="17"/>
      <c r="AA775" s="19"/>
      <c r="AB775" s="19"/>
      <c r="AE775" s="2"/>
      <c r="AF775" t="s">
        <v>52</v>
      </c>
    </row>
    <row r="776" spans="1:32" ht="30" x14ac:dyDescent="0.25">
      <c r="A776" s="4">
        <v>775</v>
      </c>
      <c r="B776" s="20" t="s">
        <v>32</v>
      </c>
      <c r="C776" s="49">
        <v>45469</v>
      </c>
      <c r="D776" s="6" t="str">
        <f t="shared" si="8"/>
        <v>junho</v>
      </c>
      <c r="E776" s="21">
        <v>0.91666666666666663</v>
      </c>
      <c r="F776" s="40" t="s">
        <v>4359</v>
      </c>
      <c r="G776" s="20" t="s">
        <v>34</v>
      </c>
      <c r="H776" s="9" t="s">
        <v>113</v>
      </c>
      <c r="I776" s="10"/>
      <c r="J776" s="2"/>
      <c r="K776" s="11" t="s">
        <v>4360</v>
      </c>
      <c r="L776" s="4" t="s">
        <v>37</v>
      </c>
      <c r="M776" s="2" t="s">
        <v>38</v>
      </c>
      <c r="N776" s="20" t="s">
        <v>3164</v>
      </c>
      <c r="O776" s="20" t="s">
        <v>4361</v>
      </c>
      <c r="P776" s="2" t="s">
        <v>3878</v>
      </c>
      <c r="Q776" s="31"/>
      <c r="R776" s="31"/>
      <c r="S776" s="31"/>
      <c r="T776" s="41" t="s">
        <v>4362</v>
      </c>
      <c r="U776" s="2" t="s">
        <v>4045</v>
      </c>
      <c r="V776" s="2" t="s">
        <v>45</v>
      </c>
      <c r="W776" s="2" t="s">
        <v>46</v>
      </c>
      <c r="X776" s="2" t="s">
        <v>47</v>
      </c>
      <c r="Y776" s="2" t="s">
        <v>48</v>
      </c>
      <c r="Z776" s="17" t="str">
        <f>IF(Tabela1[[#This Row],[R.A.E]]="SIM",VLOOKUP(Tabela1[[#This Row],[CLASSIFICAÇÃO]],[1]Lista_Susp_!PRAZO,2,0)+Tabela1[[#This Row],[DATA]],"")</f>
        <v/>
      </c>
      <c r="AA776" s="19" t="b">
        <f ca="1">IF(Tabela1[[#This Row],[R.A.E]]="SIM",IF(AC776="ok","CONCLUÍDO",IF(Tabela1[[#This Row],[PRAZO ABERTURA R.A.E]]&lt;TODAY(),"ATRASADO","NO PRAZO")))</f>
        <v>0</v>
      </c>
      <c r="AB776" s="19" t="str">
        <f ca="1">IF(Tabela1[[#This Row],[PRAZO ABERTURA R.A.E]]&gt;=TODAY(),"",IF(Tabela1[[#This Row],[STATUS]]="ATRASADO",TODAY()-Tabela1[[#This Row],[PRAZO ABERTURA R.A.E]],""))</f>
        <v/>
      </c>
      <c r="AE776" s="2"/>
      <c r="AF776" t="s">
        <v>52</v>
      </c>
    </row>
    <row r="777" spans="1:32" ht="30" x14ac:dyDescent="0.25">
      <c r="A777" s="4">
        <v>776</v>
      </c>
      <c r="B777" s="20" t="s">
        <v>32</v>
      </c>
      <c r="C777" s="49">
        <v>45471</v>
      </c>
      <c r="D777" s="6" t="str">
        <f t="shared" si="8"/>
        <v>junho</v>
      </c>
      <c r="E777" s="21">
        <v>0.2986111111111111</v>
      </c>
      <c r="F777" s="40" t="s">
        <v>4363</v>
      </c>
      <c r="G777" s="20" t="s">
        <v>34</v>
      </c>
      <c r="H777" s="9" t="s">
        <v>583</v>
      </c>
      <c r="I777" s="10"/>
      <c r="J777" s="2"/>
      <c r="K777" s="11" t="s">
        <v>4364</v>
      </c>
      <c r="L777" s="4" t="s">
        <v>95</v>
      </c>
      <c r="M777" s="2" t="s">
        <v>96</v>
      </c>
      <c r="N777" s="20" t="s">
        <v>1911</v>
      </c>
      <c r="O777" s="20" t="s">
        <v>4365</v>
      </c>
      <c r="P777" s="2" t="s">
        <v>329</v>
      </c>
      <c r="Q777" s="31"/>
      <c r="R777" s="31"/>
      <c r="S777" s="31"/>
      <c r="T777" s="41" t="s">
        <v>4366</v>
      </c>
      <c r="U777" s="2" t="s">
        <v>4367</v>
      </c>
      <c r="V777" s="2" t="s">
        <v>398</v>
      </c>
      <c r="W777" s="2" t="s">
        <v>184</v>
      </c>
      <c r="X777" s="2" t="s">
        <v>185</v>
      </c>
      <c r="Y777" s="2" t="s">
        <v>52</v>
      </c>
      <c r="Z777" s="17">
        <f>IF(Tabela1[[#This Row],[R.A.E]]="SIM",VLOOKUP(Tabela1[[#This Row],[CLASSIFICAÇÃO]],[1]Lista_Susp_!PRAZO,2,0)+Tabela1[[#This Row],[DATA]],"")</f>
        <v>45478</v>
      </c>
      <c r="AA777" s="19" t="str">
        <f ca="1">IF(Tabela1[[#This Row],[R.A.E]]="SIM",IF(AC777="ok","CONCLUÍDO",IF(Tabela1[[#This Row],[PRAZO ABERTURA R.A.E]]&lt;TODAY(),"ATRASADO","NO PRAZO")))</f>
        <v>CONCLUÍDO</v>
      </c>
      <c r="AB777" s="19" t="str">
        <f ca="1">IF(Tabela1[[#This Row],[PRAZO ABERTURA R.A.E]]&gt;=TODAY(),"",IF(Tabela1[[#This Row],[STATUS]]="ATRASADO",TODAY()-Tabela1[[#This Row],[PRAZO ABERTURA R.A.E]],""))</f>
        <v/>
      </c>
      <c r="AC777" s="2" t="s">
        <v>4232</v>
      </c>
      <c r="AE777" s="2"/>
      <c r="AF777" t="s">
        <v>52</v>
      </c>
    </row>
    <row r="778" spans="1:32" ht="45" x14ac:dyDescent="0.25">
      <c r="A778" s="4">
        <v>777</v>
      </c>
      <c r="B778" s="20" t="s">
        <v>32</v>
      </c>
      <c r="C778" s="49">
        <v>45471</v>
      </c>
      <c r="D778" s="6" t="str">
        <f t="shared" si="8"/>
        <v>junho</v>
      </c>
      <c r="E778" s="21">
        <v>0.43402777777777773</v>
      </c>
      <c r="F778" s="40" t="s">
        <v>4293</v>
      </c>
      <c r="G778" s="20" t="s">
        <v>34</v>
      </c>
      <c r="H778" s="9" t="s">
        <v>93</v>
      </c>
      <c r="I778" s="10"/>
      <c r="J778" s="2"/>
      <c r="K778" s="11" t="s">
        <v>4368</v>
      </c>
      <c r="L778" s="4" t="s">
        <v>902</v>
      </c>
      <c r="M778" s="2" t="s">
        <v>96</v>
      </c>
      <c r="N778" s="20" t="s">
        <v>1673</v>
      </c>
      <c r="O778" s="20" t="s">
        <v>4369</v>
      </c>
      <c r="P778" s="2" t="s">
        <v>1279</v>
      </c>
      <c r="Q778" s="31"/>
      <c r="R778" s="31"/>
      <c r="S778" s="31"/>
      <c r="T778" s="41" t="s">
        <v>4370</v>
      </c>
      <c r="U778" s="2" t="s">
        <v>2295</v>
      </c>
      <c r="V778" s="2" t="s">
        <v>398</v>
      </c>
      <c r="W778" s="2" t="s">
        <v>184</v>
      </c>
      <c r="X778" s="2" t="s">
        <v>185</v>
      </c>
      <c r="Y778" s="2" t="s">
        <v>52</v>
      </c>
      <c r="Z778" s="17">
        <f>IF(Tabela1[[#This Row],[R.A.E]]="SIM",VLOOKUP(Tabela1[[#This Row],[CLASSIFICAÇÃO]],[1]Lista_Susp_!PRAZO,2,0)+Tabela1[[#This Row],[DATA]],"")</f>
        <v>45478</v>
      </c>
      <c r="AA778" s="19" t="str">
        <f ca="1">IF(Tabela1[[#This Row],[R.A.E]]="SIM",IF(AC778="ok","CONCLUÍDO",IF(Tabela1[[#This Row],[PRAZO ABERTURA R.A.E]]&lt;TODAY(),"ATRASADO","NO PRAZO")))</f>
        <v>ATRASADO</v>
      </c>
      <c r="AB778" s="19">
        <f ca="1">IF(Tabela1[[#This Row],[PRAZO ABERTURA R.A.E]]&gt;=TODAY(),"",IF(Tabela1[[#This Row],[STATUS]]="ATRASADO",TODAY()-Tabela1[[#This Row],[PRAZO ABERTURA R.A.E]],""))</f>
        <v>105</v>
      </c>
      <c r="AE778" s="2"/>
      <c r="AF778" t="s">
        <v>52</v>
      </c>
    </row>
    <row r="779" spans="1:32" ht="45" x14ac:dyDescent="0.25">
      <c r="A779" s="4">
        <v>778</v>
      </c>
      <c r="B779" s="20" t="s">
        <v>32</v>
      </c>
      <c r="C779" s="49">
        <v>45470</v>
      </c>
      <c r="D779" s="6" t="str">
        <f t="shared" si="8"/>
        <v>junho</v>
      </c>
      <c r="E779" s="21">
        <v>0.5625</v>
      </c>
      <c r="F779" s="40" t="s">
        <v>3752</v>
      </c>
      <c r="G779" s="20" t="s">
        <v>125</v>
      </c>
      <c r="H779" s="9"/>
      <c r="I779" s="10"/>
      <c r="J779" s="2"/>
      <c r="K779" s="11" t="s">
        <v>4371</v>
      </c>
      <c r="L779" s="4" t="s">
        <v>37</v>
      </c>
      <c r="M779" s="2" t="s">
        <v>729</v>
      </c>
      <c r="N779" s="20" t="s">
        <v>3754</v>
      </c>
      <c r="O779" s="20" t="s">
        <v>4372</v>
      </c>
      <c r="P779" s="2" t="s">
        <v>4373</v>
      </c>
      <c r="Q779" s="31"/>
      <c r="R779" s="31"/>
      <c r="S779" s="31"/>
      <c r="T779" s="41" t="s">
        <v>4374</v>
      </c>
      <c r="U779" s="2" t="s">
        <v>3757</v>
      </c>
      <c r="V779" s="2" t="s">
        <v>599</v>
      </c>
      <c r="W779" s="2" t="s">
        <v>46</v>
      </c>
      <c r="X779" s="2" t="s">
        <v>47</v>
      </c>
      <c r="Y779" s="2" t="s">
        <v>48</v>
      </c>
      <c r="Z779" s="17" t="str">
        <f>IF(Tabela1[[#This Row],[R.A.E]]="SIM",VLOOKUP(Tabela1[[#This Row],[CLASSIFICAÇÃO]],[1]Lista_Susp_!PRAZO,2,0)+Tabela1[[#This Row],[DATA]],"")</f>
        <v/>
      </c>
      <c r="AA779" s="19" t="b">
        <f ca="1">IF(Tabela1[[#This Row],[R.A.E]]="SIM",IF(AC779="ok","CONCLUÍDO",IF(Tabela1[[#This Row],[PRAZO ABERTURA R.A.E]]&lt;TODAY(),"ATRASADO","NO PRAZO")))</f>
        <v>0</v>
      </c>
      <c r="AB779" s="19" t="str">
        <f ca="1">IF(Tabela1[[#This Row],[PRAZO ABERTURA R.A.E]]&gt;=TODAY(),"",IF(Tabela1[[#This Row],[STATUS]]="ATRASADO",TODAY()-Tabela1[[#This Row],[PRAZO ABERTURA R.A.E]],""))</f>
        <v/>
      </c>
      <c r="AE779" s="2"/>
      <c r="AF779" t="s">
        <v>52</v>
      </c>
    </row>
    <row r="780" spans="1:32" ht="30" x14ac:dyDescent="0.25">
      <c r="A780" s="4">
        <v>779</v>
      </c>
      <c r="B780" s="20" t="s">
        <v>32</v>
      </c>
      <c r="C780" s="49">
        <v>45470</v>
      </c>
      <c r="D780" s="6" t="str">
        <f t="shared" si="8"/>
        <v>junho</v>
      </c>
      <c r="E780" s="21">
        <v>0.58333333333333337</v>
      </c>
      <c r="F780" s="40" t="s">
        <v>4375</v>
      </c>
      <c r="G780" s="20" t="s">
        <v>125</v>
      </c>
      <c r="H780" s="9"/>
      <c r="I780" s="10"/>
      <c r="J780" s="2"/>
      <c r="K780" s="11" t="s">
        <v>4376</v>
      </c>
      <c r="L780" s="4" t="s">
        <v>37</v>
      </c>
      <c r="M780" s="2" t="s">
        <v>96</v>
      </c>
      <c r="N780" s="20" t="s">
        <v>1736</v>
      </c>
      <c r="O780" s="20" t="s">
        <v>4377</v>
      </c>
      <c r="P780" s="2" t="s">
        <v>4378</v>
      </c>
      <c r="Q780" s="31"/>
      <c r="R780" s="31"/>
      <c r="S780" s="31"/>
      <c r="T780" s="41" t="s">
        <v>4379</v>
      </c>
      <c r="U780" s="2" t="s">
        <v>2318</v>
      </c>
      <c r="V780" s="2" t="s">
        <v>398</v>
      </c>
      <c r="W780" s="2" t="s">
        <v>184</v>
      </c>
      <c r="X780" s="2" t="s">
        <v>47</v>
      </c>
      <c r="Y780" s="2" t="s">
        <v>52</v>
      </c>
      <c r="Z780" s="17">
        <f>IF(Tabela1[[#This Row],[R.A.E]]="SIM",VLOOKUP(Tabela1[[#This Row],[CLASSIFICAÇÃO]],[1]Lista_Susp_!PRAZO,2,0)+Tabela1[[#This Row],[DATA]],"")</f>
        <v>45477</v>
      </c>
      <c r="AA780" s="19" t="str">
        <f ca="1">IF(Tabela1[[#This Row],[R.A.E]]="SIM",IF(AC780="ok","CONCLUÍDO",IF(Tabela1[[#This Row],[PRAZO ABERTURA R.A.E]]&lt;TODAY(),"ATRASADO","NO PRAZO")))</f>
        <v>ATRASADO</v>
      </c>
      <c r="AB780" s="19">
        <f ca="1">IF(Tabela1[[#This Row],[PRAZO ABERTURA R.A.E]]&gt;=TODAY(),"",IF(Tabela1[[#This Row],[STATUS]]="ATRASADO",TODAY()-Tabela1[[#This Row],[PRAZO ABERTURA R.A.E]],""))</f>
        <v>106</v>
      </c>
      <c r="AE780" s="2"/>
      <c r="AF780" t="s">
        <v>52</v>
      </c>
    </row>
    <row r="781" spans="1:32" ht="30" x14ac:dyDescent="0.25">
      <c r="A781" s="4">
        <v>780</v>
      </c>
      <c r="B781" s="20" t="s">
        <v>32</v>
      </c>
      <c r="C781" s="49">
        <v>45470</v>
      </c>
      <c r="D781" s="6" t="str">
        <f t="shared" si="8"/>
        <v>junho</v>
      </c>
      <c r="E781" s="21">
        <v>0.5625</v>
      </c>
      <c r="F781" s="40" t="s">
        <v>4319</v>
      </c>
      <c r="G781" s="20" t="s">
        <v>34</v>
      </c>
      <c r="H781" s="9" t="s">
        <v>113</v>
      </c>
      <c r="I781" s="10"/>
      <c r="J781" s="2"/>
      <c r="K781" s="11" t="s">
        <v>4380</v>
      </c>
      <c r="L781" s="4" t="s">
        <v>37</v>
      </c>
      <c r="M781" s="2" t="s">
        <v>38</v>
      </c>
      <c r="N781" s="20" t="s">
        <v>4381</v>
      </c>
      <c r="O781" s="20" t="s">
        <v>4382</v>
      </c>
      <c r="P781" s="2" t="s">
        <v>329</v>
      </c>
      <c r="Q781" s="31"/>
      <c r="R781" s="31"/>
      <c r="S781" s="31"/>
      <c r="T781" s="41" t="s">
        <v>4383</v>
      </c>
      <c r="U781" s="2" t="s">
        <v>3124</v>
      </c>
      <c r="V781" s="2" t="s">
        <v>45</v>
      </c>
      <c r="W781" s="2" t="s">
        <v>46</v>
      </c>
      <c r="X781" s="2" t="s">
        <v>47</v>
      </c>
      <c r="Y781" s="2" t="s">
        <v>52</v>
      </c>
      <c r="Z781" s="17">
        <f>IF(Tabela1[[#This Row],[R.A.E]]="SIM",VLOOKUP(Tabela1[[#This Row],[CLASSIFICAÇÃO]],[1]Lista_Susp_!PRAZO,2,0)+Tabela1[[#This Row],[DATA]],"")</f>
        <v>45477</v>
      </c>
      <c r="AA781" s="19" t="str">
        <f ca="1">IF(Tabela1[[#This Row],[R.A.E]]="SIM",IF(AC781="ok","CONCLUÍDO",IF(Tabela1[[#This Row],[PRAZO ABERTURA R.A.E]]&lt;TODAY(),"ATRASADO","NO PRAZO")))</f>
        <v>CONCLUÍDO</v>
      </c>
      <c r="AB781" s="19" t="str">
        <f ca="1">IF(Tabela1[[#This Row],[PRAZO ABERTURA R.A.E]]&gt;=TODAY(),"",IF(Tabela1[[#This Row],[STATUS]]="ATRASADO",TODAY()-Tabela1[[#This Row],[PRAZO ABERTURA R.A.E]],""))</f>
        <v/>
      </c>
      <c r="AC781" s="2" t="s">
        <v>62</v>
      </c>
      <c r="AE781" s="2" t="s">
        <v>52</v>
      </c>
      <c r="AF781" t="s">
        <v>52</v>
      </c>
    </row>
    <row r="782" spans="1:32" ht="30" x14ac:dyDescent="0.25">
      <c r="A782" s="4">
        <v>781</v>
      </c>
      <c r="B782" s="20" t="s">
        <v>71</v>
      </c>
      <c r="C782" s="49">
        <v>45471</v>
      </c>
      <c r="D782" s="6" t="str">
        <f t="shared" si="8"/>
        <v>junho</v>
      </c>
      <c r="E782" s="21">
        <v>0.61458333333333337</v>
      </c>
      <c r="F782" s="40" t="s">
        <v>2073</v>
      </c>
      <c r="G782" s="20" t="s">
        <v>125</v>
      </c>
      <c r="H782" s="9"/>
      <c r="I782" s="10"/>
      <c r="J782" s="2"/>
      <c r="K782" s="11" t="s">
        <v>4384</v>
      </c>
      <c r="L782" s="4" t="s">
        <v>127</v>
      </c>
      <c r="M782" s="2" t="s">
        <v>128</v>
      </c>
      <c r="N782" s="20" t="s">
        <v>4385</v>
      </c>
      <c r="O782" s="20" t="s">
        <v>4386</v>
      </c>
      <c r="P782" s="2" t="s">
        <v>4387</v>
      </c>
      <c r="Q782" s="31"/>
      <c r="R782" s="31"/>
      <c r="S782" s="31"/>
      <c r="T782" s="41" t="s">
        <v>4388</v>
      </c>
      <c r="U782" s="2" t="s">
        <v>1582</v>
      </c>
      <c r="V782" s="2" t="s">
        <v>3811</v>
      </c>
      <c r="W782" s="2" t="s">
        <v>46</v>
      </c>
      <c r="X782" s="2" t="s">
        <v>47</v>
      </c>
      <c r="Y782" s="2" t="s">
        <v>48</v>
      </c>
      <c r="Z782" s="17" t="str">
        <f>IF(Tabela1[[#This Row],[R.A.E]]="SIM",VLOOKUP(Tabela1[[#This Row],[CLASSIFICAÇÃO]],[1]Lista_Susp_!PRAZO,2,0)+Tabela1[[#This Row],[DATA]],"")</f>
        <v/>
      </c>
      <c r="AA782" s="19" t="b">
        <f ca="1">IF(Tabela1[[#This Row],[R.A.E]]="SIM",IF(AC782="ok","CONCLUÍDO",IF(Tabela1[[#This Row],[PRAZO ABERTURA R.A.E]]&lt;TODAY(),"ATRASADO","NO PRAZO")))</f>
        <v>0</v>
      </c>
      <c r="AB782" s="19" t="str">
        <f ca="1">IF(Tabela1[[#This Row],[PRAZO ABERTURA R.A.E]]&gt;=TODAY(),"",IF(Tabela1[[#This Row],[STATUS]]="ATRASADO",TODAY()-Tabela1[[#This Row],[PRAZO ABERTURA R.A.E]],""))</f>
        <v/>
      </c>
      <c r="AE782" s="2"/>
      <c r="AF782" t="s">
        <v>52</v>
      </c>
    </row>
    <row r="783" spans="1:32" ht="30" x14ac:dyDescent="0.25">
      <c r="A783" s="4">
        <v>782</v>
      </c>
      <c r="B783" s="20" t="s">
        <v>71</v>
      </c>
      <c r="C783" s="49">
        <v>45471</v>
      </c>
      <c r="D783" s="6" t="str">
        <f t="shared" si="8"/>
        <v>junho</v>
      </c>
      <c r="E783" s="21">
        <v>0.60416666666666663</v>
      </c>
      <c r="F783" s="40" t="s">
        <v>1707</v>
      </c>
      <c r="G783" s="20" t="s">
        <v>34</v>
      </c>
      <c r="H783" s="9" t="s">
        <v>93</v>
      </c>
      <c r="I783" s="10"/>
      <c r="J783" s="2"/>
      <c r="K783" s="11" t="s">
        <v>4389</v>
      </c>
      <c r="L783" s="4" t="s">
        <v>3830</v>
      </c>
      <c r="M783" s="2" t="s">
        <v>128</v>
      </c>
      <c r="N783" s="20" t="s">
        <v>128</v>
      </c>
      <c r="O783" s="20" t="s">
        <v>4390</v>
      </c>
      <c r="P783" s="2" t="s">
        <v>2501</v>
      </c>
      <c r="Q783" s="31"/>
      <c r="R783" s="31"/>
      <c r="S783" s="31"/>
      <c r="T783" s="41" t="s">
        <v>4391</v>
      </c>
      <c r="U783" s="2" t="s">
        <v>4392</v>
      </c>
      <c r="V783" s="2" t="s">
        <v>3811</v>
      </c>
      <c r="W783" s="2" t="s">
        <v>46</v>
      </c>
      <c r="X783" s="2" t="s">
        <v>47</v>
      </c>
      <c r="Y783" s="2" t="s">
        <v>48</v>
      </c>
      <c r="Z783" s="17" t="str">
        <f>IF(Tabela1[[#This Row],[R.A.E]]="SIM",VLOOKUP(Tabela1[[#This Row],[CLASSIFICAÇÃO]],[1]Lista_Susp_!PRAZO,2,0)+Tabela1[[#This Row],[DATA]],"")</f>
        <v/>
      </c>
      <c r="AA783" s="19" t="b">
        <f ca="1">IF(Tabela1[[#This Row],[R.A.E]]="SIM",IF(AC783="ok","CONCLUÍDO",IF(Tabela1[[#This Row],[PRAZO ABERTURA R.A.E]]&lt;TODAY(),"ATRASADO","NO PRAZO")))</f>
        <v>0</v>
      </c>
      <c r="AB783" s="19" t="str">
        <f ca="1">IF(Tabela1[[#This Row],[PRAZO ABERTURA R.A.E]]&gt;=TODAY(),"",IF(Tabela1[[#This Row],[STATUS]]="ATRASADO",TODAY()-Tabela1[[#This Row],[PRAZO ABERTURA R.A.E]],""))</f>
        <v/>
      </c>
      <c r="AE783" s="2"/>
      <c r="AF783" t="s">
        <v>52</v>
      </c>
    </row>
    <row r="784" spans="1:32" ht="30" x14ac:dyDescent="0.25">
      <c r="A784" s="4">
        <v>783</v>
      </c>
      <c r="B784" s="20" t="s">
        <v>32</v>
      </c>
      <c r="C784" s="49">
        <v>45471</v>
      </c>
      <c r="D784" s="6" t="str">
        <f t="shared" si="8"/>
        <v>junho</v>
      </c>
      <c r="E784" s="21">
        <v>0.6875</v>
      </c>
      <c r="F784" s="40" t="s">
        <v>4393</v>
      </c>
      <c r="G784" s="20" t="s">
        <v>125</v>
      </c>
      <c r="H784" s="9"/>
      <c r="I784" s="10"/>
      <c r="J784" s="2"/>
      <c r="K784" s="11" t="s">
        <v>4394</v>
      </c>
      <c r="L784" s="4" t="s">
        <v>560</v>
      </c>
      <c r="M784" s="2" t="s">
        <v>128</v>
      </c>
      <c r="N784" s="20" t="s">
        <v>579</v>
      </c>
      <c r="O784" s="20" t="s">
        <v>4395</v>
      </c>
      <c r="P784" s="2" t="s">
        <v>2491</v>
      </c>
      <c r="Q784" s="31"/>
      <c r="R784" s="31"/>
      <c r="S784" s="31"/>
      <c r="T784" s="41" t="s">
        <v>4396</v>
      </c>
      <c r="U784" s="2" t="s">
        <v>3626</v>
      </c>
      <c r="V784" s="2" t="s">
        <v>219</v>
      </c>
      <c r="W784" s="2" t="s">
        <v>46</v>
      </c>
      <c r="X784" s="2" t="s">
        <v>47</v>
      </c>
      <c r="Y784" s="2" t="s">
        <v>48</v>
      </c>
      <c r="Z784" s="17" t="str">
        <f>IF(Tabela1[[#This Row],[R.A.E]]="SIM",VLOOKUP(Tabela1[[#This Row],[CLASSIFICAÇÃO]],[1]Lista_Susp_!PRAZO,2,0)+Tabela1[[#This Row],[DATA]],"")</f>
        <v/>
      </c>
      <c r="AA784" s="19" t="b">
        <f ca="1">IF(Tabela1[[#This Row],[R.A.E]]="SIM",IF(AC784="ok","CONCLUÍDO",IF(Tabela1[[#This Row],[PRAZO ABERTURA R.A.E]]&lt;TODAY(),"ATRASADO","NO PRAZO")))</f>
        <v>0</v>
      </c>
      <c r="AB784" s="19" t="str">
        <f ca="1">IF(Tabela1[[#This Row],[PRAZO ABERTURA R.A.E]]&gt;=TODAY(),"",IF(Tabela1[[#This Row],[STATUS]]="ATRASADO",TODAY()-Tabela1[[#This Row],[PRAZO ABERTURA R.A.E]],""))</f>
        <v/>
      </c>
      <c r="AE784" s="2"/>
      <c r="AF784" t="s">
        <v>52</v>
      </c>
    </row>
    <row r="785" spans="1:32" ht="45" x14ac:dyDescent="0.25">
      <c r="A785" s="4">
        <v>784</v>
      </c>
      <c r="B785" s="20" t="s">
        <v>32</v>
      </c>
      <c r="C785" s="49">
        <v>45471</v>
      </c>
      <c r="D785" s="6" t="str">
        <f t="shared" si="8"/>
        <v>junho</v>
      </c>
      <c r="E785" s="21">
        <v>0.9375</v>
      </c>
      <c r="F785" s="40" t="s">
        <v>4397</v>
      </c>
      <c r="G785" s="20" t="s">
        <v>34</v>
      </c>
      <c r="H785" s="9" t="s">
        <v>113</v>
      </c>
      <c r="I785" s="10"/>
      <c r="J785" s="2"/>
      <c r="K785" s="11" t="s">
        <v>4398</v>
      </c>
      <c r="L785" s="4" t="s">
        <v>37</v>
      </c>
      <c r="M785" s="2" t="s">
        <v>38</v>
      </c>
      <c r="N785" s="20" t="s">
        <v>4399</v>
      </c>
      <c r="O785" s="20" t="s">
        <v>4400</v>
      </c>
      <c r="P785" s="2" t="s">
        <v>3166</v>
      </c>
      <c r="Q785" s="31"/>
      <c r="R785" s="31"/>
      <c r="S785" s="31"/>
      <c r="T785" s="41" t="s">
        <v>4401</v>
      </c>
      <c r="U785" s="2" t="s">
        <v>4402</v>
      </c>
      <c r="V785" s="2" t="s">
        <v>45</v>
      </c>
      <c r="W785" s="2" t="s">
        <v>46</v>
      </c>
      <c r="X785" s="2" t="s">
        <v>47</v>
      </c>
      <c r="Y785" s="2" t="s">
        <v>48</v>
      </c>
      <c r="Z785" s="17" t="str">
        <f>IF(Tabela1[[#This Row],[R.A.E]]="SIM",VLOOKUP(Tabela1[[#This Row],[CLASSIFICAÇÃO]],[1]Lista_Susp_!PRAZO,2,0)+Tabela1[[#This Row],[DATA]],"")</f>
        <v/>
      </c>
      <c r="AA785" s="19" t="b">
        <f ca="1">IF(Tabela1[[#This Row],[R.A.E]]="SIM",IF(AC785="ok","CONCLUÍDO",IF(Tabela1[[#This Row],[PRAZO ABERTURA R.A.E]]&lt;TODAY(),"ATRASADO","NO PRAZO")))</f>
        <v>0</v>
      </c>
      <c r="AB785" s="19" t="str">
        <f ca="1">IF(Tabela1[[#This Row],[PRAZO ABERTURA R.A.E]]&gt;=TODAY(),"",IF(Tabela1[[#This Row],[STATUS]]="ATRASADO",TODAY()-Tabela1[[#This Row],[PRAZO ABERTURA R.A.E]],""))</f>
        <v/>
      </c>
      <c r="AE785" s="2"/>
      <c r="AF785" t="s">
        <v>52</v>
      </c>
    </row>
    <row r="786" spans="1:32" x14ac:dyDescent="0.25">
      <c r="A786" s="4">
        <v>785</v>
      </c>
      <c r="B786" s="20" t="s">
        <v>32</v>
      </c>
      <c r="C786" s="49">
        <v>45471</v>
      </c>
      <c r="D786" s="6" t="str">
        <f t="shared" si="8"/>
        <v>junho</v>
      </c>
      <c r="E786" s="21">
        <v>0.68055555555555547</v>
      </c>
      <c r="F786" s="40" t="s">
        <v>4403</v>
      </c>
      <c r="G786" s="20" t="s">
        <v>73</v>
      </c>
      <c r="H786" s="9"/>
      <c r="I786" s="10"/>
      <c r="J786" s="2"/>
      <c r="K786" s="11" t="s">
        <v>4404</v>
      </c>
      <c r="L786" s="4" t="s">
        <v>689</v>
      </c>
      <c r="M786" s="2" t="s">
        <v>128</v>
      </c>
      <c r="N786" s="20" t="s">
        <v>4082</v>
      </c>
      <c r="O786" s="20" t="s">
        <v>4405</v>
      </c>
      <c r="P786" s="2" t="s">
        <v>140</v>
      </c>
      <c r="Q786" s="31"/>
      <c r="R786" s="31"/>
      <c r="S786" s="31"/>
      <c r="T786" s="41" t="s">
        <v>4406</v>
      </c>
      <c r="U786" s="2" t="s">
        <v>4327</v>
      </c>
      <c r="V786" s="2" t="s">
        <v>135</v>
      </c>
      <c r="W786" s="2" t="s">
        <v>46</v>
      </c>
      <c r="X786" s="2" t="s">
        <v>47</v>
      </c>
      <c r="Y786" s="2" t="s">
        <v>48</v>
      </c>
      <c r="Z786" s="17" t="str">
        <f>IF(Tabela1[[#This Row],[R.A.E]]="SIM",VLOOKUP(Tabela1[[#This Row],[CLASSIFICAÇÃO]],[1]Lista_Susp_!PRAZO,2,0)+Tabela1[[#This Row],[DATA]],"")</f>
        <v/>
      </c>
      <c r="AA786" s="19" t="b">
        <f ca="1">IF(Tabela1[[#This Row],[R.A.E]]="SIM",IF(AC786="ok","CONCLUÍDO",IF(Tabela1[[#This Row],[PRAZO ABERTURA R.A.E]]&lt;TODAY(),"ATRASADO","NO PRAZO")))</f>
        <v>0</v>
      </c>
      <c r="AB786" s="19" t="str">
        <f ca="1">IF(Tabela1[[#This Row],[PRAZO ABERTURA R.A.E]]&gt;=TODAY(),"",IF(Tabela1[[#This Row],[STATUS]]="ATRASADO",TODAY()-Tabela1[[#This Row],[PRAZO ABERTURA R.A.E]],""))</f>
        <v/>
      </c>
      <c r="AE786" s="2"/>
      <c r="AF786" t="s">
        <v>52</v>
      </c>
    </row>
    <row r="787" spans="1:32" ht="45" x14ac:dyDescent="0.25">
      <c r="A787" s="4">
        <v>786</v>
      </c>
      <c r="B787" s="20" t="s">
        <v>71</v>
      </c>
      <c r="C787" s="49">
        <v>45471</v>
      </c>
      <c r="D787" s="6" t="str">
        <f t="shared" si="8"/>
        <v>junho</v>
      </c>
      <c r="E787" s="21">
        <v>0.59513888888888888</v>
      </c>
      <c r="F787" s="40" t="s">
        <v>4407</v>
      </c>
      <c r="G787" s="20" t="s">
        <v>64</v>
      </c>
      <c r="H787" s="9"/>
      <c r="I787" s="10"/>
      <c r="J787" s="2"/>
      <c r="K787" s="11" t="s">
        <v>4408</v>
      </c>
      <c r="L787" s="4" t="s">
        <v>243</v>
      </c>
      <c r="M787" s="2" t="s">
        <v>128</v>
      </c>
      <c r="N787" s="20" t="s">
        <v>128</v>
      </c>
      <c r="O787" s="20" t="s">
        <v>4409</v>
      </c>
      <c r="P787" s="2" t="s">
        <v>4410</v>
      </c>
      <c r="Q787" s="31"/>
      <c r="R787" s="31"/>
      <c r="S787" s="31"/>
      <c r="T787" s="41" t="s">
        <v>4411</v>
      </c>
      <c r="U787" s="2" t="s">
        <v>4412</v>
      </c>
      <c r="V787" s="2" t="s">
        <v>170</v>
      </c>
      <c r="W787" s="2" t="s">
        <v>46</v>
      </c>
      <c r="X787" s="2" t="s">
        <v>47</v>
      </c>
      <c r="Y787" s="2" t="s">
        <v>48</v>
      </c>
      <c r="Z787" s="17" t="str">
        <f>IF(Tabela1[[#This Row],[R.A.E]]="SIM",VLOOKUP(Tabela1[[#This Row],[CLASSIFICAÇÃO]],[1]Lista_Susp_!PRAZO,2,0)+Tabela1[[#This Row],[DATA]],"")</f>
        <v/>
      </c>
      <c r="AA787" s="19" t="b">
        <f ca="1">IF(Tabela1[[#This Row],[R.A.E]]="SIM",IF(AC787="ok","CONCLUÍDO",IF(Tabela1[[#This Row],[PRAZO ABERTURA R.A.E]]&lt;TODAY(),"ATRASADO","NO PRAZO")))</f>
        <v>0</v>
      </c>
      <c r="AB787" s="19" t="str">
        <f ca="1">IF(Tabela1[[#This Row],[PRAZO ABERTURA R.A.E]]&gt;=TODAY(),"",IF(Tabela1[[#This Row],[STATUS]]="ATRASADO",TODAY()-Tabela1[[#This Row],[PRAZO ABERTURA R.A.E]],""))</f>
        <v/>
      </c>
      <c r="AE787" s="2"/>
      <c r="AF787" t="s">
        <v>52</v>
      </c>
    </row>
    <row r="788" spans="1:32" ht="75" x14ac:dyDescent="0.25">
      <c r="A788" s="4">
        <v>787</v>
      </c>
      <c r="B788" s="20" t="s">
        <v>32</v>
      </c>
      <c r="C788" s="49">
        <v>45473</v>
      </c>
      <c r="D788" s="6" t="str">
        <f t="shared" si="8"/>
        <v>junho</v>
      </c>
      <c r="E788" s="21">
        <v>7.9166666666666663E-2</v>
      </c>
      <c r="F788" s="40" t="s">
        <v>4413</v>
      </c>
      <c r="G788" s="20" t="s">
        <v>50</v>
      </c>
      <c r="H788" s="9"/>
      <c r="I788" s="10" t="s">
        <v>172</v>
      </c>
      <c r="J788" s="2" t="s">
        <v>52</v>
      </c>
      <c r="K788" s="11" t="s">
        <v>4414</v>
      </c>
      <c r="L788" s="4" t="s">
        <v>879</v>
      </c>
      <c r="M788" s="2" t="s">
        <v>38</v>
      </c>
      <c r="N788" s="20" t="s">
        <v>4415</v>
      </c>
      <c r="O788" s="20" t="s">
        <v>4416</v>
      </c>
      <c r="P788" s="2" t="s">
        <v>3348</v>
      </c>
      <c r="Q788" s="31"/>
      <c r="R788" s="31"/>
      <c r="S788" s="31"/>
      <c r="T788" s="41" t="s">
        <v>4417</v>
      </c>
      <c r="U788" s="2" t="s">
        <v>3137</v>
      </c>
      <c r="V788" s="2" t="s">
        <v>1551</v>
      </c>
      <c r="W788" s="2" t="s">
        <v>61</v>
      </c>
      <c r="X788" s="2" t="s">
        <v>47</v>
      </c>
      <c r="Y788" s="2" t="s">
        <v>52</v>
      </c>
      <c r="Z788" s="17">
        <f>IF(Tabela1[[#This Row],[R.A.E]]="SIM",VLOOKUP(Tabela1[[#This Row],[CLASSIFICAÇÃO]],[1]Lista_Susp_!PRAZO,2,0)+Tabela1[[#This Row],[DATA]],"")</f>
        <v>45480</v>
      </c>
      <c r="AA788" s="19" t="str">
        <f ca="1">IF(Tabela1[[#This Row],[R.A.E]]="SIM",IF(AC788="ok","CONCLUÍDO",IF(Tabela1[[#This Row],[PRAZO ABERTURA R.A.E]]&lt;TODAY(),"ATRASADO","NO PRAZO")))</f>
        <v>CONCLUÍDO</v>
      </c>
      <c r="AB788" s="19" t="str">
        <f ca="1">IF(Tabela1[[#This Row],[PRAZO ABERTURA R.A.E]]&gt;=TODAY(),"",IF(Tabela1[[#This Row],[STATUS]]="ATRASADO",TODAY()-Tabela1[[#This Row],[PRAZO ABERTURA R.A.E]],""))</f>
        <v/>
      </c>
      <c r="AC788" s="2" t="s">
        <v>186</v>
      </c>
      <c r="AD788" s="17">
        <v>45475</v>
      </c>
      <c r="AE788" s="2" t="s">
        <v>52</v>
      </c>
      <c r="AF788" t="s">
        <v>52</v>
      </c>
    </row>
    <row r="789" spans="1:32" ht="45" x14ac:dyDescent="0.25">
      <c r="A789" s="4">
        <v>788</v>
      </c>
      <c r="B789" s="20" t="s">
        <v>32</v>
      </c>
      <c r="C789" s="49">
        <v>45470</v>
      </c>
      <c r="D789" s="6" t="str">
        <f t="shared" si="8"/>
        <v>junho</v>
      </c>
      <c r="E789" s="21">
        <v>0.34722222222222227</v>
      </c>
      <c r="F789" s="40" t="s">
        <v>4418</v>
      </c>
      <c r="G789" s="20" t="s">
        <v>125</v>
      </c>
      <c r="H789" s="9"/>
      <c r="I789" s="10"/>
      <c r="J789" s="2"/>
      <c r="K789" s="11" t="s">
        <v>4419</v>
      </c>
      <c r="L789" s="4" t="s">
        <v>211</v>
      </c>
      <c r="M789" s="2" t="s">
        <v>128</v>
      </c>
      <c r="N789" s="20" t="s">
        <v>4420</v>
      </c>
      <c r="O789" s="20" t="s">
        <v>4421</v>
      </c>
      <c r="P789" s="2" t="s">
        <v>4422</v>
      </c>
      <c r="Q789" s="31"/>
      <c r="R789" s="31"/>
      <c r="S789" s="31"/>
      <c r="T789" s="41" t="s">
        <v>4423</v>
      </c>
      <c r="U789" s="2" t="s">
        <v>4424</v>
      </c>
      <c r="V789" s="2" t="s">
        <v>219</v>
      </c>
      <c r="W789" s="2" t="s">
        <v>46</v>
      </c>
      <c r="X789" s="2" t="s">
        <v>47</v>
      </c>
      <c r="Y789" s="2" t="s">
        <v>48</v>
      </c>
      <c r="Z789" s="17" t="str">
        <f>IF(Tabela1[[#This Row],[R.A.E]]="SIM",VLOOKUP(Tabela1[[#This Row],[CLASSIFICAÇÃO]],[1]Lista_Susp_!PRAZO,2,0)+Tabela1[[#This Row],[DATA]],"")</f>
        <v/>
      </c>
      <c r="AA789" s="19" t="b">
        <f ca="1">IF(Tabela1[[#This Row],[R.A.E]]="SIM",IF(AC789="ok","CONCLUÍDO",IF(Tabela1[[#This Row],[PRAZO ABERTURA R.A.E]]&lt;TODAY(),"ATRASADO","NO PRAZO")))</f>
        <v>0</v>
      </c>
      <c r="AB789" s="19" t="str">
        <f ca="1">IF(Tabela1[[#This Row],[PRAZO ABERTURA R.A.E]]&gt;=TODAY(),"",IF(Tabela1[[#This Row],[STATUS]]="ATRASADO",TODAY()-Tabela1[[#This Row],[PRAZO ABERTURA R.A.E]],""))</f>
        <v/>
      </c>
      <c r="AE789" s="2"/>
      <c r="AF789" t="s">
        <v>52</v>
      </c>
    </row>
    <row r="790" spans="1:32" ht="30" x14ac:dyDescent="0.25">
      <c r="A790" s="4">
        <v>789</v>
      </c>
      <c r="B790" s="20" t="s">
        <v>32</v>
      </c>
      <c r="C790" s="49">
        <v>45474</v>
      </c>
      <c r="D790" s="6" t="str">
        <f t="shared" si="8"/>
        <v>julho</v>
      </c>
      <c r="E790" s="21">
        <v>0.4375</v>
      </c>
      <c r="F790" s="40" t="s">
        <v>4425</v>
      </c>
      <c r="G790" s="20" t="s">
        <v>73</v>
      </c>
      <c r="H790" s="9"/>
      <c r="I790" s="10"/>
      <c r="J790" s="2"/>
      <c r="K790" s="11" t="s">
        <v>4426</v>
      </c>
      <c r="L790" s="4" t="s">
        <v>37</v>
      </c>
      <c r="M790" s="2" t="s">
        <v>128</v>
      </c>
      <c r="N790" s="20" t="s">
        <v>3495</v>
      </c>
      <c r="O790" s="20" t="s">
        <v>4427</v>
      </c>
      <c r="P790" s="2" t="s">
        <v>4428</v>
      </c>
      <c r="Q790" s="31"/>
      <c r="R790" s="31"/>
      <c r="S790" s="31"/>
      <c r="T790" s="41" t="s">
        <v>4429</v>
      </c>
      <c r="U790" s="2" t="s">
        <v>3409</v>
      </c>
      <c r="V790" s="2" t="s">
        <v>1038</v>
      </c>
      <c r="W790" s="2" t="s">
        <v>46</v>
      </c>
      <c r="X790" s="2" t="s">
        <v>47</v>
      </c>
      <c r="Y790" s="2" t="s">
        <v>48</v>
      </c>
      <c r="Z790" s="17" t="str">
        <f>IF(Tabela1[[#This Row],[R.A.E]]="SIM",VLOOKUP(Tabela1[[#This Row],[CLASSIFICAÇÃO]],[1]Lista_Susp_!PRAZO,2,0)+Tabela1[[#This Row],[DATA]],"")</f>
        <v/>
      </c>
      <c r="AA790" s="19" t="b">
        <f ca="1">IF(Tabela1[[#This Row],[R.A.E]]="SIM",IF(AC790="ok","CONCLUÍDO",IF(Tabela1[[#This Row],[PRAZO ABERTURA R.A.E]]&lt;TODAY(),"ATRASADO","NO PRAZO")))</f>
        <v>0</v>
      </c>
      <c r="AB790" s="19" t="str">
        <f ca="1">IF(Tabela1[[#This Row],[PRAZO ABERTURA R.A.E]]&gt;=TODAY(),"",IF(Tabela1[[#This Row],[STATUS]]="ATRASADO",TODAY()-Tabela1[[#This Row],[PRAZO ABERTURA R.A.E]],""))</f>
        <v/>
      </c>
      <c r="AE790" s="2"/>
      <c r="AF790" t="s">
        <v>52</v>
      </c>
    </row>
    <row r="791" spans="1:32" x14ac:dyDescent="0.25">
      <c r="A791" s="4">
        <v>790</v>
      </c>
      <c r="B791" s="20" t="s">
        <v>71</v>
      </c>
      <c r="C791" s="49">
        <v>45470</v>
      </c>
      <c r="D791" s="6" t="str">
        <f t="shared" si="8"/>
        <v>junho</v>
      </c>
      <c r="E791" s="21">
        <v>0.50694444444444442</v>
      </c>
      <c r="F791" s="40" t="s">
        <v>4430</v>
      </c>
      <c r="G791" s="20" t="s">
        <v>73</v>
      </c>
      <c r="H791" s="9"/>
      <c r="I791" s="10"/>
      <c r="J791" s="2"/>
      <c r="K791" s="11" t="s">
        <v>4431</v>
      </c>
      <c r="L791" s="4" t="s">
        <v>75</v>
      </c>
      <c r="M791" s="2" t="s">
        <v>76</v>
      </c>
      <c r="N791" s="20" t="s">
        <v>4432</v>
      </c>
      <c r="O791" s="20" t="s">
        <v>4433</v>
      </c>
      <c r="P791" s="2" t="s">
        <v>4194</v>
      </c>
      <c r="Q791" s="31"/>
      <c r="R791" s="31"/>
      <c r="S791" s="31"/>
      <c r="T791" s="41" t="s">
        <v>4434</v>
      </c>
      <c r="U791" s="2" t="s">
        <v>4435</v>
      </c>
      <c r="V791" s="2" t="s">
        <v>415</v>
      </c>
      <c r="W791" s="2" t="s">
        <v>46</v>
      </c>
      <c r="X791" s="2" t="s">
        <v>47</v>
      </c>
      <c r="Y791" s="2" t="s">
        <v>48</v>
      </c>
      <c r="Z791" s="17" t="str">
        <f>IF(Tabela1[[#This Row],[R.A.E]]="SIM",VLOOKUP(Tabela1[[#This Row],[CLASSIFICAÇÃO]],[1]Lista_Susp_!PRAZO,2,0)+Tabela1[[#This Row],[DATA]],"")</f>
        <v/>
      </c>
      <c r="AA791" s="19" t="b">
        <f ca="1">IF(Tabela1[[#This Row],[R.A.E]]="SIM",IF(AC791="ok","CONCLUÍDO",IF(Tabela1[[#This Row],[PRAZO ABERTURA R.A.E]]&lt;TODAY(),"ATRASADO","NO PRAZO")))</f>
        <v>0</v>
      </c>
      <c r="AB791" s="19" t="str">
        <f ca="1">IF(Tabela1[[#This Row],[PRAZO ABERTURA R.A.E]]&gt;=TODAY(),"",IF(Tabela1[[#This Row],[STATUS]]="ATRASADO",TODAY()-Tabela1[[#This Row],[PRAZO ABERTURA R.A.E]],""))</f>
        <v/>
      </c>
      <c r="AE791" s="2"/>
      <c r="AF791" t="s">
        <v>52</v>
      </c>
    </row>
    <row r="792" spans="1:32" x14ac:dyDescent="0.25">
      <c r="A792" s="4">
        <v>791</v>
      </c>
      <c r="B792" s="20" t="s">
        <v>32</v>
      </c>
      <c r="C792" s="49">
        <v>45473</v>
      </c>
      <c r="D792" s="6" t="str">
        <f t="shared" si="8"/>
        <v>junho</v>
      </c>
      <c r="E792" s="21">
        <v>0.70000000000000007</v>
      </c>
      <c r="F792" s="40" t="s">
        <v>315</v>
      </c>
      <c r="G792" s="20" t="s">
        <v>73</v>
      </c>
      <c r="H792" s="9"/>
      <c r="I792" s="10"/>
      <c r="J792" s="2"/>
      <c r="K792" s="11" t="s">
        <v>4436</v>
      </c>
      <c r="L792" s="4" t="s">
        <v>37</v>
      </c>
      <c r="M792" s="2" t="s">
        <v>76</v>
      </c>
      <c r="N792" s="20" t="s">
        <v>2604</v>
      </c>
      <c r="O792" s="20" t="s">
        <v>4437</v>
      </c>
      <c r="P792" s="2" t="s">
        <v>3448</v>
      </c>
      <c r="Q792" s="31"/>
      <c r="R792" s="31"/>
      <c r="S792" s="31"/>
      <c r="T792" s="41" t="s">
        <v>4438</v>
      </c>
      <c r="U792" s="2" t="s">
        <v>322</v>
      </c>
      <c r="V792" s="2" t="s">
        <v>467</v>
      </c>
      <c r="W792" s="2" t="s">
        <v>46</v>
      </c>
      <c r="X792" s="2" t="s">
        <v>47</v>
      </c>
      <c r="Y792" s="2" t="s">
        <v>48</v>
      </c>
      <c r="Z792" s="17" t="str">
        <f>IF(Tabela1[[#This Row],[R.A.E]]="SIM",VLOOKUP(Tabela1[[#This Row],[CLASSIFICAÇÃO]],[1]Lista_Susp_!PRAZO,2,0)+Tabela1[[#This Row],[DATA]],"")</f>
        <v/>
      </c>
      <c r="AA792" s="19" t="b">
        <f ca="1">IF(Tabela1[[#This Row],[R.A.E]]="SIM",IF(AC792="ok","CONCLUÍDO",IF(Tabela1[[#This Row],[PRAZO ABERTURA R.A.E]]&lt;TODAY(),"ATRASADO","NO PRAZO")))</f>
        <v>0</v>
      </c>
      <c r="AB792" s="19" t="str">
        <f ca="1">IF(Tabela1[[#This Row],[PRAZO ABERTURA R.A.E]]&gt;=TODAY(),"",IF(Tabela1[[#This Row],[STATUS]]="ATRASADO",TODAY()-Tabela1[[#This Row],[PRAZO ABERTURA R.A.E]],""))</f>
        <v/>
      </c>
      <c r="AE792" s="2"/>
      <c r="AF792" t="s">
        <v>52</v>
      </c>
    </row>
    <row r="793" spans="1:32" x14ac:dyDescent="0.25">
      <c r="A793" s="4">
        <v>792</v>
      </c>
      <c r="B793" s="20" t="s">
        <v>32</v>
      </c>
      <c r="C793" s="49">
        <v>45474</v>
      </c>
      <c r="D793" s="6" t="str">
        <f t="shared" si="8"/>
        <v>julho</v>
      </c>
      <c r="E793" s="21">
        <v>0.59027777777777779</v>
      </c>
      <c r="F793" s="40" t="s">
        <v>4439</v>
      </c>
      <c r="G793" s="20" t="s">
        <v>125</v>
      </c>
      <c r="H793" s="9"/>
      <c r="I793" s="10"/>
      <c r="J793" s="2"/>
      <c r="K793" s="11" t="s">
        <v>4440</v>
      </c>
      <c r="L793" s="4" t="s">
        <v>560</v>
      </c>
      <c r="M793" s="2" t="s">
        <v>128</v>
      </c>
      <c r="N793" s="20" t="s">
        <v>579</v>
      </c>
      <c r="O793" s="20" t="s">
        <v>3307</v>
      </c>
      <c r="P793" s="2" t="s">
        <v>245</v>
      </c>
      <c r="Q793" s="31"/>
      <c r="R793" s="31"/>
      <c r="S793" s="31"/>
      <c r="T793" s="41" t="s">
        <v>4441</v>
      </c>
      <c r="U793" s="2" t="s">
        <v>3310</v>
      </c>
      <c r="V793" s="2" t="s">
        <v>219</v>
      </c>
      <c r="W793" s="2" t="s">
        <v>46</v>
      </c>
      <c r="X793" s="2" t="s">
        <v>47</v>
      </c>
      <c r="Y793" s="2" t="s">
        <v>48</v>
      </c>
      <c r="Z793" s="17" t="str">
        <f>IF(Tabela1[[#This Row],[R.A.E]]="SIM",VLOOKUP(Tabela1[[#This Row],[CLASSIFICAÇÃO]],[1]Lista_Susp_!PRAZO,2,0)+Tabela1[[#This Row],[DATA]],"")</f>
        <v/>
      </c>
      <c r="AA793" s="19" t="b">
        <f ca="1">IF(Tabela1[[#This Row],[R.A.E]]="SIM",IF(AC793="ok","CONCLUÍDO",IF(Tabela1[[#This Row],[PRAZO ABERTURA R.A.E]]&lt;TODAY(),"ATRASADO","NO PRAZO")))</f>
        <v>0</v>
      </c>
      <c r="AB793" s="19" t="str">
        <f ca="1">IF(Tabela1[[#This Row],[PRAZO ABERTURA R.A.E]]&gt;=TODAY(),"",IF(Tabela1[[#This Row],[STATUS]]="ATRASADO",TODAY()-Tabela1[[#This Row],[PRAZO ABERTURA R.A.E]],""))</f>
        <v/>
      </c>
      <c r="AE793" s="2"/>
      <c r="AF793" t="s">
        <v>52</v>
      </c>
    </row>
    <row r="794" spans="1:32" x14ac:dyDescent="0.25">
      <c r="A794" s="4">
        <v>793</v>
      </c>
      <c r="B794" s="20" t="s">
        <v>32</v>
      </c>
      <c r="C794" s="49">
        <v>45474</v>
      </c>
      <c r="D794" s="6" t="str">
        <f t="shared" si="8"/>
        <v>julho</v>
      </c>
      <c r="E794" s="21">
        <v>0.60416666666666663</v>
      </c>
      <c r="F794" s="40" t="s">
        <v>4439</v>
      </c>
      <c r="G794" s="20" t="s">
        <v>125</v>
      </c>
      <c r="H794" s="9"/>
      <c r="I794" s="10"/>
      <c r="J794" s="2"/>
      <c r="K794" s="11" t="s">
        <v>4440</v>
      </c>
      <c r="L794" s="4" t="s">
        <v>560</v>
      </c>
      <c r="M794" s="2" t="s">
        <v>128</v>
      </c>
      <c r="N794" s="20" t="s">
        <v>579</v>
      </c>
      <c r="O794" s="20" t="s">
        <v>4442</v>
      </c>
      <c r="P794" s="2" t="s">
        <v>2491</v>
      </c>
      <c r="Q794" s="31"/>
      <c r="R794" s="31"/>
      <c r="S794" s="31"/>
      <c r="T794" s="41" t="s">
        <v>4441</v>
      </c>
      <c r="U794" s="2" t="s">
        <v>3310</v>
      </c>
      <c r="V794" s="2" t="s">
        <v>219</v>
      </c>
      <c r="W794" s="2" t="s">
        <v>46</v>
      </c>
      <c r="X794" s="2" t="s">
        <v>47</v>
      </c>
      <c r="Y794" s="2" t="s">
        <v>48</v>
      </c>
      <c r="Z794" s="17" t="str">
        <f>IF(Tabela1[[#This Row],[R.A.E]]="SIM",VLOOKUP(Tabela1[[#This Row],[CLASSIFICAÇÃO]],[1]Lista_Susp_!PRAZO,2,0)+Tabela1[[#This Row],[DATA]],"")</f>
        <v/>
      </c>
      <c r="AA794" s="19" t="b">
        <f ca="1">IF(Tabela1[[#This Row],[R.A.E]]="SIM",IF(AC794="ok","CONCLUÍDO",IF(Tabela1[[#This Row],[PRAZO ABERTURA R.A.E]]&lt;TODAY(),"ATRASADO","NO PRAZO")))</f>
        <v>0</v>
      </c>
      <c r="AB794" s="19" t="str">
        <f ca="1">IF(Tabela1[[#This Row],[PRAZO ABERTURA R.A.E]]&gt;=TODAY(),"",IF(Tabela1[[#This Row],[STATUS]]="ATRASADO",TODAY()-Tabela1[[#This Row],[PRAZO ABERTURA R.A.E]],""))</f>
        <v/>
      </c>
      <c r="AE794" s="2"/>
      <c r="AF794" t="s">
        <v>52</v>
      </c>
    </row>
    <row r="795" spans="1:32" ht="45" x14ac:dyDescent="0.25">
      <c r="A795" s="4">
        <v>794</v>
      </c>
      <c r="B795" s="20" t="s">
        <v>71</v>
      </c>
      <c r="C795" s="49">
        <v>45474</v>
      </c>
      <c r="D795" s="6" t="str">
        <f t="shared" si="8"/>
        <v>julho</v>
      </c>
      <c r="E795" s="21">
        <v>0.625</v>
      </c>
      <c r="F795" s="40" t="s">
        <v>4443</v>
      </c>
      <c r="G795" s="20" t="s">
        <v>34</v>
      </c>
      <c r="H795" s="9" t="s">
        <v>93</v>
      </c>
      <c r="I795" s="10"/>
      <c r="J795" s="2"/>
      <c r="K795" s="11" t="s">
        <v>4444</v>
      </c>
      <c r="L795" s="4" t="s">
        <v>75</v>
      </c>
      <c r="M795" s="2" t="s">
        <v>76</v>
      </c>
      <c r="N795" s="20" t="s">
        <v>76</v>
      </c>
      <c r="O795" s="20" t="s">
        <v>4445</v>
      </c>
      <c r="P795" s="2" t="s">
        <v>4446</v>
      </c>
      <c r="Q795" s="31"/>
      <c r="R795" s="31"/>
      <c r="S795" s="31"/>
      <c r="T795" s="41" t="s">
        <v>4447</v>
      </c>
      <c r="U795" s="2" t="s">
        <v>4448</v>
      </c>
      <c r="V795" s="2" t="s">
        <v>415</v>
      </c>
      <c r="W795" s="2" t="s">
        <v>46</v>
      </c>
      <c r="X795" s="2" t="s">
        <v>47</v>
      </c>
      <c r="Y795" s="2" t="s">
        <v>48</v>
      </c>
      <c r="Z795" s="17" t="str">
        <f>IF(Tabela1[[#This Row],[R.A.E]]="SIM",VLOOKUP(Tabela1[[#This Row],[CLASSIFICAÇÃO]],[1]Lista_Susp_!PRAZO,2,0)+Tabela1[[#This Row],[DATA]],"")</f>
        <v/>
      </c>
      <c r="AA795" s="19" t="b">
        <f ca="1">IF(Tabela1[[#This Row],[R.A.E]]="SIM",IF(AC795="ok","CONCLUÍDO",IF(Tabela1[[#This Row],[PRAZO ABERTURA R.A.E]]&lt;TODAY(),"ATRASADO","NO PRAZO")))</f>
        <v>0</v>
      </c>
      <c r="AB795" s="19" t="str">
        <f ca="1">IF(Tabela1[[#This Row],[PRAZO ABERTURA R.A.E]]&gt;=TODAY(),"",IF(Tabela1[[#This Row],[STATUS]]="ATRASADO",TODAY()-Tabela1[[#This Row],[PRAZO ABERTURA R.A.E]],""))</f>
        <v/>
      </c>
      <c r="AE795" s="2"/>
      <c r="AF795" t="s">
        <v>52</v>
      </c>
    </row>
    <row r="796" spans="1:32" ht="30" x14ac:dyDescent="0.25">
      <c r="A796" s="4">
        <v>795</v>
      </c>
      <c r="B796" s="20" t="s">
        <v>32</v>
      </c>
      <c r="C796" s="49">
        <v>45474</v>
      </c>
      <c r="D796" s="6" t="str">
        <f t="shared" si="8"/>
        <v>julho</v>
      </c>
      <c r="E796" s="21">
        <v>0.47916666666666669</v>
      </c>
      <c r="F796" s="40" t="s">
        <v>4449</v>
      </c>
      <c r="G796" s="20" t="s">
        <v>125</v>
      </c>
      <c r="H796" s="9"/>
      <c r="I796" s="10"/>
      <c r="J796" s="2"/>
      <c r="K796" s="11" t="s">
        <v>4450</v>
      </c>
      <c r="L796" s="4" t="s">
        <v>689</v>
      </c>
      <c r="M796" s="2" t="s">
        <v>128</v>
      </c>
      <c r="N796" s="20" t="s">
        <v>4082</v>
      </c>
      <c r="O796" s="20" t="s">
        <v>4451</v>
      </c>
      <c r="P796" s="2" t="s">
        <v>140</v>
      </c>
      <c r="Q796" s="31"/>
      <c r="R796" s="31"/>
      <c r="S796" s="31"/>
      <c r="T796" s="41" t="s">
        <v>4452</v>
      </c>
      <c r="U796" s="2" t="s">
        <v>4278</v>
      </c>
      <c r="V796" s="2" t="s">
        <v>135</v>
      </c>
      <c r="W796" s="2" t="s">
        <v>46</v>
      </c>
      <c r="X796" s="2" t="s">
        <v>47</v>
      </c>
      <c r="Y796" s="2" t="s">
        <v>48</v>
      </c>
      <c r="Z796" s="17" t="str">
        <f>IF(Tabela1[[#This Row],[R.A.E]]="SIM",VLOOKUP(Tabela1[[#This Row],[CLASSIFICAÇÃO]],[1]Lista_Susp_!PRAZO,2,0)+Tabela1[[#This Row],[DATA]],"")</f>
        <v/>
      </c>
      <c r="AA796" s="19" t="b">
        <f ca="1">IF(Tabela1[[#This Row],[R.A.E]]="SIM",IF(AC796="ok","CONCLUÍDO",IF(Tabela1[[#This Row],[PRAZO ABERTURA R.A.E]]&lt;TODAY(),"ATRASADO","NO PRAZO")))</f>
        <v>0</v>
      </c>
      <c r="AB796" s="19" t="str">
        <f ca="1">IF(Tabela1[[#This Row],[PRAZO ABERTURA R.A.E]]&gt;=TODAY(),"",IF(Tabela1[[#This Row],[STATUS]]="ATRASADO",TODAY()-Tabela1[[#This Row],[PRAZO ABERTURA R.A.E]],""))</f>
        <v/>
      </c>
      <c r="AE796" s="2"/>
      <c r="AF796" t="s">
        <v>52</v>
      </c>
    </row>
    <row r="797" spans="1:32" ht="45" x14ac:dyDescent="0.25">
      <c r="A797" s="4">
        <v>796</v>
      </c>
      <c r="B797" s="20" t="s">
        <v>32</v>
      </c>
      <c r="C797" s="49">
        <v>45475</v>
      </c>
      <c r="D797" s="6" t="str">
        <f t="shared" si="8"/>
        <v>julho</v>
      </c>
      <c r="E797" s="21">
        <v>0.375</v>
      </c>
      <c r="F797" s="40" t="s">
        <v>4453</v>
      </c>
      <c r="G797" s="20" t="s">
        <v>125</v>
      </c>
      <c r="H797" s="9"/>
      <c r="I797" s="10"/>
      <c r="J797" s="2"/>
      <c r="K797" s="11" t="s">
        <v>4454</v>
      </c>
      <c r="L797" s="4" t="s">
        <v>448</v>
      </c>
      <c r="M797" s="2" t="s">
        <v>128</v>
      </c>
      <c r="N797" s="20" t="s">
        <v>4316</v>
      </c>
      <c r="O797" s="20" t="s">
        <v>4455</v>
      </c>
      <c r="P797" s="2" t="s">
        <v>3737</v>
      </c>
      <c r="Q797" s="31"/>
      <c r="R797" s="31"/>
      <c r="S797" s="31"/>
      <c r="T797" s="41" t="s">
        <v>4456</v>
      </c>
      <c r="U797" s="2" t="s">
        <v>4457</v>
      </c>
      <c r="V797" s="2" t="s">
        <v>135</v>
      </c>
      <c r="W797" s="2" t="s">
        <v>46</v>
      </c>
      <c r="X797" s="2" t="s">
        <v>47</v>
      </c>
      <c r="Y797" s="2" t="s">
        <v>48</v>
      </c>
      <c r="Z797" s="17" t="str">
        <f>IF(Tabela1[[#This Row],[R.A.E]]="SIM",VLOOKUP(Tabela1[[#This Row],[CLASSIFICAÇÃO]],[1]Lista_Susp_!PRAZO,2,0)+Tabela1[[#This Row],[DATA]],"")</f>
        <v/>
      </c>
      <c r="AA797" s="19" t="b">
        <f ca="1">IF(Tabela1[[#This Row],[R.A.E]]="SIM",IF(AC797="ok","CONCLUÍDO",IF(Tabela1[[#This Row],[PRAZO ABERTURA R.A.E]]&lt;TODAY(),"ATRASADO","NO PRAZO")))</f>
        <v>0</v>
      </c>
      <c r="AB797" s="19" t="str">
        <f ca="1">IF(Tabela1[[#This Row],[PRAZO ABERTURA R.A.E]]&gt;=TODAY(),"",IF(Tabela1[[#This Row],[STATUS]]="ATRASADO",TODAY()-Tabela1[[#This Row],[PRAZO ABERTURA R.A.E]],""))</f>
        <v/>
      </c>
      <c r="AE797" s="2"/>
      <c r="AF797" t="s">
        <v>52</v>
      </c>
    </row>
    <row r="798" spans="1:32" x14ac:dyDescent="0.25">
      <c r="A798" s="4">
        <v>797</v>
      </c>
      <c r="B798" s="20" t="s">
        <v>32</v>
      </c>
      <c r="C798" s="49">
        <v>45475</v>
      </c>
      <c r="D798" s="6" t="str">
        <f t="shared" si="8"/>
        <v>julho</v>
      </c>
      <c r="E798" s="21">
        <v>0.17500000000000002</v>
      </c>
      <c r="F798" s="40" t="s">
        <v>4458</v>
      </c>
      <c r="G798" s="20" t="s">
        <v>34</v>
      </c>
      <c r="H798" s="9" t="s">
        <v>113</v>
      </c>
      <c r="I798" s="10"/>
      <c r="J798" s="2"/>
      <c r="K798" s="11" t="s">
        <v>4459</v>
      </c>
      <c r="L798" s="4" t="s">
        <v>37</v>
      </c>
      <c r="M798" s="2" t="s">
        <v>38</v>
      </c>
      <c r="N798" s="20" t="s">
        <v>4460</v>
      </c>
      <c r="O798" s="20" t="s">
        <v>4461</v>
      </c>
      <c r="P798" s="2" t="s">
        <v>4462</v>
      </c>
      <c r="Q798" s="31"/>
      <c r="R798" s="31"/>
      <c r="S798" s="31"/>
      <c r="T798" s="41" t="s">
        <v>4463</v>
      </c>
      <c r="U798" s="2" t="s">
        <v>4464</v>
      </c>
      <c r="V798" s="2" t="s">
        <v>45</v>
      </c>
      <c r="W798" s="2" t="s">
        <v>184</v>
      </c>
      <c r="X798" s="2" t="s">
        <v>47</v>
      </c>
      <c r="Y798" s="2" t="s">
        <v>52</v>
      </c>
      <c r="Z798" s="17">
        <f>IF(Tabela1[[#This Row],[R.A.E]]="SIM",VLOOKUP(Tabela1[[#This Row],[CLASSIFICAÇÃO]],[1]Lista_Susp_!PRAZO,2,0)+Tabela1[[#This Row],[DATA]],"")</f>
        <v>45482</v>
      </c>
      <c r="AA798" s="19" t="str">
        <f ca="1">IF(Tabela1[[#This Row],[R.A.E]]="SIM",IF(AC798="ok","CONCLUÍDO",IF(Tabela1[[#This Row],[PRAZO ABERTURA R.A.E]]&lt;TODAY(),"ATRASADO","NO PRAZO")))</f>
        <v>CONCLUÍDO</v>
      </c>
      <c r="AB798" s="19" t="str">
        <f ca="1">IF(Tabela1[[#This Row],[PRAZO ABERTURA R.A.E]]&gt;=TODAY(),"",IF(Tabela1[[#This Row],[STATUS]]="ATRASADO",TODAY()-Tabela1[[#This Row],[PRAZO ABERTURA R.A.E]],""))</f>
        <v/>
      </c>
      <c r="AC798" s="2" t="s">
        <v>186</v>
      </c>
      <c r="AD798" s="17">
        <v>45478</v>
      </c>
      <c r="AE798" s="2" t="s">
        <v>52</v>
      </c>
      <c r="AF798" t="s">
        <v>52</v>
      </c>
    </row>
    <row r="799" spans="1:32" ht="30" x14ac:dyDescent="0.25">
      <c r="A799" s="4">
        <v>798</v>
      </c>
      <c r="B799" s="20" t="s">
        <v>32</v>
      </c>
      <c r="C799" s="49">
        <v>45475</v>
      </c>
      <c r="D799" s="6" t="str">
        <f t="shared" si="8"/>
        <v>julho</v>
      </c>
      <c r="E799" s="21">
        <v>0.51736111111111105</v>
      </c>
      <c r="F799" s="40" t="s">
        <v>4465</v>
      </c>
      <c r="G799" s="20" t="s">
        <v>73</v>
      </c>
      <c r="H799" s="9"/>
      <c r="I799" s="10"/>
      <c r="J799" s="2"/>
      <c r="K799" s="11" t="s">
        <v>4466</v>
      </c>
      <c r="L799" s="4" t="s">
        <v>211</v>
      </c>
      <c r="M799" s="2" t="s">
        <v>128</v>
      </c>
      <c r="N799" s="20" t="s">
        <v>958</v>
      </c>
      <c r="O799" s="20" t="s">
        <v>4467</v>
      </c>
      <c r="P799" s="2" t="s">
        <v>213</v>
      </c>
      <c r="Q799" s="31"/>
      <c r="R799" s="31"/>
      <c r="S799" s="31"/>
      <c r="T799" s="41" t="s">
        <v>4468</v>
      </c>
      <c r="U799" s="2" t="s">
        <v>4469</v>
      </c>
      <c r="V799" s="2" t="s">
        <v>219</v>
      </c>
      <c r="W799" s="2" t="s">
        <v>46</v>
      </c>
      <c r="X799" s="2" t="s">
        <v>47</v>
      </c>
      <c r="Y799" s="2" t="s">
        <v>48</v>
      </c>
      <c r="Z799" s="17" t="str">
        <f>IF(Tabela1[[#This Row],[R.A.E]]="SIM",VLOOKUP(Tabela1[[#This Row],[CLASSIFICAÇÃO]],[1]Lista_Susp_!PRAZO,2,0)+Tabela1[[#This Row],[DATA]],"")</f>
        <v/>
      </c>
      <c r="AA799" s="19" t="b">
        <f ca="1">IF(Tabela1[[#This Row],[R.A.E]]="SIM",IF(AC799="ok","CONCLUÍDO",IF(Tabela1[[#This Row],[PRAZO ABERTURA R.A.E]]&lt;TODAY(),"ATRASADO","NO PRAZO")))</f>
        <v>0</v>
      </c>
      <c r="AB799" s="19" t="str">
        <f ca="1">IF(Tabela1[[#This Row],[PRAZO ABERTURA R.A.E]]&gt;=TODAY(),"",IF(Tabela1[[#This Row],[STATUS]]="ATRASADO",TODAY()-Tabela1[[#This Row],[PRAZO ABERTURA R.A.E]],""))</f>
        <v/>
      </c>
      <c r="AE799" s="2"/>
      <c r="AF799" t="s">
        <v>52</v>
      </c>
    </row>
    <row r="800" spans="1:32" x14ac:dyDescent="0.25">
      <c r="A800" s="4">
        <v>799</v>
      </c>
      <c r="B800" s="20" t="s">
        <v>32</v>
      </c>
      <c r="C800" s="49">
        <v>45475</v>
      </c>
      <c r="D800" s="6" t="str">
        <f t="shared" si="8"/>
        <v>julho</v>
      </c>
      <c r="E800" s="21">
        <v>0.60416666666666663</v>
      </c>
      <c r="F800" s="40" t="s">
        <v>4470</v>
      </c>
      <c r="G800" s="20" t="s">
        <v>64</v>
      </c>
      <c r="H800" s="9"/>
      <c r="I800" s="10"/>
      <c r="J800" s="2"/>
      <c r="K800" s="11" t="s">
        <v>4471</v>
      </c>
      <c r="L800" s="4" t="s">
        <v>689</v>
      </c>
      <c r="M800" s="2" t="s">
        <v>128</v>
      </c>
      <c r="N800" s="20" t="s">
        <v>4316</v>
      </c>
      <c r="O800" s="20" t="s">
        <v>4472</v>
      </c>
      <c r="P800" s="2" t="s">
        <v>140</v>
      </c>
      <c r="Q800" s="31"/>
      <c r="R800" s="31"/>
      <c r="S800" s="31"/>
      <c r="T800" s="41" t="s">
        <v>4473</v>
      </c>
      <c r="U800" s="2" t="s">
        <v>4278</v>
      </c>
      <c r="V800" s="2" t="s">
        <v>135</v>
      </c>
      <c r="W800" s="2" t="s">
        <v>46</v>
      </c>
      <c r="X800" s="2" t="s">
        <v>47</v>
      </c>
      <c r="Y800" s="2" t="s">
        <v>48</v>
      </c>
      <c r="Z800" s="17" t="str">
        <f>IF(Tabela1[[#This Row],[R.A.E]]="SIM",VLOOKUP(Tabela1[[#This Row],[CLASSIFICAÇÃO]],[1]Lista_Susp_!PRAZO,2,0)+Tabela1[[#This Row],[DATA]],"")</f>
        <v/>
      </c>
      <c r="AA800" s="19" t="b">
        <f ca="1">IF(Tabela1[[#This Row],[R.A.E]]="SIM",IF(AC800="ok","CONCLUÍDO",IF(Tabela1[[#This Row],[PRAZO ABERTURA R.A.E]]&lt;TODAY(),"ATRASADO","NO PRAZO")))</f>
        <v>0</v>
      </c>
      <c r="AB800" s="19" t="str">
        <f ca="1">IF(Tabela1[[#This Row],[PRAZO ABERTURA R.A.E]]&gt;=TODAY(),"",IF(Tabela1[[#This Row],[STATUS]]="ATRASADO",TODAY()-Tabela1[[#This Row],[PRAZO ABERTURA R.A.E]],""))</f>
        <v/>
      </c>
      <c r="AE800" s="2"/>
      <c r="AF800" t="s">
        <v>52</v>
      </c>
    </row>
    <row r="801" spans="1:32" ht="30" x14ac:dyDescent="0.25">
      <c r="A801" s="4">
        <v>800</v>
      </c>
      <c r="B801" s="20" t="s">
        <v>71</v>
      </c>
      <c r="C801" s="49">
        <v>45475</v>
      </c>
      <c r="D801" s="6" t="str">
        <f t="shared" si="8"/>
        <v>julho</v>
      </c>
      <c r="E801" s="21">
        <v>0.35416666666666669</v>
      </c>
      <c r="F801" s="40" t="s">
        <v>4474</v>
      </c>
      <c r="G801" s="20" t="s">
        <v>125</v>
      </c>
      <c r="H801" s="9"/>
      <c r="I801" s="10"/>
      <c r="J801" s="2"/>
      <c r="K801" s="11" t="s">
        <v>4475</v>
      </c>
      <c r="L801" s="4" t="s">
        <v>2083</v>
      </c>
      <c r="M801" s="2" t="s">
        <v>128</v>
      </c>
      <c r="N801" s="20" t="s">
        <v>4476</v>
      </c>
      <c r="O801" s="20" t="s">
        <v>4477</v>
      </c>
      <c r="P801" s="2" t="s">
        <v>4143</v>
      </c>
      <c r="Q801" s="31"/>
      <c r="R801" s="31"/>
      <c r="S801" s="31"/>
      <c r="T801" s="41" t="s">
        <v>4478</v>
      </c>
      <c r="U801" s="2" t="s">
        <v>4479</v>
      </c>
      <c r="V801" s="2" t="s">
        <v>374</v>
      </c>
      <c r="W801" s="2" t="s">
        <v>46</v>
      </c>
      <c r="X801" s="2" t="s">
        <v>151</v>
      </c>
      <c r="Y801" s="2" t="s">
        <v>52</v>
      </c>
      <c r="Z801" s="17">
        <f>IF(Tabela1[[#This Row],[R.A.E]]="SIM",VLOOKUP(Tabela1[[#This Row],[CLASSIFICAÇÃO]],[1]Lista_Susp_!PRAZO,2,0)+Tabela1[[#This Row],[DATA]],"")</f>
        <v>45482</v>
      </c>
      <c r="AA801" s="19" t="str">
        <f ca="1">IF(Tabela1[[#This Row],[R.A.E]]="SIM",IF(AC801="ok","CONCLUÍDO",IF(Tabela1[[#This Row],[PRAZO ABERTURA R.A.E]]&lt;TODAY(),"ATRASADO","NO PRAZO")))</f>
        <v>ATRASADO</v>
      </c>
      <c r="AB801" s="19">
        <f ca="1">IF(Tabela1[[#This Row],[PRAZO ABERTURA R.A.E]]&gt;=TODAY(),"",IF(Tabela1[[#This Row],[STATUS]]="ATRASADO",TODAY()-Tabela1[[#This Row],[PRAZO ABERTURA R.A.E]],""))</f>
        <v>101</v>
      </c>
      <c r="AE801" s="2"/>
      <c r="AF801" t="s">
        <v>52</v>
      </c>
    </row>
    <row r="802" spans="1:32" ht="30" x14ac:dyDescent="0.25">
      <c r="A802" s="4">
        <v>801</v>
      </c>
      <c r="B802" s="20" t="s">
        <v>32</v>
      </c>
      <c r="C802" s="49">
        <v>45477</v>
      </c>
      <c r="D802" s="6" t="str">
        <f t="shared" si="8"/>
        <v>julho</v>
      </c>
      <c r="E802" s="21">
        <v>0.39583333333333331</v>
      </c>
      <c r="F802" s="40" t="s">
        <v>4480</v>
      </c>
      <c r="G802" s="20" t="s">
        <v>125</v>
      </c>
      <c r="H802" s="9"/>
      <c r="I802" s="10"/>
      <c r="J802" s="2" t="s">
        <v>52</v>
      </c>
      <c r="K802" s="11" t="s">
        <v>4481</v>
      </c>
      <c r="L802" s="4" t="s">
        <v>211</v>
      </c>
      <c r="M802" s="2" t="s">
        <v>128</v>
      </c>
      <c r="N802" s="20" t="s">
        <v>1665</v>
      </c>
      <c r="O802" s="20" t="s">
        <v>4482</v>
      </c>
      <c r="P802" s="2" t="s">
        <v>4422</v>
      </c>
      <c r="Q802" s="31"/>
      <c r="R802" s="31"/>
      <c r="S802" s="31"/>
      <c r="T802" s="41" t="s">
        <v>4483</v>
      </c>
      <c r="U802" s="2" t="s">
        <v>4484</v>
      </c>
      <c r="V802" s="2" t="s">
        <v>219</v>
      </c>
      <c r="W802" s="2" t="s">
        <v>184</v>
      </c>
      <c r="X802" s="2" t="s">
        <v>151</v>
      </c>
      <c r="Y802" s="2" t="s">
        <v>52</v>
      </c>
      <c r="Z802" s="17">
        <f>IF(Tabela1[[#This Row],[R.A.E]]="SIM",VLOOKUP(Tabela1[[#This Row],[CLASSIFICAÇÃO]],[1]Lista_Susp_!PRAZO,2,0)+Tabela1[[#This Row],[DATA]],"")</f>
        <v>45484</v>
      </c>
      <c r="AA802" s="19" t="str">
        <f ca="1">IF(Tabela1[[#This Row],[R.A.E]]="SIM",IF(AC802="ok","CONCLUÍDO",IF(Tabela1[[#This Row],[PRAZO ABERTURA R.A.E]]&lt;TODAY(),"ATRASADO","NO PRAZO")))</f>
        <v>CONCLUÍDO</v>
      </c>
      <c r="AB802" s="19" t="str">
        <f ca="1">IF(Tabela1[[#This Row],[PRAZO ABERTURA R.A.E]]&gt;=TODAY(),"",IF(Tabela1[[#This Row],[STATUS]]="ATRASADO",TODAY()-Tabela1[[#This Row],[PRAZO ABERTURA R.A.E]],""))</f>
        <v/>
      </c>
      <c r="AC802" s="2" t="s">
        <v>186</v>
      </c>
      <c r="AD802" s="17">
        <v>45482</v>
      </c>
      <c r="AE802" s="2" t="s">
        <v>52</v>
      </c>
      <c r="AF802" t="s">
        <v>52</v>
      </c>
    </row>
    <row r="803" spans="1:32" ht="45" x14ac:dyDescent="0.25">
      <c r="A803" s="4">
        <v>802</v>
      </c>
      <c r="B803" s="20" t="s">
        <v>32</v>
      </c>
      <c r="C803" s="49">
        <v>45477</v>
      </c>
      <c r="D803" s="6" t="str">
        <f t="shared" si="8"/>
        <v>julho</v>
      </c>
      <c r="E803" s="21">
        <v>0.60416666666666663</v>
      </c>
      <c r="F803" s="40" t="s">
        <v>4485</v>
      </c>
      <c r="G803" s="20" t="s">
        <v>73</v>
      </c>
      <c r="H803" s="9"/>
      <c r="I803" s="10"/>
      <c r="J803" s="2"/>
      <c r="K803" s="11" t="s">
        <v>4486</v>
      </c>
      <c r="L803" s="4" t="s">
        <v>689</v>
      </c>
      <c r="M803" s="2" t="s">
        <v>128</v>
      </c>
      <c r="N803" s="20" t="s">
        <v>4082</v>
      </c>
      <c r="O803" s="20" t="s">
        <v>4487</v>
      </c>
      <c r="P803" s="2" t="s">
        <v>140</v>
      </c>
      <c r="Q803" s="31"/>
      <c r="R803" s="31"/>
      <c r="S803" s="31"/>
      <c r="T803" s="41" t="s">
        <v>4488</v>
      </c>
      <c r="U803" s="2" t="s">
        <v>4170</v>
      </c>
      <c r="V803" s="2" t="s">
        <v>135</v>
      </c>
      <c r="W803" s="2" t="s">
        <v>46</v>
      </c>
      <c r="X803" s="2" t="s">
        <v>47</v>
      </c>
      <c r="Y803" s="2" t="s">
        <v>48</v>
      </c>
      <c r="Z803" s="17" t="str">
        <f>IF(Tabela1[[#This Row],[R.A.E]]="SIM",VLOOKUP(Tabela1[[#This Row],[CLASSIFICAÇÃO]],[1]Lista_Susp_!PRAZO,2,0)+Tabela1[[#This Row],[DATA]],"")</f>
        <v/>
      </c>
      <c r="AA803" s="19" t="b">
        <f ca="1">IF(Tabela1[[#This Row],[R.A.E]]="SIM",IF(AC803="ok","CONCLUÍDO",IF(Tabela1[[#This Row],[PRAZO ABERTURA R.A.E]]&lt;TODAY(),"ATRASADO","NO PRAZO")))</f>
        <v>0</v>
      </c>
      <c r="AB803" s="19" t="str">
        <f ca="1">IF(Tabela1[[#This Row],[PRAZO ABERTURA R.A.E]]&gt;=TODAY(),"",IF(Tabela1[[#This Row],[STATUS]]="ATRASADO",TODAY()-Tabela1[[#This Row],[PRAZO ABERTURA R.A.E]],""))</f>
        <v/>
      </c>
      <c r="AE803" s="2"/>
      <c r="AF803" t="s">
        <v>52</v>
      </c>
    </row>
    <row r="804" spans="1:32" ht="30" x14ac:dyDescent="0.25">
      <c r="A804" s="4">
        <v>803</v>
      </c>
      <c r="B804" s="20" t="s">
        <v>71</v>
      </c>
      <c r="C804" s="49">
        <v>45477</v>
      </c>
      <c r="D804" s="6" t="str">
        <f t="shared" si="8"/>
        <v>julho</v>
      </c>
      <c r="E804" s="21">
        <v>0.47222222222222227</v>
      </c>
      <c r="F804" s="40" t="s">
        <v>4489</v>
      </c>
      <c r="G804" s="20" t="s">
        <v>125</v>
      </c>
      <c r="H804" s="9"/>
      <c r="I804" s="10"/>
      <c r="J804" s="2" t="s">
        <v>52</v>
      </c>
      <c r="K804" s="11" t="s">
        <v>4490</v>
      </c>
      <c r="L804" s="4" t="s">
        <v>127</v>
      </c>
      <c r="M804" s="2" t="s">
        <v>128</v>
      </c>
      <c r="N804" s="20" t="s">
        <v>4491</v>
      </c>
      <c r="O804" s="20" t="s">
        <v>4492</v>
      </c>
      <c r="P804" s="2" t="s">
        <v>3095</v>
      </c>
      <c r="Q804" s="31"/>
      <c r="R804" s="31"/>
      <c r="S804" s="31"/>
      <c r="T804" s="41" t="s">
        <v>4493</v>
      </c>
      <c r="U804" s="2" t="s">
        <v>2946</v>
      </c>
      <c r="V804" s="2" t="s">
        <v>3811</v>
      </c>
      <c r="W804" s="2" t="s">
        <v>184</v>
      </c>
      <c r="X804" s="2" t="s">
        <v>151</v>
      </c>
      <c r="Y804" s="2" t="s">
        <v>52</v>
      </c>
      <c r="Z804" s="17">
        <f>IF(Tabela1[[#This Row],[R.A.E]]="SIM",VLOOKUP(Tabela1[[#This Row],[CLASSIFICAÇÃO]],[1]Lista_Susp_!PRAZO,2,0)+Tabela1[[#This Row],[DATA]],"")</f>
        <v>45484</v>
      </c>
      <c r="AA804" s="19" t="str">
        <f ca="1">IF(Tabela1[[#This Row],[R.A.E]]="SIM",IF(AC804="ok","CONCLUÍDO",IF(Tabela1[[#This Row],[PRAZO ABERTURA R.A.E]]&lt;TODAY(),"ATRASADO","NO PRAZO")))</f>
        <v>ATRASADO</v>
      </c>
      <c r="AB804" s="19">
        <f ca="1">IF(Tabela1[[#This Row],[PRAZO ABERTURA R.A.E]]&gt;=TODAY(),"",IF(Tabela1[[#This Row],[STATUS]]="ATRASADO",TODAY()-Tabela1[[#This Row],[PRAZO ABERTURA R.A.E]],""))</f>
        <v>99</v>
      </c>
      <c r="AE804" s="2"/>
      <c r="AF804" t="s">
        <v>52</v>
      </c>
    </row>
    <row r="805" spans="1:32" ht="45" x14ac:dyDescent="0.25">
      <c r="A805" s="4">
        <v>804</v>
      </c>
      <c r="B805" s="20" t="s">
        <v>32</v>
      </c>
      <c r="C805" s="49">
        <v>45477</v>
      </c>
      <c r="D805" s="6" t="str">
        <f t="shared" si="8"/>
        <v>julho</v>
      </c>
      <c r="E805" s="21">
        <v>0.45833333333333331</v>
      </c>
      <c r="F805" s="40" t="s">
        <v>4494</v>
      </c>
      <c r="G805" s="20" t="s">
        <v>64</v>
      </c>
      <c r="H805" s="9"/>
      <c r="I805" s="10"/>
      <c r="J805" s="2"/>
      <c r="K805" s="11" t="s">
        <v>4495</v>
      </c>
      <c r="L805" s="4" t="s">
        <v>626</v>
      </c>
      <c r="M805" s="2" t="s">
        <v>460</v>
      </c>
      <c r="N805" s="20" t="s">
        <v>2625</v>
      </c>
      <c r="O805" s="20" t="s">
        <v>4496</v>
      </c>
      <c r="P805" s="2" t="s">
        <v>2627</v>
      </c>
      <c r="Q805" s="31"/>
      <c r="R805" s="31"/>
      <c r="S805" s="31"/>
      <c r="T805" s="41" t="s">
        <v>4497</v>
      </c>
      <c r="U805" s="2" t="s">
        <v>4498</v>
      </c>
      <c r="V805" s="2" t="s">
        <v>467</v>
      </c>
      <c r="W805" s="2" t="s">
        <v>46</v>
      </c>
      <c r="X805" s="2" t="s">
        <v>47</v>
      </c>
      <c r="Y805" s="2" t="s">
        <v>48</v>
      </c>
      <c r="Z805" s="17" t="str">
        <f>IF(Tabela1[[#This Row],[R.A.E]]="SIM",VLOOKUP(Tabela1[[#This Row],[CLASSIFICAÇÃO]],[1]Lista_Susp_!PRAZO,2,0)+Tabela1[[#This Row],[DATA]],"")</f>
        <v/>
      </c>
      <c r="AA805" s="19" t="b">
        <f ca="1">IF(Tabela1[[#This Row],[R.A.E]]="SIM",IF(AC805="ok","CONCLUÍDO",IF(Tabela1[[#This Row],[PRAZO ABERTURA R.A.E]]&lt;TODAY(),"ATRASADO","NO PRAZO")))</f>
        <v>0</v>
      </c>
      <c r="AB805" s="19" t="str">
        <f ca="1">IF(Tabela1[[#This Row],[PRAZO ABERTURA R.A.E]]&gt;=TODAY(),"",IF(Tabela1[[#This Row],[STATUS]]="ATRASADO",TODAY()-Tabela1[[#This Row],[PRAZO ABERTURA R.A.E]],""))</f>
        <v/>
      </c>
      <c r="AE805" s="2"/>
      <c r="AF805" t="s">
        <v>52</v>
      </c>
    </row>
    <row r="806" spans="1:32" x14ac:dyDescent="0.25">
      <c r="A806" s="4">
        <v>805</v>
      </c>
      <c r="B806" s="20" t="s">
        <v>32</v>
      </c>
      <c r="C806" s="49">
        <v>45475</v>
      </c>
      <c r="D806" s="6" t="str">
        <f t="shared" si="8"/>
        <v>julho</v>
      </c>
      <c r="E806" s="21">
        <v>0.96458333333333324</v>
      </c>
      <c r="F806" s="40" t="s">
        <v>4499</v>
      </c>
      <c r="G806" s="20" t="s">
        <v>34</v>
      </c>
      <c r="H806" s="9" t="s">
        <v>113</v>
      </c>
      <c r="I806" s="10"/>
      <c r="J806" s="2"/>
      <c r="K806" s="11" t="s">
        <v>4500</v>
      </c>
      <c r="L806" s="4" t="s">
        <v>37</v>
      </c>
      <c r="M806" s="2" t="s">
        <v>38</v>
      </c>
      <c r="N806" s="20" t="s">
        <v>2721</v>
      </c>
      <c r="O806" s="20" t="s">
        <v>4501</v>
      </c>
      <c r="P806" s="2" t="s">
        <v>3878</v>
      </c>
      <c r="Q806" s="31"/>
      <c r="R806" s="31"/>
      <c r="S806" s="31"/>
      <c r="T806" s="41" t="s">
        <v>4502</v>
      </c>
      <c r="U806" s="2" t="s">
        <v>3676</v>
      </c>
      <c r="V806" s="2" t="s">
        <v>45</v>
      </c>
      <c r="W806" s="2" t="s">
        <v>46</v>
      </c>
      <c r="X806" s="2" t="s">
        <v>47</v>
      </c>
      <c r="Y806" s="2" t="s">
        <v>48</v>
      </c>
      <c r="Z806" s="17" t="str">
        <f>IF(Tabela1[[#This Row],[R.A.E]]="SIM",VLOOKUP(Tabela1[[#This Row],[CLASSIFICAÇÃO]],[1]Lista_Susp_!PRAZO,2,0)+Tabela1[[#This Row],[DATA]],"")</f>
        <v/>
      </c>
      <c r="AA806" s="19" t="b">
        <f ca="1">IF(Tabela1[[#This Row],[R.A.E]]="SIM",IF(AC806="ok","CONCLUÍDO",IF(Tabela1[[#This Row],[PRAZO ABERTURA R.A.E]]&lt;TODAY(),"ATRASADO","NO PRAZO")))</f>
        <v>0</v>
      </c>
      <c r="AB806" s="19" t="str">
        <f ca="1">IF(Tabela1[[#This Row],[PRAZO ABERTURA R.A.E]]&gt;=TODAY(),"",IF(Tabela1[[#This Row],[STATUS]]="ATRASADO",TODAY()-Tabela1[[#This Row],[PRAZO ABERTURA R.A.E]],""))</f>
        <v/>
      </c>
      <c r="AE806" s="2"/>
      <c r="AF806" t="s">
        <v>48</v>
      </c>
    </row>
    <row r="807" spans="1:32" x14ac:dyDescent="0.25">
      <c r="A807" s="4">
        <v>806</v>
      </c>
      <c r="B807" s="20" t="s">
        <v>32</v>
      </c>
      <c r="C807" s="49">
        <v>45477</v>
      </c>
      <c r="D807" s="6" t="str">
        <f t="shared" si="8"/>
        <v>julho</v>
      </c>
      <c r="E807" s="21">
        <v>0.64583333333333337</v>
      </c>
      <c r="F807" s="40" t="s">
        <v>3704</v>
      </c>
      <c r="G807" s="20" t="s">
        <v>73</v>
      </c>
      <c r="H807" s="9"/>
      <c r="I807" s="10"/>
      <c r="J807" s="2"/>
      <c r="K807" s="11" t="s">
        <v>4503</v>
      </c>
      <c r="L807" s="4" t="s">
        <v>37</v>
      </c>
      <c r="M807" s="2" t="s">
        <v>76</v>
      </c>
      <c r="N807" s="20" t="s">
        <v>4504</v>
      </c>
      <c r="O807" s="20" t="s">
        <v>4505</v>
      </c>
      <c r="P807" s="2" t="s">
        <v>319</v>
      </c>
      <c r="Q807" s="31"/>
      <c r="R807" s="31"/>
      <c r="S807" s="31"/>
      <c r="T807" s="41" t="s">
        <v>4506</v>
      </c>
      <c r="U807" s="2" t="s">
        <v>4507</v>
      </c>
      <c r="V807" s="2" t="s">
        <v>467</v>
      </c>
      <c r="W807" s="2" t="s">
        <v>46</v>
      </c>
      <c r="X807" s="2" t="s">
        <v>47</v>
      </c>
      <c r="Y807" s="2" t="s">
        <v>48</v>
      </c>
      <c r="Z807" s="17" t="str">
        <f>IF(Tabela1[[#This Row],[R.A.E]]="SIM",VLOOKUP(Tabela1[[#This Row],[CLASSIFICAÇÃO]],[1]Lista_Susp_!PRAZO,2,0)+Tabela1[[#This Row],[DATA]],"")</f>
        <v/>
      </c>
      <c r="AA807" s="19" t="b">
        <f ca="1">IF(Tabela1[[#This Row],[R.A.E]]="SIM",IF(AC807="ok","CONCLUÍDO",IF(Tabela1[[#This Row],[PRAZO ABERTURA R.A.E]]&lt;TODAY(),"ATRASADO","NO PRAZO")))</f>
        <v>0</v>
      </c>
      <c r="AB807" s="19" t="str">
        <f ca="1">IF(Tabela1[[#This Row],[PRAZO ABERTURA R.A.E]]&gt;=TODAY(),"",IF(Tabela1[[#This Row],[STATUS]]="ATRASADO",TODAY()-Tabela1[[#This Row],[PRAZO ABERTURA R.A.E]],""))</f>
        <v/>
      </c>
      <c r="AE807" s="2"/>
      <c r="AF807" t="s">
        <v>52</v>
      </c>
    </row>
    <row r="808" spans="1:32" ht="30" x14ac:dyDescent="0.25">
      <c r="A808" s="4">
        <v>807</v>
      </c>
      <c r="B808" s="20" t="s">
        <v>32</v>
      </c>
      <c r="C808" s="49">
        <v>45477</v>
      </c>
      <c r="D808" s="6" t="str">
        <f t="shared" si="8"/>
        <v>julho</v>
      </c>
      <c r="E808" s="21">
        <v>0.875</v>
      </c>
      <c r="F808" s="40" t="s">
        <v>4508</v>
      </c>
      <c r="G808" s="20" t="s">
        <v>50</v>
      </c>
      <c r="H808" s="9"/>
      <c r="I808" s="10" t="s">
        <v>172</v>
      </c>
      <c r="J808" s="2"/>
      <c r="K808" s="11" t="s">
        <v>4509</v>
      </c>
      <c r="L808" s="4" t="s">
        <v>37</v>
      </c>
      <c r="M808" s="2" t="s">
        <v>96</v>
      </c>
      <c r="N808" s="20" t="s">
        <v>1396</v>
      </c>
      <c r="O808" s="20" t="s">
        <v>4510</v>
      </c>
      <c r="P808" s="2" t="s">
        <v>478</v>
      </c>
      <c r="Q808" s="31"/>
      <c r="R808" s="31"/>
      <c r="S808" s="31"/>
      <c r="T808" s="41" t="s">
        <v>4511</v>
      </c>
      <c r="U808" s="2" t="s">
        <v>4512</v>
      </c>
      <c r="V808" s="2" t="s">
        <v>398</v>
      </c>
      <c r="W808" s="2" t="s">
        <v>184</v>
      </c>
      <c r="X808" s="2" t="s">
        <v>47</v>
      </c>
      <c r="Y808" s="2" t="s">
        <v>52</v>
      </c>
      <c r="Z808" s="17">
        <f>IF(Tabela1[[#This Row],[R.A.E]]="SIM",VLOOKUP(Tabela1[[#This Row],[CLASSIFICAÇÃO]],[1]Lista_Susp_!PRAZO,2,0)+Tabela1[[#This Row],[DATA]],"")</f>
        <v>45484</v>
      </c>
      <c r="AA808" s="19" t="str">
        <f ca="1">IF(Tabela1[[#This Row],[R.A.E]]="SIM",IF(AC808="ok","CONCLUÍDO",IF(Tabela1[[#This Row],[PRAZO ABERTURA R.A.E]]&lt;TODAY(),"ATRASADO","NO PRAZO")))</f>
        <v>ATRASADO</v>
      </c>
      <c r="AB808" s="19">
        <f ca="1">IF(Tabela1[[#This Row],[PRAZO ABERTURA R.A.E]]&gt;=TODAY(),"",IF(Tabela1[[#This Row],[STATUS]]="ATRASADO",TODAY()-Tabela1[[#This Row],[PRAZO ABERTURA R.A.E]],""))</f>
        <v>99</v>
      </c>
      <c r="AE808" s="2"/>
      <c r="AF808" t="s">
        <v>52</v>
      </c>
    </row>
    <row r="809" spans="1:32" ht="45" x14ac:dyDescent="0.25">
      <c r="A809" s="4">
        <v>808</v>
      </c>
      <c r="B809" s="20" t="s">
        <v>32</v>
      </c>
      <c r="C809" s="49">
        <v>45478</v>
      </c>
      <c r="D809" s="6" t="str">
        <f t="shared" ref="D809:D872" si="9">TEXT(C809,"MMMM")</f>
        <v>julho</v>
      </c>
      <c r="E809" s="21">
        <v>0.20833333333333334</v>
      </c>
      <c r="F809" s="40" t="s">
        <v>867</v>
      </c>
      <c r="G809" s="20" t="s">
        <v>73</v>
      </c>
      <c r="H809" s="9"/>
      <c r="I809" s="10"/>
      <c r="J809" s="2" t="s">
        <v>52</v>
      </c>
      <c r="K809" s="11" t="s">
        <v>4513</v>
      </c>
      <c r="L809" s="4" t="s">
        <v>37</v>
      </c>
      <c r="M809" s="2" t="s">
        <v>54</v>
      </c>
      <c r="N809" s="20" t="s">
        <v>1396</v>
      </c>
      <c r="O809" s="20" t="s">
        <v>4514</v>
      </c>
      <c r="P809" s="2" t="s">
        <v>4515</v>
      </c>
      <c r="Q809" s="31"/>
      <c r="R809" s="31"/>
      <c r="S809" s="31"/>
      <c r="T809" s="41" t="s">
        <v>4516</v>
      </c>
      <c r="U809" s="2" t="s">
        <v>1215</v>
      </c>
      <c r="V809" s="2" t="s">
        <v>60</v>
      </c>
      <c r="W809" s="2" t="s">
        <v>61</v>
      </c>
      <c r="X809" s="2" t="s">
        <v>47</v>
      </c>
      <c r="Y809" s="2" t="s">
        <v>52</v>
      </c>
      <c r="Z809" s="17">
        <f>IF(Tabela1[[#This Row],[R.A.E]]="SIM",VLOOKUP(Tabela1[[#This Row],[CLASSIFICAÇÃO]],[1]Lista_Susp_!PRAZO,2,0)+Tabela1[[#This Row],[DATA]],"")</f>
        <v>45485</v>
      </c>
      <c r="AA809" s="19" t="str">
        <f ca="1">IF(Tabela1[[#This Row],[R.A.E]]="SIM",IF(AC809="ok","CONCLUÍDO",IF(Tabela1[[#This Row],[PRAZO ABERTURA R.A.E]]&lt;TODAY(),"ATRASADO","NO PRAZO")))</f>
        <v>CONCLUÍDO</v>
      </c>
      <c r="AB809" s="19" t="str">
        <f ca="1">IF(Tabela1[[#This Row],[PRAZO ABERTURA R.A.E]]&gt;=TODAY(),"",IF(Tabela1[[#This Row],[STATUS]]="ATRASADO",TODAY()-Tabela1[[#This Row],[PRAZO ABERTURA R.A.E]],""))</f>
        <v/>
      </c>
      <c r="AC809" s="2" t="s">
        <v>62</v>
      </c>
      <c r="AD809" s="17">
        <v>45485</v>
      </c>
      <c r="AE809" s="2"/>
      <c r="AF809" t="s">
        <v>52</v>
      </c>
    </row>
    <row r="810" spans="1:32" ht="30" x14ac:dyDescent="0.25">
      <c r="A810" s="4">
        <v>809</v>
      </c>
      <c r="B810" s="20" t="s">
        <v>32</v>
      </c>
      <c r="C810" s="49">
        <v>45478</v>
      </c>
      <c r="D810" s="6" t="str">
        <f t="shared" si="9"/>
        <v>julho</v>
      </c>
      <c r="E810" s="21">
        <v>0.93055555555555547</v>
      </c>
      <c r="F810" s="40" t="s">
        <v>4517</v>
      </c>
      <c r="G810" s="20" t="s">
        <v>50</v>
      </c>
      <c r="H810" s="9"/>
      <c r="I810" s="10" t="s">
        <v>172</v>
      </c>
      <c r="J810" s="2"/>
      <c r="K810" s="11" t="s">
        <v>4518</v>
      </c>
      <c r="L810" s="4" t="s">
        <v>115</v>
      </c>
      <c r="M810" s="2" t="s">
        <v>38</v>
      </c>
      <c r="N810" s="20" t="s">
        <v>4519</v>
      </c>
      <c r="O810" s="20" t="s">
        <v>4520</v>
      </c>
      <c r="P810" s="2" t="s">
        <v>300</v>
      </c>
      <c r="Q810" s="31"/>
      <c r="R810" s="31"/>
      <c r="S810" s="31"/>
      <c r="T810" s="41" t="s">
        <v>4521</v>
      </c>
      <c r="U810" s="2" t="s">
        <v>3990</v>
      </c>
      <c r="V810" s="2" t="s">
        <v>1551</v>
      </c>
      <c r="W810" s="2" t="s">
        <v>61</v>
      </c>
      <c r="X810" s="2" t="s">
        <v>151</v>
      </c>
      <c r="Y810" s="2" t="s">
        <v>52</v>
      </c>
      <c r="Z810" s="17">
        <f>IF(Tabela1[[#This Row],[R.A.E]]="SIM",VLOOKUP(Tabela1[[#This Row],[CLASSIFICAÇÃO]],[1]Lista_Susp_!PRAZO,2,0)+Tabela1[[#This Row],[DATA]],"")</f>
        <v>45485</v>
      </c>
      <c r="AA810" s="19" t="str">
        <f ca="1">IF(Tabela1[[#This Row],[R.A.E]]="SIM",IF(AC810="ok","CONCLUÍDO",IF(Tabela1[[#This Row],[PRAZO ABERTURA R.A.E]]&lt;TODAY(),"ATRASADO","NO PRAZO")))</f>
        <v>CONCLUÍDO</v>
      </c>
      <c r="AB810" s="19" t="str">
        <f ca="1">IF(Tabela1[[#This Row],[PRAZO ABERTURA R.A.E]]&gt;=TODAY(),"",IF(Tabela1[[#This Row],[STATUS]]="ATRASADO",TODAY()-Tabela1[[#This Row],[PRAZO ABERTURA R.A.E]],""))</f>
        <v/>
      </c>
      <c r="AC810" s="2" t="s">
        <v>62</v>
      </c>
      <c r="AD810" s="17">
        <v>45483</v>
      </c>
      <c r="AE810" s="2" t="s">
        <v>52</v>
      </c>
      <c r="AF810" t="s">
        <v>52</v>
      </c>
    </row>
    <row r="811" spans="1:32" ht="60" x14ac:dyDescent="0.25">
      <c r="A811" s="4">
        <v>810</v>
      </c>
      <c r="B811" s="20" t="s">
        <v>32</v>
      </c>
      <c r="C811" s="49">
        <v>45480</v>
      </c>
      <c r="D811" s="6" t="str">
        <f t="shared" si="9"/>
        <v>julho</v>
      </c>
      <c r="E811" s="21">
        <v>6.25E-2</v>
      </c>
      <c r="F811" s="40" t="s">
        <v>4522</v>
      </c>
      <c r="G811" s="20" t="s">
        <v>73</v>
      </c>
      <c r="H811" s="9"/>
      <c r="I811" s="10"/>
      <c r="J811" s="2" t="s">
        <v>52</v>
      </c>
      <c r="K811" s="11" t="s">
        <v>4523</v>
      </c>
      <c r="L811" s="4" t="s">
        <v>37</v>
      </c>
      <c r="M811" s="2" t="s">
        <v>593</v>
      </c>
      <c r="N811" s="20" t="s">
        <v>4524</v>
      </c>
      <c r="O811" s="40" t="s">
        <v>4525</v>
      </c>
      <c r="P811" s="2" t="s">
        <v>329</v>
      </c>
      <c r="Q811" s="31"/>
      <c r="R811" s="31"/>
      <c r="S811" s="31"/>
      <c r="T811" s="41" t="s">
        <v>4526</v>
      </c>
      <c r="U811" s="1" t="s">
        <v>3586</v>
      </c>
      <c r="V811" s="2" t="s">
        <v>599</v>
      </c>
      <c r="W811" s="2" t="s">
        <v>46</v>
      </c>
      <c r="X811" s="2" t="s">
        <v>151</v>
      </c>
      <c r="Y811" s="2" t="s">
        <v>52</v>
      </c>
      <c r="Z811" s="17">
        <f>IF(Tabela1[[#This Row],[R.A.E]]="SIM",VLOOKUP(Tabela1[[#This Row],[CLASSIFICAÇÃO]],[1]Lista_Susp_!PRAZO,2,0)+Tabela1[[#This Row],[DATA]],"")</f>
        <v>45487</v>
      </c>
      <c r="AA811" s="19" t="str">
        <f ca="1">IF(Tabela1[[#This Row],[R.A.E]]="SIM",IF(AC811="ok","CONCLUÍDO",IF(Tabela1[[#This Row],[PRAZO ABERTURA R.A.E]]&lt;TODAY(),"ATRASADO","NO PRAZO")))</f>
        <v>CONCLUÍDO</v>
      </c>
      <c r="AB811" s="19" t="str">
        <f ca="1">IF(Tabela1[[#This Row],[PRAZO ABERTURA R.A.E]]&gt;=TODAY(),"",IF(Tabela1[[#This Row],[STATUS]]="ATRASADO",TODAY()-Tabela1[[#This Row],[PRAZO ABERTURA R.A.E]],""))</f>
        <v/>
      </c>
      <c r="AC811" s="2" t="s">
        <v>186</v>
      </c>
      <c r="AD811" s="17">
        <v>45485</v>
      </c>
      <c r="AE811" s="2" t="s">
        <v>52</v>
      </c>
      <c r="AF811" t="s">
        <v>52</v>
      </c>
    </row>
    <row r="812" spans="1:32" ht="30" x14ac:dyDescent="0.25">
      <c r="A812" s="4">
        <v>811</v>
      </c>
      <c r="B812" s="20" t="s">
        <v>32</v>
      </c>
      <c r="C812" s="49">
        <v>45479</v>
      </c>
      <c r="D812" s="6" t="str">
        <f t="shared" si="9"/>
        <v>julho</v>
      </c>
      <c r="E812" s="21">
        <v>0.5625</v>
      </c>
      <c r="F812" s="40" t="s">
        <v>4527</v>
      </c>
      <c r="G812" s="20" t="s">
        <v>34</v>
      </c>
      <c r="H812" s="9" t="s">
        <v>583</v>
      </c>
      <c r="I812" s="10"/>
      <c r="J812" s="2"/>
      <c r="K812" s="11" t="s">
        <v>4528</v>
      </c>
      <c r="L812" s="4" t="s">
        <v>3339</v>
      </c>
      <c r="M812" s="2" t="s">
        <v>128</v>
      </c>
      <c r="N812" s="20" t="s">
        <v>4529</v>
      </c>
      <c r="O812" s="20" t="s">
        <v>4530</v>
      </c>
      <c r="P812" s="2" t="s">
        <v>1628</v>
      </c>
      <c r="Q812" s="31"/>
      <c r="R812" s="31"/>
      <c r="S812" s="31"/>
      <c r="T812" s="41" t="s">
        <v>4531</v>
      </c>
      <c r="U812" s="2" t="s">
        <v>3344</v>
      </c>
      <c r="V812" s="2" t="s">
        <v>219</v>
      </c>
      <c r="W812" s="2" t="s">
        <v>184</v>
      </c>
      <c r="X812" s="2" t="s">
        <v>151</v>
      </c>
      <c r="Y812" s="2" t="s">
        <v>52</v>
      </c>
      <c r="Z812" s="17">
        <f>IF(Tabela1[[#This Row],[R.A.E]]="SIM",VLOOKUP(Tabela1[[#This Row],[CLASSIFICAÇÃO]],[1]Lista_Susp_!PRAZO,2,0)+Tabela1[[#This Row],[DATA]],"")</f>
        <v>45486</v>
      </c>
      <c r="AA812" s="19" t="str">
        <f ca="1">IF(Tabela1[[#This Row],[R.A.E]]="SIM",IF(AC812="ok","CONCLUÍDO",IF(Tabela1[[#This Row],[PRAZO ABERTURA R.A.E]]&lt;TODAY(),"ATRASADO","NO PRAZO")))</f>
        <v>CONCLUÍDO</v>
      </c>
      <c r="AB812" s="19" t="str">
        <f ca="1">IF(Tabela1[[#This Row],[PRAZO ABERTURA R.A.E]]&gt;=TODAY(),"",IF(Tabela1[[#This Row],[STATUS]]="ATRASADO",TODAY()-Tabela1[[#This Row],[PRAZO ABERTURA R.A.E]],""))</f>
        <v/>
      </c>
      <c r="AC812" s="2" t="s">
        <v>62</v>
      </c>
      <c r="AD812" s="17">
        <v>45485</v>
      </c>
      <c r="AE812" s="2" t="s">
        <v>52</v>
      </c>
      <c r="AF812" t="s">
        <v>52</v>
      </c>
    </row>
    <row r="813" spans="1:32" ht="30" x14ac:dyDescent="0.25">
      <c r="A813" s="4">
        <v>812</v>
      </c>
      <c r="B813" s="20" t="s">
        <v>32</v>
      </c>
      <c r="C813" s="49">
        <v>45479</v>
      </c>
      <c r="D813" s="6" t="str">
        <f t="shared" si="9"/>
        <v>julho</v>
      </c>
      <c r="E813" s="21">
        <v>0.875</v>
      </c>
      <c r="F813" s="40" t="s">
        <v>1326</v>
      </c>
      <c r="G813" s="20" t="s">
        <v>34</v>
      </c>
      <c r="H813" s="9" t="s">
        <v>35</v>
      </c>
      <c r="I813" s="10"/>
      <c r="J813" s="2"/>
      <c r="K813" s="11" t="s">
        <v>4532</v>
      </c>
      <c r="L813" s="4" t="s">
        <v>37</v>
      </c>
      <c r="M813" s="2" t="s">
        <v>128</v>
      </c>
      <c r="N813" s="20" t="s">
        <v>4533</v>
      </c>
      <c r="O813" s="20" t="s">
        <v>4534</v>
      </c>
      <c r="P813" s="2" t="s">
        <v>4535</v>
      </c>
      <c r="Q813" s="31"/>
      <c r="R813" s="31"/>
      <c r="S813" s="31"/>
      <c r="T813" s="41" t="s">
        <v>4536</v>
      </c>
      <c r="U813" s="2" t="s">
        <v>3398</v>
      </c>
      <c r="V813" s="2" t="s">
        <v>279</v>
      </c>
      <c r="W813" s="2" t="s">
        <v>46</v>
      </c>
      <c r="X813" s="2" t="s">
        <v>47</v>
      </c>
      <c r="Y813" s="2" t="s">
        <v>48</v>
      </c>
      <c r="Z813" s="17" t="str">
        <f>IF(Tabela1[[#This Row],[R.A.E]]="SIM",VLOOKUP(Tabela1[[#This Row],[CLASSIFICAÇÃO]],[1]Lista_Susp_!PRAZO,2,0)+Tabela1[[#This Row],[DATA]],"")</f>
        <v/>
      </c>
      <c r="AA813" s="19" t="b">
        <f ca="1">IF(Tabela1[[#This Row],[R.A.E]]="SIM",IF(AC813="ok","CONCLUÍDO",IF(Tabela1[[#This Row],[PRAZO ABERTURA R.A.E]]&lt;TODAY(),"ATRASADO","NO PRAZO")))</f>
        <v>0</v>
      </c>
      <c r="AB813" s="19" t="str">
        <f ca="1">IF(Tabela1[[#This Row],[PRAZO ABERTURA R.A.E]]&gt;=TODAY(),"",IF(Tabela1[[#This Row],[STATUS]]="ATRASADO",TODAY()-Tabela1[[#This Row],[PRAZO ABERTURA R.A.E]],""))</f>
        <v/>
      </c>
      <c r="AE813" s="2"/>
      <c r="AF813" t="s">
        <v>52</v>
      </c>
    </row>
    <row r="814" spans="1:32" ht="30" x14ac:dyDescent="0.25">
      <c r="A814" s="4">
        <v>813</v>
      </c>
      <c r="B814" s="20" t="s">
        <v>71</v>
      </c>
      <c r="C814" s="49">
        <v>45478</v>
      </c>
      <c r="D814" s="6" t="str">
        <f t="shared" si="9"/>
        <v>julho</v>
      </c>
      <c r="E814" s="21">
        <v>0.54861111111111105</v>
      </c>
      <c r="F814" s="40" t="s">
        <v>365</v>
      </c>
      <c r="G814" s="20" t="s">
        <v>125</v>
      </c>
      <c r="H814" s="9"/>
      <c r="I814" s="10"/>
      <c r="J814" s="2"/>
      <c r="K814" s="11" t="s">
        <v>4537</v>
      </c>
      <c r="L814" s="4" t="s">
        <v>4119</v>
      </c>
      <c r="M814" s="2" t="s">
        <v>128</v>
      </c>
      <c r="N814" s="20" t="s">
        <v>935</v>
      </c>
      <c r="O814" s="20" t="s">
        <v>4538</v>
      </c>
      <c r="P814" s="2" t="s">
        <v>846</v>
      </c>
      <c r="Q814" s="31"/>
      <c r="R814" s="31"/>
      <c r="S814" s="31"/>
      <c r="T814" s="41" t="s">
        <v>4539</v>
      </c>
      <c r="U814" s="2" t="s">
        <v>4123</v>
      </c>
      <c r="V814" s="2" t="s">
        <v>374</v>
      </c>
      <c r="W814" s="2" t="s">
        <v>46</v>
      </c>
      <c r="X814" s="2" t="s">
        <v>47</v>
      </c>
      <c r="Y814" s="2" t="s">
        <v>48</v>
      </c>
      <c r="Z814" s="17" t="str">
        <f>IF(Tabela1[[#This Row],[R.A.E]]="SIM",VLOOKUP(Tabela1[[#This Row],[CLASSIFICAÇÃO]],[1]Lista_Susp_!PRAZO,2,0)+Tabela1[[#This Row],[DATA]],"")</f>
        <v/>
      </c>
      <c r="AA814" s="19" t="b">
        <f ca="1">IF(Tabela1[[#This Row],[R.A.E]]="SIM",IF(AC814="ok","CONCLUÍDO",IF(Tabela1[[#This Row],[PRAZO ABERTURA R.A.E]]&lt;TODAY(),"ATRASADO","NO PRAZO")))</f>
        <v>0</v>
      </c>
      <c r="AB814" s="19" t="str">
        <f ca="1">IF(Tabela1[[#This Row],[PRAZO ABERTURA R.A.E]]&gt;=TODAY(),"",IF(Tabela1[[#This Row],[STATUS]]="ATRASADO",TODAY()-Tabela1[[#This Row],[PRAZO ABERTURA R.A.E]],""))</f>
        <v/>
      </c>
      <c r="AE814" s="2"/>
      <c r="AF814" t="s">
        <v>52</v>
      </c>
    </row>
    <row r="815" spans="1:32" ht="30" x14ac:dyDescent="0.25">
      <c r="A815" s="4">
        <v>814</v>
      </c>
      <c r="B815" s="20" t="s">
        <v>71</v>
      </c>
      <c r="C815" s="49">
        <v>45478</v>
      </c>
      <c r="D815" s="6" t="str">
        <f t="shared" si="9"/>
        <v>julho</v>
      </c>
      <c r="E815" s="21">
        <v>0.20486111111111113</v>
      </c>
      <c r="F815" s="40" t="s">
        <v>4540</v>
      </c>
      <c r="G815" s="20" t="s">
        <v>125</v>
      </c>
      <c r="H815" s="9"/>
      <c r="I815" s="10"/>
      <c r="J815" s="2" t="s">
        <v>52</v>
      </c>
      <c r="K815" s="11" t="s">
        <v>4541</v>
      </c>
      <c r="L815" s="4" t="s">
        <v>2083</v>
      </c>
      <c r="M815" s="2" t="s">
        <v>128</v>
      </c>
      <c r="N815" s="20" t="s">
        <v>4542</v>
      </c>
      <c r="O815" s="20" t="s">
        <v>4543</v>
      </c>
      <c r="P815" s="2" t="s">
        <v>1628</v>
      </c>
      <c r="Q815" s="31"/>
      <c r="R815" s="31"/>
      <c r="S815" s="31"/>
      <c r="T815" s="41" t="s">
        <v>4544</v>
      </c>
      <c r="U815" s="2" t="s">
        <v>4479</v>
      </c>
      <c r="V815" s="2" t="s">
        <v>374</v>
      </c>
      <c r="W815" s="2" t="s">
        <v>46</v>
      </c>
      <c r="X815" s="2" t="s">
        <v>151</v>
      </c>
      <c r="Y815" s="2" t="s">
        <v>52</v>
      </c>
      <c r="Z815" s="17">
        <f>IF(Tabela1[[#This Row],[R.A.E]]="SIM",VLOOKUP(Tabela1[[#This Row],[CLASSIFICAÇÃO]],[1]Lista_Susp_!PRAZO,2,0)+Tabela1[[#This Row],[DATA]],"")</f>
        <v>45485</v>
      </c>
      <c r="AA815" s="19" t="str">
        <f ca="1">IF(Tabela1[[#This Row],[R.A.E]]="SIM",IF(AC815="ok","CONCLUÍDO",IF(Tabela1[[#This Row],[PRAZO ABERTURA R.A.E]]&lt;TODAY(),"ATRASADO","NO PRAZO")))</f>
        <v>ATRASADO</v>
      </c>
      <c r="AB815" s="19">
        <f ca="1">IF(Tabela1[[#This Row],[PRAZO ABERTURA R.A.E]]&gt;=TODAY(),"",IF(Tabela1[[#This Row],[STATUS]]="ATRASADO",TODAY()-Tabela1[[#This Row],[PRAZO ABERTURA R.A.E]],""))</f>
        <v>98</v>
      </c>
      <c r="AE815" s="2"/>
      <c r="AF815" t="s">
        <v>52</v>
      </c>
    </row>
    <row r="816" spans="1:32" ht="45" x14ac:dyDescent="0.25">
      <c r="A816" s="4">
        <v>815</v>
      </c>
      <c r="B816" s="20" t="s">
        <v>32</v>
      </c>
      <c r="C816" s="49">
        <v>45478</v>
      </c>
      <c r="D816" s="6" t="str">
        <f t="shared" si="9"/>
        <v>julho</v>
      </c>
      <c r="E816" s="21">
        <v>0.25</v>
      </c>
      <c r="F816" s="40" t="s">
        <v>4545</v>
      </c>
      <c r="G816" s="20" t="s">
        <v>73</v>
      </c>
      <c r="H816" s="9"/>
      <c r="I816" s="10"/>
      <c r="J816" s="2"/>
      <c r="K816" s="11" t="s">
        <v>4546</v>
      </c>
      <c r="L816" s="4" t="s">
        <v>902</v>
      </c>
      <c r="M816" s="2" t="s">
        <v>96</v>
      </c>
      <c r="N816" s="20" t="s">
        <v>1425</v>
      </c>
      <c r="O816" s="20" t="s">
        <v>4547</v>
      </c>
      <c r="P816" s="2" t="s">
        <v>4548</v>
      </c>
      <c r="Q816" s="31"/>
      <c r="R816" s="31"/>
      <c r="S816" s="31"/>
      <c r="T816" s="41" t="s">
        <v>4549</v>
      </c>
      <c r="U816" s="2" t="s">
        <v>4550</v>
      </c>
      <c r="V816" s="2" t="s">
        <v>398</v>
      </c>
      <c r="W816" s="2" t="s">
        <v>46</v>
      </c>
      <c r="X816" s="2" t="s">
        <v>47</v>
      </c>
      <c r="Y816" s="2" t="s">
        <v>48</v>
      </c>
      <c r="Z816" s="17" t="str">
        <f>IF(Tabela1[[#This Row],[R.A.E]]="SIM",VLOOKUP(Tabela1[[#This Row],[CLASSIFICAÇÃO]],[1]Lista_Susp_!PRAZO,2,0)+Tabela1[[#This Row],[DATA]],"")</f>
        <v/>
      </c>
      <c r="AA816" s="19" t="b">
        <f ca="1">IF(Tabela1[[#This Row],[R.A.E]]="SIM",IF(AC816="ok","CONCLUÍDO",IF(Tabela1[[#This Row],[PRAZO ABERTURA R.A.E]]&lt;TODAY(),"ATRASADO","NO PRAZO")))</f>
        <v>0</v>
      </c>
      <c r="AB816" s="19" t="str">
        <f ca="1">IF(Tabela1[[#This Row],[PRAZO ABERTURA R.A.E]]&gt;=TODAY(),"",IF(Tabela1[[#This Row],[STATUS]]="ATRASADO",TODAY()-Tabela1[[#This Row],[PRAZO ABERTURA R.A.E]],""))</f>
        <v/>
      </c>
      <c r="AE816" s="2"/>
      <c r="AF816" t="s">
        <v>52</v>
      </c>
    </row>
    <row r="817" spans="1:32" x14ac:dyDescent="0.25">
      <c r="A817" s="4">
        <v>816</v>
      </c>
      <c r="B817" s="20" t="s">
        <v>32</v>
      </c>
      <c r="C817" s="49">
        <v>45482</v>
      </c>
      <c r="D817" s="6" t="str">
        <f t="shared" si="9"/>
        <v>julho</v>
      </c>
      <c r="E817" s="21">
        <v>0.47222222222222227</v>
      </c>
      <c r="F817" s="40" t="s">
        <v>317</v>
      </c>
      <c r="G817" s="20" t="s">
        <v>73</v>
      </c>
      <c r="H817" s="9"/>
      <c r="I817" s="10"/>
      <c r="J817" s="2"/>
      <c r="K817" s="11" t="s">
        <v>4551</v>
      </c>
      <c r="L817" s="4" t="s">
        <v>37</v>
      </c>
      <c r="M817" s="2" t="s">
        <v>76</v>
      </c>
      <c r="N817" s="20" t="s">
        <v>4552</v>
      </c>
      <c r="O817" s="20" t="s">
        <v>4553</v>
      </c>
      <c r="P817" s="2" t="s">
        <v>3111</v>
      </c>
      <c r="Q817" s="31"/>
      <c r="R817" s="31"/>
      <c r="S817" s="31"/>
      <c r="T817" s="41" t="s">
        <v>4554</v>
      </c>
      <c r="U817" s="2" t="s">
        <v>4555</v>
      </c>
      <c r="V817" s="2" t="s">
        <v>467</v>
      </c>
      <c r="W817" s="2" t="s">
        <v>46</v>
      </c>
      <c r="X817" s="2" t="s">
        <v>47</v>
      </c>
      <c r="Y817" s="2" t="s">
        <v>48</v>
      </c>
      <c r="Z817" s="17" t="str">
        <f>IF(Tabela1[[#This Row],[R.A.E]]="SIM",VLOOKUP(Tabela1[[#This Row],[CLASSIFICAÇÃO]],[1]Lista_Susp_!PRAZO,2,0)+Tabela1[[#This Row],[DATA]],"")</f>
        <v/>
      </c>
      <c r="AA817" s="19" t="b">
        <f ca="1">IF(Tabela1[[#This Row],[R.A.E]]="SIM",IF(AC817="ok","CONCLUÍDO",IF(Tabela1[[#This Row],[PRAZO ABERTURA R.A.E]]&lt;TODAY(),"ATRASADO","NO PRAZO")))</f>
        <v>0</v>
      </c>
      <c r="AB817" s="19" t="str">
        <f ca="1">IF(Tabela1[[#This Row],[PRAZO ABERTURA R.A.E]]&gt;=TODAY(),"",IF(Tabela1[[#This Row],[STATUS]]="ATRASADO",TODAY()-Tabela1[[#This Row],[PRAZO ABERTURA R.A.E]],""))</f>
        <v/>
      </c>
      <c r="AE817" s="2"/>
      <c r="AF817" t="s">
        <v>52</v>
      </c>
    </row>
    <row r="818" spans="1:32" x14ac:dyDescent="0.25">
      <c r="A818" s="4">
        <v>817</v>
      </c>
      <c r="B818" s="20" t="s">
        <v>32</v>
      </c>
      <c r="C818" s="49">
        <v>45481</v>
      </c>
      <c r="D818" s="6" t="str">
        <f t="shared" si="9"/>
        <v>julho</v>
      </c>
      <c r="E818" s="21">
        <v>0.34722222222222227</v>
      </c>
      <c r="F818" s="40" t="s">
        <v>4556</v>
      </c>
      <c r="G818" s="20" t="s">
        <v>34</v>
      </c>
      <c r="H818" s="9" t="s">
        <v>113</v>
      </c>
      <c r="I818" s="10"/>
      <c r="J818" s="2"/>
      <c r="K818" s="11" t="s">
        <v>4557</v>
      </c>
      <c r="L818" s="4" t="s">
        <v>37</v>
      </c>
      <c r="M818" s="2" t="s">
        <v>38</v>
      </c>
      <c r="N818" s="20" t="s">
        <v>2721</v>
      </c>
      <c r="O818" s="20" t="s">
        <v>4558</v>
      </c>
      <c r="P818" s="2" t="s">
        <v>4559</v>
      </c>
      <c r="Q818" s="31"/>
      <c r="R818" s="31"/>
      <c r="S818" s="31"/>
      <c r="T818" s="41" t="s">
        <v>4560</v>
      </c>
      <c r="U818" s="2" t="s">
        <v>4561</v>
      </c>
      <c r="V818" s="2" t="s">
        <v>45</v>
      </c>
      <c r="W818" s="2" t="s">
        <v>46</v>
      </c>
      <c r="X818" s="2" t="s">
        <v>47</v>
      </c>
      <c r="Y818" s="2" t="s">
        <v>48</v>
      </c>
      <c r="Z818" s="17" t="str">
        <f>IF(Tabela1[[#This Row],[R.A.E]]="SIM",VLOOKUP(Tabela1[[#This Row],[CLASSIFICAÇÃO]],[1]Lista_Susp_!PRAZO,2,0)+Tabela1[[#This Row],[DATA]],"")</f>
        <v/>
      </c>
      <c r="AA818" s="19" t="b">
        <f ca="1">IF(Tabela1[[#This Row],[R.A.E]]="SIM",IF(AC818="ok","CONCLUÍDO",IF(Tabela1[[#This Row],[PRAZO ABERTURA R.A.E]]&lt;TODAY(),"ATRASADO","NO PRAZO")))</f>
        <v>0</v>
      </c>
      <c r="AB818" s="19" t="str">
        <f ca="1">IF(Tabela1[[#This Row],[PRAZO ABERTURA R.A.E]]&gt;=TODAY(),"",IF(Tabela1[[#This Row],[STATUS]]="ATRASADO",TODAY()-Tabela1[[#This Row],[PRAZO ABERTURA R.A.E]],""))</f>
        <v/>
      </c>
      <c r="AE818" s="2"/>
      <c r="AF818" t="s">
        <v>52</v>
      </c>
    </row>
    <row r="819" spans="1:32" ht="30" x14ac:dyDescent="0.25">
      <c r="A819" s="4">
        <v>818</v>
      </c>
      <c r="B819" s="20" t="s">
        <v>32</v>
      </c>
      <c r="C819" s="49">
        <v>45478</v>
      </c>
      <c r="D819" s="6" t="str">
        <f t="shared" si="9"/>
        <v>julho</v>
      </c>
      <c r="E819" s="21">
        <v>0.20833333333333334</v>
      </c>
      <c r="F819" s="40" t="s">
        <v>4562</v>
      </c>
      <c r="G819" s="20" t="s">
        <v>34</v>
      </c>
      <c r="H819" s="9" t="s">
        <v>113</v>
      </c>
      <c r="I819" s="10"/>
      <c r="J819" s="2"/>
      <c r="K819" s="11" t="s">
        <v>4563</v>
      </c>
      <c r="L819" s="4" t="s">
        <v>37</v>
      </c>
      <c r="M819" s="2" t="s">
        <v>38</v>
      </c>
      <c r="N819" s="20" t="s">
        <v>4564</v>
      </c>
      <c r="O819" s="20" t="s">
        <v>4565</v>
      </c>
      <c r="P819" s="2" t="s">
        <v>4566</v>
      </c>
      <c r="Q819" s="31"/>
      <c r="R819" s="31"/>
      <c r="S819" s="31"/>
      <c r="T819" s="41" t="s">
        <v>4567</v>
      </c>
      <c r="U819" s="2" t="s">
        <v>2741</v>
      </c>
      <c r="V819" s="2" t="s">
        <v>45</v>
      </c>
      <c r="W819" s="2" t="s">
        <v>46</v>
      </c>
      <c r="X819" s="2" t="s">
        <v>47</v>
      </c>
      <c r="Y819" s="2" t="s">
        <v>48</v>
      </c>
      <c r="Z819" s="17" t="str">
        <f>IF(Tabela1[[#This Row],[R.A.E]]="SIM",VLOOKUP(Tabela1[[#This Row],[CLASSIFICAÇÃO]],[1]Lista_Susp_!PRAZO,2,0)+Tabela1[[#This Row],[DATA]],"")</f>
        <v/>
      </c>
      <c r="AA819" s="19" t="b">
        <f ca="1">IF(Tabela1[[#This Row],[R.A.E]]="SIM",IF(AC819="ok","CONCLUÍDO",IF(Tabela1[[#This Row],[PRAZO ABERTURA R.A.E]]&lt;TODAY(),"ATRASADO","NO PRAZO")))</f>
        <v>0</v>
      </c>
      <c r="AB819" s="19" t="str">
        <f ca="1">IF(Tabela1[[#This Row],[PRAZO ABERTURA R.A.E]]&gt;=TODAY(),"",IF(Tabela1[[#This Row],[STATUS]]="ATRASADO",TODAY()-Tabela1[[#This Row],[PRAZO ABERTURA R.A.E]],""))</f>
        <v/>
      </c>
      <c r="AE819" s="2"/>
      <c r="AF819" t="s">
        <v>48</v>
      </c>
    </row>
    <row r="820" spans="1:32" ht="30" x14ac:dyDescent="0.25">
      <c r="A820" s="4">
        <v>819</v>
      </c>
      <c r="B820" s="20" t="s">
        <v>71</v>
      </c>
      <c r="C820" s="49">
        <v>45482</v>
      </c>
      <c r="D820" s="6" t="str">
        <f t="shared" si="9"/>
        <v>julho</v>
      </c>
      <c r="E820" s="21">
        <v>0.66666666666666663</v>
      </c>
      <c r="F820" s="40" t="s">
        <v>4568</v>
      </c>
      <c r="G820" s="20" t="s">
        <v>125</v>
      </c>
      <c r="H820" s="9"/>
      <c r="I820" s="10"/>
      <c r="J820" s="2"/>
      <c r="K820" s="11" t="s">
        <v>4569</v>
      </c>
      <c r="L820" s="4" t="s">
        <v>4570</v>
      </c>
      <c r="M820" s="2" t="s">
        <v>128</v>
      </c>
      <c r="N820" s="20" t="s">
        <v>4571</v>
      </c>
      <c r="O820" s="20" t="s">
        <v>4572</v>
      </c>
      <c r="P820" s="2" t="s">
        <v>4143</v>
      </c>
      <c r="Q820" s="31"/>
      <c r="R820" s="31"/>
      <c r="S820" s="31"/>
      <c r="T820" s="41" t="s">
        <v>4573</v>
      </c>
      <c r="U820" s="2" t="s">
        <v>2648</v>
      </c>
      <c r="V820" s="2" t="s">
        <v>3811</v>
      </c>
      <c r="W820" s="2" t="s">
        <v>46</v>
      </c>
      <c r="X820" s="2" t="s">
        <v>151</v>
      </c>
      <c r="Y820" s="2" t="s">
        <v>52</v>
      </c>
      <c r="Z820" s="17">
        <f>IF(Tabela1[[#This Row],[R.A.E]]="SIM",VLOOKUP(Tabela1[[#This Row],[CLASSIFICAÇÃO]],[1]Lista_Susp_!PRAZO,2,0)+Tabela1[[#This Row],[DATA]],"")</f>
        <v>45489</v>
      </c>
      <c r="AA820" s="19" t="str">
        <f ca="1">IF(Tabela1[[#This Row],[R.A.E]]="SIM",IF(AC820="ok","CONCLUÍDO",IF(Tabela1[[#This Row],[PRAZO ABERTURA R.A.E]]&lt;TODAY(),"ATRASADO","NO PRAZO")))</f>
        <v>ATRASADO</v>
      </c>
      <c r="AB820" s="19">
        <f ca="1">IF(Tabela1[[#This Row],[PRAZO ABERTURA R.A.E]]&gt;=TODAY(),"",IF(Tabela1[[#This Row],[STATUS]]="ATRASADO",TODAY()-Tabela1[[#This Row],[PRAZO ABERTURA R.A.E]],""))</f>
        <v>94</v>
      </c>
      <c r="AE820" s="2"/>
      <c r="AF820" t="s">
        <v>52</v>
      </c>
    </row>
    <row r="821" spans="1:32" ht="30" x14ac:dyDescent="0.25">
      <c r="A821" s="4">
        <v>820</v>
      </c>
      <c r="B821" s="20" t="s">
        <v>32</v>
      </c>
      <c r="C821" s="49">
        <v>45483</v>
      </c>
      <c r="D821" s="6" t="str">
        <f t="shared" si="9"/>
        <v>julho</v>
      </c>
      <c r="E821" s="21">
        <v>0.64583333333333337</v>
      </c>
      <c r="F821" s="40" t="s">
        <v>4574</v>
      </c>
      <c r="G821" s="20" t="s">
        <v>73</v>
      </c>
      <c r="H821" s="9"/>
      <c r="I821" s="10"/>
      <c r="J821" s="2"/>
      <c r="K821" s="11" t="s">
        <v>4575</v>
      </c>
      <c r="L821" s="4" t="s">
        <v>3885</v>
      </c>
      <c r="M821" s="2" t="s">
        <v>128</v>
      </c>
      <c r="N821" s="20" t="s">
        <v>2681</v>
      </c>
      <c r="O821" s="20" t="s">
        <v>4576</v>
      </c>
      <c r="P821" s="2" t="s">
        <v>1386</v>
      </c>
      <c r="Q821" s="31"/>
      <c r="R821" s="31"/>
      <c r="S821" s="31"/>
      <c r="T821" s="41" t="s">
        <v>4577</v>
      </c>
      <c r="U821" s="2" t="s">
        <v>3888</v>
      </c>
      <c r="V821" s="2" t="s">
        <v>135</v>
      </c>
      <c r="W821" s="2" t="s">
        <v>46</v>
      </c>
      <c r="X821" s="2" t="s">
        <v>47</v>
      </c>
      <c r="Y821" s="2" t="s">
        <v>48</v>
      </c>
      <c r="Z821" s="17" t="str">
        <f>IF(Tabela1[[#This Row],[R.A.E]]="SIM",VLOOKUP(Tabela1[[#This Row],[CLASSIFICAÇÃO]],[1]Lista_Susp_!PRAZO,2,0)+Tabela1[[#This Row],[DATA]],"")</f>
        <v/>
      </c>
      <c r="AA821" s="19" t="b">
        <f ca="1">IF(Tabela1[[#This Row],[R.A.E]]="SIM",IF(AC821="ok","CONCLUÍDO",IF(Tabela1[[#This Row],[PRAZO ABERTURA R.A.E]]&lt;TODAY(),"ATRASADO","NO PRAZO")))</f>
        <v>0</v>
      </c>
      <c r="AB821" s="19" t="str">
        <f ca="1">IF(Tabela1[[#This Row],[PRAZO ABERTURA R.A.E]]&gt;=TODAY(),"",IF(Tabela1[[#This Row],[STATUS]]="ATRASADO",TODAY()-Tabela1[[#This Row],[PRAZO ABERTURA R.A.E]],""))</f>
        <v/>
      </c>
      <c r="AE821" s="2"/>
      <c r="AF821" t="s">
        <v>52</v>
      </c>
    </row>
    <row r="822" spans="1:32" x14ac:dyDescent="0.25">
      <c r="A822" s="4">
        <v>821</v>
      </c>
      <c r="B822" s="20" t="s">
        <v>32</v>
      </c>
      <c r="C822" s="49">
        <v>45483</v>
      </c>
      <c r="D822" s="6" t="str">
        <f t="shared" si="9"/>
        <v>julho</v>
      </c>
      <c r="E822" s="21">
        <v>0.4548611111111111</v>
      </c>
      <c r="F822" s="40" t="s">
        <v>4339</v>
      </c>
      <c r="G822" s="20" t="s">
        <v>1084</v>
      </c>
      <c r="H822" s="9"/>
      <c r="I822" s="10"/>
      <c r="J822" s="2" t="s">
        <v>52</v>
      </c>
      <c r="K822" s="11" t="s">
        <v>4578</v>
      </c>
      <c r="L822" s="4" t="s">
        <v>211</v>
      </c>
      <c r="M822" s="2" t="s">
        <v>128</v>
      </c>
      <c r="N822" s="20" t="s">
        <v>4579</v>
      </c>
      <c r="O822" s="20" t="s">
        <v>4580</v>
      </c>
      <c r="P822" s="2" t="s">
        <v>1386</v>
      </c>
      <c r="Q822" s="31"/>
      <c r="R822" s="31"/>
      <c r="S822" s="31"/>
      <c r="T822" s="41" t="s">
        <v>4581</v>
      </c>
      <c r="U822" s="2" t="s">
        <v>4582</v>
      </c>
      <c r="V822" s="2" t="s">
        <v>219</v>
      </c>
      <c r="W822" s="2" t="s">
        <v>184</v>
      </c>
      <c r="X822" s="2" t="s">
        <v>151</v>
      </c>
      <c r="Y822" s="2" t="s">
        <v>52</v>
      </c>
      <c r="Z822" s="17">
        <f>IF(Tabela1[[#This Row],[R.A.E]]="SIM",VLOOKUP(Tabela1[[#This Row],[CLASSIFICAÇÃO]],[1]Lista_Susp_!PRAZO,2,0)+Tabela1[[#This Row],[DATA]],"")</f>
        <v>45490</v>
      </c>
      <c r="AA822" s="19" t="str">
        <f ca="1">IF(Tabela1[[#This Row],[R.A.E]]="SIM",IF(AC822="ok","CONCLUÍDO",IF(Tabela1[[#This Row],[PRAZO ABERTURA R.A.E]]&lt;TODAY(),"ATRASADO","NO PRAZO")))</f>
        <v>CONCLUÍDO</v>
      </c>
      <c r="AB822" s="19" t="str">
        <f ca="1">IF(Tabela1[[#This Row],[PRAZO ABERTURA R.A.E]]&gt;=TODAY(),"",IF(Tabela1[[#This Row],[STATUS]]="ATRASADO",TODAY()-Tabela1[[#This Row],[PRAZO ABERTURA R.A.E]],""))</f>
        <v/>
      </c>
      <c r="AC822" s="2" t="s">
        <v>62</v>
      </c>
      <c r="AD822" s="17">
        <v>45488</v>
      </c>
      <c r="AE822" s="2" t="s">
        <v>52</v>
      </c>
      <c r="AF822" t="s">
        <v>52</v>
      </c>
    </row>
    <row r="823" spans="1:32" ht="30" x14ac:dyDescent="0.25">
      <c r="A823" s="4">
        <v>822</v>
      </c>
      <c r="B823" s="20" t="s">
        <v>32</v>
      </c>
      <c r="C823" s="49">
        <v>45482</v>
      </c>
      <c r="D823" s="6" t="str">
        <f t="shared" si="9"/>
        <v>julho</v>
      </c>
      <c r="E823" s="21">
        <v>0.4375</v>
      </c>
      <c r="F823" s="40" t="s">
        <v>4583</v>
      </c>
      <c r="G823" s="20" t="s">
        <v>34</v>
      </c>
      <c r="H823" s="9" t="s">
        <v>583</v>
      </c>
      <c r="I823" s="10"/>
      <c r="J823" s="2"/>
      <c r="K823" s="11" t="s">
        <v>4584</v>
      </c>
      <c r="L823" s="4" t="s">
        <v>95</v>
      </c>
      <c r="M823" s="2" t="s">
        <v>128</v>
      </c>
      <c r="N823" s="20" t="s">
        <v>935</v>
      </c>
      <c r="O823" s="20" t="s">
        <v>4585</v>
      </c>
      <c r="P823" s="2" t="s">
        <v>99</v>
      </c>
      <c r="Q823" s="31"/>
      <c r="R823" s="31"/>
      <c r="S823" s="31"/>
      <c r="T823" s="41" t="s">
        <v>4586</v>
      </c>
      <c r="U823" s="2" t="s">
        <v>4587</v>
      </c>
      <c r="V823" s="2" t="s">
        <v>1038</v>
      </c>
      <c r="W823" s="2" t="s">
        <v>46</v>
      </c>
      <c r="X823" s="2" t="s">
        <v>47</v>
      </c>
      <c r="Y823" s="2" t="s">
        <v>48</v>
      </c>
      <c r="Z823" s="17" t="str">
        <f>IF(Tabela1[[#This Row],[R.A.E]]="SIM",VLOOKUP(Tabela1[[#This Row],[CLASSIFICAÇÃO]],[1]Lista_Susp_!PRAZO,2,0)+Tabela1[[#This Row],[DATA]],"")</f>
        <v/>
      </c>
      <c r="AA823" s="19" t="b">
        <f ca="1">IF(Tabela1[[#This Row],[R.A.E]]="SIM",IF(AC823="ok","CONCLUÍDO",IF(Tabela1[[#This Row],[PRAZO ABERTURA R.A.E]]&lt;TODAY(),"ATRASADO","NO PRAZO")))</f>
        <v>0</v>
      </c>
      <c r="AB823" s="19" t="str">
        <f ca="1">IF(Tabela1[[#This Row],[PRAZO ABERTURA R.A.E]]&gt;=TODAY(),"",IF(Tabela1[[#This Row],[STATUS]]="ATRASADO",TODAY()-Tabela1[[#This Row],[PRAZO ABERTURA R.A.E]],""))</f>
        <v/>
      </c>
      <c r="AE823" s="2"/>
      <c r="AF823" t="s">
        <v>52</v>
      </c>
    </row>
    <row r="824" spans="1:32" ht="30" x14ac:dyDescent="0.25">
      <c r="A824" s="4">
        <v>823</v>
      </c>
      <c r="B824" s="20" t="s">
        <v>32</v>
      </c>
      <c r="C824" s="49">
        <v>45482</v>
      </c>
      <c r="D824" s="6" t="str">
        <f t="shared" si="9"/>
        <v>julho</v>
      </c>
      <c r="E824" s="21">
        <v>0.4375</v>
      </c>
      <c r="F824" s="40" t="s">
        <v>4583</v>
      </c>
      <c r="G824" s="20" t="s">
        <v>34</v>
      </c>
      <c r="H824" s="9" t="s">
        <v>583</v>
      </c>
      <c r="I824" s="10"/>
      <c r="J824" s="2"/>
      <c r="K824" s="11" t="s">
        <v>4588</v>
      </c>
      <c r="L824" s="4" t="s">
        <v>95</v>
      </c>
      <c r="M824" s="2" t="s">
        <v>128</v>
      </c>
      <c r="N824" s="20" t="s">
        <v>935</v>
      </c>
      <c r="O824" s="20" t="s">
        <v>4589</v>
      </c>
      <c r="P824" s="2" t="s">
        <v>99</v>
      </c>
      <c r="Q824" s="31"/>
      <c r="R824" s="31"/>
      <c r="S824" s="31"/>
      <c r="T824" s="41" t="s">
        <v>4586</v>
      </c>
      <c r="U824" s="2" t="s">
        <v>4587</v>
      </c>
      <c r="V824" s="2" t="s">
        <v>1038</v>
      </c>
      <c r="W824" s="2" t="s">
        <v>46</v>
      </c>
      <c r="X824" s="2" t="s">
        <v>47</v>
      </c>
      <c r="Y824" s="2" t="s">
        <v>48</v>
      </c>
      <c r="Z824" s="17" t="str">
        <f>IF(Tabela1[[#This Row],[R.A.E]]="SIM",VLOOKUP(Tabela1[[#This Row],[CLASSIFICAÇÃO]],[1]Lista_Susp_!PRAZO,2,0)+Tabela1[[#This Row],[DATA]],"")</f>
        <v/>
      </c>
      <c r="AA824" s="19" t="b">
        <f ca="1">IF(Tabela1[[#This Row],[R.A.E]]="SIM",IF(AC824="ok","CONCLUÍDO",IF(Tabela1[[#This Row],[PRAZO ABERTURA R.A.E]]&lt;TODAY(),"ATRASADO","NO PRAZO")))</f>
        <v>0</v>
      </c>
      <c r="AB824" s="19" t="str">
        <f ca="1">IF(Tabela1[[#This Row],[PRAZO ABERTURA R.A.E]]&gt;=TODAY(),"",IF(Tabela1[[#This Row],[STATUS]]="ATRASADO",TODAY()-Tabela1[[#This Row],[PRAZO ABERTURA R.A.E]],""))</f>
        <v/>
      </c>
      <c r="AE824" s="2"/>
      <c r="AF824" t="s">
        <v>52</v>
      </c>
    </row>
    <row r="825" spans="1:32" x14ac:dyDescent="0.25">
      <c r="A825" s="20">
        <v>824</v>
      </c>
      <c r="B825" s="20" t="s">
        <v>32</v>
      </c>
      <c r="C825" s="49">
        <v>45484</v>
      </c>
      <c r="D825" s="6" t="str">
        <f t="shared" si="9"/>
        <v>julho</v>
      </c>
      <c r="E825" s="21">
        <v>0.45833333333333331</v>
      </c>
      <c r="F825" s="40" t="s">
        <v>4590</v>
      </c>
      <c r="G825" s="20" t="s">
        <v>73</v>
      </c>
      <c r="H825" s="2"/>
      <c r="I825" s="10"/>
      <c r="J825" s="2"/>
      <c r="K825" s="11" t="s">
        <v>4591</v>
      </c>
      <c r="L825" s="2" t="s">
        <v>127</v>
      </c>
      <c r="M825" s="2" t="s">
        <v>128</v>
      </c>
      <c r="N825" s="20" t="s">
        <v>4592</v>
      </c>
      <c r="O825" s="20" t="s">
        <v>4593</v>
      </c>
      <c r="P825" s="2" t="s">
        <v>4594</v>
      </c>
      <c r="S825" s="2"/>
      <c r="T825" s="41" t="s">
        <v>4595</v>
      </c>
      <c r="U825" s="2" t="s">
        <v>489</v>
      </c>
      <c r="V825" s="2" t="s">
        <v>135</v>
      </c>
      <c r="W825" s="2" t="s">
        <v>46</v>
      </c>
      <c r="X825" s="2" t="s">
        <v>47</v>
      </c>
      <c r="Y825" s="2" t="s">
        <v>48</v>
      </c>
      <c r="Z825" s="17" t="str">
        <f>IF(Tabela1[[#This Row],[R.A.E]]="SIM",VLOOKUP(Tabela1[[#This Row],[CLASSIFICAÇÃO]],[1]Lista_Susp_!PRAZO,2,0)+Tabela1[[#This Row],[DATA]],"")</f>
        <v/>
      </c>
      <c r="AA825" s="19" t="b">
        <f ca="1">IF(Tabela1[[#This Row],[R.A.E]]="SIM",IF(AC825="ok","CONCLUÍDO",IF(Tabela1[[#This Row],[PRAZO ABERTURA R.A.E]]&lt;TODAY(),"ATRASADO","NO PRAZO")))</f>
        <v>0</v>
      </c>
      <c r="AB825" s="19" t="str">
        <f ca="1">IF(Tabela1[[#This Row],[PRAZO ABERTURA R.A.E]]&gt;=TODAY(),"",IF(Tabela1[[#This Row],[STATUS]]="ATRASADO",TODAY()-Tabela1[[#This Row],[PRAZO ABERTURA R.A.E]],""))</f>
        <v/>
      </c>
      <c r="AE825" s="2"/>
      <c r="AF825" t="s">
        <v>52</v>
      </c>
    </row>
    <row r="826" spans="1:32" ht="30" x14ac:dyDescent="0.25">
      <c r="A826" s="20">
        <v>825</v>
      </c>
      <c r="B826" s="20" t="s">
        <v>71</v>
      </c>
      <c r="C826" s="49">
        <v>45483</v>
      </c>
      <c r="D826" s="6" t="str">
        <f t="shared" si="9"/>
        <v>julho</v>
      </c>
      <c r="E826" s="21">
        <v>0.66666666666666663</v>
      </c>
      <c r="F826" s="40" t="s">
        <v>4596</v>
      </c>
      <c r="G826" s="20" t="s">
        <v>125</v>
      </c>
      <c r="H826" s="2"/>
      <c r="I826" s="10"/>
      <c r="J826" s="2"/>
      <c r="K826" s="11" t="s">
        <v>4597</v>
      </c>
      <c r="L826" s="4" t="s">
        <v>4119</v>
      </c>
      <c r="M826" s="2" t="s">
        <v>128</v>
      </c>
      <c r="N826" s="20" t="s">
        <v>935</v>
      </c>
      <c r="O826" s="20" t="s">
        <v>4598</v>
      </c>
      <c r="P826" s="2" t="s">
        <v>846</v>
      </c>
      <c r="S826" s="2"/>
      <c r="T826" t="s">
        <v>4599</v>
      </c>
      <c r="U826" s="2" t="s">
        <v>4123</v>
      </c>
      <c r="V826" s="2" t="s">
        <v>374</v>
      </c>
      <c r="W826" s="2" t="s">
        <v>46</v>
      </c>
      <c r="X826" s="2" t="s">
        <v>47</v>
      </c>
      <c r="Y826" s="2" t="s">
        <v>48</v>
      </c>
      <c r="Z826" s="17" t="str">
        <f>IF(Tabela1[[#This Row],[R.A.E]]="SIM",VLOOKUP(Tabela1[[#This Row],[CLASSIFICAÇÃO]],[1]Lista_Susp_!PRAZO,2,0)+Tabela1[[#This Row],[DATA]],"")</f>
        <v/>
      </c>
      <c r="AA826" s="19" t="b">
        <f ca="1">IF(Tabela1[[#This Row],[R.A.E]]="SIM",IF(AC826="ok","CONCLUÍDO",IF(Tabela1[[#This Row],[PRAZO ABERTURA R.A.E]]&lt;TODAY(),"ATRASADO","NO PRAZO")))</f>
        <v>0</v>
      </c>
      <c r="AB826" s="19" t="str">
        <f ca="1">IF(Tabela1[[#This Row],[PRAZO ABERTURA R.A.E]]&gt;=TODAY(),"",IF(Tabela1[[#This Row],[STATUS]]="ATRASADO",TODAY()-Tabela1[[#This Row],[PRAZO ABERTURA R.A.E]],""))</f>
        <v/>
      </c>
      <c r="AE826" s="2"/>
      <c r="AF826" t="s">
        <v>52</v>
      </c>
    </row>
    <row r="827" spans="1:32" ht="30" x14ac:dyDescent="0.25">
      <c r="A827" s="20">
        <v>826</v>
      </c>
      <c r="B827" s="20" t="s">
        <v>32</v>
      </c>
      <c r="C827" s="49">
        <v>45484</v>
      </c>
      <c r="D827" s="6" t="str">
        <f t="shared" si="9"/>
        <v>julho</v>
      </c>
      <c r="E827" s="21">
        <v>0.5</v>
      </c>
      <c r="F827" s="40" t="s">
        <v>3798</v>
      </c>
      <c r="G827" s="20" t="s">
        <v>73</v>
      </c>
      <c r="H827" s="2"/>
      <c r="I827" s="10"/>
      <c r="J827" s="2"/>
      <c r="K827" s="11" t="s">
        <v>4600</v>
      </c>
      <c r="L827" s="2" t="s">
        <v>37</v>
      </c>
      <c r="M827" s="2" t="s">
        <v>76</v>
      </c>
      <c r="N827" s="20" t="s">
        <v>4601</v>
      </c>
      <c r="O827" s="20" t="s">
        <v>4602</v>
      </c>
      <c r="P827" s="2" t="s">
        <v>319</v>
      </c>
      <c r="S827" s="2"/>
      <c r="T827" s="41" t="s">
        <v>4603</v>
      </c>
      <c r="U827" s="2" t="s">
        <v>3543</v>
      </c>
      <c r="V827" s="2" t="s">
        <v>467</v>
      </c>
      <c r="W827" s="2" t="s">
        <v>46</v>
      </c>
      <c r="X827" s="2" t="s">
        <v>47</v>
      </c>
      <c r="Y827" s="2" t="s">
        <v>48</v>
      </c>
      <c r="Z827" s="17" t="str">
        <f>IF(Tabela1[[#This Row],[R.A.E]]="SIM",VLOOKUP(Tabela1[[#This Row],[CLASSIFICAÇÃO]],[1]Lista_Susp_!PRAZO,2,0)+Tabela1[[#This Row],[DATA]],"")</f>
        <v/>
      </c>
      <c r="AA827" s="19" t="b">
        <f ca="1">IF(Tabela1[[#This Row],[R.A.E]]="SIM",IF(AC827="ok","CONCLUÍDO",IF(Tabela1[[#This Row],[PRAZO ABERTURA R.A.E]]&lt;TODAY(),"ATRASADO","NO PRAZO")))</f>
        <v>0</v>
      </c>
      <c r="AB827" s="19" t="str">
        <f ca="1">IF(Tabela1[[#This Row],[PRAZO ABERTURA R.A.E]]&gt;=TODAY(),"",IF(Tabela1[[#This Row],[STATUS]]="ATRASADO",TODAY()-Tabela1[[#This Row],[PRAZO ABERTURA R.A.E]],""))</f>
        <v/>
      </c>
      <c r="AE827" s="2"/>
      <c r="AF827" t="s">
        <v>52</v>
      </c>
    </row>
    <row r="828" spans="1:32" x14ac:dyDescent="0.25">
      <c r="A828" s="20">
        <v>827</v>
      </c>
      <c r="B828" s="20" t="s">
        <v>32</v>
      </c>
      <c r="C828" s="49">
        <v>45484</v>
      </c>
      <c r="D828" s="6" t="str">
        <f t="shared" si="9"/>
        <v>julho</v>
      </c>
      <c r="E828" s="21">
        <v>0.43055555555555558</v>
      </c>
      <c r="F828" s="40" t="s">
        <v>4604</v>
      </c>
      <c r="G828" s="20" t="s">
        <v>34</v>
      </c>
      <c r="H828" s="9" t="s">
        <v>113</v>
      </c>
      <c r="I828" s="10"/>
      <c r="J828" s="2"/>
      <c r="K828" s="11" t="s">
        <v>4605</v>
      </c>
      <c r="L828" s="2" t="s">
        <v>37</v>
      </c>
      <c r="M828" s="2" t="s">
        <v>38</v>
      </c>
      <c r="N828" s="20" t="s">
        <v>2592</v>
      </c>
      <c r="O828" s="20" t="s">
        <v>4606</v>
      </c>
      <c r="P828" s="2" t="s">
        <v>1628</v>
      </c>
      <c r="S828" s="2"/>
      <c r="T828" t="s">
        <v>4607</v>
      </c>
      <c r="U828" s="2" t="s">
        <v>2595</v>
      </c>
      <c r="V828" s="2" t="s">
        <v>45</v>
      </c>
      <c r="W828" s="2" t="s">
        <v>184</v>
      </c>
      <c r="X828" s="2" t="s">
        <v>47</v>
      </c>
      <c r="Y828" s="2" t="s">
        <v>52</v>
      </c>
      <c r="Z828" s="17">
        <v>45490</v>
      </c>
      <c r="AA828" s="19" t="s">
        <v>972</v>
      </c>
      <c r="AB828" s="19" t="str">
        <f ca="1">IF(Tabela1[[#This Row],[PRAZO ABERTURA R.A.E]]&gt;=TODAY(),"",IF(Tabela1[[#This Row],[STATUS]]="ATRASADO",TODAY()-Tabela1[[#This Row],[PRAZO ABERTURA R.A.E]],""))</f>
        <v/>
      </c>
      <c r="AC828" s="17">
        <v>45490</v>
      </c>
      <c r="AD828" s="17">
        <v>45490</v>
      </c>
      <c r="AE828" s="2" t="s">
        <v>52</v>
      </c>
      <c r="AF828" t="s">
        <v>52</v>
      </c>
    </row>
    <row r="829" spans="1:32" ht="30" x14ac:dyDescent="0.25">
      <c r="A829" s="20">
        <v>828</v>
      </c>
      <c r="B829" s="20" t="s">
        <v>71</v>
      </c>
      <c r="C829" s="49">
        <v>45484</v>
      </c>
      <c r="D829" s="6" t="str">
        <f t="shared" si="9"/>
        <v>julho</v>
      </c>
      <c r="E829" s="21">
        <v>0.60416666666666663</v>
      </c>
      <c r="F829" s="40" t="s">
        <v>4608</v>
      </c>
      <c r="G829" s="20" t="s">
        <v>34</v>
      </c>
      <c r="H829" s="9" t="s">
        <v>35</v>
      </c>
      <c r="I829" s="10"/>
      <c r="J829" s="2"/>
      <c r="K829" s="11" t="s">
        <v>4609</v>
      </c>
      <c r="L829" s="2" t="s">
        <v>75</v>
      </c>
      <c r="M829" s="2" t="s">
        <v>128</v>
      </c>
      <c r="N829" s="20" t="s">
        <v>1939</v>
      </c>
      <c r="O829" s="20" t="s">
        <v>4610</v>
      </c>
      <c r="P829" s="2" t="s">
        <v>1662</v>
      </c>
      <c r="S829" s="2"/>
      <c r="T829" s="41" t="s">
        <v>4611</v>
      </c>
      <c r="U829" s="2" t="s">
        <v>4612</v>
      </c>
      <c r="V829" s="2" t="s">
        <v>170</v>
      </c>
      <c r="W829" s="2" t="s">
        <v>46</v>
      </c>
      <c r="X829" s="2" t="s">
        <v>47</v>
      </c>
      <c r="Y829" s="2" t="s">
        <v>48</v>
      </c>
      <c r="Z829" s="17" t="str">
        <f>IF(Tabela1[[#This Row],[R.A.E]]="SIM",VLOOKUP(Tabela1[[#This Row],[CLASSIFICAÇÃO]],[1]Lista_Susp_!PRAZO,2,0)+Tabela1[[#This Row],[DATA]],"")</f>
        <v/>
      </c>
      <c r="AA829" s="19" t="b">
        <f ca="1">IF(Tabela1[[#This Row],[R.A.E]]="SIM",IF(AC829="ok","CONCLUÍDO",IF(Tabela1[[#This Row],[PRAZO ABERTURA R.A.E]]&lt;TODAY(),"ATRASADO","NO PRAZO")))</f>
        <v>0</v>
      </c>
      <c r="AB829" s="19" t="str">
        <f ca="1">IF(Tabela1[[#This Row],[PRAZO ABERTURA R.A.E]]&gt;=TODAY(),"",IF(Tabela1[[#This Row],[STATUS]]="ATRASADO",TODAY()-Tabela1[[#This Row],[PRAZO ABERTURA R.A.E]],""))</f>
        <v/>
      </c>
      <c r="AE829" s="2"/>
      <c r="AF829" t="s">
        <v>52</v>
      </c>
    </row>
    <row r="830" spans="1:32" ht="30" x14ac:dyDescent="0.25">
      <c r="A830" s="20">
        <v>829</v>
      </c>
      <c r="B830" s="20" t="s">
        <v>32</v>
      </c>
      <c r="C830" s="49">
        <v>45484</v>
      </c>
      <c r="D830" s="6" t="str">
        <f t="shared" si="9"/>
        <v>julho</v>
      </c>
      <c r="E830" s="21">
        <v>0.26041666666666669</v>
      </c>
      <c r="F830" s="40" t="s">
        <v>4613</v>
      </c>
      <c r="G830" s="20" t="s">
        <v>34</v>
      </c>
      <c r="H830" s="10" t="s">
        <v>583</v>
      </c>
      <c r="I830" s="10"/>
      <c r="J830" s="2"/>
      <c r="K830" s="11" t="s">
        <v>4614</v>
      </c>
      <c r="L830" s="2" t="s">
        <v>560</v>
      </c>
      <c r="M830" s="2" t="s">
        <v>128</v>
      </c>
      <c r="N830" s="20" t="s">
        <v>561</v>
      </c>
      <c r="O830" s="20" t="s">
        <v>4615</v>
      </c>
      <c r="P830" s="2" t="s">
        <v>329</v>
      </c>
      <c r="S830" s="2"/>
      <c r="T830" s="41" t="s">
        <v>4616</v>
      </c>
      <c r="U830" s="2" t="s">
        <v>4617</v>
      </c>
      <c r="V830" s="2" t="s">
        <v>104</v>
      </c>
      <c r="W830" s="2" t="s">
        <v>46</v>
      </c>
      <c r="X830" s="2" t="s">
        <v>47</v>
      </c>
      <c r="Y830" s="2" t="s">
        <v>48</v>
      </c>
      <c r="Z830" s="17" t="str">
        <f>IF(Tabela1[[#This Row],[R.A.E]]="SIM",VLOOKUP(Tabela1[[#This Row],[CLASSIFICAÇÃO]],[1]Lista_Susp_!PRAZO,2,0)+Tabela1[[#This Row],[DATA]],"")</f>
        <v/>
      </c>
      <c r="AA830" s="19" t="b">
        <f ca="1">IF(Tabela1[[#This Row],[R.A.E]]="SIM",IF(AC830="ok","CONCLUÍDO",IF(Tabela1[[#This Row],[PRAZO ABERTURA R.A.E]]&lt;TODAY(),"ATRASADO","NO PRAZO")))</f>
        <v>0</v>
      </c>
      <c r="AB830" s="19" t="str">
        <f ca="1">IF(Tabela1[[#This Row],[PRAZO ABERTURA R.A.E]]&gt;=TODAY(),"",IF(Tabela1[[#This Row],[STATUS]]="ATRASADO",TODAY()-Tabela1[[#This Row],[PRAZO ABERTURA R.A.E]],""))</f>
        <v/>
      </c>
      <c r="AE830" s="2"/>
      <c r="AF830" t="s">
        <v>52</v>
      </c>
    </row>
    <row r="831" spans="1:32" ht="45" x14ac:dyDescent="0.25">
      <c r="A831" s="20">
        <v>830</v>
      </c>
      <c r="B831" s="20" t="s">
        <v>32</v>
      </c>
      <c r="C831" s="49">
        <v>45485</v>
      </c>
      <c r="D831" s="6" t="str">
        <f t="shared" si="9"/>
        <v>julho</v>
      </c>
      <c r="E831" s="21">
        <v>0.41666666666666669</v>
      </c>
      <c r="F831" s="40" t="s">
        <v>4618</v>
      </c>
      <c r="G831" s="20" t="s">
        <v>125</v>
      </c>
      <c r="H831" s="2"/>
      <c r="I831" s="10"/>
      <c r="J831" s="2"/>
      <c r="K831" s="11" t="s">
        <v>4619</v>
      </c>
      <c r="L831" s="2" t="s">
        <v>37</v>
      </c>
      <c r="M831" s="2" t="s">
        <v>128</v>
      </c>
      <c r="N831" s="20" t="s">
        <v>4620</v>
      </c>
      <c r="O831" s="20" t="s">
        <v>4621</v>
      </c>
      <c r="P831" s="2" t="s">
        <v>149</v>
      </c>
      <c r="S831" s="2"/>
      <c r="T831" s="41" t="s">
        <v>4622</v>
      </c>
      <c r="U831" s="2" t="s">
        <v>4354</v>
      </c>
      <c r="V831" s="2" t="s">
        <v>1038</v>
      </c>
      <c r="W831" s="2" t="s">
        <v>46</v>
      </c>
      <c r="X831" s="2" t="s">
        <v>47</v>
      </c>
      <c r="Y831" s="2" t="s">
        <v>48</v>
      </c>
      <c r="Z831" s="17" t="str">
        <f>IF(Tabela1[[#This Row],[R.A.E]]="SIM",VLOOKUP(Tabela1[[#This Row],[CLASSIFICAÇÃO]],[1]Lista_Susp_!PRAZO,2,0)+Tabela1[[#This Row],[DATA]],"")</f>
        <v/>
      </c>
      <c r="AA831" s="19" t="b">
        <f ca="1">IF(Tabela1[[#This Row],[R.A.E]]="SIM",IF(AC831="ok","CONCLUÍDO",IF(Tabela1[[#This Row],[PRAZO ABERTURA R.A.E]]&lt;TODAY(),"ATRASADO","NO PRAZO")))</f>
        <v>0</v>
      </c>
      <c r="AB831" s="19" t="str">
        <f ca="1">IF(Tabela1[[#This Row],[PRAZO ABERTURA R.A.E]]&gt;=TODAY(),"",IF(Tabela1[[#This Row],[STATUS]]="ATRASADO",TODAY()-Tabela1[[#This Row],[PRAZO ABERTURA R.A.E]],""))</f>
        <v/>
      </c>
      <c r="AE831" s="2"/>
      <c r="AF831" t="s">
        <v>52</v>
      </c>
    </row>
    <row r="832" spans="1:32" ht="60" x14ac:dyDescent="0.25">
      <c r="A832" s="20">
        <v>831</v>
      </c>
      <c r="B832" s="20" t="s">
        <v>71</v>
      </c>
      <c r="C832" s="49">
        <v>45485</v>
      </c>
      <c r="D832" s="6" t="str">
        <f t="shared" si="9"/>
        <v>julho</v>
      </c>
      <c r="E832" s="21">
        <v>0.27777777777777779</v>
      </c>
      <c r="F832" s="40" t="s">
        <v>4623</v>
      </c>
      <c r="G832" s="20" t="s">
        <v>34</v>
      </c>
      <c r="H832" s="9" t="s">
        <v>93</v>
      </c>
      <c r="I832" s="10"/>
      <c r="J832" s="2"/>
      <c r="K832" s="11" t="s">
        <v>4624</v>
      </c>
      <c r="L832" s="2" t="s">
        <v>75</v>
      </c>
      <c r="M832" s="2" t="s">
        <v>128</v>
      </c>
      <c r="N832" s="20" t="s">
        <v>128</v>
      </c>
      <c r="O832" s="20" t="s">
        <v>4625</v>
      </c>
      <c r="P832" s="2" t="s">
        <v>4626</v>
      </c>
      <c r="S832" s="2"/>
      <c r="T832" s="41" t="s">
        <v>4627</v>
      </c>
      <c r="U832" s="2" t="s">
        <v>4628</v>
      </c>
      <c r="V832" s="2" t="s">
        <v>145</v>
      </c>
      <c r="W832" s="2" t="s">
        <v>46</v>
      </c>
      <c r="X832" s="2" t="s">
        <v>47</v>
      </c>
      <c r="Y832" s="2" t="s">
        <v>48</v>
      </c>
      <c r="Z832" s="17" t="str">
        <f>IF(Tabela1[[#This Row],[R.A.E]]="SIM",VLOOKUP(Tabela1[[#This Row],[CLASSIFICAÇÃO]],[1]Lista_Susp_!PRAZO,2,0)+Tabela1[[#This Row],[DATA]],"")</f>
        <v/>
      </c>
      <c r="AA832" s="19" t="b">
        <f ca="1">IF(Tabela1[[#This Row],[R.A.E]]="SIM",IF(AC832="ok","CONCLUÍDO",IF(Tabela1[[#This Row],[PRAZO ABERTURA R.A.E]]&lt;TODAY(),"ATRASADO","NO PRAZO")))</f>
        <v>0</v>
      </c>
      <c r="AB832" s="19" t="str">
        <f ca="1">IF(Tabela1[[#This Row],[PRAZO ABERTURA R.A.E]]&gt;=TODAY(),"",IF(Tabela1[[#This Row],[STATUS]]="ATRASADO",TODAY()-Tabela1[[#This Row],[PRAZO ABERTURA R.A.E]],""))</f>
        <v/>
      </c>
      <c r="AE832" s="2"/>
      <c r="AF832" t="s">
        <v>52</v>
      </c>
    </row>
    <row r="833" spans="1:32" ht="30" x14ac:dyDescent="0.25">
      <c r="A833" s="20">
        <v>832</v>
      </c>
      <c r="B833" s="20" t="s">
        <v>32</v>
      </c>
      <c r="C833" s="49">
        <v>45486</v>
      </c>
      <c r="D833" s="6" t="str">
        <f t="shared" si="9"/>
        <v>julho</v>
      </c>
      <c r="E833" s="21">
        <v>0.875</v>
      </c>
      <c r="F833" s="40" t="s">
        <v>4629</v>
      </c>
      <c r="G833" s="44" t="s">
        <v>73</v>
      </c>
      <c r="H833" s="9"/>
      <c r="I833" s="10"/>
      <c r="J833" s="2"/>
      <c r="K833" s="11" t="s">
        <v>4630</v>
      </c>
      <c r="L833" s="2" t="s">
        <v>37</v>
      </c>
      <c r="M833" s="2" t="s">
        <v>38</v>
      </c>
      <c r="N833" s="20" t="s">
        <v>4631</v>
      </c>
      <c r="O833" s="20" t="s">
        <v>4632</v>
      </c>
      <c r="P833" s="2" t="s">
        <v>3166</v>
      </c>
      <c r="S833" s="2"/>
      <c r="T833" s="41" t="s">
        <v>4633</v>
      </c>
      <c r="U833" s="2" t="s">
        <v>4634</v>
      </c>
      <c r="V833" s="2" t="s">
        <v>45</v>
      </c>
      <c r="W833" s="2" t="s">
        <v>46</v>
      </c>
      <c r="X833" s="2" t="s">
        <v>47</v>
      </c>
      <c r="Y833" s="2" t="s">
        <v>48</v>
      </c>
      <c r="Z833" s="17" t="str">
        <f>IF(Tabela1[[#This Row],[R.A.E]]="SIM",VLOOKUP(Tabela1[[#This Row],[CLASSIFICAÇÃO]],[1]Lista_Susp_!PRAZO,2,0)+Tabela1[[#This Row],[DATA]],"")</f>
        <v/>
      </c>
      <c r="AA833" s="19" t="b">
        <f ca="1">IF(Tabela1[[#This Row],[R.A.E]]="SIM",IF(AC833="ok","CONCLUÍDO",IF(Tabela1[[#This Row],[PRAZO ABERTURA R.A.E]]&lt;TODAY(),"ATRASADO","NO PRAZO")))</f>
        <v>0</v>
      </c>
      <c r="AB833" s="19" t="str">
        <f ca="1">IF(Tabela1[[#This Row],[PRAZO ABERTURA R.A.E]]&gt;=TODAY(),"",IF(Tabela1[[#This Row],[STATUS]]="ATRASADO",TODAY()-Tabela1[[#This Row],[PRAZO ABERTURA R.A.E]],""))</f>
        <v/>
      </c>
      <c r="AE833" s="2"/>
      <c r="AF833" t="s">
        <v>52</v>
      </c>
    </row>
    <row r="834" spans="1:32" ht="48" customHeight="1" x14ac:dyDescent="0.25">
      <c r="A834" s="20">
        <v>833</v>
      </c>
      <c r="B834" s="20" t="s">
        <v>32</v>
      </c>
      <c r="C834" s="49">
        <v>45485</v>
      </c>
      <c r="D834" s="6" t="str">
        <f t="shared" si="9"/>
        <v>julho</v>
      </c>
      <c r="E834" s="21">
        <v>0.64583333333333337</v>
      </c>
      <c r="F834" s="40" t="s">
        <v>4635</v>
      </c>
      <c r="G834" s="20" t="s">
        <v>34</v>
      </c>
      <c r="H834" s="9" t="s">
        <v>93</v>
      </c>
      <c r="I834" s="10"/>
      <c r="J834" s="2"/>
      <c r="K834" s="11" t="s">
        <v>4636</v>
      </c>
      <c r="L834" s="2" t="s">
        <v>3339</v>
      </c>
      <c r="M834" s="2" t="s">
        <v>128</v>
      </c>
      <c r="N834" s="20" t="s">
        <v>4637</v>
      </c>
      <c r="O834" s="20" t="s">
        <v>4638</v>
      </c>
      <c r="P834" s="2" t="s">
        <v>329</v>
      </c>
      <c r="S834" s="2"/>
      <c r="T834" s="41" t="s">
        <v>4639</v>
      </c>
      <c r="U834" s="2" t="s">
        <v>3344</v>
      </c>
      <c r="V834" s="2" t="s">
        <v>219</v>
      </c>
      <c r="W834" s="2" t="s">
        <v>46</v>
      </c>
      <c r="X834" s="2" t="s">
        <v>47</v>
      </c>
      <c r="Y834" s="2" t="s">
        <v>48</v>
      </c>
      <c r="Z834" s="17" t="str">
        <f>IF(Tabela1[[#This Row],[R.A.E]]="SIM",VLOOKUP(Tabela1[[#This Row],[CLASSIFICAÇÃO]],[1]Lista_Susp_!PRAZO,2,0)+Tabela1[[#This Row],[DATA]],"")</f>
        <v/>
      </c>
      <c r="AA834" s="19" t="b">
        <f ca="1">IF(Tabela1[[#This Row],[R.A.E]]="SIM",IF(AC834="ok","CONCLUÍDO",IF(Tabela1[[#This Row],[PRAZO ABERTURA R.A.E]]&lt;TODAY(),"ATRASADO","NO PRAZO")))</f>
        <v>0</v>
      </c>
      <c r="AB834" s="19" t="str">
        <f ca="1">IF(Tabela1[[#This Row],[PRAZO ABERTURA R.A.E]]&gt;=TODAY(),"",IF(Tabela1[[#This Row],[STATUS]]="ATRASADO",TODAY()-Tabela1[[#This Row],[PRAZO ABERTURA R.A.E]],""))</f>
        <v/>
      </c>
      <c r="AE834" s="2"/>
      <c r="AF834" t="s">
        <v>52</v>
      </c>
    </row>
    <row r="835" spans="1:32" x14ac:dyDescent="0.25">
      <c r="A835" s="20">
        <v>834</v>
      </c>
      <c r="B835" s="20" t="s">
        <v>32</v>
      </c>
      <c r="C835" s="49">
        <v>45487</v>
      </c>
      <c r="D835" s="6" t="str">
        <f t="shared" si="9"/>
        <v>julho</v>
      </c>
      <c r="E835" s="21">
        <v>0.70000000000000007</v>
      </c>
      <c r="F835" s="40" t="s">
        <v>1736</v>
      </c>
      <c r="G835" s="20" t="s">
        <v>73</v>
      </c>
      <c r="H835" s="9"/>
      <c r="I835" s="10"/>
      <c r="J835" s="2"/>
      <c r="K835" s="11" t="s">
        <v>4640</v>
      </c>
      <c r="L835" s="2" t="s">
        <v>37</v>
      </c>
      <c r="M835" s="2" t="s">
        <v>96</v>
      </c>
      <c r="N835" s="20" t="s">
        <v>4641</v>
      </c>
      <c r="O835" s="20" t="s">
        <v>4642</v>
      </c>
      <c r="P835" s="2" t="s">
        <v>4643</v>
      </c>
      <c r="S835" s="2"/>
      <c r="T835" t="s">
        <v>4644</v>
      </c>
      <c r="U835" s="2" t="s">
        <v>4645</v>
      </c>
      <c r="V835" s="2" t="s">
        <v>398</v>
      </c>
      <c r="Y835" s="2"/>
      <c r="Z835" s="17" t="str">
        <f>IF(Tabela1[[#This Row],[R.A.E]]="SIM",VLOOKUP(Tabela1[[#This Row],[CLASSIFICAÇÃO]],[1]Lista_Susp_!PRAZO,2,0)+Tabela1[[#This Row],[DATA]],"")</f>
        <v/>
      </c>
      <c r="AA835" s="19" t="b">
        <f ca="1">IF(Tabela1[[#This Row],[R.A.E]]="SIM",IF(AC835="ok","CONCLUÍDO",IF(Tabela1[[#This Row],[PRAZO ABERTURA R.A.E]]&lt;TODAY(),"ATRASADO","NO PRAZO")))</f>
        <v>0</v>
      </c>
      <c r="AB835" s="19" t="str">
        <f ca="1">IF(Tabela1[[#This Row],[PRAZO ABERTURA R.A.E]]&gt;=TODAY(),"",IF(Tabela1[[#This Row],[STATUS]]="ATRASADO",TODAY()-Tabela1[[#This Row],[PRAZO ABERTURA R.A.E]],""))</f>
        <v/>
      </c>
      <c r="AE835" s="2"/>
    </row>
    <row r="836" spans="1:32" x14ac:dyDescent="0.25">
      <c r="A836" s="20">
        <v>835</v>
      </c>
      <c r="B836" s="20" t="s">
        <v>32</v>
      </c>
      <c r="C836" s="49">
        <v>45486</v>
      </c>
      <c r="D836" s="6" t="str">
        <f t="shared" si="9"/>
        <v>julho</v>
      </c>
      <c r="E836" s="21">
        <v>0.72916666666666663</v>
      </c>
      <c r="F836" s="40" t="s">
        <v>4646</v>
      </c>
      <c r="G836" s="20" t="s">
        <v>34</v>
      </c>
      <c r="H836" s="9" t="s">
        <v>93</v>
      </c>
      <c r="I836" s="10"/>
      <c r="J836" s="2" t="s">
        <v>52</v>
      </c>
      <c r="K836" s="11" t="s">
        <v>4647</v>
      </c>
      <c r="L836" s="2" t="s">
        <v>211</v>
      </c>
      <c r="M836" s="2" t="s">
        <v>128</v>
      </c>
      <c r="N836" s="20" t="s">
        <v>4648</v>
      </c>
      <c r="O836" s="20" t="s">
        <v>4649</v>
      </c>
      <c r="P836" s="2" t="s">
        <v>177</v>
      </c>
      <c r="S836" s="2"/>
      <c r="T836" t="s">
        <v>4650</v>
      </c>
      <c r="U836" s="2" t="s">
        <v>4651</v>
      </c>
      <c r="V836" s="2" t="s">
        <v>219</v>
      </c>
      <c r="W836" s="2" t="s">
        <v>184</v>
      </c>
      <c r="X836" s="2" t="s">
        <v>47</v>
      </c>
      <c r="Y836" s="2" t="s">
        <v>52</v>
      </c>
      <c r="Z836" s="17">
        <f>IF(Tabela1[[#This Row],[R.A.E]]="SIM",VLOOKUP(Tabela1[[#This Row],[CLASSIFICAÇÃO]],[1]Lista_Susp_!PRAZO,2,0)+Tabela1[[#This Row],[DATA]],"")</f>
        <v>45493</v>
      </c>
      <c r="AA836" s="19" t="str">
        <f ca="1">IF(Tabela1[[#This Row],[R.A.E]]="SIM",IF(AC836="ok","CONCLUÍDO",IF(Tabela1[[#This Row],[PRAZO ABERTURA R.A.E]]&lt;TODAY(),"ATRASADO","NO PRAZO")))</f>
        <v>CONCLUÍDO</v>
      </c>
      <c r="AB836" s="19" t="str">
        <f ca="1">IF(Tabela1[[#This Row],[PRAZO ABERTURA R.A.E]]&gt;=TODAY(),"",IF(Tabela1[[#This Row],[STATUS]]="ATRASADO",TODAY()-Tabela1[[#This Row],[PRAZO ABERTURA R.A.E]],""))</f>
        <v/>
      </c>
      <c r="AC836" s="2" t="s">
        <v>186</v>
      </c>
      <c r="AD836" s="17">
        <v>45492</v>
      </c>
      <c r="AE836" s="2" t="s">
        <v>52</v>
      </c>
      <c r="AF836" t="s">
        <v>52</v>
      </c>
    </row>
    <row r="837" spans="1:32" ht="30" x14ac:dyDescent="0.25">
      <c r="A837" s="20">
        <v>836</v>
      </c>
      <c r="B837" s="20" t="s">
        <v>71</v>
      </c>
      <c r="C837" s="49">
        <v>45485</v>
      </c>
      <c r="D837" s="6" t="str">
        <f t="shared" si="9"/>
        <v>julho</v>
      </c>
      <c r="E837" s="21">
        <v>0.4375</v>
      </c>
      <c r="F837" s="40" t="s">
        <v>4652</v>
      </c>
      <c r="G837" s="20" t="s">
        <v>73</v>
      </c>
      <c r="H837" s="9"/>
      <c r="I837" s="10"/>
      <c r="J837" s="2"/>
      <c r="K837" s="11" t="s">
        <v>4653</v>
      </c>
      <c r="L837" s="2" t="s">
        <v>75</v>
      </c>
      <c r="M837" s="31" t="s">
        <v>460</v>
      </c>
      <c r="N837" s="78" t="s">
        <v>4654</v>
      </c>
      <c r="O837" s="20" t="s">
        <v>4655</v>
      </c>
      <c r="P837" s="2" t="s">
        <v>4656</v>
      </c>
      <c r="S837" s="2"/>
      <c r="T837" s="41" t="s">
        <v>4657</v>
      </c>
      <c r="U837" s="2" t="s">
        <v>4658</v>
      </c>
      <c r="V837" s="2" t="s">
        <v>374</v>
      </c>
      <c r="W837" s="2" t="s">
        <v>46</v>
      </c>
      <c r="X837" s="2" t="s">
        <v>47</v>
      </c>
      <c r="Y837" s="2" t="s">
        <v>48</v>
      </c>
      <c r="Z837" s="17" t="str">
        <f>IF(Tabela1[[#This Row],[R.A.E]]="SIM",VLOOKUP(Tabela1[[#This Row],[CLASSIFICAÇÃO]],[1]Lista_Susp_!PRAZO,2,0)+Tabela1[[#This Row],[DATA]],"")</f>
        <v/>
      </c>
      <c r="AA837" s="19" t="b">
        <f ca="1">IF(Tabela1[[#This Row],[R.A.E]]="SIM",IF(AC837="ok","CONCLUÍDO",IF(Tabela1[[#This Row],[PRAZO ABERTURA R.A.E]]&lt;TODAY(),"ATRASADO","NO PRAZO")))</f>
        <v>0</v>
      </c>
      <c r="AB837" s="19" t="str">
        <f ca="1">IF(Tabela1[[#This Row],[PRAZO ABERTURA R.A.E]]&gt;=TODAY(),"",IF(Tabela1[[#This Row],[STATUS]]="ATRASADO",TODAY()-Tabela1[[#This Row],[PRAZO ABERTURA R.A.E]],""))</f>
        <v/>
      </c>
      <c r="AE837" s="2"/>
      <c r="AF837" t="s">
        <v>52</v>
      </c>
    </row>
    <row r="838" spans="1:32" x14ac:dyDescent="0.25">
      <c r="A838" s="20">
        <v>837</v>
      </c>
      <c r="B838" s="20" t="s">
        <v>71</v>
      </c>
      <c r="C838" s="49">
        <v>45484</v>
      </c>
      <c r="D838" s="6" t="str">
        <f t="shared" si="9"/>
        <v>julho</v>
      </c>
      <c r="E838" s="21">
        <v>0.69097222222222221</v>
      </c>
      <c r="F838" s="40" t="s">
        <v>4659</v>
      </c>
      <c r="G838" s="20" t="s">
        <v>73</v>
      </c>
      <c r="H838" s="9"/>
      <c r="I838" s="10"/>
      <c r="J838" s="2"/>
      <c r="K838" s="11" t="s">
        <v>4660</v>
      </c>
      <c r="L838" s="4" t="s">
        <v>4119</v>
      </c>
      <c r="M838" s="2" t="s">
        <v>128</v>
      </c>
      <c r="N838" s="20" t="s">
        <v>2039</v>
      </c>
      <c r="O838" s="20" t="s">
        <v>4661</v>
      </c>
      <c r="P838" s="2" t="s">
        <v>3717</v>
      </c>
      <c r="S838" s="2"/>
      <c r="T838" t="s">
        <v>4662</v>
      </c>
      <c r="U838" s="2" t="s">
        <v>4663</v>
      </c>
      <c r="V838" s="2" t="s">
        <v>374</v>
      </c>
      <c r="W838" s="2" t="s">
        <v>46</v>
      </c>
      <c r="X838" s="2" t="s">
        <v>151</v>
      </c>
      <c r="Y838" s="2" t="s">
        <v>52</v>
      </c>
      <c r="Z838" s="17">
        <f>IF(Tabela1[[#This Row],[R.A.E]]="SIM",VLOOKUP(Tabela1[[#This Row],[CLASSIFICAÇÃO]],[1]Lista_Susp_!PRAZO,2,0)+Tabela1[[#This Row],[DATA]],"")</f>
        <v>45491</v>
      </c>
      <c r="AA838" s="19" t="str">
        <f ca="1">IF(Tabela1[[#This Row],[R.A.E]]="SIM",IF(AC838="ok","CONCLUÍDO",IF(Tabela1[[#This Row],[PRAZO ABERTURA R.A.E]]&lt;TODAY(),"ATRASADO","NO PRAZO")))</f>
        <v>ATRASADO</v>
      </c>
      <c r="AB838" s="19">
        <f ca="1">IF(Tabela1[[#This Row],[PRAZO ABERTURA R.A.E]]&gt;=TODAY(),"",IF(Tabela1[[#This Row],[STATUS]]="ATRASADO",TODAY()-Tabela1[[#This Row],[PRAZO ABERTURA R.A.E]],""))</f>
        <v>92</v>
      </c>
      <c r="AE838" s="2"/>
      <c r="AF838" t="s">
        <v>52</v>
      </c>
    </row>
    <row r="839" spans="1:32" ht="110.25" customHeight="1" x14ac:dyDescent="0.25">
      <c r="A839" s="20">
        <v>838</v>
      </c>
      <c r="B839" s="20" t="s">
        <v>32</v>
      </c>
      <c r="C839" s="49">
        <v>45488</v>
      </c>
      <c r="D839" s="6" t="str">
        <f t="shared" si="9"/>
        <v>julho</v>
      </c>
      <c r="E839" s="21">
        <v>0.79166666666666663</v>
      </c>
      <c r="F839" s="40" t="s">
        <v>4664</v>
      </c>
      <c r="G839" s="20" t="s">
        <v>34</v>
      </c>
      <c r="H839" s="9" t="s">
        <v>113</v>
      </c>
      <c r="I839" s="10"/>
      <c r="J839" s="2"/>
      <c r="K839" s="11" t="s">
        <v>4665</v>
      </c>
      <c r="L839" s="4" t="s">
        <v>982</v>
      </c>
      <c r="M839" s="2" t="s">
        <v>38</v>
      </c>
      <c r="N839" s="20" t="s">
        <v>4519</v>
      </c>
      <c r="O839" s="20" t="s">
        <v>4666</v>
      </c>
      <c r="P839" s="2" t="s">
        <v>3090</v>
      </c>
      <c r="S839" s="2"/>
      <c r="T839" t="s">
        <v>3838</v>
      </c>
      <c r="U839" s="2" t="s">
        <v>3839</v>
      </c>
      <c r="V839" s="2" t="s">
        <v>1551</v>
      </c>
      <c r="W839" s="2" t="s">
        <v>46</v>
      </c>
      <c r="X839" s="2" t="s">
        <v>47</v>
      </c>
      <c r="Y839" s="2" t="s">
        <v>48</v>
      </c>
      <c r="Z839" s="17" t="str">
        <f>IF(Tabela1[[#This Row],[R.A.E]]="SIM",VLOOKUP(Tabela1[[#This Row],[CLASSIFICAÇÃO]],[1]Lista_Susp_!PRAZO,2,0)+Tabela1[[#This Row],[DATA]],"")</f>
        <v/>
      </c>
      <c r="AA839" s="19" t="b">
        <f ca="1">IF(Tabela1[[#This Row],[R.A.E]]="SIM",IF(AC839="ok","CONCLUÍDO",IF(Tabela1[[#This Row],[PRAZO ABERTURA R.A.E]]&lt;TODAY(),"ATRASADO","NO PRAZO")))</f>
        <v>0</v>
      </c>
      <c r="AB839" s="19" t="str">
        <f ca="1">IF(Tabela1[[#This Row],[PRAZO ABERTURA R.A.E]]&gt;=TODAY(),"",IF(Tabela1[[#This Row],[STATUS]]="ATRASADO",TODAY()-Tabela1[[#This Row],[PRAZO ABERTURA R.A.E]],""))</f>
        <v/>
      </c>
      <c r="AE839" s="2"/>
      <c r="AF839" t="s">
        <v>52</v>
      </c>
    </row>
    <row r="840" spans="1:32" ht="75" x14ac:dyDescent="0.25">
      <c r="A840" s="20">
        <v>839</v>
      </c>
      <c r="B840" s="20" t="s">
        <v>32</v>
      </c>
      <c r="C840" s="49">
        <v>45488</v>
      </c>
      <c r="D840" s="6" t="str">
        <f t="shared" si="9"/>
        <v>julho</v>
      </c>
      <c r="E840" s="21">
        <v>0.77847222222222223</v>
      </c>
      <c r="F840" s="40" t="s">
        <v>4667</v>
      </c>
      <c r="G840" s="20" t="s">
        <v>34</v>
      </c>
      <c r="H840" s="9" t="s">
        <v>93</v>
      </c>
      <c r="I840" s="10"/>
      <c r="J840" s="2"/>
      <c r="K840" s="11" t="s">
        <v>4668</v>
      </c>
      <c r="L840" s="4" t="s">
        <v>174</v>
      </c>
      <c r="M840" s="2" t="s">
        <v>272</v>
      </c>
      <c r="N840" s="20" t="s">
        <v>4669</v>
      </c>
      <c r="O840" s="20" t="s">
        <v>4670</v>
      </c>
      <c r="P840" s="2" t="s">
        <v>4671</v>
      </c>
      <c r="S840" s="2"/>
      <c r="T840" s="41" t="s">
        <v>4672</v>
      </c>
      <c r="U840" s="2" t="s">
        <v>4673</v>
      </c>
      <c r="V840" s="2" t="s">
        <v>279</v>
      </c>
      <c r="W840" s="2" t="s">
        <v>1524</v>
      </c>
      <c r="X840" s="2" t="s">
        <v>47</v>
      </c>
      <c r="Y840" s="2" t="s">
        <v>48</v>
      </c>
      <c r="Z840" s="17" t="str">
        <f>IF(Tabela1[[#This Row],[R.A.E]]="SIM",VLOOKUP(Tabela1[[#This Row],[CLASSIFICAÇÃO]],[1]Lista_Susp_!PRAZO,2,0)+Tabela1[[#This Row],[DATA]],"")</f>
        <v/>
      </c>
      <c r="AA840" s="19" t="b">
        <f ca="1">IF(Tabela1[[#This Row],[R.A.E]]="SIM",IF(AC840="ok","CONCLUÍDO",IF(Tabela1[[#This Row],[PRAZO ABERTURA R.A.E]]&lt;TODAY(),"ATRASADO","NO PRAZO")))</f>
        <v>0</v>
      </c>
      <c r="AB840" s="19" t="str">
        <f ca="1">IF(Tabela1[[#This Row],[PRAZO ABERTURA R.A.E]]&gt;=TODAY(),"",IF(Tabela1[[#This Row],[STATUS]]="ATRASADO",TODAY()-Tabela1[[#This Row],[PRAZO ABERTURA R.A.E]],""))</f>
        <v/>
      </c>
      <c r="AE840" s="2"/>
      <c r="AF840" t="s">
        <v>52</v>
      </c>
    </row>
    <row r="841" spans="1:32" ht="28.5" customHeight="1" x14ac:dyDescent="0.25">
      <c r="A841" s="20">
        <v>840</v>
      </c>
      <c r="B841" s="20" t="s">
        <v>32</v>
      </c>
      <c r="C841" s="49">
        <v>45488</v>
      </c>
      <c r="D841" s="6" t="str">
        <f t="shared" si="9"/>
        <v>julho</v>
      </c>
      <c r="E841" s="21">
        <v>0.44791666666666669</v>
      </c>
      <c r="F841" s="40" t="s">
        <v>939</v>
      </c>
      <c r="G841" s="20" t="s">
        <v>73</v>
      </c>
      <c r="H841" s="9"/>
      <c r="I841" s="10"/>
      <c r="J841" s="2"/>
      <c r="K841" s="79" t="s">
        <v>4674</v>
      </c>
      <c r="L841" s="4" t="s">
        <v>37</v>
      </c>
      <c r="M841" s="2" t="s">
        <v>38</v>
      </c>
      <c r="N841" s="20" t="s">
        <v>4675</v>
      </c>
      <c r="O841" s="20" t="s">
        <v>4676</v>
      </c>
      <c r="P841" s="2" t="s">
        <v>329</v>
      </c>
      <c r="S841" s="2"/>
      <c r="T841" s="41" t="s">
        <v>4677</v>
      </c>
      <c r="U841" s="2" t="s">
        <v>4678</v>
      </c>
      <c r="V841" s="2" t="s">
        <v>45</v>
      </c>
      <c r="W841" s="2" t="s">
        <v>46</v>
      </c>
      <c r="X841" s="2" t="s">
        <v>47</v>
      </c>
      <c r="Y841" s="2" t="s">
        <v>48</v>
      </c>
      <c r="Z841" s="17" t="str">
        <f>IF(Tabela1[[#This Row],[R.A.E]]="SIM",VLOOKUP(Tabela1[[#This Row],[CLASSIFICAÇÃO]],[1]Lista_Susp_!PRAZO,2,0)+Tabela1[[#This Row],[DATA]],"")</f>
        <v/>
      </c>
      <c r="AA841" s="19" t="b">
        <f ca="1">IF(Tabela1[[#This Row],[R.A.E]]="SIM",IF(AC841="ok","CONCLUÍDO",IF(Tabela1[[#This Row],[PRAZO ABERTURA R.A.E]]&lt;TODAY(),"ATRASADO","NO PRAZO")))</f>
        <v>0</v>
      </c>
      <c r="AB841" s="19" t="str">
        <f ca="1">IF(Tabela1[[#This Row],[PRAZO ABERTURA R.A.E]]&gt;=TODAY(),"",IF(Tabela1[[#This Row],[STATUS]]="ATRASADO",TODAY()-Tabela1[[#This Row],[PRAZO ABERTURA R.A.E]],""))</f>
        <v/>
      </c>
      <c r="AE841" s="2"/>
      <c r="AF841" t="s">
        <v>52</v>
      </c>
    </row>
    <row r="842" spans="1:32" ht="99.75" customHeight="1" x14ac:dyDescent="0.25">
      <c r="A842" s="20">
        <v>841</v>
      </c>
      <c r="B842" s="20" t="s">
        <v>32</v>
      </c>
      <c r="C842" s="49">
        <v>45488</v>
      </c>
      <c r="D842" s="6" t="str">
        <f t="shared" si="9"/>
        <v>julho</v>
      </c>
      <c r="E842" s="21">
        <v>0.61458333333333337</v>
      </c>
      <c r="F842" s="40" t="s">
        <v>4679</v>
      </c>
      <c r="G842" s="20" t="s">
        <v>34</v>
      </c>
      <c r="H842" s="9" t="s">
        <v>93</v>
      </c>
      <c r="I842" s="10"/>
      <c r="J842" s="2"/>
      <c r="K842" s="11" t="s">
        <v>4680</v>
      </c>
      <c r="L842" s="4" t="s">
        <v>37</v>
      </c>
      <c r="M842" s="2" t="s">
        <v>729</v>
      </c>
      <c r="N842" s="20" t="s">
        <v>4681</v>
      </c>
      <c r="O842" s="20" t="s">
        <v>4268</v>
      </c>
      <c r="P842" s="2" t="s">
        <v>3422</v>
      </c>
      <c r="S842" s="2"/>
      <c r="T842" s="41" t="s">
        <v>4682</v>
      </c>
      <c r="U842" s="2" t="s">
        <v>4268</v>
      </c>
      <c r="V842" s="2" t="s">
        <v>599</v>
      </c>
      <c r="W842" s="2" t="s">
        <v>46</v>
      </c>
      <c r="X842" s="2" t="s">
        <v>47</v>
      </c>
      <c r="Y842" s="2" t="s">
        <v>48</v>
      </c>
      <c r="Z842" s="17" t="str">
        <f>IF(Tabela1[[#This Row],[R.A.E]]="SIM",VLOOKUP(Tabela1[[#This Row],[CLASSIFICAÇÃO]],[1]Lista_Susp_!PRAZO,2,0)+Tabela1[[#This Row],[DATA]],"")</f>
        <v/>
      </c>
      <c r="AA842" s="19" t="b">
        <f ca="1">IF(Tabela1[[#This Row],[R.A.E]]="SIM",IF(AC842="ok","CONCLUÍDO",IF(Tabela1[[#This Row],[PRAZO ABERTURA R.A.E]]&lt;TODAY(),"ATRASADO","NO PRAZO")))</f>
        <v>0</v>
      </c>
      <c r="AB842" s="19" t="str">
        <f ca="1">IF(Tabela1[[#This Row],[PRAZO ABERTURA R.A.E]]&gt;=TODAY(),"",IF(Tabela1[[#This Row],[STATUS]]="ATRASADO",TODAY()-Tabela1[[#This Row],[PRAZO ABERTURA R.A.E]],""))</f>
        <v/>
      </c>
      <c r="AE842" s="2"/>
      <c r="AF842" t="s">
        <v>52</v>
      </c>
    </row>
    <row r="843" spans="1:32" ht="60" x14ac:dyDescent="0.25">
      <c r="A843" s="20">
        <v>842</v>
      </c>
      <c r="B843" s="20" t="s">
        <v>32</v>
      </c>
      <c r="C843" s="49">
        <v>45489</v>
      </c>
      <c r="D843" s="6" t="str">
        <f t="shared" si="9"/>
        <v>julho</v>
      </c>
      <c r="E843" s="21">
        <v>0.34722222222222227</v>
      </c>
      <c r="F843" s="40" t="s">
        <v>4683</v>
      </c>
      <c r="G843" s="20" t="s">
        <v>34</v>
      </c>
      <c r="H843" s="9" t="s">
        <v>113</v>
      </c>
      <c r="I843" s="10"/>
      <c r="J843" s="2"/>
      <c r="K843" s="11" t="s">
        <v>4684</v>
      </c>
      <c r="L843" s="4" t="s">
        <v>298</v>
      </c>
      <c r="M843" s="2" t="s">
        <v>38</v>
      </c>
      <c r="N843" s="20" t="s">
        <v>4519</v>
      </c>
      <c r="O843" s="20" t="s">
        <v>4685</v>
      </c>
      <c r="P843" s="2" t="s">
        <v>3348</v>
      </c>
      <c r="S843" s="2"/>
      <c r="T843" s="41" t="s">
        <v>3750</v>
      </c>
      <c r="U843" s="2" t="s">
        <v>3751</v>
      </c>
      <c r="V843" s="2" t="s">
        <v>1551</v>
      </c>
      <c r="W843" s="2" t="s">
        <v>184</v>
      </c>
      <c r="X843" s="2" t="s">
        <v>47</v>
      </c>
      <c r="Y843" s="2" t="s">
        <v>52</v>
      </c>
      <c r="Z843" s="17">
        <f>IF(Tabela1[[#This Row],[R.A.E]]="SIM",VLOOKUP(Tabela1[[#This Row],[CLASSIFICAÇÃO]],[1]Lista_Susp_!PRAZO,2,0)+Tabela1[[#This Row],[DATA]],"")</f>
        <v>45496</v>
      </c>
      <c r="AA843" s="19" t="str">
        <f ca="1">IF(Tabela1[[#This Row],[R.A.E]]="SIM",IF(AC843="ok","CONCLUÍDO",IF(Tabela1[[#This Row],[PRAZO ABERTURA R.A.E]]&lt;TODAY(),"ATRASADO","NO PRAZO")))</f>
        <v>CONCLUÍDO</v>
      </c>
      <c r="AB843" s="19" t="str">
        <f ca="1">IF(Tabela1[[#This Row],[PRAZO ABERTURA R.A.E]]&gt;=TODAY(),"",IF(Tabela1[[#This Row],[STATUS]]="ATRASADO",TODAY()-Tabela1[[#This Row],[PRAZO ABERTURA R.A.E]],""))</f>
        <v/>
      </c>
      <c r="AC843" s="2" t="s">
        <v>186</v>
      </c>
      <c r="AD843" s="17">
        <v>45495</v>
      </c>
      <c r="AE843" s="2" t="s">
        <v>52</v>
      </c>
      <c r="AF843" t="s">
        <v>52</v>
      </c>
    </row>
    <row r="844" spans="1:32" ht="30" x14ac:dyDescent="0.25">
      <c r="A844" s="20">
        <v>843</v>
      </c>
      <c r="B844" s="20" t="s">
        <v>32</v>
      </c>
      <c r="C844" s="49">
        <v>45488</v>
      </c>
      <c r="D844" s="6" t="str">
        <f t="shared" si="9"/>
        <v>julho</v>
      </c>
      <c r="E844" s="21">
        <v>0.65625</v>
      </c>
      <c r="F844" s="40" t="s">
        <v>4686</v>
      </c>
      <c r="G844" s="20" t="s">
        <v>50</v>
      </c>
      <c r="H844" s="9"/>
      <c r="I844" s="10" t="s">
        <v>172</v>
      </c>
      <c r="J844" s="2"/>
      <c r="K844" s="11" t="s">
        <v>4687</v>
      </c>
      <c r="L844" s="4" t="s">
        <v>127</v>
      </c>
      <c r="M844" s="2" t="s">
        <v>128</v>
      </c>
      <c r="N844" s="20" t="s">
        <v>4688</v>
      </c>
      <c r="O844" s="20" t="s">
        <v>4689</v>
      </c>
      <c r="P844" s="2" t="s">
        <v>1330</v>
      </c>
      <c r="S844" s="2"/>
      <c r="T844" s="41" t="s">
        <v>4690</v>
      </c>
      <c r="U844" s="2" t="s">
        <v>1330</v>
      </c>
      <c r="V844" s="2" t="s">
        <v>135</v>
      </c>
      <c r="W844" s="2" t="s">
        <v>184</v>
      </c>
      <c r="X844" s="2" t="s">
        <v>47</v>
      </c>
      <c r="Y844" s="2" t="s">
        <v>52</v>
      </c>
      <c r="Z844" s="17">
        <f>IF(Tabela1[[#This Row],[R.A.E]]="SIM",VLOOKUP(Tabela1[[#This Row],[CLASSIFICAÇÃO]],[1]Lista_Susp_!PRAZO,2,0)+Tabela1[[#This Row],[DATA]],"")</f>
        <v>45495</v>
      </c>
      <c r="AA844" s="19" t="str">
        <f ca="1">IF(Tabela1[[#This Row],[R.A.E]]="SIM",IF(AC844="ok","CONCLUÍDO",IF(Tabela1[[#This Row],[PRAZO ABERTURA R.A.E]]&lt;TODAY(),"ATRASADO","NO PRAZO")))</f>
        <v>CONCLUÍDO</v>
      </c>
      <c r="AB844" s="19" t="str">
        <f ca="1">IF(Tabela1[[#This Row],[PRAZO ABERTURA R.A.E]]&gt;=TODAY(),"",IF(Tabela1[[#This Row],[STATUS]]="ATRASADO",TODAY()-Tabela1[[#This Row],[PRAZO ABERTURA R.A.E]],""))</f>
        <v/>
      </c>
      <c r="AC844" s="2" t="s">
        <v>62</v>
      </c>
      <c r="AD844" s="17">
        <v>45495</v>
      </c>
      <c r="AE844" s="2" t="s">
        <v>52</v>
      </c>
      <c r="AF844" t="s">
        <v>52</v>
      </c>
    </row>
    <row r="845" spans="1:32" ht="102" customHeight="1" x14ac:dyDescent="0.25">
      <c r="A845" s="20">
        <v>844</v>
      </c>
      <c r="B845" s="20" t="s">
        <v>32</v>
      </c>
      <c r="C845" s="49">
        <v>45486</v>
      </c>
      <c r="D845" s="6" t="str">
        <f t="shared" si="9"/>
        <v>julho</v>
      </c>
      <c r="E845" s="21">
        <v>0.11180555555555556</v>
      </c>
      <c r="F845" s="40" t="s">
        <v>4691</v>
      </c>
      <c r="G845" s="20" t="s">
        <v>125</v>
      </c>
      <c r="H845" s="9"/>
      <c r="I845" s="10"/>
      <c r="J845" s="2"/>
      <c r="K845" s="11" t="s">
        <v>4692</v>
      </c>
      <c r="L845" s="4" t="s">
        <v>95</v>
      </c>
      <c r="M845" s="2" t="s">
        <v>96</v>
      </c>
      <c r="N845" s="20" t="s">
        <v>1673</v>
      </c>
      <c r="O845" s="20" t="s">
        <v>4693</v>
      </c>
      <c r="P845" s="2" t="s">
        <v>329</v>
      </c>
      <c r="S845" s="2"/>
      <c r="T845" s="41" t="s">
        <v>4694</v>
      </c>
      <c r="U845" s="2" t="s">
        <v>4695</v>
      </c>
      <c r="V845" s="2" t="s">
        <v>398</v>
      </c>
      <c r="W845" s="2" t="s">
        <v>46</v>
      </c>
      <c r="X845" s="2" t="s">
        <v>47</v>
      </c>
      <c r="Y845" s="2" t="s">
        <v>48</v>
      </c>
      <c r="Z845" s="17" t="str">
        <f>IF(Tabela1[[#This Row],[R.A.E]]="SIM",VLOOKUP(Tabela1[[#This Row],[CLASSIFICAÇÃO]],[1]Lista_Susp_!PRAZO,2,0)+Tabela1[[#This Row],[DATA]],"")</f>
        <v/>
      </c>
      <c r="AA845" s="19" t="s">
        <v>972</v>
      </c>
      <c r="AB845" s="19" t="str">
        <f ca="1">IF(Tabela1[[#This Row],[PRAZO ABERTURA R.A.E]]&gt;=TODAY(),"",IF(Tabela1[[#This Row],[STATUS]]="ATRASADO",TODAY()-Tabela1[[#This Row],[PRAZO ABERTURA R.A.E]],""))</f>
        <v/>
      </c>
      <c r="AE845" s="2"/>
      <c r="AF845" t="s">
        <v>52</v>
      </c>
    </row>
    <row r="846" spans="1:32" ht="112.5" customHeight="1" x14ac:dyDescent="0.25">
      <c r="A846" s="20">
        <v>845</v>
      </c>
      <c r="B846" s="20" t="s">
        <v>71</v>
      </c>
      <c r="C846" s="49">
        <v>45462</v>
      </c>
      <c r="D846" s="6" t="str">
        <f t="shared" si="9"/>
        <v>junho</v>
      </c>
      <c r="E846" s="21">
        <v>0.75</v>
      </c>
      <c r="F846" s="40" t="s">
        <v>4608</v>
      </c>
      <c r="G846" s="20" t="s">
        <v>73</v>
      </c>
      <c r="H846" s="9"/>
      <c r="I846" s="10"/>
      <c r="J846" s="2" t="s">
        <v>52</v>
      </c>
      <c r="K846" s="11" t="s">
        <v>4696</v>
      </c>
      <c r="L846" s="4" t="s">
        <v>75</v>
      </c>
      <c r="M846" s="2" t="s">
        <v>272</v>
      </c>
      <c r="N846" s="20" t="s">
        <v>128</v>
      </c>
      <c r="O846" s="20" t="s">
        <v>4697</v>
      </c>
      <c r="P846" s="2" t="s">
        <v>165</v>
      </c>
      <c r="S846" s="2"/>
      <c r="T846" s="41" t="s">
        <v>4698</v>
      </c>
      <c r="U846" s="2" t="s">
        <v>4699</v>
      </c>
      <c r="V846" s="2" t="s">
        <v>374</v>
      </c>
      <c r="W846" s="2" t="s">
        <v>46</v>
      </c>
      <c r="X846" s="2" t="s">
        <v>151</v>
      </c>
      <c r="Y846" s="2" t="s">
        <v>52</v>
      </c>
      <c r="Z846" s="17">
        <f>IF(Tabela1[[#This Row],[R.A.E]]="SIM",VLOOKUP(Tabela1[[#This Row],[CLASSIFICAÇÃO]],[1]Lista_Susp_!PRAZO,2,0)+Tabela1[[#This Row],[DATA]],"")</f>
        <v>45469</v>
      </c>
      <c r="AA846" s="19" t="str">
        <f ca="1">IF(Tabela1[[#This Row],[R.A.E]]="SIM",IF(AC846="ok","CONCLUÍDO",IF(Tabela1[[#This Row],[PRAZO ABERTURA R.A.E]]&lt;TODAY(),"ATRASADO","NO PRAZO")))</f>
        <v>ATRASADO</v>
      </c>
      <c r="AB846" s="19">
        <f ca="1">IF(Tabela1[[#This Row],[PRAZO ABERTURA R.A.E]]&gt;=TODAY(),"",IF(Tabela1[[#This Row],[STATUS]]="ATRASADO",TODAY()-Tabela1[[#This Row],[PRAZO ABERTURA R.A.E]],""))</f>
        <v>114</v>
      </c>
      <c r="AE846" s="2"/>
      <c r="AF846" t="s">
        <v>52</v>
      </c>
    </row>
    <row r="847" spans="1:32" ht="54.75" customHeight="1" x14ac:dyDescent="0.25">
      <c r="A847" s="20">
        <v>846</v>
      </c>
      <c r="B847" s="20" t="s">
        <v>32</v>
      </c>
      <c r="C847" s="49">
        <v>45489</v>
      </c>
      <c r="D847" s="6" t="str">
        <f t="shared" si="9"/>
        <v>julho</v>
      </c>
      <c r="E847" s="21">
        <v>0.22222222222222221</v>
      </c>
      <c r="F847" s="40" t="s">
        <v>4700</v>
      </c>
      <c r="G847" s="20" t="s">
        <v>34</v>
      </c>
      <c r="H847" s="9" t="s">
        <v>113</v>
      </c>
      <c r="I847" s="10"/>
      <c r="J847" s="2"/>
      <c r="K847" s="11" t="s">
        <v>4701</v>
      </c>
      <c r="L847" s="4" t="s">
        <v>37</v>
      </c>
      <c r="M847" s="2" t="s">
        <v>38</v>
      </c>
      <c r="N847" s="20" t="s">
        <v>3868</v>
      </c>
      <c r="O847" s="20" t="s">
        <v>4702</v>
      </c>
      <c r="P847" s="2" t="s">
        <v>3878</v>
      </c>
      <c r="S847" s="2"/>
      <c r="T847" t="s">
        <v>4703</v>
      </c>
      <c r="U847" s="20" t="s">
        <v>2741</v>
      </c>
      <c r="V847" s="2" t="s">
        <v>45</v>
      </c>
      <c r="W847" s="2" t="s">
        <v>46</v>
      </c>
      <c r="X847" s="2" t="s">
        <v>47</v>
      </c>
      <c r="Y847" s="2" t="s">
        <v>48</v>
      </c>
      <c r="Z847" s="17" t="str">
        <f>IF(Tabela1[[#This Row],[R.A.E]]="SIM",VLOOKUP(Tabela1[[#This Row],[CLASSIFICAÇÃO]],[1]Lista_Susp_!PRAZO,2,0)+Tabela1[[#This Row],[DATA]],"")</f>
        <v/>
      </c>
      <c r="AA847" s="19" t="b">
        <f ca="1">IF(Tabela1[[#This Row],[R.A.E]]="SIM",IF(AC847="ok","CONCLUÍDO",IF(Tabela1[[#This Row],[PRAZO ABERTURA R.A.E]]&lt;TODAY(),"ATRASADO","NO PRAZO")))</f>
        <v>0</v>
      </c>
      <c r="AB847" s="19" t="str">
        <f ca="1">IF(Tabela1[[#This Row],[PRAZO ABERTURA R.A.E]]&gt;=TODAY(),"",IF(Tabela1[[#This Row],[STATUS]]="ATRASADO",TODAY()-Tabela1[[#This Row],[PRAZO ABERTURA R.A.E]],""))</f>
        <v/>
      </c>
      <c r="AE847" s="2"/>
      <c r="AF847" t="s">
        <v>52</v>
      </c>
    </row>
    <row r="848" spans="1:32" ht="30" x14ac:dyDescent="0.25">
      <c r="A848" s="20">
        <v>847</v>
      </c>
      <c r="B848" s="20" t="s">
        <v>32</v>
      </c>
      <c r="C848" s="49">
        <v>45489</v>
      </c>
      <c r="D848" s="6" t="str">
        <f t="shared" si="9"/>
        <v>julho</v>
      </c>
      <c r="E848" s="21">
        <v>0.125</v>
      </c>
      <c r="F848" s="40" t="s">
        <v>4704</v>
      </c>
      <c r="G848" s="20" t="s">
        <v>34</v>
      </c>
      <c r="H848" s="9" t="s">
        <v>113</v>
      </c>
      <c r="I848" s="10"/>
      <c r="J848" s="2"/>
      <c r="K848" s="11" t="s">
        <v>4705</v>
      </c>
      <c r="L848" s="4" t="s">
        <v>37</v>
      </c>
      <c r="M848" s="2" t="s">
        <v>38</v>
      </c>
      <c r="N848" s="20" t="s">
        <v>3868</v>
      </c>
      <c r="O848" s="20" t="s">
        <v>4706</v>
      </c>
      <c r="P848" s="2" t="s">
        <v>3878</v>
      </c>
      <c r="S848" s="2"/>
      <c r="T848" t="s">
        <v>4703</v>
      </c>
      <c r="U848" s="20" t="s">
        <v>2741</v>
      </c>
      <c r="V848" s="2" t="s">
        <v>45</v>
      </c>
      <c r="W848" s="2" t="s">
        <v>46</v>
      </c>
      <c r="X848" s="2" t="s">
        <v>47</v>
      </c>
      <c r="Y848" s="2" t="s">
        <v>48</v>
      </c>
      <c r="Z848" s="17" t="str">
        <f>IF(Tabela1[[#This Row],[R.A.E]]="SIM",VLOOKUP(Tabela1[[#This Row],[CLASSIFICAÇÃO]],[1]Lista_Susp_!PRAZO,2,0)+Tabela1[[#This Row],[DATA]],"")</f>
        <v/>
      </c>
      <c r="AA848" s="19" t="b">
        <f ca="1">IF(Tabela1[[#This Row],[R.A.E]]="SIM",IF(AC848="ok","CONCLUÍDO",IF(Tabela1[[#This Row],[PRAZO ABERTURA R.A.E]]&lt;TODAY(),"ATRASADO","NO PRAZO")))</f>
        <v>0</v>
      </c>
      <c r="AB848" s="19" t="str">
        <f ca="1">IF(Tabela1[[#This Row],[PRAZO ABERTURA R.A.E]]&gt;=TODAY(),"",IF(Tabela1[[#This Row],[STATUS]]="ATRASADO",TODAY()-Tabela1[[#This Row],[PRAZO ABERTURA R.A.E]],""))</f>
        <v/>
      </c>
      <c r="AE848" s="2"/>
      <c r="AF848" t="s">
        <v>52</v>
      </c>
    </row>
    <row r="849" spans="1:32" x14ac:dyDescent="0.25">
      <c r="A849" s="20">
        <v>848</v>
      </c>
      <c r="B849" s="20" t="s">
        <v>32</v>
      </c>
      <c r="C849" s="49">
        <v>45488</v>
      </c>
      <c r="D849" s="6" t="str">
        <f t="shared" si="9"/>
        <v>julho</v>
      </c>
      <c r="E849" s="21">
        <v>0.91666666666666663</v>
      </c>
      <c r="F849" s="40" t="s">
        <v>4707</v>
      </c>
      <c r="G849" s="20" t="s">
        <v>34</v>
      </c>
      <c r="H849" s="9" t="s">
        <v>113</v>
      </c>
      <c r="I849" s="10"/>
      <c r="J849" s="2"/>
      <c r="K849" s="11" t="s">
        <v>4708</v>
      </c>
      <c r="L849" s="4" t="s">
        <v>37</v>
      </c>
      <c r="M849" s="2" t="s">
        <v>38</v>
      </c>
      <c r="N849" s="20" t="s">
        <v>4709</v>
      </c>
      <c r="O849" s="20" t="s">
        <v>4710</v>
      </c>
      <c r="P849" s="2" t="s">
        <v>3166</v>
      </c>
      <c r="S849" s="2"/>
      <c r="T849" s="41" t="s">
        <v>4711</v>
      </c>
      <c r="U849" s="2" t="s">
        <v>4402</v>
      </c>
      <c r="V849" s="2" t="s">
        <v>45</v>
      </c>
      <c r="W849" s="2" t="s">
        <v>184</v>
      </c>
      <c r="X849" s="2" t="s">
        <v>47</v>
      </c>
      <c r="Y849" s="2" t="s">
        <v>52</v>
      </c>
      <c r="Z849" s="17">
        <f>IF(Tabela1[[#This Row],[R.A.E]]="SIM",VLOOKUP(Tabela1[[#This Row],[CLASSIFICAÇÃO]],[1]Lista_Susp_!PRAZO,2,0)+Tabela1[[#This Row],[DATA]],"")</f>
        <v>45495</v>
      </c>
      <c r="AA849" s="19" t="str">
        <f ca="1">IF(Tabela1[[#This Row],[R.A.E]]="SIM",IF(AC849="ok","CONCLUÍDO",IF(Tabela1[[#This Row],[PRAZO ABERTURA R.A.E]]&lt;TODAY(),"ATRASADO","NO PRAZO")))</f>
        <v>CONCLUÍDO</v>
      </c>
      <c r="AB849" s="19" t="str">
        <f ca="1">IF(Tabela1[[#This Row],[PRAZO ABERTURA R.A.E]]&gt;=TODAY(),"",IF(Tabela1[[#This Row],[STATUS]]="ATRASADO",TODAY()-Tabela1[[#This Row],[PRAZO ABERTURA R.A.E]],""))</f>
        <v/>
      </c>
      <c r="AC849" s="2" t="s">
        <v>62</v>
      </c>
      <c r="AD849" s="17">
        <v>45494</v>
      </c>
      <c r="AE849" s="2" t="s">
        <v>52</v>
      </c>
      <c r="AF849" t="s">
        <v>52</v>
      </c>
    </row>
    <row r="850" spans="1:32" ht="30" x14ac:dyDescent="0.25">
      <c r="A850" s="20">
        <v>849</v>
      </c>
      <c r="B850" s="20" t="s">
        <v>32</v>
      </c>
      <c r="C850" s="49">
        <v>45488</v>
      </c>
      <c r="D850" s="6" t="str">
        <f t="shared" si="9"/>
        <v>julho</v>
      </c>
      <c r="E850" s="21">
        <v>0.375</v>
      </c>
      <c r="F850" s="40" t="s">
        <v>1083</v>
      </c>
      <c r="G850" s="20" t="s">
        <v>64</v>
      </c>
      <c r="H850" s="9"/>
      <c r="I850" s="10"/>
      <c r="J850" s="2"/>
      <c r="K850" s="11" t="s">
        <v>4712</v>
      </c>
      <c r="L850" s="4" t="s">
        <v>3885</v>
      </c>
      <c r="M850" s="2" t="s">
        <v>128</v>
      </c>
      <c r="N850" s="20" t="s">
        <v>4713</v>
      </c>
      <c r="O850" s="20" t="s">
        <v>4714</v>
      </c>
      <c r="P850" s="2" t="s">
        <v>213</v>
      </c>
      <c r="S850" s="2"/>
      <c r="T850" s="41" t="s">
        <v>4715</v>
      </c>
      <c r="U850" s="2" t="s">
        <v>1977</v>
      </c>
      <c r="V850" s="2" t="s">
        <v>135</v>
      </c>
      <c r="W850" s="2" t="s">
        <v>46</v>
      </c>
      <c r="X850" s="2" t="s">
        <v>47</v>
      </c>
      <c r="Y850" s="2" t="s">
        <v>48</v>
      </c>
      <c r="Z850" s="17" t="str">
        <f>IF(Tabela1[[#This Row],[R.A.E]]="SIM",VLOOKUP(Tabela1[[#This Row],[CLASSIFICAÇÃO]],[1]Lista_Susp_!PRAZO,2,0)+Tabela1[[#This Row],[DATA]],"")</f>
        <v/>
      </c>
      <c r="AA850" s="19" t="b">
        <f ca="1">IF(Tabela1[[#This Row],[R.A.E]]="SIM",IF(AC850="ok","CONCLUÍDO",IF(Tabela1[[#This Row],[PRAZO ABERTURA R.A.E]]&lt;TODAY(),"ATRASADO","NO PRAZO")))</f>
        <v>0</v>
      </c>
      <c r="AB850" s="19" t="str">
        <f ca="1">IF(Tabela1[[#This Row],[PRAZO ABERTURA R.A.E]]&gt;=TODAY(),"",IF(Tabela1[[#This Row],[STATUS]]="ATRASADO",TODAY()-Tabela1[[#This Row],[PRAZO ABERTURA R.A.E]],""))</f>
        <v/>
      </c>
      <c r="AE850" s="2"/>
      <c r="AF850" t="s">
        <v>52</v>
      </c>
    </row>
    <row r="851" spans="1:32" ht="30" x14ac:dyDescent="0.25">
      <c r="A851" s="20">
        <v>850</v>
      </c>
      <c r="B851" s="20" t="s">
        <v>32</v>
      </c>
      <c r="C851" s="49">
        <v>45489</v>
      </c>
      <c r="D851" s="6" t="str">
        <f t="shared" si="9"/>
        <v>julho</v>
      </c>
      <c r="E851" s="21">
        <v>0.60416666666666663</v>
      </c>
      <c r="F851" s="40" t="s">
        <v>3798</v>
      </c>
      <c r="G851" s="20" t="s">
        <v>73</v>
      </c>
      <c r="H851" s="9"/>
      <c r="I851" s="10"/>
      <c r="J851" s="2"/>
      <c r="K851" s="11" t="s">
        <v>4716</v>
      </c>
      <c r="L851" s="4" t="s">
        <v>37</v>
      </c>
      <c r="M851" s="2" t="s">
        <v>76</v>
      </c>
      <c r="N851" s="20" t="s">
        <v>4717</v>
      </c>
      <c r="O851" s="20" t="s">
        <v>4718</v>
      </c>
      <c r="P851" s="2" t="s">
        <v>3448</v>
      </c>
      <c r="S851" s="2"/>
      <c r="T851" s="41" t="s">
        <v>4719</v>
      </c>
      <c r="U851" s="2" t="s">
        <v>3543</v>
      </c>
      <c r="V851" s="2" t="s">
        <v>467</v>
      </c>
      <c r="W851" s="2" t="s">
        <v>46</v>
      </c>
      <c r="X851" s="2" t="s">
        <v>47</v>
      </c>
      <c r="Y851" s="2" t="s">
        <v>48</v>
      </c>
      <c r="Z851" s="17" t="str">
        <f>IF(Tabela1[[#This Row],[R.A.E]]="SIM",VLOOKUP(Tabela1[[#This Row],[CLASSIFICAÇÃO]],[1]Lista_Susp_!PRAZO,2,0)+Tabela1[[#This Row],[DATA]],"")</f>
        <v/>
      </c>
      <c r="AA851" s="19" t="b">
        <f ca="1">IF(Tabela1[[#This Row],[R.A.E]]="SIM",IF(AC851="ok","CONCLUÍDO",IF(Tabela1[[#This Row],[PRAZO ABERTURA R.A.E]]&lt;TODAY(),"ATRASADO","NO PRAZO")))</f>
        <v>0</v>
      </c>
      <c r="AB851" s="19" t="str">
        <f ca="1">IF(Tabela1[[#This Row],[PRAZO ABERTURA R.A.E]]&gt;=TODAY(),"",IF(Tabela1[[#This Row],[STATUS]]="ATRASADO",TODAY()-Tabela1[[#This Row],[PRAZO ABERTURA R.A.E]],""))</f>
        <v/>
      </c>
      <c r="AE851" s="2"/>
      <c r="AF851" t="s">
        <v>52</v>
      </c>
    </row>
    <row r="852" spans="1:32" ht="30" x14ac:dyDescent="0.25">
      <c r="A852" s="20">
        <v>851</v>
      </c>
      <c r="B852" s="20" t="s">
        <v>32</v>
      </c>
      <c r="C852" s="49">
        <v>45489</v>
      </c>
      <c r="D852" s="6" t="str">
        <f t="shared" si="9"/>
        <v>julho</v>
      </c>
      <c r="E852" s="21">
        <v>0.42708333333333331</v>
      </c>
      <c r="F852" s="40" t="s">
        <v>4720</v>
      </c>
      <c r="G852" s="20" t="s">
        <v>125</v>
      </c>
      <c r="H852" s="9"/>
      <c r="I852" s="10"/>
      <c r="J852" s="2"/>
      <c r="K852" s="11" t="s">
        <v>4721</v>
      </c>
      <c r="L852" s="4" t="s">
        <v>37</v>
      </c>
      <c r="M852" s="2" t="s">
        <v>128</v>
      </c>
      <c r="N852" s="20" t="s">
        <v>2256</v>
      </c>
      <c r="O852" s="20" t="s">
        <v>4722</v>
      </c>
      <c r="P852" s="2" t="s">
        <v>3737</v>
      </c>
      <c r="S852" s="2"/>
      <c r="T852" s="41" t="s">
        <v>4723</v>
      </c>
      <c r="U852" s="2" t="s">
        <v>4724</v>
      </c>
      <c r="V852" s="2" t="s">
        <v>135</v>
      </c>
      <c r="W852" s="2" t="s">
        <v>46</v>
      </c>
      <c r="X852" s="2" t="s">
        <v>47</v>
      </c>
      <c r="Y852" s="2" t="s">
        <v>48</v>
      </c>
      <c r="Z852" s="17" t="str">
        <f>IF(Tabela1[[#This Row],[R.A.E]]="SIM",VLOOKUP(Tabela1[[#This Row],[CLASSIFICAÇÃO]],[1]Lista_Susp_!PRAZO,2,0)+Tabela1[[#This Row],[DATA]],"")</f>
        <v/>
      </c>
      <c r="AA852" s="19" t="b">
        <f ca="1">IF(Tabela1[[#This Row],[R.A.E]]="SIM",IF(AC852="ok","CONCLUÍDO",IF(Tabela1[[#This Row],[PRAZO ABERTURA R.A.E]]&lt;TODAY(),"ATRASADO","NO PRAZO")))</f>
        <v>0</v>
      </c>
      <c r="AB852" s="19" t="str">
        <f ca="1">IF(Tabela1[[#This Row],[PRAZO ABERTURA R.A.E]]&gt;=TODAY(),"",IF(Tabela1[[#This Row],[STATUS]]="ATRASADO",TODAY()-Tabela1[[#This Row],[PRAZO ABERTURA R.A.E]],""))</f>
        <v/>
      </c>
      <c r="AE852" s="2"/>
      <c r="AF852" t="s">
        <v>52</v>
      </c>
    </row>
    <row r="853" spans="1:32" ht="30" x14ac:dyDescent="0.25">
      <c r="A853" s="20">
        <v>852</v>
      </c>
      <c r="B853" s="20" t="s">
        <v>71</v>
      </c>
      <c r="C853" s="49">
        <v>45486</v>
      </c>
      <c r="D853" s="6" t="str">
        <f t="shared" si="9"/>
        <v>julho</v>
      </c>
      <c r="E853" s="21">
        <v>0.58333333333333337</v>
      </c>
      <c r="F853" s="40" t="s">
        <v>4725</v>
      </c>
      <c r="G853" s="20" t="s">
        <v>73</v>
      </c>
      <c r="H853" s="9"/>
      <c r="I853" s="10"/>
      <c r="J853" s="2"/>
      <c r="K853" s="11" t="s">
        <v>4726</v>
      </c>
      <c r="L853" s="4" t="s">
        <v>75</v>
      </c>
      <c r="M853" s="2" t="s">
        <v>128</v>
      </c>
      <c r="N853" s="20" t="s">
        <v>76</v>
      </c>
      <c r="O853" s="20" t="s">
        <v>4727</v>
      </c>
      <c r="P853" s="2" t="s">
        <v>79</v>
      </c>
      <c r="S853" s="2"/>
      <c r="T853" t="s">
        <v>4728</v>
      </c>
      <c r="U853" s="2" t="s">
        <v>4729</v>
      </c>
      <c r="V853" s="2" t="s">
        <v>415</v>
      </c>
      <c r="W853" s="2" t="s">
        <v>46</v>
      </c>
      <c r="X853" s="2" t="s">
        <v>47</v>
      </c>
      <c r="Y853" s="2" t="s">
        <v>48</v>
      </c>
      <c r="Z853" s="17" t="str">
        <f>IF(Tabela1[[#This Row],[R.A.E]]="SIM",VLOOKUP(Tabela1[[#This Row],[CLASSIFICAÇÃO]],[1]Lista_Susp_!PRAZO,2,0)+Tabela1[[#This Row],[DATA]],"")</f>
        <v/>
      </c>
      <c r="AA853" s="19" t="b">
        <f ca="1">IF(Tabela1[[#This Row],[R.A.E]]="SIM",IF(AC853="ok","CONCLUÍDO",IF(Tabela1[[#This Row],[PRAZO ABERTURA R.A.E]]&lt;TODAY(),"ATRASADO","NO PRAZO")))</f>
        <v>0</v>
      </c>
      <c r="AB853" s="19" t="str">
        <f ca="1">IF(Tabela1[[#This Row],[PRAZO ABERTURA R.A.E]]&gt;=TODAY(),"",IF(Tabela1[[#This Row],[STATUS]]="ATRASADO",TODAY()-Tabela1[[#This Row],[PRAZO ABERTURA R.A.E]],""))</f>
        <v/>
      </c>
      <c r="AE853" s="2"/>
      <c r="AF853" t="s">
        <v>52</v>
      </c>
    </row>
    <row r="854" spans="1:32" ht="30" x14ac:dyDescent="0.25">
      <c r="A854" s="20">
        <v>853</v>
      </c>
      <c r="B854" s="20" t="s">
        <v>32</v>
      </c>
      <c r="C854" s="49">
        <v>45489</v>
      </c>
      <c r="D854" s="6" t="str">
        <f t="shared" si="9"/>
        <v>julho</v>
      </c>
      <c r="E854" s="21">
        <v>0.45833333333333331</v>
      </c>
      <c r="F854" s="40" t="s">
        <v>3798</v>
      </c>
      <c r="G854" s="20" t="s">
        <v>73</v>
      </c>
      <c r="H854" s="9"/>
      <c r="I854" s="10"/>
      <c r="J854" s="2"/>
      <c r="K854" s="11" t="s">
        <v>4730</v>
      </c>
      <c r="L854" s="4" t="s">
        <v>37</v>
      </c>
      <c r="M854" s="2" t="s">
        <v>76</v>
      </c>
      <c r="N854" s="20" t="s">
        <v>4731</v>
      </c>
      <c r="O854" s="20" t="s">
        <v>4732</v>
      </c>
      <c r="P854" s="2" t="s">
        <v>319</v>
      </c>
      <c r="S854" s="2"/>
      <c r="T854" s="41" t="s">
        <v>4733</v>
      </c>
      <c r="U854" s="2" t="s">
        <v>3149</v>
      </c>
      <c r="V854" s="2" t="s">
        <v>467</v>
      </c>
      <c r="W854" s="2" t="s">
        <v>46</v>
      </c>
      <c r="X854" s="2" t="s">
        <v>47</v>
      </c>
      <c r="Y854" s="2" t="s">
        <v>48</v>
      </c>
      <c r="Z854" s="17" t="str">
        <f>IF(Tabela1[[#This Row],[R.A.E]]="SIM",VLOOKUP(Tabela1[[#This Row],[CLASSIFICAÇÃO]],[1]Lista_Susp_!PRAZO,2,0)+Tabela1[[#This Row],[DATA]],"")</f>
        <v/>
      </c>
      <c r="AA854" s="19" t="b">
        <f ca="1">IF(Tabela1[[#This Row],[R.A.E]]="SIM",IF(AC854="ok","CONCLUÍDO",IF(Tabela1[[#This Row],[PRAZO ABERTURA R.A.E]]&lt;TODAY(),"ATRASADO","NO PRAZO")))</f>
        <v>0</v>
      </c>
      <c r="AB854" s="19" t="str">
        <f ca="1">IF(Tabela1[[#This Row],[PRAZO ABERTURA R.A.E]]&gt;=TODAY(),"",IF(Tabela1[[#This Row],[STATUS]]="ATRASADO",TODAY()-Tabela1[[#This Row],[PRAZO ABERTURA R.A.E]],""))</f>
        <v/>
      </c>
      <c r="AE854" s="2"/>
      <c r="AF854" t="s">
        <v>52</v>
      </c>
    </row>
    <row r="855" spans="1:32" ht="30" x14ac:dyDescent="0.25">
      <c r="A855" s="20">
        <v>854</v>
      </c>
      <c r="B855" s="20" t="s">
        <v>32</v>
      </c>
      <c r="C855" s="49">
        <v>45490</v>
      </c>
      <c r="D855" s="6" t="str">
        <f t="shared" si="9"/>
        <v>julho</v>
      </c>
      <c r="E855" s="21">
        <v>0.24305555555555555</v>
      </c>
      <c r="F855" s="40" t="s">
        <v>4734</v>
      </c>
      <c r="G855" s="20" t="s">
        <v>50</v>
      </c>
      <c r="H855" s="9"/>
      <c r="I855" s="10" t="s">
        <v>172</v>
      </c>
      <c r="J855" s="2"/>
      <c r="K855" s="11" t="s">
        <v>4735</v>
      </c>
      <c r="L855" s="4" t="s">
        <v>902</v>
      </c>
      <c r="M855" s="2" t="s">
        <v>96</v>
      </c>
      <c r="N855" s="20" t="s">
        <v>4736</v>
      </c>
      <c r="O855" s="20" t="s">
        <v>4737</v>
      </c>
      <c r="P855" s="2" t="s">
        <v>4738</v>
      </c>
      <c r="S855" s="2"/>
      <c r="T855" s="41" t="s">
        <v>4739</v>
      </c>
      <c r="U855" s="2" t="s">
        <v>4550</v>
      </c>
      <c r="V855" s="2" t="s">
        <v>60</v>
      </c>
      <c r="W855" s="2" t="s">
        <v>46</v>
      </c>
      <c r="X855" s="2" t="s">
        <v>47</v>
      </c>
      <c r="Y855" s="2" t="s">
        <v>52</v>
      </c>
      <c r="Z855" s="17">
        <f>IF(Tabela1[[#This Row],[R.A.E]]="SIM",VLOOKUP(Tabela1[[#This Row],[CLASSIFICAÇÃO]],[1]Lista_Susp_!PRAZO,2,0)+Tabela1[[#This Row],[DATA]],"")</f>
        <v>45497</v>
      </c>
      <c r="AA855" s="19" t="str">
        <f ca="1">IF(Tabela1[[#This Row],[R.A.E]]="SIM",IF(AC855="ok","CONCLUÍDO",IF(Tabela1[[#This Row],[PRAZO ABERTURA R.A.E]]&lt;TODAY(),"ATRASADO","NO PRAZO")))</f>
        <v>CONCLUÍDO</v>
      </c>
      <c r="AB855" s="19" t="str">
        <f ca="1">IF(Tabela1[[#This Row],[PRAZO ABERTURA R.A.E]]&gt;=TODAY(),"",IF(Tabela1[[#This Row],[STATUS]]="ATRASADO",TODAY()-Tabela1[[#This Row],[PRAZO ABERTURA R.A.E]],""))</f>
        <v/>
      </c>
      <c r="AC855" s="2" t="s">
        <v>186</v>
      </c>
      <c r="AD855" s="17">
        <v>45495</v>
      </c>
      <c r="AE855" s="2"/>
      <c r="AF855" t="s">
        <v>52</v>
      </c>
    </row>
    <row r="856" spans="1:32" ht="30" x14ac:dyDescent="0.25">
      <c r="A856" s="20">
        <v>855</v>
      </c>
      <c r="B856" s="20" t="s">
        <v>32</v>
      </c>
      <c r="C856" s="49">
        <v>45489</v>
      </c>
      <c r="D856" s="6" t="str">
        <f t="shared" si="9"/>
        <v>julho</v>
      </c>
      <c r="E856" s="21">
        <v>0.54166666666666663</v>
      </c>
      <c r="F856" s="40" t="s">
        <v>4740</v>
      </c>
      <c r="G856" s="20" t="s">
        <v>34</v>
      </c>
      <c r="H856" s="9" t="s">
        <v>35</v>
      </c>
      <c r="I856" s="10"/>
      <c r="J856" s="2"/>
      <c r="K856" s="11" t="s">
        <v>4741</v>
      </c>
      <c r="L856" s="4" t="s">
        <v>357</v>
      </c>
      <c r="M856" s="2" t="s">
        <v>54</v>
      </c>
      <c r="N856" s="20" t="s">
        <v>4742</v>
      </c>
      <c r="O856" s="20" t="s">
        <v>4743</v>
      </c>
      <c r="P856" s="2" t="s">
        <v>1628</v>
      </c>
      <c r="S856" s="2"/>
      <c r="T856" t="s">
        <v>4744</v>
      </c>
      <c r="U856" s="2" t="s">
        <v>4745</v>
      </c>
      <c r="V856" s="2" t="s">
        <v>60</v>
      </c>
      <c r="W856" s="2" t="s">
        <v>46</v>
      </c>
      <c r="X856" s="2" t="s">
        <v>47</v>
      </c>
      <c r="Y856" s="2" t="s">
        <v>48</v>
      </c>
      <c r="Z856" s="17" t="str">
        <f>IF(Tabela1[[#This Row],[R.A.E]]="SIM",VLOOKUP(Tabela1[[#This Row],[CLASSIFICAÇÃO]],[1]Lista_Susp_!PRAZO,2,0)+Tabela1[[#This Row],[DATA]],"")</f>
        <v/>
      </c>
      <c r="AA856" s="19" t="b">
        <f ca="1">IF(Tabela1[[#This Row],[R.A.E]]="SIM",IF(AC856="ok","CONCLUÍDO",IF(Tabela1[[#This Row],[PRAZO ABERTURA R.A.E]]&lt;TODAY(),"ATRASADO","NO PRAZO")))</f>
        <v>0</v>
      </c>
      <c r="AB856" s="19" t="str">
        <f ca="1">IF(Tabela1[[#This Row],[PRAZO ABERTURA R.A.E]]&gt;=TODAY(),"",IF(Tabela1[[#This Row],[STATUS]]="ATRASADO",TODAY()-Tabela1[[#This Row],[PRAZO ABERTURA R.A.E]],""))</f>
        <v/>
      </c>
      <c r="AE856" s="2"/>
      <c r="AF856" t="s">
        <v>52</v>
      </c>
    </row>
    <row r="857" spans="1:32" ht="30" x14ac:dyDescent="0.25">
      <c r="A857" s="20">
        <v>856</v>
      </c>
      <c r="B857" s="20" t="s">
        <v>32</v>
      </c>
      <c r="C857" s="49">
        <v>45489</v>
      </c>
      <c r="D857" s="6" t="str">
        <f t="shared" si="9"/>
        <v>julho</v>
      </c>
      <c r="E857" s="21">
        <v>0.47916666666666669</v>
      </c>
      <c r="F857" s="40" t="s">
        <v>4746</v>
      </c>
      <c r="G857" s="20" t="s">
        <v>73</v>
      </c>
      <c r="H857" s="9"/>
      <c r="I857" s="10"/>
      <c r="J857" s="2"/>
      <c r="K857" s="11" t="s">
        <v>4747</v>
      </c>
      <c r="L857" s="4" t="s">
        <v>37</v>
      </c>
      <c r="M857" s="2" t="s">
        <v>38</v>
      </c>
      <c r="N857" s="20" t="s">
        <v>3911</v>
      </c>
      <c r="O857" s="20" t="s">
        <v>4748</v>
      </c>
      <c r="P857" s="2" t="s">
        <v>4749</v>
      </c>
      <c r="S857" s="2"/>
      <c r="T857" s="41" t="s">
        <v>4750</v>
      </c>
      <c r="U857" s="2" t="s">
        <v>4751</v>
      </c>
      <c r="V857" s="2" t="s">
        <v>45</v>
      </c>
      <c r="W857" s="2" t="s">
        <v>46</v>
      </c>
      <c r="X857" s="2" t="s">
        <v>47</v>
      </c>
      <c r="Y857" s="2" t="s">
        <v>48</v>
      </c>
      <c r="Z857" s="17" t="str">
        <f>IF(Tabela1[[#This Row],[R.A.E]]="SIM",VLOOKUP(Tabela1[[#This Row],[CLASSIFICAÇÃO]],[1]Lista_Susp_!PRAZO,2,0)+Tabela1[[#This Row],[DATA]],"")</f>
        <v/>
      </c>
      <c r="AA857" s="19" t="b">
        <f ca="1">IF(Tabela1[[#This Row],[R.A.E]]="SIM",IF(AC857="ok","CONCLUÍDO",IF(Tabela1[[#This Row],[PRAZO ABERTURA R.A.E]]&lt;TODAY(),"ATRASADO","NO PRAZO")))</f>
        <v>0</v>
      </c>
      <c r="AB857" s="19" t="str">
        <f ca="1">IF(Tabela1[[#This Row],[PRAZO ABERTURA R.A.E]]&gt;=TODAY(),"",IF(Tabela1[[#This Row],[STATUS]]="ATRASADO",TODAY()-Tabela1[[#This Row],[PRAZO ABERTURA R.A.E]],""))</f>
        <v/>
      </c>
      <c r="AE857" s="2"/>
      <c r="AF857" t="s">
        <v>52</v>
      </c>
    </row>
    <row r="858" spans="1:32" ht="30" x14ac:dyDescent="0.25">
      <c r="A858" s="80">
        <v>857</v>
      </c>
      <c r="B858" s="20" t="s">
        <v>32</v>
      </c>
      <c r="C858" s="49">
        <v>45490</v>
      </c>
      <c r="D858" s="6" t="str">
        <f t="shared" si="9"/>
        <v>julho</v>
      </c>
      <c r="E858" s="21">
        <v>0.79861111111111116</v>
      </c>
      <c r="F858" s="40" t="s">
        <v>4233</v>
      </c>
      <c r="G858" s="20" t="s">
        <v>125</v>
      </c>
      <c r="H858" s="9"/>
      <c r="I858" s="10"/>
      <c r="J858" s="2"/>
      <c r="K858" s="11" t="s">
        <v>4752</v>
      </c>
      <c r="L858" s="4" t="s">
        <v>37</v>
      </c>
      <c r="M858" s="2" t="s">
        <v>729</v>
      </c>
      <c r="N858" s="20" t="s">
        <v>4753</v>
      </c>
      <c r="O858" s="20" t="s">
        <v>4754</v>
      </c>
      <c r="P858" s="2" t="s">
        <v>4143</v>
      </c>
      <c r="S858" s="2"/>
      <c r="T858" s="41" t="s">
        <v>4755</v>
      </c>
      <c r="U858" s="2" t="s">
        <v>4756</v>
      </c>
      <c r="V858" s="2" t="s">
        <v>60</v>
      </c>
      <c r="W858" s="2" t="s">
        <v>46</v>
      </c>
      <c r="X858" s="2" t="s">
        <v>47</v>
      </c>
      <c r="Y858" s="2" t="s">
        <v>48</v>
      </c>
      <c r="Z858" s="17" t="str">
        <f>IF(Tabela1[[#This Row],[R.A.E]]="SIM",VLOOKUP(Tabela1[[#This Row],[CLASSIFICAÇÃO]],[1]Lista_Susp_!PRAZO,2,0)+Tabela1[[#This Row],[DATA]],"")</f>
        <v/>
      </c>
      <c r="AA858" s="19" t="b">
        <f ca="1">IF(Tabela1[[#This Row],[R.A.E]]="SIM",IF(AC858="ok","CONCLUÍDO",IF(Tabela1[[#This Row],[PRAZO ABERTURA R.A.E]]&lt;TODAY(),"ATRASADO","NO PRAZO")))</f>
        <v>0</v>
      </c>
      <c r="AB858" s="19" t="str">
        <f ca="1">IF(Tabela1[[#This Row],[PRAZO ABERTURA R.A.E]]&gt;=TODAY(),"",IF(Tabela1[[#This Row],[STATUS]]="ATRASADO",TODAY()-Tabela1[[#This Row],[PRAZO ABERTURA R.A.E]],""))</f>
        <v/>
      </c>
      <c r="AE858" s="2"/>
      <c r="AF858" t="s">
        <v>52</v>
      </c>
    </row>
    <row r="859" spans="1:32" ht="30" x14ac:dyDescent="0.25">
      <c r="A859" s="20">
        <v>858</v>
      </c>
      <c r="B859" s="20" t="s">
        <v>32</v>
      </c>
      <c r="C859" s="49">
        <v>45491</v>
      </c>
      <c r="D859" s="6" t="str">
        <f t="shared" si="9"/>
        <v>julho</v>
      </c>
      <c r="E859" s="21">
        <v>0.1875</v>
      </c>
      <c r="F859" s="40" t="s">
        <v>4757</v>
      </c>
      <c r="G859" s="20" t="s">
        <v>34</v>
      </c>
      <c r="H859" s="9" t="s">
        <v>93</v>
      </c>
      <c r="I859" s="10"/>
      <c r="J859" s="2"/>
      <c r="K859" s="11" t="s">
        <v>4758</v>
      </c>
      <c r="L859" s="4" t="s">
        <v>115</v>
      </c>
      <c r="M859" s="2" t="s">
        <v>54</v>
      </c>
      <c r="N859" s="20" t="s">
        <v>4519</v>
      </c>
      <c r="O859" s="20" t="s">
        <v>4759</v>
      </c>
      <c r="P859" s="2" t="s">
        <v>4760</v>
      </c>
      <c r="S859" s="2"/>
      <c r="T859" s="41" t="s">
        <v>4761</v>
      </c>
      <c r="U859" s="2" t="s">
        <v>4762</v>
      </c>
      <c r="V859" s="2" t="s">
        <v>60</v>
      </c>
      <c r="W859" s="2" t="s">
        <v>184</v>
      </c>
      <c r="X859" s="2" t="s">
        <v>47</v>
      </c>
      <c r="Y859" s="2" t="s">
        <v>52</v>
      </c>
      <c r="Z859" s="17">
        <f>IF(Tabela1[[#This Row],[R.A.E]]="SIM",VLOOKUP(Tabela1[[#This Row],[CLASSIFICAÇÃO]],[1]Lista_Susp_!PRAZO,2,0)+Tabela1[[#This Row],[DATA]],"")</f>
        <v>45498</v>
      </c>
      <c r="AA859" s="19" t="str">
        <f ca="1">IF(Tabela1[[#This Row],[R.A.E]]="SIM",IF(AC859="ok","CONCLUÍDO",IF(Tabela1[[#This Row],[PRAZO ABERTURA R.A.E]]&lt;TODAY(),"ATRASADO","NO PRAZO")))</f>
        <v>CONCLUÍDO</v>
      </c>
      <c r="AB859" s="19" t="str">
        <f ca="1">IF(Tabela1[[#This Row],[PRAZO ABERTURA R.A.E]]&gt;=TODAY(),"",IF(Tabela1[[#This Row],[STATUS]]="ATRASADO",TODAY()-Tabela1[[#This Row],[PRAZO ABERTURA R.A.E]],""))</f>
        <v/>
      </c>
      <c r="AC859" s="2" t="s">
        <v>62</v>
      </c>
      <c r="AD859" s="17">
        <v>45496</v>
      </c>
      <c r="AE859" s="2" t="s">
        <v>52</v>
      </c>
      <c r="AF859" t="s">
        <v>52</v>
      </c>
    </row>
    <row r="860" spans="1:32" ht="30" x14ac:dyDescent="0.25">
      <c r="A860" s="20">
        <v>859</v>
      </c>
      <c r="B860" s="20" t="s">
        <v>32</v>
      </c>
      <c r="C860" s="49">
        <v>45489</v>
      </c>
      <c r="D860" s="6" t="str">
        <f t="shared" si="9"/>
        <v>julho</v>
      </c>
      <c r="E860" s="21">
        <v>0.3125</v>
      </c>
      <c r="F860" s="40" t="s">
        <v>4763</v>
      </c>
      <c r="G860" s="20" t="s">
        <v>125</v>
      </c>
      <c r="H860" s="9"/>
      <c r="I860" s="10"/>
      <c r="J860" s="2"/>
      <c r="K860" s="11" t="s">
        <v>4764</v>
      </c>
      <c r="L860" s="4" t="s">
        <v>3885</v>
      </c>
      <c r="M860" s="2" t="s">
        <v>128</v>
      </c>
      <c r="N860" s="20" t="s">
        <v>4713</v>
      </c>
      <c r="O860" s="20" t="s">
        <v>4765</v>
      </c>
      <c r="P860" s="2" t="s">
        <v>2880</v>
      </c>
      <c r="S860" s="2"/>
      <c r="T860" s="41" t="s">
        <v>4766</v>
      </c>
      <c r="U860" s="2" t="s">
        <v>3888</v>
      </c>
      <c r="V860" s="2" t="s">
        <v>135</v>
      </c>
      <c r="W860" s="2" t="s">
        <v>46</v>
      </c>
      <c r="X860" s="2" t="s">
        <v>47</v>
      </c>
      <c r="Y860" s="2" t="s">
        <v>48</v>
      </c>
      <c r="Z860" s="17" t="str">
        <f>IF(Tabela1[[#This Row],[R.A.E]]="SIM",VLOOKUP(Tabela1[[#This Row],[CLASSIFICAÇÃO]],[1]Lista_Susp_!PRAZO,2,0)+Tabela1[[#This Row],[DATA]],"")</f>
        <v/>
      </c>
      <c r="AA860" s="19" t="b">
        <f ca="1">IF(Tabela1[[#This Row],[R.A.E]]="SIM",IF(AC860="ok","CONCLUÍDO",IF(Tabela1[[#This Row],[PRAZO ABERTURA R.A.E]]&lt;TODAY(),"ATRASADO","NO PRAZO")))</f>
        <v>0</v>
      </c>
      <c r="AB860" s="19" t="str">
        <f ca="1">IF(Tabela1[[#This Row],[PRAZO ABERTURA R.A.E]]&gt;=TODAY(),"",IF(Tabela1[[#This Row],[STATUS]]="ATRASADO",TODAY()-Tabela1[[#This Row],[PRAZO ABERTURA R.A.E]],""))</f>
        <v/>
      </c>
      <c r="AE860" s="2"/>
      <c r="AF860" t="s">
        <v>52</v>
      </c>
    </row>
    <row r="861" spans="1:32" ht="45" x14ac:dyDescent="0.25">
      <c r="A861" s="20">
        <v>860</v>
      </c>
      <c r="B861" s="20" t="s">
        <v>32</v>
      </c>
      <c r="C861" s="49">
        <v>45489</v>
      </c>
      <c r="D861" s="6" t="str">
        <f t="shared" si="9"/>
        <v>julho</v>
      </c>
      <c r="E861" s="21">
        <v>0.37152777777777773</v>
      </c>
      <c r="F861" s="40" t="s">
        <v>3909</v>
      </c>
      <c r="G861" s="20" t="s">
        <v>125</v>
      </c>
      <c r="H861" s="9"/>
      <c r="I861" s="10"/>
      <c r="J861" s="2" t="s">
        <v>52</v>
      </c>
      <c r="K861" s="11" t="s">
        <v>4767</v>
      </c>
      <c r="L861" s="4" t="s">
        <v>37</v>
      </c>
      <c r="M861" s="2" t="s">
        <v>128</v>
      </c>
      <c r="N861" s="20" t="s">
        <v>4768</v>
      </c>
      <c r="O861" s="20" t="s">
        <v>4769</v>
      </c>
      <c r="P861" s="2" t="s">
        <v>4373</v>
      </c>
      <c r="S861" s="2"/>
      <c r="T861" s="41" t="s">
        <v>4770</v>
      </c>
      <c r="U861" s="2" t="s">
        <v>2584</v>
      </c>
      <c r="V861" s="2" t="s">
        <v>1038</v>
      </c>
      <c r="W861" s="2" t="s">
        <v>184</v>
      </c>
      <c r="X861" s="2" t="s">
        <v>47</v>
      </c>
      <c r="Y861" s="2" t="s">
        <v>52</v>
      </c>
      <c r="Z861" s="17">
        <f>IF(Tabela1[[#This Row],[R.A.E]]="SIM",VLOOKUP(Tabela1[[#This Row],[CLASSIFICAÇÃO]],[1]Lista_Susp_!PRAZO,2,0)+Tabela1[[#This Row],[DATA]],"")</f>
        <v>45496</v>
      </c>
      <c r="AA861" s="19" t="str">
        <f ca="1">IF(Tabela1[[#This Row],[R.A.E]]="SIM",IF(AC861="ok","CONCLUÍDO",IF(Tabela1[[#This Row],[PRAZO ABERTURA R.A.E]]&lt;TODAY(),"ATRASADO","NO PRAZO")))</f>
        <v>CONCLUÍDO</v>
      </c>
      <c r="AB861" s="19" t="str">
        <f ca="1">IF(Tabela1[[#This Row],[PRAZO ABERTURA R.A.E]]&gt;=TODAY(),"",IF(Tabela1[[#This Row],[STATUS]]="ATRASADO",TODAY()-Tabela1[[#This Row],[PRAZO ABERTURA R.A.E]],""))</f>
        <v/>
      </c>
      <c r="AC861" s="2" t="s">
        <v>186</v>
      </c>
      <c r="AD861" s="17">
        <v>45504</v>
      </c>
      <c r="AE861" s="2" t="s">
        <v>52</v>
      </c>
      <c r="AF861" t="s">
        <v>52</v>
      </c>
    </row>
    <row r="862" spans="1:32" ht="30" x14ac:dyDescent="0.25">
      <c r="A862" s="20">
        <v>861</v>
      </c>
      <c r="B862" s="20" t="s">
        <v>32</v>
      </c>
      <c r="C862" s="49">
        <v>45490</v>
      </c>
      <c r="D862" s="6" t="str">
        <f t="shared" si="9"/>
        <v>julho</v>
      </c>
      <c r="E862" s="21">
        <v>0.57638888888888895</v>
      </c>
      <c r="F862" s="40" t="s">
        <v>4771</v>
      </c>
      <c r="G862" s="20" t="s">
        <v>125</v>
      </c>
      <c r="H862" s="9"/>
      <c r="I862" s="10"/>
      <c r="J862" s="2"/>
      <c r="K862" s="11" t="s">
        <v>4772</v>
      </c>
      <c r="L862" s="4" t="s">
        <v>448</v>
      </c>
      <c r="M862" s="2" t="s">
        <v>128</v>
      </c>
      <c r="N862" s="20" t="s">
        <v>4773</v>
      </c>
      <c r="O862" s="20" t="s">
        <v>4774</v>
      </c>
      <c r="P862" s="2" t="s">
        <v>4775</v>
      </c>
      <c r="S862" s="2"/>
      <c r="T862" s="41" t="s">
        <v>4776</v>
      </c>
      <c r="U862" s="2" t="s">
        <v>2865</v>
      </c>
      <c r="V862" s="2" t="s">
        <v>135</v>
      </c>
      <c r="W862" s="2" t="s">
        <v>46</v>
      </c>
      <c r="X862" s="2" t="s">
        <v>47</v>
      </c>
      <c r="Y862" s="2" t="s">
        <v>48</v>
      </c>
      <c r="Z862" s="17" t="str">
        <f>IF(Tabela1[[#This Row],[R.A.E]]="SIM",VLOOKUP(Tabela1[[#This Row],[CLASSIFICAÇÃO]],[1]Lista_Susp_!PRAZO,2,0)+Tabela1[[#This Row],[DATA]],"")</f>
        <v/>
      </c>
      <c r="AA862" s="19" t="b">
        <f ca="1">IF(Tabela1[[#This Row],[R.A.E]]="SIM",IF(AC862="ok","CONCLUÍDO",IF(Tabela1[[#This Row],[PRAZO ABERTURA R.A.E]]&lt;TODAY(),"ATRASADO","NO PRAZO")))</f>
        <v>0</v>
      </c>
      <c r="AB862" s="19" t="str">
        <f ca="1">IF(Tabela1[[#This Row],[PRAZO ABERTURA R.A.E]]&gt;=TODAY(),"",IF(Tabela1[[#This Row],[STATUS]]="ATRASADO",TODAY()-Tabela1[[#This Row],[PRAZO ABERTURA R.A.E]],""))</f>
        <v/>
      </c>
      <c r="AE862" s="2"/>
      <c r="AF862" t="s">
        <v>52</v>
      </c>
    </row>
    <row r="863" spans="1:32" ht="72" customHeight="1" x14ac:dyDescent="0.25">
      <c r="A863" s="20">
        <v>862</v>
      </c>
      <c r="B863" s="20" t="s">
        <v>32</v>
      </c>
      <c r="C863" s="49">
        <v>45490</v>
      </c>
      <c r="D863" s="6" t="str">
        <f t="shared" si="9"/>
        <v>julho</v>
      </c>
      <c r="E863" s="21">
        <v>0.59027777777777779</v>
      </c>
      <c r="F863" s="40" t="s">
        <v>4777</v>
      </c>
      <c r="G863" s="20" t="s">
        <v>125</v>
      </c>
      <c r="H863" s="9"/>
      <c r="I863" s="10"/>
      <c r="J863" s="2"/>
      <c r="K863" s="11" t="s">
        <v>4778</v>
      </c>
      <c r="L863" s="4" t="s">
        <v>4779</v>
      </c>
      <c r="M863" s="2" t="s">
        <v>128</v>
      </c>
      <c r="N863" s="20" t="s">
        <v>4780</v>
      </c>
      <c r="O863" s="20" t="s">
        <v>4781</v>
      </c>
      <c r="P863" s="2" t="s">
        <v>4782</v>
      </c>
      <c r="S863" s="2"/>
      <c r="T863" t="s">
        <v>4783</v>
      </c>
      <c r="U863" s="2" t="s">
        <v>4784</v>
      </c>
      <c r="V863" s="2" t="s">
        <v>219</v>
      </c>
      <c r="W863" s="2" t="s">
        <v>46</v>
      </c>
      <c r="X863" s="2" t="s">
        <v>47</v>
      </c>
      <c r="Y863" s="2" t="s">
        <v>48</v>
      </c>
      <c r="Z863" s="17" t="str">
        <f>IF(Tabela1[[#This Row],[R.A.E]]="SIM",VLOOKUP(Tabela1[[#This Row],[CLASSIFICAÇÃO]],[1]Lista_Susp_!PRAZO,2,0)+Tabela1[[#This Row],[DATA]],"")</f>
        <v/>
      </c>
      <c r="AA863" s="19" t="b">
        <f ca="1">IF(Tabela1[[#This Row],[R.A.E]]="SIM",IF(AC863="ok","CONCLUÍDO",IF(Tabela1[[#This Row],[PRAZO ABERTURA R.A.E]]&lt;TODAY(),"ATRASADO","NO PRAZO")))</f>
        <v>0</v>
      </c>
      <c r="AB863" s="19" t="str">
        <f ca="1">IF(Tabela1[[#This Row],[PRAZO ABERTURA R.A.E]]&gt;=TODAY(),"",IF(Tabela1[[#This Row],[STATUS]]="ATRASADO",TODAY()-Tabela1[[#This Row],[PRAZO ABERTURA R.A.E]],""))</f>
        <v/>
      </c>
      <c r="AE863" s="2"/>
      <c r="AF863" t="s">
        <v>52</v>
      </c>
    </row>
    <row r="864" spans="1:32" ht="45" x14ac:dyDescent="0.25">
      <c r="A864" s="20">
        <v>863</v>
      </c>
      <c r="B864" s="20" t="s">
        <v>32</v>
      </c>
      <c r="C864" s="49">
        <v>45491</v>
      </c>
      <c r="D864" s="6" t="str">
        <f t="shared" si="9"/>
        <v>julho</v>
      </c>
      <c r="E864" s="21">
        <v>0.34722222222222227</v>
      </c>
      <c r="F864" s="40" t="s">
        <v>4785</v>
      </c>
      <c r="G864" s="20" t="s">
        <v>50</v>
      </c>
      <c r="H864" s="9"/>
      <c r="I864" s="10" t="s">
        <v>51</v>
      </c>
      <c r="J864" s="2" t="s">
        <v>52</v>
      </c>
      <c r="K864" s="11" t="s">
        <v>4786</v>
      </c>
      <c r="L864" s="4" t="s">
        <v>37</v>
      </c>
      <c r="M864" s="2" t="s">
        <v>96</v>
      </c>
      <c r="N864" s="20" t="s">
        <v>3195</v>
      </c>
      <c r="O864" s="20" t="s">
        <v>4787</v>
      </c>
      <c r="P864" s="2" t="s">
        <v>149</v>
      </c>
      <c r="S864" s="2"/>
      <c r="T864" s="41" t="s">
        <v>4788</v>
      </c>
      <c r="U864" s="2" t="s">
        <v>100</v>
      </c>
      <c r="V864" s="2" t="s">
        <v>104</v>
      </c>
      <c r="W864" s="2" t="s">
        <v>46</v>
      </c>
      <c r="X864" s="2" t="s">
        <v>151</v>
      </c>
      <c r="Y864" s="2" t="s">
        <v>52</v>
      </c>
      <c r="Z864" s="17">
        <f>IF(Tabela1[[#This Row],[R.A.E]]="SIM",VLOOKUP(Tabela1[[#This Row],[CLASSIFICAÇÃO]],[1]Lista_Susp_!PRAZO,2,0)+Tabela1[[#This Row],[DATA]],"")</f>
        <v>45498</v>
      </c>
      <c r="AA864" s="19" t="str">
        <f ca="1">IF(Tabela1[[#This Row],[R.A.E]]="SIM",IF(AC864="ok","CONCLUÍDO",IF(Tabela1[[#This Row],[PRAZO ABERTURA R.A.E]]&lt;TODAY(),"ATRASADO","NO PRAZO")))</f>
        <v>CONCLUÍDO</v>
      </c>
      <c r="AB864" s="19" t="str">
        <f ca="1">IF(Tabela1[[#This Row],[PRAZO ABERTURA R.A.E]]&gt;=TODAY(),"",IF(Tabela1[[#This Row],[STATUS]]="ATRASADO",TODAY()-Tabela1[[#This Row],[PRAZO ABERTURA R.A.E]],""))</f>
        <v/>
      </c>
      <c r="AC864" s="2" t="s">
        <v>62</v>
      </c>
      <c r="AD864" s="17">
        <v>45495</v>
      </c>
      <c r="AE864" s="2" t="s">
        <v>52</v>
      </c>
      <c r="AF864" t="s">
        <v>52</v>
      </c>
    </row>
    <row r="865" spans="1:32" ht="60" x14ac:dyDescent="0.25">
      <c r="A865" s="20">
        <v>864</v>
      </c>
      <c r="B865" s="20" t="s">
        <v>32</v>
      </c>
      <c r="C865" s="49">
        <v>45491</v>
      </c>
      <c r="D865" s="6" t="str">
        <f t="shared" si="9"/>
        <v>julho</v>
      </c>
      <c r="E865" s="21">
        <v>0.47222222222222227</v>
      </c>
      <c r="F865" s="40" t="s">
        <v>4789</v>
      </c>
      <c r="G865" s="20" t="s">
        <v>50</v>
      </c>
      <c r="H865" s="9"/>
      <c r="I865" s="10" t="s">
        <v>51</v>
      </c>
      <c r="J865" s="2"/>
      <c r="K865" s="11" t="s">
        <v>4790</v>
      </c>
      <c r="L865" s="4" t="s">
        <v>37</v>
      </c>
      <c r="M865" s="2" t="s">
        <v>76</v>
      </c>
      <c r="N865" s="20" t="s">
        <v>4791</v>
      </c>
      <c r="O865" s="20" t="s">
        <v>4792</v>
      </c>
      <c r="P865" s="2" t="s">
        <v>319</v>
      </c>
      <c r="S865" s="2"/>
      <c r="T865" s="41" t="s">
        <v>4793</v>
      </c>
      <c r="U865" s="2" t="s">
        <v>2000</v>
      </c>
      <c r="V865" s="2" t="s">
        <v>467</v>
      </c>
      <c r="W865" s="2" t="s">
        <v>46</v>
      </c>
      <c r="X865" s="2" t="s">
        <v>47</v>
      </c>
      <c r="Y865" s="2" t="s">
        <v>52</v>
      </c>
      <c r="Z865" s="17">
        <f>IF(Tabela1[[#This Row],[R.A.E]]="SIM",VLOOKUP(Tabela1[[#This Row],[CLASSIFICAÇÃO]],[1]Lista_Susp_!PRAZO,2,0)+Tabela1[[#This Row],[DATA]],"")</f>
        <v>45498</v>
      </c>
      <c r="AA865" s="19" t="str">
        <f ca="1">IF(Tabela1[[#This Row],[R.A.E]]="SIM",IF(AC865="ok","CONCLUÍDO",IF(Tabela1[[#This Row],[PRAZO ABERTURA R.A.E]]&lt;TODAY(),"ATRASADO","NO PRAZO")))</f>
        <v>CONCLUÍDO</v>
      </c>
      <c r="AB865" s="19" t="str">
        <f ca="1">IF(Tabela1[[#This Row],[PRAZO ABERTURA R.A.E]]&gt;=TODAY(),"",IF(Tabela1[[#This Row],[STATUS]]="ATRASADO",TODAY()-Tabela1[[#This Row],[PRAZO ABERTURA R.A.E]],""))</f>
        <v/>
      </c>
      <c r="AC865" s="2" t="s">
        <v>62</v>
      </c>
      <c r="AD865" s="17">
        <v>45505</v>
      </c>
      <c r="AE865" s="2" t="s">
        <v>52</v>
      </c>
      <c r="AF865" t="s">
        <v>52</v>
      </c>
    </row>
    <row r="866" spans="1:32" x14ac:dyDescent="0.25">
      <c r="A866" s="20">
        <v>865</v>
      </c>
      <c r="B866" s="20" t="s">
        <v>32</v>
      </c>
      <c r="C866" s="49">
        <v>45492</v>
      </c>
      <c r="D866" s="6" t="str">
        <f t="shared" si="9"/>
        <v>julho</v>
      </c>
      <c r="E866" s="21">
        <v>0.3125</v>
      </c>
      <c r="F866" s="40" t="s">
        <v>2759</v>
      </c>
      <c r="G866" s="20" t="s">
        <v>73</v>
      </c>
      <c r="H866" s="9"/>
      <c r="I866" s="10"/>
      <c r="J866" s="2"/>
      <c r="K866" s="11" t="s">
        <v>4794</v>
      </c>
      <c r="L866" s="4" t="s">
        <v>211</v>
      </c>
      <c r="M866" s="2" t="s">
        <v>128</v>
      </c>
      <c r="N866" s="20" t="s">
        <v>4795</v>
      </c>
      <c r="O866" s="20" t="s">
        <v>4796</v>
      </c>
      <c r="P866" s="2" t="s">
        <v>213</v>
      </c>
      <c r="S866" s="2"/>
      <c r="T866" s="41" t="s">
        <v>4797</v>
      </c>
      <c r="U866" s="2" t="s">
        <v>4798</v>
      </c>
      <c r="V866" s="2" t="s">
        <v>219</v>
      </c>
      <c r="W866" s="2" t="s">
        <v>46</v>
      </c>
      <c r="X866" s="2" t="s">
        <v>47</v>
      </c>
      <c r="Y866" s="2" t="s">
        <v>48</v>
      </c>
      <c r="Z866" s="17" t="str">
        <f>IF(Tabela1[[#This Row],[R.A.E]]="SIM",VLOOKUP(Tabela1[[#This Row],[CLASSIFICAÇÃO]],[1]Lista_Susp_!PRAZO,2,0)+Tabela1[[#This Row],[DATA]],"")</f>
        <v/>
      </c>
      <c r="AA866" s="19" t="b">
        <f ca="1">IF(Tabela1[[#This Row],[R.A.E]]="SIM",IF(AC866="ok","CONCLUÍDO",IF(Tabela1[[#This Row],[PRAZO ABERTURA R.A.E]]&lt;TODAY(),"ATRASADO","NO PRAZO")))</f>
        <v>0</v>
      </c>
      <c r="AB866" s="19" t="str">
        <f ca="1">IF(Tabela1[[#This Row],[PRAZO ABERTURA R.A.E]]&gt;=TODAY(),"",IF(Tabela1[[#This Row],[STATUS]]="ATRASADO",TODAY()-Tabela1[[#This Row],[PRAZO ABERTURA R.A.E]],""))</f>
        <v/>
      </c>
      <c r="AE866" s="2"/>
      <c r="AF866" t="s">
        <v>52</v>
      </c>
    </row>
    <row r="867" spans="1:32" ht="45" x14ac:dyDescent="0.25">
      <c r="A867" s="20">
        <v>866</v>
      </c>
      <c r="B867" s="20" t="s">
        <v>71</v>
      </c>
      <c r="C867" s="49">
        <v>45491</v>
      </c>
      <c r="D867" s="6" t="str">
        <f t="shared" si="9"/>
        <v>julho</v>
      </c>
      <c r="E867" s="21">
        <v>0.55208333333333337</v>
      </c>
      <c r="F867" s="40" t="s">
        <v>4799</v>
      </c>
      <c r="G867" s="20" t="s">
        <v>64</v>
      </c>
      <c r="H867" s="9"/>
      <c r="I867" s="10"/>
      <c r="J867" s="2"/>
      <c r="K867" s="11" t="s">
        <v>4800</v>
      </c>
      <c r="L867" s="4" t="s">
        <v>75</v>
      </c>
      <c r="M867" s="2" t="s">
        <v>128</v>
      </c>
      <c r="N867" s="20" t="s">
        <v>4801</v>
      </c>
      <c r="O867" s="20" t="s">
        <v>4802</v>
      </c>
      <c r="P867" s="2" t="s">
        <v>4803</v>
      </c>
      <c r="S867" s="2"/>
      <c r="T867" t="s">
        <v>4804</v>
      </c>
      <c r="U867" s="2" t="s">
        <v>1372</v>
      </c>
      <c r="V867" s="2" t="s">
        <v>145</v>
      </c>
      <c r="W867" s="2" t="s">
        <v>46</v>
      </c>
      <c r="X867" s="2" t="s">
        <v>47</v>
      </c>
      <c r="Y867" s="2" t="s">
        <v>48</v>
      </c>
      <c r="Z867" s="17" t="str">
        <f>IF(Tabela1[[#This Row],[R.A.E]]="SIM",VLOOKUP(Tabela1[[#This Row],[CLASSIFICAÇÃO]],[1]Lista_Susp_!PRAZO,2,0)+Tabela1[[#This Row],[DATA]],"")</f>
        <v/>
      </c>
      <c r="AA867" s="19" t="b">
        <f ca="1">IF(Tabela1[[#This Row],[R.A.E]]="SIM",IF(AC867="ok","CONCLUÍDO",IF(Tabela1[[#This Row],[PRAZO ABERTURA R.A.E]]&lt;TODAY(),"ATRASADO","NO PRAZO")))</f>
        <v>0</v>
      </c>
      <c r="AB867" s="19" t="str">
        <f ca="1">IF(Tabela1[[#This Row],[PRAZO ABERTURA R.A.E]]&gt;=TODAY(),"",IF(Tabela1[[#This Row],[STATUS]]="ATRASADO",TODAY()-Tabela1[[#This Row],[PRAZO ABERTURA R.A.E]],""))</f>
        <v/>
      </c>
      <c r="AE867" s="2"/>
      <c r="AF867" t="s">
        <v>52</v>
      </c>
    </row>
    <row r="868" spans="1:32" ht="29.25" customHeight="1" x14ac:dyDescent="0.25">
      <c r="A868" s="20">
        <v>867</v>
      </c>
      <c r="B868" s="20" t="s">
        <v>32</v>
      </c>
      <c r="C868" s="49">
        <v>45491</v>
      </c>
      <c r="D868" s="6" t="str">
        <f t="shared" si="9"/>
        <v>julho</v>
      </c>
      <c r="E868" s="21">
        <v>0.875</v>
      </c>
      <c r="F868" s="40" t="s">
        <v>4805</v>
      </c>
      <c r="G868" s="20" t="s">
        <v>64</v>
      </c>
      <c r="H868" s="9"/>
      <c r="I868" s="10"/>
      <c r="J868" s="2"/>
      <c r="K868" s="11" t="s">
        <v>4806</v>
      </c>
      <c r="L868" s="4" t="s">
        <v>37</v>
      </c>
      <c r="M868" s="2" t="s">
        <v>96</v>
      </c>
      <c r="N868" s="20" t="s">
        <v>4807</v>
      </c>
      <c r="O868" s="20" t="s">
        <v>4808</v>
      </c>
      <c r="P868" s="2" t="s">
        <v>3490</v>
      </c>
      <c r="S868" s="2"/>
      <c r="T868" s="41" t="s">
        <v>4809</v>
      </c>
      <c r="U868" s="2" t="s">
        <v>4810</v>
      </c>
      <c r="V868" s="2" t="s">
        <v>60</v>
      </c>
      <c r="W868" s="2" t="s">
        <v>46</v>
      </c>
      <c r="X868" s="2" t="s">
        <v>47</v>
      </c>
      <c r="Y868" s="2" t="s">
        <v>48</v>
      </c>
      <c r="Z868" s="17" t="str">
        <f>IF(Tabela1[[#This Row],[R.A.E]]="SIM",VLOOKUP(Tabela1[[#This Row],[CLASSIFICAÇÃO]],[1]Lista_Susp_!PRAZO,2,0)+Tabela1[[#This Row],[DATA]],"")</f>
        <v/>
      </c>
      <c r="AA868" s="19" t="b">
        <f ca="1">IF(Tabela1[[#This Row],[R.A.E]]="SIM",IF(AC868="ok","CONCLUÍDO",IF(Tabela1[[#This Row],[PRAZO ABERTURA R.A.E]]&lt;TODAY(),"ATRASADO","NO PRAZO")))</f>
        <v>0</v>
      </c>
      <c r="AB868" s="19" t="str">
        <f ca="1">IF(Tabela1[[#This Row],[PRAZO ABERTURA R.A.E]]&gt;=TODAY(),"",IF(Tabela1[[#This Row],[STATUS]]="ATRASADO",TODAY()-Tabela1[[#This Row],[PRAZO ABERTURA R.A.E]],""))</f>
        <v/>
      </c>
      <c r="AE868" s="2"/>
      <c r="AF868" t="s">
        <v>52</v>
      </c>
    </row>
    <row r="869" spans="1:32" ht="30" x14ac:dyDescent="0.25">
      <c r="A869" s="20">
        <v>868</v>
      </c>
      <c r="B869" s="20" t="s">
        <v>32</v>
      </c>
      <c r="C869" s="49">
        <v>45491</v>
      </c>
      <c r="D869" s="6" t="str">
        <f t="shared" si="9"/>
        <v>julho</v>
      </c>
      <c r="E869" s="21">
        <v>0.70138888888888884</v>
      </c>
      <c r="F869" s="40" t="s">
        <v>4811</v>
      </c>
      <c r="G869" s="20" t="s">
        <v>34</v>
      </c>
      <c r="H869" s="9" t="s">
        <v>113</v>
      </c>
      <c r="I869" s="10"/>
      <c r="J869" s="2"/>
      <c r="K869" s="11" t="s">
        <v>4812</v>
      </c>
      <c r="L869" s="4" t="s">
        <v>37</v>
      </c>
      <c r="M869" s="2" t="s">
        <v>38</v>
      </c>
      <c r="N869" s="20" t="s">
        <v>3859</v>
      </c>
      <c r="O869" s="20" t="s">
        <v>4813</v>
      </c>
      <c r="P869" s="2" t="s">
        <v>3166</v>
      </c>
      <c r="S869" s="2"/>
      <c r="T869" t="s">
        <v>3167</v>
      </c>
      <c r="U869" s="2" t="s">
        <v>3168</v>
      </c>
      <c r="V869" s="2" t="s">
        <v>45</v>
      </c>
      <c r="W869" s="2" t="s">
        <v>46</v>
      </c>
      <c r="X869" s="2" t="s">
        <v>47</v>
      </c>
      <c r="Y869" s="2" t="s">
        <v>48</v>
      </c>
      <c r="Z869" s="17" t="str">
        <f>IF(Tabela1[[#This Row],[R.A.E]]="SIM",VLOOKUP(Tabela1[[#This Row],[CLASSIFICAÇÃO]],[1]Lista_Susp_!PRAZO,2,0)+Tabela1[[#This Row],[DATA]],"")</f>
        <v/>
      </c>
      <c r="AA869" s="19" t="b">
        <f ca="1">IF(Tabela1[[#This Row],[R.A.E]]="SIM",IF(AC869="ok","CONCLUÍDO",IF(Tabela1[[#This Row],[PRAZO ABERTURA R.A.E]]&lt;TODAY(),"ATRASADO","NO PRAZO")))</f>
        <v>0</v>
      </c>
      <c r="AB869" s="19" t="str">
        <f ca="1">IF(Tabela1[[#This Row],[PRAZO ABERTURA R.A.E]]&gt;=TODAY(),"",IF(Tabela1[[#This Row],[STATUS]]="ATRASADO",TODAY()-Tabela1[[#This Row],[PRAZO ABERTURA R.A.E]],""))</f>
        <v/>
      </c>
      <c r="AE869" s="2"/>
      <c r="AF869" t="s">
        <v>52</v>
      </c>
    </row>
    <row r="870" spans="1:32" ht="30" x14ac:dyDescent="0.25">
      <c r="A870" s="80">
        <v>869</v>
      </c>
      <c r="B870" s="20" t="s">
        <v>32</v>
      </c>
      <c r="C870" s="49">
        <v>45491</v>
      </c>
      <c r="D870" s="6" t="str">
        <f t="shared" si="9"/>
        <v>julho</v>
      </c>
      <c r="E870" s="21">
        <v>0.80555555555555547</v>
      </c>
      <c r="F870" s="40" t="s">
        <v>4814</v>
      </c>
      <c r="G870" s="20" t="s">
        <v>34</v>
      </c>
      <c r="H870" s="9" t="s">
        <v>113</v>
      </c>
      <c r="I870" s="10"/>
      <c r="J870" s="2"/>
      <c r="K870" s="11" t="s">
        <v>4815</v>
      </c>
      <c r="L870" s="4" t="s">
        <v>37</v>
      </c>
      <c r="M870" s="2" t="s">
        <v>38</v>
      </c>
      <c r="N870" s="20" t="s">
        <v>4816</v>
      </c>
      <c r="O870" s="20" t="s">
        <v>4817</v>
      </c>
      <c r="P870" s="2" t="s">
        <v>3166</v>
      </c>
      <c r="S870" s="2"/>
      <c r="T870" t="s">
        <v>4818</v>
      </c>
      <c r="U870" s="2" t="s">
        <v>4402</v>
      </c>
      <c r="V870" s="2" t="s">
        <v>45</v>
      </c>
      <c r="W870" s="2" t="s">
        <v>46</v>
      </c>
      <c r="X870" s="2" t="s">
        <v>47</v>
      </c>
      <c r="Y870" s="2" t="s">
        <v>48</v>
      </c>
      <c r="Z870" s="17" t="str">
        <f>IF(Tabela1[[#This Row],[R.A.E]]="SIM",VLOOKUP(Tabela1[[#This Row],[CLASSIFICAÇÃO]],[1]Lista_Susp_!PRAZO,2,0)+Tabela1[[#This Row],[DATA]],"")</f>
        <v/>
      </c>
      <c r="AA870" s="19" t="b">
        <f ca="1">IF(Tabela1[[#This Row],[R.A.E]]="SIM",IF(AC870="ok","CONCLUÍDO",IF(Tabela1[[#This Row],[PRAZO ABERTURA R.A.E]]&lt;TODAY(),"ATRASADO","NO PRAZO")))</f>
        <v>0</v>
      </c>
      <c r="AB870" s="19" t="str">
        <f ca="1">IF(Tabela1[[#This Row],[PRAZO ABERTURA R.A.E]]&gt;=TODAY(),"",IF(Tabela1[[#This Row],[STATUS]]="ATRASADO",TODAY()-Tabela1[[#This Row],[PRAZO ABERTURA R.A.E]],""))</f>
        <v/>
      </c>
      <c r="AE870" s="2"/>
      <c r="AF870" t="s">
        <v>52</v>
      </c>
    </row>
    <row r="871" spans="1:32" x14ac:dyDescent="0.25">
      <c r="A871" s="20">
        <v>870</v>
      </c>
      <c r="B871" s="20" t="s">
        <v>32</v>
      </c>
      <c r="C871" s="49">
        <v>45492</v>
      </c>
      <c r="D871" s="6" t="str">
        <f t="shared" si="9"/>
        <v>julho</v>
      </c>
      <c r="E871" s="21">
        <v>0.5</v>
      </c>
      <c r="F871" s="40" t="s">
        <v>1462</v>
      </c>
      <c r="G871" s="20" t="s">
        <v>73</v>
      </c>
      <c r="H871" s="9"/>
      <c r="I871" s="10"/>
      <c r="J871" s="2"/>
      <c r="K871" s="11" t="s">
        <v>4819</v>
      </c>
      <c r="L871" s="4" t="s">
        <v>37</v>
      </c>
      <c r="M871" s="2" t="s">
        <v>128</v>
      </c>
      <c r="N871" s="20" t="s">
        <v>3722</v>
      </c>
      <c r="O871" s="20" t="s">
        <v>4820</v>
      </c>
      <c r="P871" s="2" t="s">
        <v>4821</v>
      </c>
      <c r="S871" s="2"/>
      <c r="T871" t="s">
        <v>4822</v>
      </c>
      <c r="U871" s="2" t="s">
        <v>4823</v>
      </c>
      <c r="V871" s="2" t="s">
        <v>1038</v>
      </c>
      <c r="W871" s="2" t="s">
        <v>46</v>
      </c>
      <c r="X871" s="2" t="s">
        <v>47</v>
      </c>
      <c r="Y871" s="2" t="s">
        <v>48</v>
      </c>
      <c r="Z871" s="17" t="str">
        <f>IF(Tabela1[[#This Row],[R.A.E]]="SIM",VLOOKUP(Tabela1[[#This Row],[CLASSIFICAÇÃO]],[1]Lista_Susp_!PRAZO,2,0)+Tabela1[[#This Row],[DATA]],"")</f>
        <v/>
      </c>
      <c r="AA871" s="19" t="b">
        <f ca="1">IF(Tabela1[[#This Row],[R.A.E]]="SIM",IF(AC871="ok","CONCLUÍDO",IF(Tabela1[[#This Row],[PRAZO ABERTURA R.A.E]]&lt;TODAY(),"ATRASADO","NO PRAZO")))</f>
        <v>0</v>
      </c>
      <c r="AB871" s="19" t="str">
        <f ca="1">IF(Tabela1[[#This Row],[PRAZO ABERTURA R.A.E]]&gt;=TODAY(),"",IF(Tabela1[[#This Row],[STATUS]]="ATRASADO",TODAY()-Tabela1[[#This Row],[PRAZO ABERTURA R.A.E]],""))</f>
        <v/>
      </c>
      <c r="AE871" s="2"/>
      <c r="AF871" t="s">
        <v>52</v>
      </c>
    </row>
    <row r="872" spans="1:32" ht="75" x14ac:dyDescent="0.25">
      <c r="A872" s="20">
        <v>871</v>
      </c>
      <c r="B872" s="20" t="s">
        <v>71</v>
      </c>
      <c r="C872" s="49">
        <v>45492</v>
      </c>
      <c r="D872" s="6" t="str">
        <f t="shared" si="9"/>
        <v>julho</v>
      </c>
      <c r="E872" s="21">
        <v>0.59027777777777779</v>
      </c>
      <c r="F872" s="40" t="s">
        <v>4824</v>
      </c>
      <c r="G872" s="20" t="s">
        <v>34</v>
      </c>
      <c r="H872" s="9" t="s">
        <v>35</v>
      </c>
      <c r="I872" s="10"/>
      <c r="J872" s="2" t="s">
        <v>52</v>
      </c>
      <c r="K872" s="11" t="s">
        <v>4825</v>
      </c>
      <c r="L872" s="4" t="s">
        <v>4826</v>
      </c>
      <c r="M872" s="2" t="s">
        <v>128</v>
      </c>
      <c r="N872" s="20" t="s">
        <v>658</v>
      </c>
      <c r="O872" s="20" t="s">
        <v>4827</v>
      </c>
      <c r="P872" s="2" t="s">
        <v>1628</v>
      </c>
      <c r="S872" s="2"/>
      <c r="T872" s="41" t="s">
        <v>4828</v>
      </c>
      <c r="U872" s="2" t="s">
        <v>4829</v>
      </c>
      <c r="V872" s="2" t="s">
        <v>145</v>
      </c>
      <c r="W872" s="2" t="s">
        <v>61</v>
      </c>
      <c r="X872" s="2" t="s">
        <v>151</v>
      </c>
      <c r="Y872" s="2" t="s">
        <v>52</v>
      </c>
      <c r="Z872" s="17">
        <f>IF(Tabela1[[#This Row],[R.A.E]]="SIM",VLOOKUP(Tabela1[[#This Row],[CLASSIFICAÇÃO]],[1]Lista_Susp_!PRAZO,2,0)+Tabela1[[#This Row],[DATA]],"")</f>
        <v>45499</v>
      </c>
      <c r="AA872" s="19" t="str">
        <f ca="1">IF(Tabela1[[#This Row],[R.A.E]]="SIM",IF(AC872="ok","CONCLUÍDO",IF(Tabela1[[#This Row],[PRAZO ABERTURA R.A.E]]&lt;TODAY(),"ATRASADO","NO PRAZO")))</f>
        <v>ATRASADO</v>
      </c>
      <c r="AB872" s="19">
        <f ca="1">IF(Tabela1[[#This Row],[PRAZO ABERTURA R.A.E]]&gt;=TODAY(),"",IF(Tabela1[[#This Row],[STATUS]]="ATRASADO",TODAY()-Tabela1[[#This Row],[PRAZO ABERTURA R.A.E]],""))</f>
        <v>84</v>
      </c>
      <c r="AE872" s="2"/>
      <c r="AF872" t="s">
        <v>52</v>
      </c>
    </row>
    <row r="873" spans="1:32" ht="30" x14ac:dyDescent="0.25">
      <c r="A873" s="20">
        <v>872</v>
      </c>
      <c r="B873" s="20" t="s">
        <v>32</v>
      </c>
      <c r="C873" s="49">
        <v>45492</v>
      </c>
      <c r="D873" s="6" t="str">
        <f t="shared" ref="D873:D936" si="10">TEXT(C873,"MMMM")</f>
        <v>julho</v>
      </c>
      <c r="E873" s="21">
        <v>0.54166666666666663</v>
      </c>
      <c r="F873" s="40" t="s">
        <v>4830</v>
      </c>
      <c r="G873" s="20" t="s">
        <v>34</v>
      </c>
      <c r="H873" s="9" t="s">
        <v>583</v>
      </c>
      <c r="I873" s="10"/>
      <c r="J873" s="2"/>
      <c r="K873" s="11" t="s">
        <v>4831</v>
      </c>
      <c r="L873" s="4" t="s">
        <v>689</v>
      </c>
      <c r="M873" s="2" t="s">
        <v>128</v>
      </c>
      <c r="N873" s="20" t="s">
        <v>4082</v>
      </c>
      <c r="O873" s="20" t="s">
        <v>4832</v>
      </c>
      <c r="P873" s="2" t="s">
        <v>329</v>
      </c>
      <c r="S873" s="2"/>
      <c r="T873" s="41" t="s">
        <v>4833</v>
      </c>
      <c r="U873" s="2" t="s">
        <v>4834</v>
      </c>
      <c r="V873" s="2" t="s">
        <v>135</v>
      </c>
      <c r="W873" s="2" t="s">
        <v>46</v>
      </c>
      <c r="X873" s="2" t="s">
        <v>47</v>
      </c>
      <c r="Y873" s="2" t="s">
        <v>48</v>
      </c>
      <c r="Z873" s="17" t="str">
        <f>IF(Tabela1[[#This Row],[R.A.E]]="SIM",VLOOKUP(Tabela1[[#This Row],[CLASSIFICAÇÃO]],[1]Lista_Susp_!PRAZO,2,0)+Tabela1[[#This Row],[DATA]],"")</f>
        <v/>
      </c>
      <c r="AA873" s="19" t="b">
        <f ca="1">IF(Tabela1[[#This Row],[R.A.E]]="SIM",IF(AC873="ok","CONCLUÍDO",IF(Tabela1[[#This Row],[PRAZO ABERTURA R.A.E]]&lt;TODAY(),"ATRASADO","NO PRAZO")))</f>
        <v>0</v>
      </c>
      <c r="AB873" s="19" t="str">
        <f ca="1">IF(Tabela1[[#This Row],[PRAZO ABERTURA R.A.E]]&gt;=TODAY(),"",IF(Tabela1[[#This Row],[STATUS]]="ATRASADO",TODAY()-Tabela1[[#This Row],[PRAZO ABERTURA R.A.E]],""))</f>
        <v/>
      </c>
      <c r="AE873" s="2"/>
      <c r="AF873" t="s">
        <v>52</v>
      </c>
    </row>
    <row r="874" spans="1:32" x14ac:dyDescent="0.25">
      <c r="A874" s="20">
        <v>873</v>
      </c>
      <c r="B874" s="20" t="s">
        <v>32</v>
      </c>
      <c r="C874" s="49">
        <v>45493</v>
      </c>
      <c r="D874" s="6" t="str">
        <f t="shared" si="10"/>
        <v>julho</v>
      </c>
      <c r="E874" s="21">
        <v>0.52083333333333337</v>
      </c>
      <c r="F874" s="40" t="s">
        <v>4835</v>
      </c>
      <c r="G874" s="20" t="s">
        <v>125</v>
      </c>
      <c r="H874" s="9"/>
      <c r="I874" s="10"/>
      <c r="J874" s="2" t="s">
        <v>52</v>
      </c>
      <c r="K874" s="11" t="s">
        <v>4836</v>
      </c>
      <c r="L874" s="4" t="s">
        <v>560</v>
      </c>
      <c r="M874" s="2" t="s">
        <v>128</v>
      </c>
      <c r="N874" s="20" t="s">
        <v>579</v>
      </c>
      <c r="O874" s="20" t="s">
        <v>4837</v>
      </c>
      <c r="P874" s="2" t="s">
        <v>290</v>
      </c>
      <c r="S874" s="2"/>
      <c r="T874" t="s">
        <v>4838</v>
      </c>
      <c r="U874" s="2" t="s">
        <v>3310</v>
      </c>
      <c r="V874" s="2" t="s">
        <v>219</v>
      </c>
      <c r="W874" s="2" t="s">
        <v>184</v>
      </c>
      <c r="X874" s="2" t="s">
        <v>47</v>
      </c>
      <c r="Y874" s="2" t="s">
        <v>52</v>
      </c>
      <c r="Z874" s="17">
        <f>IF(Tabela1[[#This Row],[R.A.E]]="SIM",VLOOKUP(Tabela1[[#This Row],[CLASSIFICAÇÃO]],[1]Lista_Susp_!PRAZO,2,0)+Tabela1[[#This Row],[DATA]],"")</f>
        <v>45500</v>
      </c>
      <c r="AA874" s="19" t="str">
        <f ca="1">IF(Tabela1[[#This Row],[R.A.E]]="SIM",IF(AC874="ok","CONCLUÍDO",IF(Tabela1[[#This Row],[PRAZO ABERTURA R.A.E]]&lt;TODAY(),"ATRASADO","NO PRAZO")))</f>
        <v>CONCLUÍDO</v>
      </c>
      <c r="AB874" s="19" t="str">
        <f ca="1">IF(Tabela1[[#This Row],[PRAZO ABERTURA R.A.E]]&gt;=TODAY(),"",IF(Tabela1[[#This Row],[STATUS]]="ATRASADO",TODAY()-Tabela1[[#This Row],[PRAZO ABERTURA R.A.E]],""))</f>
        <v/>
      </c>
      <c r="AC874" s="2" t="s">
        <v>186</v>
      </c>
      <c r="AD874" s="17">
        <v>45341</v>
      </c>
      <c r="AE874" s="2" t="s">
        <v>52</v>
      </c>
      <c r="AF874" t="s">
        <v>52</v>
      </c>
    </row>
    <row r="875" spans="1:32" ht="50.25" customHeight="1" x14ac:dyDescent="0.25">
      <c r="A875" s="20">
        <v>874</v>
      </c>
      <c r="B875" s="20" t="s">
        <v>32</v>
      </c>
      <c r="C875" s="49">
        <v>45492</v>
      </c>
      <c r="D875" s="6" t="str">
        <f t="shared" si="10"/>
        <v>julho</v>
      </c>
      <c r="E875" s="21">
        <v>0.64722222222222225</v>
      </c>
      <c r="F875" s="40" t="s">
        <v>4839</v>
      </c>
      <c r="G875" s="20" t="s">
        <v>34</v>
      </c>
      <c r="H875" s="9" t="s">
        <v>35</v>
      </c>
      <c r="I875" s="10"/>
      <c r="J875" s="2"/>
      <c r="K875" s="11" t="s">
        <v>4840</v>
      </c>
      <c r="L875" s="4" t="s">
        <v>441</v>
      </c>
      <c r="M875" s="2" t="s">
        <v>38</v>
      </c>
      <c r="N875" s="20" t="s">
        <v>4519</v>
      </c>
      <c r="O875" s="20" t="s">
        <v>4841</v>
      </c>
      <c r="P875" s="2" t="s">
        <v>3090</v>
      </c>
      <c r="S875" s="2"/>
      <c r="T875" s="41" t="s">
        <v>4842</v>
      </c>
      <c r="U875" s="2" t="s">
        <v>4843</v>
      </c>
      <c r="V875" s="2" t="s">
        <v>1551</v>
      </c>
      <c r="W875" s="2" t="s">
        <v>46</v>
      </c>
      <c r="X875" s="2" t="s">
        <v>47</v>
      </c>
      <c r="Y875" s="2" t="s">
        <v>48</v>
      </c>
      <c r="Z875" s="17" t="str">
        <f>IF(Tabela1[[#This Row],[R.A.E]]="SIM",VLOOKUP(Tabela1[[#This Row],[CLASSIFICAÇÃO]],[1]Lista_Susp_!PRAZO,2,0)+Tabela1[[#This Row],[DATA]],"")</f>
        <v/>
      </c>
      <c r="AA875" s="19" t="b">
        <f ca="1">IF(Tabela1[[#This Row],[R.A.E]]="SIM",IF(AC875="ok","CONCLUÍDO",IF(Tabela1[[#This Row],[PRAZO ABERTURA R.A.E]]&lt;TODAY(),"ATRASADO","NO PRAZO")))</f>
        <v>0</v>
      </c>
      <c r="AB875" s="19" t="str">
        <f ca="1">IF(Tabela1[[#This Row],[PRAZO ABERTURA R.A.E]]&gt;=TODAY(),"",IF(Tabela1[[#This Row],[STATUS]]="ATRASADO",TODAY()-Tabela1[[#This Row],[PRAZO ABERTURA R.A.E]],""))</f>
        <v/>
      </c>
      <c r="AE875" s="2"/>
      <c r="AF875" t="s">
        <v>52</v>
      </c>
    </row>
    <row r="876" spans="1:32" ht="30" x14ac:dyDescent="0.25">
      <c r="A876" s="20">
        <v>875</v>
      </c>
      <c r="B876" s="20" t="s">
        <v>32</v>
      </c>
      <c r="C876" s="49">
        <v>45493</v>
      </c>
      <c r="D876" s="6" t="str">
        <f t="shared" si="10"/>
        <v>julho</v>
      </c>
      <c r="E876" s="21">
        <v>0.35486111111111113</v>
      </c>
      <c r="F876" s="40" t="s">
        <v>4319</v>
      </c>
      <c r="G876" s="20" t="s">
        <v>34</v>
      </c>
      <c r="H876" s="9" t="s">
        <v>113</v>
      </c>
      <c r="I876" s="10"/>
      <c r="J876" s="2"/>
      <c r="K876" s="11" t="s">
        <v>4844</v>
      </c>
      <c r="L876" s="4" t="s">
        <v>37</v>
      </c>
      <c r="M876" s="2" t="s">
        <v>38</v>
      </c>
      <c r="N876" s="20" t="s">
        <v>4845</v>
      </c>
      <c r="O876" s="20" t="s">
        <v>4846</v>
      </c>
      <c r="P876" s="2" t="s">
        <v>4847</v>
      </c>
      <c r="S876" s="2"/>
      <c r="T876" s="41" t="s">
        <v>4848</v>
      </c>
      <c r="U876" s="4" t="s">
        <v>3124</v>
      </c>
      <c r="V876" s="2" t="s">
        <v>45</v>
      </c>
      <c r="W876" s="2" t="s">
        <v>46</v>
      </c>
      <c r="X876" s="2" t="s">
        <v>47</v>
      </c>
      <c r="Y876" s="2" t="s">
        <v>48</v>
      </c>
      <c r="Z876" s="17"/>
      <c r="AA876" s="19"/>
      <c r="AB876" s="19"/>
      <c r="AE876" s="2"/>
      <c r="AF876" t="s">
        <v>52</v>
      </c>
    </row>
    <row r="877" spans="1:32" ht="60" x14ac:dyDescent="0.25">
      <c r="A877" s="44">
        <v>876</v>
      </c>
      <c r="B877" s="20" t="s">
        <v>32</v>
      </c>
      <c r="C877" s="49">
        <v>45492</v>
      </c>
      <c r="D877" s="6" t="str">
        <f t="shared" si="10"/>
        <v>julho</v>
      </c>
      <c r="E877" s="21">
        <v>0.73958333333333337</v>
      </c>
      <c r="F877" s="40" t="s">
        <v>4849</v>
      </c>
      <c r="G877" s="44" t="s">
        <v>1084</v>
      </c>
      <c r="H877" s="9"/>
      <c r="I877" s="10"/>
      <c r="J877" s="2" t="s">
        <v>52</v>
      </c>
      <c r="K877" s="11" t="s">
        <v>4850</v>
      </c>
      <c r="L877" s="4" t="s">
        <v>298</v>
      </c>
      <c r="M877" s="2" t="s">
        <v>38</v>
      </c>
      <c r="N877" s="20" t="s">
        <v>4519</v>
      </c>
      <c r="O877" s="20" t="s">
        <v>4851</v>
      </c>
      <c r="P877" s="2" t="s">
        <v>3135</v>
      </c>
      <c r="S877" s="2"/>
      <c r="T877" s="41" t="s">
        <v>4852</v>
      </c>
      <c r="U877" s="2" t="s">
        <v>4853</v>
      </c>
      <c r="V877" s="2" t="s">
        <v>746</v>
      </c>
      <c r="W877" s="2" t="s">
        <v>61</v>
      </c>
      <c r="X877" s="2" t="s">
        <v>47</v>
      </c>
      <c r="Y877" s="2" t="s">
        <v>52</v>
      </c>
      <c r="Z877" s="17">
        <f>IF(Tabela1[[#This Row],[R.A.E]]="SIM",VLOOKUP(Tabela1[[#This Row],[CLASSIFICAÇÃO]],[1]Lista_Susp_!PRAZO,2,0)+Tabela1[[#This Row],[DATA]],"")</f>
        <v>45499</v>
      </c>
      <c r="AA877" s="19" t="str">
        <f ca="1">IF(Tabela1[[#This Row],[R.A.E]]="SIM",IF(AC877="ok","CONCLUÍDO",IF(Tabela1[[#This Row],[PRAZO ABERTURA R.A.E]]&lt;TODAY(),"ATRASADO","NO PRAZO")))</f>
        <v>CONCLUÍDO</v>
      </c>
      <c r="AB877" s="19" t="str">
        <f ca="1">IF(Tabela1[[#This Row],[PRAZO ABERTURA R.A.E]]&gt;=TODAY(),"",IF(Tabela1[[#This Row],[STATUS]]="ATRASADO",TODAY()-Tabela1[[#This Row],[PRAZO ABERTURA R.A.E]],""))</f>
        <v/>
      </c>
      <c r="AC877" s="2" t="s">
        <v>186</v>
      </c>
      <c r="AD877" s="17">
        <v>45495</v>
      </c>
      <c r="AE877" s="2"/>
      <c r="AF877" t="s">
        <v>52</v>
      </c>
    </row>
    <row r="878" spans="1:32" ht="30" x14ac:dyDescent="0.25">
      <c r="A878" s="44">
        <v>877</v>
      </c>
      <c r="B878" s="20" t="s">
        <v>32</v>
      </c>
      <c r="C878" s="49">
        <v>45493</v>
      </c>
      <c r="D878" s="6" t="str">
        <f t="shared" si="10"/>
        <v>julho</v>
      </c>
      <c r="E878" s="21">
        <v>0.83333333333333337</v>
      </c>
      <c r="F878" s="40" t="s">
        <v>4854</v>
      </c>
      <c r="G878" s="20" t="s">
        <v>34</v>
      </c>
      <c r="H878" s="9" t="s">
        <v>113</v>
      </c>
      <c r="I878" s="10"/>
      <c r="J878" s="2"/>
      <c r="K878" s="11" t="s">
        <v>4855</v>
      </c>
      <c r="L878" s="4" t="s">
        <v>37</v>
      </c>
      <c r="M878" s="2" t="s">
        <v>38</v>
      </c>
      <c r="N878" s="20" t="s">
        <v>4856</v>
      </c>
      <c r="O878" s="20" t="s">
        <v>4857</v>
      </c>
      <c r="P878" s="2" t="s">
        <v>3166</v>
      </c>
      <c r="S878" s="2"/>
      <c r="T878" s="41" t="s">
        <v>4858</v>
      </c>
      <c r="U878" s="2" t="s">
        <v>4634</v>
      </c>
      <c r="V878" s="2" t="s">
        <v>45</v>
      </c>
      <c r="W878" s="2" t="s">
        <v>184</v>
      </c>
      <c r="X878" s="2" t="s">
        <v>47</v>
      </c>
      <c r="Y878" s="2" t="s">
        <v>52</v>
      </c>
      <c r="Z878" s="17">
        <f>IF(Tabela1[[#This Row],[R.A.E]]="SIM",VLOOKUP(Tabela1[[#This Row],[CLASSIFICAÇÃO]],[1]Lista_Susp_!PRAZO,2,0)+Tabela1[[#This Row],[DATA]],"")</f>
        <v>45500</v>
      </c>
      <c r="AA878" s="19" t="s">
        <v>972</v>
      </c>
      <c r="AB878" s="19" t="str">
        <f ca="1">IF(Tabela1[[#This Row],[PRAZO ABERTURA R.A.E]]&gt;=TODAY(),"",IF(Tabela1[[#This Row],[STATUS]]="ATRASADO",TODAY()-Tabela1[[#This Row],[PRAZO ABERTURA R.A.E]],""))</f>
        <v/>
      </c>
      <c r="AC878" s="17">
        <v>45499</v>
      </c>
      <c r="AD878" s="17">
        <v>45499</v>
      </c>
      <c r="AE878" s="2" t="s">
        <v>52</v>
      </c>
      <c r="AF878" t="s">
        <v>52</v>
      </c>
    </row>
    <row r="879" spans="1:32" ht="63" customHeight="1" x14ac:dyDescent="0.25">
      <c r="A879" s="20">
        <v>878</v>
      </c>
      <c r="B879" s="20" t="s">
        <v>32</v>
      </c>
      <c r="C879" s="49">
        <v>45494</v>
      </c>
      <c r="D879" s="6" t="str">
        <f t="shared" si="10"/>
        <v>julho</v>
      </c>
      <c r="E879" s="21">
        <v>0.98958333333333337</v>
      </c>
      <c r="F879" s="40" t="s">
        <v>4859</v>
      </c>
      <c r="G879" s="20" t="s">
        <v>34</v>
      </c>
      <c r="H879" s="9" t="s">
        <v>113</v>
      </c>
      <c r="I879" s="10"/>
      <c r="J879" s="2"/>
      <c r="K879" s="11" t="s">
        <v>4860</v>
      </c>
      <c r="L879" s="4" t="s">
        <v>37</v>
      </c>
      <c r="M879" s="2" t="s">
        <v>54</v>
      </c>
      <c r="N879" s="20" t="s">
        <v>4861</v>
      </c>
      <c r="O879" s="20" t="s">
        <v>4862</v>
      </c>
      <c r="P879" s="2" t="s">
        <v>4863</v>
      </c>
      <c r="S879" s="2"/>
      <c r="T879" t="s">
        <v>4744</v>
      </c>
      <c r="U879" s="2" t="s">
        <v>4864</v>
      </c>
      <c r="V879" s="2" t="s">
        <v>60</v>
      </c>
      <c r="W879" s="2" t="s">
        <v>46</v>
      </c>
      <c r="X879" s="2" t="s">
        <v>47</v>
      </c>
      <c r="Y879" s="2" t="s">
        <v>48</v>
      </c>
      <c r="Z879" s="17" t="str">
        <f>IF(Tabela1[[#This Row],[R.A.E]]="SIM",VLOOKUP(Tabela1[[#This Row],[CLASSIFICAÇÃO]],[1]Lista_Susp_!PRAZO,2,0)+Tabela1[[#This Row],[DATA]],"")</f>
        <v/>
      </c>
      <c r="AA879" s="19" t="b">
        <f ca="1">IF(Tabela1[[#This Row],[R.A.E]]="SIM",IF(AC879="ok","CONCLUÍDO",IF(Tabela1[[#This Row],[PRAZO ABERTURA R.A.E]]&lt;TODAY(),"ATRASADO","NO PRAZO")))</f>
        <v>0</v>
      </c>
      <c r="AB879" s="19" t="str">
        <f ca="1">IF(Tabela1[[#This Row],[PRAZO ABERTURA R.A.E]]&gt;=TODAY(),"",IF(Tabela1[[#This Row],[STATUS]]="ATRASADO",TODAY()-Tabela1[[#This Row],[PRAZO ABERTURA R.A.E]],""))</f>
        <v/>
      </c>
      <c r="AE879" s="2"/>
      <c r="AF879" t="s">
        <v>52</v>
      </c>
    </row>
    <row r="880" spans="1:32" ht="43.5" customHeight="1" x14ac:dyDescent="0.25">
      <c r="A880" s="20">
        <v>879</v>
      </c>
      <c r="B880" s="20" t="s">
        <v>71</v>
      </c>
      <c r="C880" s="49">
        <v>45489</v>
      </c>
      <c r="D880" s="6" t="str">
        <f t="shared" si="10"/>
        <v>julho</v>
      </c>
      <c r="E880" s="21">
        <v>0.47916666666666669</v>
      </c>
      <c r="F880" s="40" t="s">
        <v>4865</v>
      </c>
      <c r="G880" s="20" t="s">
        <v>73</v>
      </c>
      <c r="H880" s="9"/>
      <c r="I880" s="10"/>
      <c r="J880" s="2"/>
      <c r="K880" s="11" t="s">
        <v>4866</v>
      </c>
      <c r="L880" s="4" t="s">
        <v>75</v>
      </c>
      <c r="M880" s="2" t="s">
        <v>128</v>
      </c>
      <c r="N880" s="40" t="s">
        <v>4867</v>
      </c>
      <c r="O880" s="20" t="s">
        <v>4868</v>
      </c>
      <c r="P880" s="2" t="s">
        <v>4869</v>
      </c>
      <c r="S880" s="2"/>
      <c r="T880" s="41" t="s">
        <v>4870</v>
      </c>
      <c r="U880" s="2" t="s">
        <v>4871</v>
      </c>
      <c r="V880" s="2" t="s">
        <v>85</v>
      </c>
      <c r="W880" s="2" t="s">
        <v>46</v>
      </c>
      <c r="X880" s="2" t="s">
        <v>47</v>
      </c>
      <c r="Y880" s="2" t="s">
        <v>48</v>
      </c>
      <c r="Z880" s="17" t="str">
        <f>IF(Tabela1[[#This Row],[R.A.E]]="SIM",VLOOKUP(Tabela1[[#This Row],[CLASSIFICAÇÃO]],[1]Lista_Susp_!PRAZO,2,0)+Tabela1[[#This Row],[DATA]],"")</f>
        <v/>
      </c>
      <c r="AA880" s="19" t="b">
        <f ca="1">IF(Tabela1[[#This Row],[R.A.E]]="SIM",IF(AC880="ok","CONCLUÍDO",IF(Tabela1[[#This Row],[PRAZO ABERTURA R.A.E]]&lt;TODAY(),"ATRASADO","NO PRAZO")))</f>
        <v>0</v>
      </c>
      <c r="AB880" s="19" t="str">
        <f ca="1">IF(Tabela1[[#This Row],[PRAZO ABERTURA R.A.E]]&gt;=TODAY(),"",IF(Tabela1[[#This Row],[STATUS]]="ATRASADO",TODAY()-Tabela1[[#This Row],[PRAZO ABERTURA R.A.E]],""))</f>
        <v/>
      </c>
      <c r="AE880" s="2"/>
      <c r="AF880" t="s">
        <v>52</v>
      </c>
    </row>
    <row r="881" spans="1:32" ht="45" x14ac:dyDescent="0.25">
      <c r="A881" s="20">
        <v>880</v>
      </c>
      <c r="B881" s="20" t="s">
        <v>32</v>
      </c>
      <c r="C881" s="49">
        <v>45495</v>
      </c>
      <c r="D881" s="6" t="str">
        <f t="shared" si="10"/>
        <v>julho</v>
      </c>
      <c r="E881" s="21">
        <v>0.70138888888888884</v>
      </c>
      <c r="F881" s="40" t="s">
        <v>4872</v>
      </c>
      <c r="G881" s="20" t="s">
        <v>34</v>
      </c>
      <c r="H881" s="9" t="s">
        <v>93</v>
      </c>
      <c r="I881" s="10"/>
      <c r="J881" s="2"/>
      <c r="K881" s="11" t="s">
        <v>4873</v>
      </c>
      <c r="L881" s="4" t="s">
        <v>37</v>
      </c>
      <c r="M881" s="2" t="s">
        <v>96</v>
      </c>
      <c r="N881" s="20" t="s">
        <v>4736</v>
      </c>
      <c r="O881" s="20" t="s">
        <v>4874</v>
      </c>
      <c r="P881" s="2" t="s">
        <v>4875</v>
      </c>
      <c r="S881" s="2"/>
      <c r="T881" s="41" t="s">
        <v>4876</v>
      </c>
      <c r="U881" s="2" t="s">
        <v>4874</v>
      </c>
      <c r="V881" s="2" t="s">
        <v>60</v>
      </c>
      <c r="W881" s="2" t="s">
        <v>46</v>
      </c>
      <c r="X881" s="2" t="s">
        <v>47</v>
      </c>
      <c r="Y881" s="2" t="s">
        <v>48</v>
      </c>
      <c r="Z881" s="17" t="str">
        <f>IF(Tabela1[[#This Row],[R.A.E]]="SIM",VLOOKUP(Tabela1[[#This Row],[CLASSIFICAÇÃO]],[1]Lista_Susp_!PRAZO,2,0)+Tabela1[[#This Row],[DATA]],"")</f>
        <v/>
      </c>
      <c r="AA881" s="19" t="b">
        <f ca="1">IF(Tabela1[[#This Row],[R.A.E]]="SIM",IF(AC881="ok","CONCLUÍDO",IF(Tabela1[[#This Row],[PRAZO ABERTURA R.A.E]]&lt;TODAY(),"ATRASADO","NO PRAZO")))</f>
        <v>0</v>
      </c>
      <c r="AB881" s="19" t="str">
        <f ca="1">IF(Tabela1[[#This Row],[PRAZO ABERTURA R.A.E]]&gt;=TODAY(),"",IF(Tabela1[[#This Row],[STATUS]]="ATRASADO",TODAY()-Tabela1[[#This Row],[PRAZO ABERTURA R.A.E]],""))</f>
        <v/>
      </c>
      <c r="AE881" s="2"/>
      <c r="AF881" t="s">
        <v>52</v>
      </c>
    </row>
    <row r="882" spans="1:32" ht="60" x14ac:dyDescent="0.25">
      <c r="A882" s="20">
        <v>881</v>
      </c>
      <c r="B882" s="20" t="s">
        <v>32</v>
      </c>
      <c r="C882" s="49">
        <v>45496</v>
      </c>
      <c r="D882" s="6" t="str">
        <f t="shared" si="10"/>
        <v>julho</v>
      </c>
      <c r="E882" s="21">
        <v>0.5708333333333333</v>
      </c>
      <c r="F882" s="40" t="s">
        <v>4877</v>
      </c>
      <c r="G882" s="20" t="s">
        <v>34</v>
      </c>
      <c r="H882" s="9" t="s">
        <v>113</v>
      </c>
      <c r="I882" s="10"/>
      <c r="J882" s="2"/>
      <c r="K882" s="11" t="s">
        <v>4878</v>
      </c>
      <c r="L882" s="4" t="s">
        <v>298</v>
      </c>
      <c r="M882" s="2" t="s">
        <v>38</v>
      </c>
      <c r="N882" s="20" t="s">
        <v>4519</v>
      </c>
      <c r="O882" s="20" t="s">
        <v>4879</v>
      </c>
      <c r="P882" s="2" t="s">
        <v>3348</v>
      </c>
      <c r="S882" s="2"/>
      <c r="T882" s="41" t="s">
        <v>4880</v>
      </c>
      <c r="U882" s="2" t="s">
        <v>4853</v>
      </c>
      <c r="V882" s="2" t="s">
        <v>746</v>
      </c>
      <c r="W882" s="2" t="s">
        <v>184</v>
      </c>
      <c r="X882" s="2" t="s">
        <v>47</v>
      </c>
      <c r="Y882" s="2" t="s">
        <v>52</v>
      </c>
      <c r="Z882" s="17">
        <f>IF(Tabela1[[#This Row],[R.A.E]]="SIM",VLOOKUP(Tabela1[[#This Row],[CLASSIFICAÇÃO]],[1]Lista_Susp_!PRAZO,2,0)+Tabela1[[#This Row],[DATA]],"")</f>
        <v>45503</v>
      </c>
      <c r="AA882" s="19" t="str">
        <f ca="1">IF(Tabela1[[#This Row],[R.A.E]]="SIM",IF(AC882="ok","CONCLUÍDO",IF(Tabela1[[#This Row],[PRAZO ABERTURA R.A.E]]&lt;TODAY(),"ATRASADO","NO PRAZO")))</f>
        <v>CONCLUÍDO</v>
      </c>
      <c r="AB882" s="19" t="str">
        <f ca="1">IF(Tabela1[[#This Row],[PRAZO ABERTURA R.A.E]]&gt;=TODAY(),"",IF(Tabela1[[#This Row],[STATUS]]="ATRASADO",TODAY()-Tabela1[[#This Row],[PRAZO ABERTURA R.A.E]],""))</f>
        <v/>
      </c>
      <c r="AC882" s="2" t="s">
        <v>186</v>
      </c>
      <c r="AD882" s="17">
        <v>45499</v>
      </c>
      <c r="AE882" s="2"/>
      <c r="AF882" t="s">
        <v>52</v>
      </c>
    </row>
    <row r="883" spans="1:32" x14ac:dyDescent="0.25">
      <c r="A883" s="20">
        <v>882</v>
      </c>
      <c r="B883" s="20" t="s">
        <v>32</v>
      </c>
      <c r="C883" s="49">
        <v>45495</v>
      </c>
      <c r="D883" s="6" t="str">
        <f t="shared" si="10"/>
        <v>julho</v>
      </c>
      <c r="E883" s="21">
        <v>0.3263888888888889</v>
      </c>
      <c r="F883" s="40" t="s">
        <v>317</v>
      </c>
      <c r="G883" s="20" t="s">
        <v>73</v>
      </c>
      <c r="H883" s="9"/>
      <c r="I883" s="10"/>
      <c r="J883" s="2"/>
      <c r="K883" s="11" t="s">
        <v>4881</v>
      </c>
      <c r="L883" s="4" t="s">
        <v>37</v>
      </c>
      <c r="M883" s="2" t="s">
        <v>76</v>
      </c>
      <c r="N883" s="20" t="s">
        <v>4725</v>
      </c>
      <c r="O883" s="20" t="s">
        <v>4882</v>
      </c>
      <c r="P883" s="2" t="s">
        <v>319</v>
      </c>
      <c r="S883" s="2"/>
      <c r="T883" s="41" t="s">
        <v>4883</v>
      </c>
      <c r="U883" s="2" t="s">
        <v>1048</v>
      </c>
      <c r="V883" s="2" t="s">
        <v>467</v>
      </c>
      <c r="W883" s="2" t="s">
        <v>46</v>
      </c>
      <c r="X883" s="2" t="s">
        <v>47</v>
      </c>
      <c r="Y883" s="2" t="s">
        <v>48</v>
      </c>
      <c r="Z883" s="17" t="str">
        <f>IF(Tabela1[[#This Row],[R.A.E]]="SIM",VLOOKUP(Tabela1[[#This Row],[CLASSIFICAÇÃO]],[1]Lista_Susp_!PRAZO,2,0)+Tabela1[[#This Row],[DATA]],"")</f>
        <v/>
      </c>
      <c r="AA883" s="19" t="b">
        <f ca="1">IF(Tabela1[[#This Row],[R.A.E]]="SIM",IF(AC883="ok","CONCLUÍDO",IF(Tabela1[[#This Row],[PRAZO ABERTURA R.A.E]]&lt;TODAY(),"ATRASADO","NO PRAZO")))</f>
        <v>0</v>
      </c>
      <c r="AB883" s="19" t="str">
        <f ca="1">IF(Tabela1[[#This Row],[PRAZO ABERTURA R.A.E]]&gt;=TODAY(),"",IF(Tabela1[[#This Row],[STATUS]]="ATRASADO",TODAY()-Tabela1[[#This Row],[PRAZO ABERTURA R.A.E]],""))</f>
        <v/>
      </c>
      <c r="AE883" s="2"/>
      <c r="AF883" t="s">
        <v>52</v>
      </c>
    </row>
    <row r="884" spans="1:32" ht="60" x14ac:dyDescent="0.25">
      <c r="A884" s="20">
        <v>883</v>
      </c>
      <c r="B884" s="20" t="s">
        <v>32</v>
      </c>
      <c r="C884" s="49">
        <v>45495</v>
      </c>
      <c r="D884" s="6" t="str">
        <f t="shared" si="10"/>
        <v>julho</v>
      </c>
      <c r="E884" s="21">
        <v>0.41666666666666669</v>
      </c>
      <c r="F884" s="40" t="s">
        <v>317</v>
      </c>
      <c r="G884" s="20" t="s">
        <v>73</v>
      </c>
      <c r="H884" s="9"/>
      <c r="I884" s="10"/>
      <c r="J884" s="2"/>
      <c r="K884" s="11" t="s">
        <v>4884</v>
      </c>
      <c r="L884" s="4" t="s">
        <v>37</v>
      </c>
      <c r="M884" s="2" t="s">
        <v>76</v>
      </c>
      <c r="N884" s="20" t="s">
        <v>4725</v>
      </c>
      <c r="O884" s="20" t="s">
        <v>4885</v>
      </c>
      <c r="P884" s="2" t="s">
        <v>319</v>
      </c>
      <c r="S884" s="2"/>
      <c r="T884" s="41" t="s">
        <v>4886</v>
      </c>
      <c r="U884" s="2" t="s">
        <v>1048</v>
      </c>
      <c r="V884" s="2" t="s">
        <v>467</v>
      </c>
      <c r="W884" s="2" t="s">
        <v>46</v>
      </c>
      <c r="X884" s="2" t="s">
        <v>47</v>
      </c>
      <c r="Y884" s="2" t="s">
        <v>48</v>
      </c>
      <c r="Z884" s="17" t="str">
        <f>IF(Tabela1[[#This Row],[R.A.E]]="SIM",VLOOKUP(Tabela1[[#This Row],[CLASSIFICAÇÃO]],[1]Lista_Susp_!PRAZO,2,0)+Tabela1[[#This Row],[DATA]],"")</f>
        <v/>
      </c>
      <c r="AA884" s="19" t="b">
        <f ca="1">IF(Tabela1[[#This Row],[R.A.E]]="SIM",IF(AC884="ok","CONCLUÍDO",IF(Tabela1[[#This Row],[PRAZO ABERTURA R.A.E]]&lt;TODAY(),"ATRASADO","NO PRAZO")))</f>
        <v>0</v>
      </c>
      <c r="AB884" s="19" t="str">
        <f ca="1">IF(Tabela1[[#This Row],[PRAZO ABERTURA R.A.E]]&gt;=TODAY(),"",IF(Tabela1[[#This Row],[STATUS]]="ATRASADO",TODAY()-Tabela1[[#This Row],[PRAZO ABERTURA R.A.E]],""))</f>
        <v/>
      </c>
      <c r="AE884" s="2"/>
      <c r="AF884" t="s">
        <v>52</v>
      </c>
    </row>
    <row r="885" spans="1:32" x14ac:dyDescent="0.25">
      <c r="A885" s="20">
        <v>884</v>
      </c>
      <c r="B885" s="20" t="s">
        <v>32</v>
      </c>
      <c r="C885" s="49">
        <v>45495</v>
      </c>
      <c r="D885" s="6" t="str">
        <f t="shared" si="10"/>
        <v>julho</v>
      </c>
      <c r="E885" s="21">
        <v>0.44097222222222227</v>
      </c>
      <c r="F885" s="40" t="s">
        <v>4887</v>
      </c>
      <c r="G885" s="20" t="s">
        <v>125</v>
      </c>
      <c r="H885" s="9"/>
      <c r="I885" s="10"/>
      <c r="J885" s="2"/>
      <c r="K885" s="11" t="s">
        <v>4888</v>
      </c>
      <c r="L885" s="4" t="s">
        <v>701</v>
      </c>
      <c r="M885" s="2" t="s">
        <v>128</v>
      </c>
      <c r="N885" s="20" t="s">
        <v>4082</v>
      </c>
      <c r="O885" s="20" t="s">
        <v>4889</v>
      </c>
      <c r="P885" s="2" t="s">
        <v>245</v>
      </c>
      <c r="S885" s="2"/>
      <c r="T885" s="41" t="s">
        <v>4890</v>
      </c>
      <c r="U885" s="2" t="s">
        <v>4891</v>
      </c>
      <c r="V885" s="2" t="s">
        <v>135</v>
      </c>
      <c r="W885" s="2" t="s">
        <v>46</v>
      </c>
      <c r="X885" s="2" t="s">
        <v>47</v>
      </c>
      <c r="Y885" s="2" t="s">
        <v>48</v>
      </c>
      <c r="Z885" s="17" t="str">
        <f>IF(Tabela1[[#This Row],[R.A.E]]="SIM",VLOOKUP(Tabela1[[#This Row],[CLASSIFICAÇÃO]],[1]Lista_Susp_!PRAZO,2,0)+Tabela1[[#This Row],[DATA]],"")</f>
        <v/>
      </c>
      <c r="AA885" s="19" t="b">
        <f ca="1">IF(Tabela1[[#This Row],[R.A.E]]="SIM",IF(AC885="ok","CONCLUÍDO",IF(Tabela1[[#This Row],[PRAZO ABERTURA R.A.E]]&lt;TODAY(),"ATRASADO","NO PRAZO")))</f>
        <v>0</v>
      </c>
      <c r="AB885" s="19" t="str">
        <f ca="1">IF(Tabela1[[#This Row],[PRAZO ABERTURA R.A.E]]&gt;=TODAY(),"",IF(Tabela1[[#This Row],[STATUS]]="ATRASADO",TODAY()-Tabela1[[#This Row],[PRAZO ABERTURA R.A.E]],""))</f>
        <v/>
      </c>
      <c r="AE885" s="2"/>
      <c r="AF885" t="s">
        <v>52</v>
      </c>
    </row>
    <row r="886" spans="1:32" ht="45" x14ac:dyDescent="0.25">
      <c r="A886" s="20">
        <v>885</v>
      </c>
      <c r="B886" s="20" t="s">
        <v>32</v>
      </c>
      <c r="C886" s="49">
        <v>45495</v>
      </c>
      <c r="D886" s="6" t="str">
        <f t="shared" si="10"/>
        <v>julho</v>
      </c>
      <c r="E886" s="21">
        <v>0.70138888888888884</v>
      </c>
      <c r="F886" s="40" t="s">
        <v>4892</v>
      </c>
      <c r="G886" s="20" t="s">
        <v>34</v>
      </c>
      <c r="H886" s="9" t="s">
        <v>93</v>
      </c>
      <c r="I886" s="10"/>
      <c r="J886" s="2"/>
      <c r="K886" s="11" t="s">
        <v>4893</v>
      </c>
      <c r="L886" s="4" t="s">
        <v>37</v>
      </c>
      <c r="M886" s="2" t="s">
        <v>96</v>
      </c>
      <c r="N886" s="20" t="s">
        <v>1736</v>
      </c>
      <c r="O886" s="20" t="s">
        <v>4874</v>
      </c>
      <c r="P886" s="2" t="s">
        <v>4894</v>
      </c>
      <c r="S886" s="2"/>
      <c r="T886" s="41" t="s">
        <v>4895</v>
      </c>
      <c r="U886" s="2" t="s">
        <v>4874</v>
      </c>
      <c r="V886" s="2" t="s">
        <v>60</v>
      </c>
      <c r="W886" s="2" t="s">
        <v>46</v>
      </c>
      <c r="X886" s="2" t="s">
        <v>47</v>
      </c>
      <c r="Y886" s="2" t="s">
        <v>48</v>
      </c>
      <c r="Z886" s="17" t="str">
        <f>IF(Tabela1[[#This Row],[R.A.E]]="SIM",VLOOKUP(Tabela1[[#This Row],[CLASSIFICAÇÃO]],[1]Lista_Susp_!PRAZO,2,0)+Tabela1[[#This Row],[DATA]],"")</f>
        <v/>
      </c>
      <c r="AA886" s="19" t="b">
        <f ca="1">IF(Tabela1[[#This Row],[R.A.E]]="SIM",IF(AC886="ok","CONCLUÍDO",IF(Tabela1[[#This Row],[PRAZO ABERTURA R.A.E]]&lt;TODAY(),"ATRASADO","NO PRAZO")))</f>
        <v>0</v>
      </c>
      <c r="AB886" s="19" t="str">
        <f ca="1">IF(Tabela1[[#This Row],[PRAZO ABERTURA R.A.E]]&gt;=TODAY(),"",IF(Tabela1[[#This Row],[STATUS]]="ATRASADO",TODAY()-Tabela1[[#This Row],[PRAZO ABERTURA R.A.E]],""))</f>
        <v/>
      </c>
      <c r="AE886" s="2"/>
      <c r="AF886" t="s">
        <v>52</v>
      </c>
    </row>
    <row r="887" spans="1:32" ht="103.5" customHeight="1" x14ac:dyDescent="0.25">
      <c r="A887" s="80">
        <v>886</v>
      </c>
      <c r="B887" s="20" t="s">
        <v>71</v>
      </c>
      <c r="C887" s="49">
        <v>45495</v>
      </c>
      <c r="D887" s="6" t="str">
        <f t="shared" si="10"/>
        <v>julho</v>
      </c>
      <c r="E887" s="21">
        <v>0.30208333333333331</v>
      </c>
      <c r="F887" s="40" t="s">
        <v>4896</v>
      </c>
      <c r="G887" s="20" t="s">
        <v>125</v>
      </c>
      <c r="H887" s="9"/>
      <c r="I887" s="10"/>
      <c r="J887" s="2"/>
      <c r="K887" s="11" t="s">
        <v>4897</v>
      </c>
      <c r="L887" s="4" t="s">
        <v>4898</v>
      </c>
      <c r="M887" s="2" t="s">
        <v>128</v>
      </c>
      <c r="N887" s="20" t="s">
        <v>4899</v>
      </c>
      <c r="O887" s="20" t="s">
        <v>4900</v>
      </c>
      <c r="P887" s="2" t="s">
        <v>1628</v>
      </c>
      <c r="S887" s="2"/>
      <c r="T887" s="41" t="s">
        <v>4901</v>
      </c>
      <c r="U887" s="2" t="s">
        <v>4902</v>
      </c>
      <c r="V887" s="2" t="s">
        <v>3811</v>
      </c>
      <c r="W887" s="2" t="s">
        <v>46</v>
      </c>
      <c r="X887" s="2" t="s">
        <v>151</v>
      </c>
      <c r="Y887" s="2" t="s">
        <v>52</v>
      </c>
      <c r="Z887" s="17">
        <f>IF(Tabela1[[#This Row],[R.A.E]]="SIM",VLOOKUP(Tabela1[[#This Row],[CLASSIFICAÇÃO]],[1]Lista_Susp_!PRAZO,2,0)+Tabela1[[#This Row],[DATA]],"")</f>
        <v>45502</v>
      </c>
      <c r="AA887" s="19" t="str">
        <f ca="1">IF(Tabela1[[#This Row],[R.A.E]]="SIM",IF(AC887="ok","CONCLUÍDO",IF(Tabela1[[#This Row],[PRAZO ABERTURA R.A.E]]&lt;TODAY(),"ATRASADO","NO PRAZO")))</f>
        <v>ATRASADO</v>
      </c>
      <c r="AB887" s="19">
        <f ca="1">IF(Tabela1[[#This Row],[PRAZO ABERTURA R.A.E]]&gt;=TODAY(),"",IF(Tabela1[[#This Row],[STATUS]]="ATRASADO",TODAY()-Tabela1[[#This Row],[PRAZO ABERTURA R.A.E]],""))</f>
        <v>81</v>
      </c>
      <c r="AE887" s="2"/>
      <c r="AF887" t="s">
        <v>52</v>
      </c>
    </row>
    <row r="888" spans="1:32" ht="43.5" customHeight="1" x14ac:dyDescent="0.25">
      <c r="A888" s="20">
        <v>887</v>
      </c>
      <c r="B888" s="20" t="s">
        <v>32</v>
      </c>
      <c r="C888" s="49">
        <v>45495</v>
      </c>
      <c r="D888" s="6" t="str">
        <f t="shared" si="10"/>
        <v>julho</v>
      </c>
      <c r="E888" s="21">
        <v>0.65277777777777779</v>
      </c>
      <c r="F888" s="40" t="s">
        <v>4903</v>
      </c>
      <c r="G888" s="20" t="s">
        <v>73</v>
      </c>
      <c r="H888" s="9"/>
      <c r="I888" s="10"/>
      <c r="J888" s="2"/>
      <c r="K888" s="11" t="s">
        <v>4904</v>
      </c>
      <c r="L888" s="4" t="s">
        <v>4905</v>
      </c>
      <c r="M888" s="2" t="s">
        <v>128</v>
      </c>
      <c r="N888" s="20" t="s">
        <v>4316</v>
      </c>
      <c r="O888" s="20" t="s">
        <v>4472</v>
      </c>
      <c r="P888" s="2" t="s">
        <v>3184</v>
      </c>
      <c r="S888" s="2"/>
      <c r="T888" t="s">
        <v>4906</v>
      </c>
      <c r="U888" s="2" t="s">
        <v>4278</v>
      </c>
      <c r="V888" s="2" t="s">
        <v>135</v>
      </c>
      <c r="W888" s="2" t="s">
        <v>46</v>
      </c>
      <c r="X888" s="2" t="s">
        <v>47</v>
      </c>
      <c r="Y888" s="2" t="s">
        <v>48</v>
      </c>
      <c r="Z888" s="17" t="str">
        <f>IF(Tabela1[[#This Row],[R.A.E]]="SIM",VLOOKUP(Tabela1[[#This Row],[CLASSIFICAÇÃO]],[1]Lista_Susp_!PRAZO,2,0)+Tabela1[[#This Row],[DATA]],"")</f>
        <v/>
      </c>
      <c r="AA888" s="19" t="b">
        <f ca="1">IF(Tabela1[[#This Row],[R.A.E]]="SIM",IF(AC888="ok","CONCLUÍDO",IF(Tabela1[[#This Row],[PRAZO ABERTURA R.A.E]]&lt;TODAY(),"ATRASADO","NO PRAZO")))</f>
        <v>0</v>
      </c>
      <c r="AB888" s="19" t="str">
        <f ca="1">IF(Tabela1[[#This Row],[PRAZO ABERTURA R.A.E]]&gt;=TODAY(),"",IF(Tabela1[[#This Row],[STATUS]]="ATRASADO",TODAY()-Tabela1[[#This Row],[PRAZO ABERTURA R.A.E]],""))</f>
        <v/>
      </c>
      <c r="AE888" s="2"/>
      <c r="AF888" t="s">
        <v>52</v>
      </c>
    </row>
    <row r="889" spans="1:32" ht="63" customHeight="1" x14ac:dyDescent="0.25">
      <c r="A889" s="20">
        <v>888</v>
      </c>
      <c r="B889" s="20" t="s">
        <v>71</v>
      </c>
      <c r="C889" s="49">
        <v>45495</v>
      </c>
      <c r="D889" s="6" t="str">
        <f t="shared" si="10"/>
        <v>julho</v>
      </c>
      <c r="E889" s="21">
        <v>0.57291666666666663</v>
      </c>
      <c r="F889" s="40" t="s">
        <v>1525</v>
      </c>
      <c r="G889" s="20" t="s">
        <v>73</v>
      </c>
      <c r="H889" s="9"/>
      <c r="I889" s="10"/>
      <c r="J889" s="2"/>
      <c r="K889" s="11" t="s">
        <v>4907</v>
      </c>
      <c r="L889" s="4" t="s">
        <v>75</v>
      </c>
      <c r="M889" s="2" t="s">
        <v>128</v>
      </c>
      <c r="N889" s="20" t="s">
        <v>76</v>
      </c>
      <c r="O889" s="20" t="s">
        <v>4908</v>
      </c>
      <c r="P889" s="2" t="s">
        <v>4909</v>
      </c>
      <c r="S889" s="2"/>
      <c r="T889" s="41" t="s">
        <v>4910</v>
      </c>
      <c r="U889" s="2" t="s">
        <v>4911</v>
      </c>
      <c r="V889" s="2" t="s">
        <v>415</v>
      </c>
      <c r="W889" s="2" t="s">
        <v>46</v>
      </c>
      <c r="X889" s="2" t="s">
        <v>47</v>
      </c>
      <c r="Y889" s="2" t="s">
        <v>48</v>
      </c>
      <c r="Z889" s="17" t="str">
        <f>IF(Tabela1[[#This Row],[R.A.E]]="SIM",VLOOKUP(Tabela1[[#This Row],[CLASSIFICAÇÃO]],[1]Lista_Susp_!PRAZO,2,0)+Tabela1[[#This Row],[DATA]],"")</f>
        <v/>
      </c>
      <c r="AA889" s="19" t="b">
        <f ca="1">IF(Tabela1[[#This Row],[R.A.E]]="SIM",IF(AC889="ok","CONCLUÍDO",IF(Tabela1[[#This Row],[PRAZO ABERTURA R.A.E]]&lt;TODAY(),"ATRASADO","NO PRAZO")))</f>
        <v>0</v>
      </c>
      <c r="AB889" s="19" t="str">
        <f ca="1">IF(Tabela1[[#This Row],[PRAZO ABERTURA R.A.E]]&gt;=TODAY(),"",IF(Tabela1[[#This Row],[STATUS]]="ATRASADO",TODAY()-Tabela1[[#This Row],[PRAZO ABERTURA R.A.E]],""))</f>
        <v/>
      </c>
      <c r="AE889" s="2"/>
      <c r="AF889" t="s">
        <v>52</v>
      </c>
    </row>
    <row r="890" spans="1:32" ht="30" x14ac:dyDescent="0.25">
      <c r="A890" s="20">
        <v>889</v>
      </c>
      <c r="B890" s="20" t="s">
        <v>71</v>
      </c>
      <c r="C890" s="49">
        <v>45489</v>
      </c>
      <c r="D890" s="6" t="str">
        <f t="shared" si="10"/>
        <v>julho</v>
      </c>
      <c r="E890" s="21">
        <v>0.47916666666666669</v>
      </c>
      <c r="F890" s="40" t="s">
        <v>4912</v>
      </c>
      <c r="G890" s="20" t="s">
        <v>73</v>
      </c>
      <c r="H890" s="9"/>
      <c r="I890" s="10"/>
      <c r="J890" s="2"/>
      <c r="K890" s="11" t="s">
        <v>4913</v>
      </c>
      <c r="L890" s="4" t="s">
        <v>75</v>
      </c>
      <c r="M890" s="2" t="s">
        <v>128</v>
      </c>
      <c r="N890" s="20" t="s">
        <v>76</v>
      </c>
      <c r="O890" s="20" t="s">
        <v>4914</v>
      </c>
      <c r="P890" s="2" t="s">
        <v>4194</v>
      </c>
      <c r="S890" s="2"/>
      <c r="T890" s="41" t="s">
        <v>4915</v>
      </c>
      <c r="U890" s="2" t="s">
        <v>4916</v>
      </c>
      <c r="V890" s="2" t="s">
        <v>415</v>
      </c>
      <c r="W890" s="2" t="s">
        <v>46</v>
      </c>
      <c r="X890" s="2" t="s">
        <v>47</v>
      </c>
      <c r="Y890" s="2" t="s">
        <v>48</v>
      </c>
      <c r="Z890" s="17" t="str">
        <f>IF(Tabela1[[#This Row],[R.A.E]]="SIM",VLOOKUP(Tabela1[[#This Row],[CLASSIFICAÇÃO]],[1]Lista_Susp_!PRAZO,2,0)+Tabela1[[#This Row],[DATA]],"")</f>
        <v/>
      </c>
      <c r="AA890" s="19" t="b">
        <f ca="1">IF(Tabela1[[#This Row],[R.A.E]]="SIM",IF(AC890="ok","CONCLUÍDO",IF(Tabela1[[#This Row],[PRAZO ABERTURA R.A.E]]&lt;TODAY(),"ATRASADO","NO PRAZO")))</f>
        <v>0</v>
      </c>
      <c r="AB890" s="19" t="str">
        <f ca="1">IF(Tabela1[[#This Row],[PRAZO ABERTURA R.A.E]]&gt;=TODAY(),"",IF(Tabela1[[#This Row],[STATUS]]="ATRASADO",TODAY()-Tabela1[[#This Row],[PRAZO ABERTURA R.A.E]],""))</f>
        <v/>
      </c>
      <c r="AE890" s="2"/>
      <c r="AF890" t="s">
        <v>52</v>
      </c>
    </row>
    <row r="891" spans="1:32" ht="45" x14ac:dyDescent="0.25">
      <c r="A891" s="20">
        <v>890</v>
      </c>
      <c r="B891" s="20" t="s">
        <v>32</v>
      </c>
      <c r="C891" s="49">
        <v>45489</v>
      </c>
      <c r="D891" s="6" t="str">
        <f t="shared" si="10"/>
        <v>julho</v>
      </c>
      <c r="E891" s="21">
        <v>0.33333333333333331</v>
      </c>
      <c r="F891" s="40" t="s">
        <v>4917</v>
      </c>
      <c r="G891" s="20" t="s">
        <v>50</v>
      </c>
      <c r="H891" s="9"/>
      <c r="I891" s="10" t="s">
        <v>51</v>
      </c>
      <c r="J891" s="2"/>
      <c r="K891" s="11" t="s">
        <v>4918</v>
      </c>
      <c r="L891" s="4" t="s">
        <v>37</v>
      </c>
      <c r="M891" s="2" t="s">
        <v>4919</v>
      </c>
      <c r="N891" s="20" t="s">
        <v>4920</v>
      </c>
      <c r="O891" s="20" t="s">
        <v>4921</v>
      </c>
      <c r="P891" s="2" t="s">
        <v>4922</v>
      </c>
      <c r="S891" s="2"/>
      <c r="T891" s="41" t="s">
        <v>4923</v>
      </c>
      <c r="U891" s="2" t="s">
        <v>4924</v>
      </c>
      <c r="V891" s="2" t="s">
        <v>467</v>
      </c>
      <c r="W891" s="2" t="s">
        <v>184</v>
      </c>
      <c r="X891" s="2" t="s">
        <v>151</v>
      </c>
      <c r="Y891" s="2" t="s">
        <v>52</v>
      </c>
      <c r="Z891" s="17">
        <f>IF(Tabela1[[#This Row],[R.A.E]]="SIM",VLOOKUP(Tabela1[[#This Row],[CLASSIFICAÇÃO]],[1]Lista_Susp_!PRAZO,2,0)+Tabela1[[#This Row],[DATA]],"")</f>
        <v>45496</v>
      </c>
      <c r="AA891" s="19" t="str">
        <f ca="1">IF(Tabela1[[#This Row],[R.A.E]]="SIM",IF(AC891="ok","CONCLUÍDO",IF(Tabela1[[#This Row],[PRAZO ABERTURA R.A.E]]&lt;TODAY(),"ATRASADO","NO PRAZO")))</f>
        <v>CONCLUÍDO</v>
      </c>
      <c r="AB891" s="19" t="str">
        <f ca="1">IF(Tabela1[[#This Row],[PRAZO ABERTURA R.A.E]]&gt;=TODAY(),"",IF(Tabela1[[#This Row],[STATUS]]="ATRASADO",TODAY()-Tabela1[[#This Row],[PRAZO ABERTURA R.A.E]],""))</f>
        <v/>
      </c>
      <c r="AC891" s="2" t="s">
        <v>186</v>
      </c>
      <c r="AD891" s="17">
        <v>45506</v>
      </c>
      <c r="AE891" s="2" t="s">
        <v>48</v>
      </c>
      <c r="AF891" t="s">
        <v>52</v>
      </c>
    </row>
    <row r="892" spans="1:32" ht="30" x14ac:dyDescent="0.25">
      <c r="A892" s="20">
        <v>891</v>
      </c>
      <c r="B892" s="20" t="s">
        <v>32</v>
      </c>
      <c r="C892" s="49">
        <v>45496</v>
      </c>
      <c r="D892" s="6" t="str">
        <f t="shared" si="10"/>
        <v>julho</v>
      </c>
      <c r="E892" s="21">
        <v>0.4826388888888889</v>
      </c>
      <c r="F892" s="40" t="s">
        <v>3752</v>
      </c>
      <c r="G892" s="20" t="s">
        <v>64</v>
      </c>
      <c r="H892" s="9"/>
      <c r="I892" s="10"/>
      <c r="J892" s="2"/>
      <c r="K892" s="11" t="s">
        <v>4925</v>
      </c>
      <c r="L892" s="4" t="s">
        <v>37</v>
      </c>
      <c r="M892" s="2" t="s">
        <v>569</v>
      </c>
      <c r="N892" s="20" t="s">
        <v>2014</v>
      </c>
      <c r="O892" s="20" t="s">
        <v>4926</v>
      </c>
      <c r="P892" s="2" t="s">
        <v>3717</v>
      </c>
      <c r="S892" s="2"/>
      <c r="T892" s="41" t="s">
        <v>4927</v>
      </c>
      <c r="U892" s="2" t="s">
        <v>4928</v>
      </c>
      <c r="V892" s="2" t="s">
        <v>467</v>
      </c>
      <c r="W892" s="2" t="s">
        <v>46</v>
      </c>
      <c r="X892" s="2" t="s">
        <v>47</v>
      </c>
      <c r="Y892" s="2" t="s">
        <v>48</v>
      </c>
      <c r="Z892" s="17" t="str">
        <f>IF(Tabela1[[#This Row],[R.A.E]]="SIM",VLOOKUP(Tabela1[[#This Row],[CLASSIFICAÇÃO]],[1]Lista_Susp_!PRAZO,2,0)+Tabela1[[#This Row],[DATA]],"")</f>
        <v/>
      </c>
      <c r="AA892" s="19" t="b">
        <f ca="1">IF(Tabela1[[#This Row],[R.A.E]]="SIM",IF(AC892="ok","CONCLUÍDO",IF(Tabela1[[#This Row],[PRAZO ABERTURA R.A.E]]&lt;TODAY(),"ATRASADO","NO PRAZO")))</f>
        <v>0</v>
      </c>
      <c r="AB892" s="19" t="str">
        <f ca="1">IF(Tabela1[[#This Row],[PRAZO ABERTURA R.A.E]]&gt;=TODAY(),"",IF(Tabela1[[#This Row],[STATUS]]="ATRASADO",TODAY()-Tabela1[[#This Row],[PRAZO ABERTURA R.A.E]],""))</f>
        <v/>
      </c>
      <c r="AE892" s="2"/>
      <c r="AF892" t="s">
        <v>52</v>
      </c>
    </row>
    <row r="893" spans="1:32" ht="30" x14ac:dyDescent="0.25">
      <c r="A893" s="20">
        <v>892</v>
      </c>
      <c r="B893" s="20" t="s">
        <v>32</v>
      </c>
      <c r="C893" s="49">
        <v>45496</v>
      </c>
      <c r="D893" s="6" t="str">
        <f t="shared" si="10"/>
        <v>julho</v>
      </c>
      <c r="E893" s="21">
        <v>0.21249999999999999</v>
      </c>
      <c r="F893" s="40" t="s">
        <v>4929</v>
      </c>
      <c r="G893" s="20" t="s">
        <v>34</v>
      </c>
      <c r="H893" s="9" t="s">
        <v>93</v>
      </c>
      <c r="I893" s="10"/>
      <c r="J893" s="2"/>
      <c r="K893" s="11" t="s">
        <v>4930</v>
      </c>
      <c r="L893" s="4" t="s">
        <v>37</v>
      </c>
      <c r="M893" s="2" t="s">
        <v>128</v>
      </c>
      <c r="N893" s="20" t="s">
        <v>4931</v>
      </c>
      <c r="O893" s="20" t="s">
        <v>4932</v>
      </c>
      <c r="P893" s="2" t="s">
        <v>4933</v>
      </c>
      <c r="S893" s="2"/>
      <c r="T893" s="41" t="s">
        <v>4934</v>
      </c>
      <c r="U893" s="2" t="s">
        <v>4935</v>
      </c>
      <c r="V893" s="2" t="s">
        <v>1038</v>
      </c>
      <c r="W893" s="2" t="s">
        <v>184</v>
      </c>
      <c r="X893" s="2" t="s">
        <v>47</v>
      </c>
      <c r="Y893" s="2" t="s">
        <v>52</v>
      </c>
      <c r="Z893" s="17">
        <f>IF(Tabela1[[#This Row],[R.A.E]]="SIM",VLOOKUP(Tabela1[[#This Row],[CLASSIFICAÇÃO]],[1]Lista_Susp_!PRAZO,2,0)+Tabela1[[#This Row],[DATA]],"")</f>
        <v>45503</v>
      </c>
      <c r="AA893" s="19" t="str">
        <f ca="1">IF(Tabela1[[#This Row],[R.A.E]]="SIM",IF(AC893="ok","CONCLUÍDO",IF(Tabela1[[#This Row],[PRAZO ABERTURA R.A.E]]&lt;TODAY(),"ATRASADO","NO PRAZO")))</f>
        <v>CONCLUÍDO</v>
      </c>
      <c r="AB893" s="19" t="str">
        <f ca="1">IF(Tabela1[[#This Row],[PRAZO ABERTURA R.A.E]]&gt;=TODAY(),"",IF(Tabela1[[#This Row],[STATUS]]="ATRASADO",TODAY()-Tabela1[[#This Row],[PRAZO ABERTURA R.A.E]],""))</f>
        <v/>
      </c>
      <c r="AC893" s="2" t="s">
        <v>186</v>
      </c>
      <c r="AD893" s="17">
        <v>45506</v>
      </c>
      <c r="AE893" s="2" t="s">
        <v>52</v>
      </c>
      <c r="AF893" t="s">
        <v>52</v>
      </c>
    </row>
    <row r="894" spans="1:32" ht="30" x14ac:dyDescent="0.25">
      <c r="A894" s="20">
        <v>893</v>
      </c>
      <c r="B894" s="20" t="s">
        <v>32</v>
      </c>
      <c r="C894" s="49">
        <v>45496</v>
      </c>
      <c r="D894" s="6" t="str">
        <f t="shared" si="10"/>
        <v>julho</v>
      </c>
      <c r="E894" s="21">
        <v>0.40972222222222227</v>
      </c>
      <c r="F894" s="40" t="s">
        <v>4936</v>
      </c>
      <c r="G894" s="20" t="s">
        <v>125</v>
      </c>
      <c r="H894" s="9"/>
      <c r="I894" s="10"/>
      <c r="J894" s="2"/>
      <c r="K894" s="11" t="s">
        <v>4937</v>
      </c>
      <c r="L894" s="4" t="s">
        <v>4938</v>
      </c>
      <c r="M894" s="2" t="s">
        <v>593</v>
      </c>
      <c r="N894" s="20" t="s">
        <v>4458</v>
      </c>
      <c r="O894" s="20" t="s">
        <v>4939</v>
      </c>
      <c r="P894" s="2" t="s">
        <v>4940</v>
      </c>
      <c r="S894" s="2"/>
      <c r="T894" s="41" t="s">
        <v>4941</v>
      </c>
      <c r="U894" s="2" t="s">
        <v>3586</v>
      </c>
      <c r="V894" s="2" t="s">
        <v>599</v>
      </c>
      <c r="W894" s="2" t="s">
        <v>46</v>
      </c>
      <c r="X894" s="2" t="s">
        <v>47</v>
      </c>
      <c r="Y894" s="2" t="s">
        <v>48</v>
      </c>
      <c r="Z894" s="17" t="str">
        <f>IF(Tabela1[[#This Row],[R.A.E]]="SIM",VLOOKUP(Tabela1[[#This Row],[CLASSIFICAÇÃO]],[1]Lista_Susp_!PRAZO,2,0)+Tabela1[[#This Row],[DATA]],"")</f>
        <v/>
      </c>
      <c r="AA894" s="19" t="b">
        <f ca="1">IF(Tabela1[[#This Row],[R.A.E]]="SIM",IF(AC894="ok","CONCLUÍDO",IF(Tabela1[[#This Row],[PRAZO ABERTURA R.A.E]]&lt;TODAY(),"ATRASADO","NO PRAZO")))</f>
        <v>0</v>
      </c>
      <c r="AB894" s="19" t="str">
        <f ca="1">IF(Tabela1[[#This Row],[PRAZO ABERTURA R.A.E]]&gt;=TODAY(),"",IF(Tabela1[[#This Row],[STATUS]]="ATRASADO",TODAY()-Tabela1[[#This Row],[PRAZO ABERTURA R.A.E]],""))</f>
        <v/>
      </c>
      <c r="AE894" s="2"/>
      <c r="AF894" t="s">
        <v>52</v>
      </c>
    </row>
    <row r="895" spans="1:32" ht="45" x14ac:dyDescent="0.25">
      <c r="A895" s="20">
        <v>894</v>
      </c>
      <c r="B895" s="20" t="s">
        <v>71</v>
      </c>
      <c r="C895" s="49">
        <v>45493</v>
      </c>
      <c r="D895" s="6" t="str">
        <f t="shared" si="10"/>
        <v>julho</v>
      </c>
      <c r="E895" s="21">
        <v>2.0833333333333332E-2</v>
      </c>
      <c r="F895" s="40" t="s">
        <v>2872</v>
      </c>
      <c r="G895" s="20" t="s">
        <v>34</v>
      </c>
      <c r="H895" s="9" t="s">
        <v>93</v>
      </c>
      <c r="I895" s="10"/>
      <c r="J895" s="2"/>
      <c r="K895" s="11" t="s">
        <v>4942</v>
      </c>
      <c r="L895" s="4" t="s">
        <v>75</v>
      </c>
      <c r="M895" s="2" t="s">
        <v>128</v>
      </c>
      <c r="N895" s="20" t="s">
        <v>4223</v>
      </c>
      <c r="O895" s="20" t="s">
        <v>4943</v>
      </c>
      <c r="P895" s="2" t="s">
        <v>4944</v>
      </c>
      <c r="S895" s="2"/>
      <c r="T895" s="41" t="s">
        <v>4945</v>
      </c>
      <c r="U895" s="2" t="s">
        <v>4943</v>
      </c>
      <c r="V895" s="2" t="s">
        <v>3811</v>
      </c>
      <c r="W895" s="2" t="s">
        <v>46</v>
      </c>
      <c r="X895" s="2" t="s">
        <v>151</v>
      </c>
      <c r="Y895" s="2" t="s">
        <v>52</v>
      </c>
      <c r="Z895" s="17">
        <f>IF(Tabela1[[#This Row],[R.A.E]]="SIM",VLOOKUP(Tabela1[[#This Row],[CLASSIFICAÇÃO]],[1]Lista_Susp_!PRAZO,2,0)+Tabela1[[#This Row],[DATA]],"")</f>
        <v>45500</v>
      </c>
      <c r="AA895" s="19" t="str">
        <f ca="1">IF(Tabela1[[#This Row],[R.A.E]]="SIM",IF(AC895="ok","CONCLUÍDO",IF(Tabela1[[#This Row],[PRAZO ABERTURA R.A.E]]&lt;TODAY(),"ATRASADO","NO PRAZO")))</f>
        <v>ATRASADO</v>
      </c>
      <c r="AB895" s="19">
        <f ca="1">IF(Tabela1[[#This Row],[PRAZO ABERTURA R.A.E]]&gt;=TODAY(),"",IF(Tabela1[[#This Row],[STATUS]]="ATRASADO",TODAY()-Tabela1[[#This Row],[PRAZO ABERTURA R.A.E]],""))</f>
        <v>83</v>
      </c>
      <c r="AE895" s="2"/>
      <c r="AF895" t="s">
        <v>48</v>
      </c>
    </row>
    <row r="896" spans="1:32" ht="30" x14ac:dyDescent="0.25">
      <c r="A896" s="20">
        <v>895</v>
      </c>
      <c r="B896" s="20" t="s">
        <v>32</v>
      </c>
      <c r="C896" s="49">
        <v>45496</v>
      </c>
      <c r="D896" s="6" t="str">
        <f t="shared" si="10"/>
        <v>julho</v>
      </c>
      <c r="E896" s="21">
        <v>0.52430555555555558</v>
      </c>
      <c r="F896" s="40" t="s">
        <v>4946</v>
      </c>
      <c r="G896" s="20" t="s">
        <v>34</v>
      </c>
      <c r="H896" s="9" t="s">
        <v>113</v>
      </c>
      <c r="I896" s="10"/>
      <c r="J896" s="2"/>
      <c r="K896" s="11" t="s">
        <v>4947</v>
      </c>
      <c r="L896" s="4" t="s">
        <v>115</v>
      </c>
      <c r="M896" s="2" t="s">
        <v>38</v>
      </c>
      <c r="N896" s="20" t="s">
        <v>4519</v>
      </c>
      <c r="O896" s="20" t="s">
        <v>4948</v>
      </c>
      <c r="P896" s="2" t="s">
        <v>4949</v>
      </c>
      <c r="S896" s="2"/>
      <c r="T896" t="s">
        <v>4950</v>
      </c>
      <c r="U896" s="2" t="s">
        <v>4762</v>
      </c>
      <c r="V896" s="31"/>
      <c r="W896" s="2" t="s">
        <v>46</v>
      </c>
      <c r="X896" s="2" t="s">
        <v>47</v>
      </c>
      <c r="Y896" s="2" t="s">
        <v>48</v>
      </c>
      <c r="Z896" s="17" t="str">
        <f>IF(Tabela1[[#This Row],[R.A.E]]="SIM",VLOOKUP(Tabela1[[#This Row],[CLASSIFICAÇÃO]],[1]Lista_Susp_!PRAZO,2,0)+Tabela1[[#This Row],[DATA]],"")</f>
        <v/>
      </c>
      <c r="AA896" s="19" t="b">
        <f ca="1">IF(Tabela1[[#This Row],[R.A.E]]="SIM",IF(AC896="ok","CONCLUÍDO",IF(Tabela1[[#This Row],[PRAZO ABERTURA R.A.E]]&lt;TODAY(),"ATRASADO","NO PRAZO")))</f>
        <v>0</v>
      </c>
      <c r="AB896" s="19" t="str">
        <f ca="1">IF(Tabela1[[#This Row],[PRAZO ABERTURA R.A.E]]&gt;=TODAY(),"",IF(Tabela1[[#This Row],[STATUS]]="ATRASADO",TODAY()-Tabela1[[#This Row],[PRAZO ABERTURA R.A.E]],""))</f>
        <v/>
      </c>
      <c r="AE896" s="2"/>
      <c r="AF896" t="s">
        <v>52</v>
      </c>
    </row>
    <row r="897" spans="1:32" ht="30" x14ac:dyDescent="0.25">
      <c r="A897" s="20">
        <v>896</v>
      </c>
      <c r="B897" s="20" t="s">
        <v>32</v>
      </c>
      <c r="C897" s="49">
        <v>45497</v>
      </c>
      <c r="D897" s="6" t="str">
        <f t="shared" si="10"/>
        <v>julho</v>
      </c>
      <c r="E897" s="21">
        <v>0.41666666666666669</v>
      </c>
      <c r="F897" s="40" t="s">
        <v>4951</v>
      </c>
      <c r="G897" s="20" t="s">
        <v>73</v>
      </c>
      <c r="H897" s="9"/>
      <c r="I897" s="10"/>
      <c r="J897" s="2"/>
      <c r="K897" s="11" t="s">
        <v>4952</v>
      </c>
      <c r="L897" s="4" t="s">
        <v>689</v>
      </c>
      <c r="M897" s="2" t="s">
        <v>128</v>
      </c>
      <c r="N897" s="20" t="s">
        <v>4316</v>
      </c>
      <c r="O897" s="20" t="s">
        <v>4953</v>
      </c>
      <c r="P897" s="2" t="s">
        <v>140</v>
      </c>
      <c r="S897" s="2"/>
      <c r="T897" s="41" t="s">
        <v>4954</v>
      </c>
      <c r="U897" s="2" t="s">
        <v>4955</v>
      </c>
      <c r="V897" s="2" t="s">
        <v>135</v>
      </c>
      <c r="W897" s="2" t="s">
        <v>46</v>
      </c>
      <c r="X897" s="2" t="s">
        <v>47</v>
      </c>
      <c r="Y897" s="2" t="s">
        <v>48</v>
      </c>
      <c r="Z897" s="17" t="str">
        <f>IF(Tabela1[[#This Row],[R.A.E]]="SIM",VLOOKUP(Tabela1[[#This Row],[CLASSIFICAÇÃO]],[1]Lista_Susp_!PRAZO,2,0)+Tabela1[[#This Row],[DATA]],"")</f>
        <v/>
      </c>
      <c r="AA897" s="19" t="b">
        <f ca="1">IF(Tabela1[[#This Row],[R.A.E]]="SIM",IF(AC897="ok","CONCLUÍDO",IF(Tabela1[[#This Row],[PRAZO ABERTURA R.A.E]]&lt;TODAY(),"ATRASADO","NO PRAZO")))</f>
        <v>0</v>
      </c>
      <c r="AB897" s="19" t="str">
        <f ca="1">IF(Tabela1[[#This Row],[PRAZO ABERTURA R.A.E]]&gt;=TODAY(),"",IF(Tabela1[[#This Row],[STATUS]]="ATRASADO",TODAY()-Tabela1[[#This Row],[PRAZO ABERTURA R.A.E]],""))</f>
        <v/>
      </c>
      <c r="AE897" s="2"/>
      <c r="AF897" t="s">
        <v>52</v>
      </c>
    </row>
    <row r="898" spans="1:32" ht="60" x14ac:dyDescent="0.25">
      <c r="A898" s="20">
        <v>897</v>
      </c>
      <c r="B898" s="20" t="s">
        <v>32</v>
      </c>
      <c r="C898" s="49">
        <v>45496</v>
      </c>
      <c r="D898" s="6" t="str">
        <f t="shared" si="10"/>
        <v>julho</v>
      </c>
      <c r="E898" s="21">
        <v>0.41666666666666669</v>
      </c>
      <c r="F898" s="40" t="s">
        <v>4956</v>
      </c>
      <c r="G898" s="20" t="s">
        <v>50</v>
      </c>
      <c r="H898" s="9"/>
      <c r="I898" s="10" t="s">
        <v>51</v>
      </c>
      <c r="J898" s="2"/>
      <c r="K898" s="11" t="s">
        <v>4957</v>
      </c>
      <c r="L898" s="4" t="s">
        <v>37</v>
      </c>
      <c r="M898" s="2" t="s">
        <v>76</v>
      </c>
      <c r="N898" s="20" t="s">
        <v>4725</v>
      </c>
      <c r="O898" s="20" t="s">
        <v>4958</v>
      </c>
      <c r="P898" s="2" t="s">
        <v>319</v>
      </c>
      <c r="S898" s="2"/>
      <c r="T898" s="41" t="s">
        <v>4959</v>
      </c>
      <c r="U898" s="2" t="s">
        <v>4960</v>
      </c>
      <c r="V898" s="2" t="s">
        <v>467</v>
      </c>
      <c r="W898" s="2" t="s">
        <v>184</v>
      </c>
      <c r="X898" s="2" t="s">
        <v>151</v>
      </c>
      <c r="Y898" s="2" t="s">
        <v>52</v>
      </c>
      <c r="Z898" s="17">
        <f>IF(Tabela1[[#This Row],[R.A.E]]="SIM",VLOOKUP(Tabela1[[#This Row],[CLASSIFICAÇÃO]],[1]Lista_Susp_!PRAZO,2,0)+Tabela1[[#This Row],[DATA]],"")</f>
        <v>45503</v>
      </c>
      <c r="AA898" s="19" t="str">
        <f ca="1">IF(Tabela1[[#This Row],[R.A.E]]="SIM",IF(AC898="ok","CONCLUÍDO",IF(Tabela1[[#This Row],[PRAZO ABERTURA R.A.E]]&lt;TODAY(),"ATRASADO","NO PRAZO")))</f>
        <v>CONCLUÍDO</v>
      </c>
      <c r="AB898" s="19" t="str">
        <f ca="1">IF(Tabela1[[#This Row],[PRAZO ABERTURA R.A.E]]&gt;=TODAY(),"",IF(Tabela1[[#This Row],[STATUS]]="ATRASADO",TODAY()-Tabela1[[#This Row],[PRAZO ABERTURA R.A.E]],""))</f>
        <v/>
      </c>
      <c r="AC898" s="2" t="s">
        <v>62</v>
      </c>
      <c r="AD898" s="17">
        <v>45506</v>
      </c>
      <c r="AE898" s="2" t="s">
        <v>52</v>
      </c>
      <c r="AF898" t="s">
        <v>52</v>
      </c>
    </row>
    <row r="899" spans="1:32" x14ac:dyDescent="0.25">
      <c r="A899" s="20">
        <v>898</v>
      </c>
      <c r="B899" s="20" t="s">
        <v>32</v>
      </c>
      <c r="C899" s="49">
        <v>45494</v>
      </c>
      <c r="D899" s="6" t="str">
        <f t="shared" si="10"/>
        <v>julho</v>
      </c>
      <c r="E899" s="21">
        <v>0.85</v>
      </c>
      <c r="F899" s="40" t="s">
        <v>4961</v>
      </c>
      <c r="G899" s="20" t="s">
        <v>50</v>
      </c>
      <c r="H899" s="9"/>
      <c r="I899" s="10" t="s">
        <v>51</v>
      </c>
      <c r="J899" s="2"/>
      <c r="K899" s="11" t="s">
        <v>4962</v>
      </c>
      <c r="L899" s="4" t="s">
        <v>37</v>
      </c>
      <c r="M899" s="2" t="s">
        <v>3900</v>
      </c>
      <c r="N899" s="20" t="s">
        <v>4963</v>
      </c>
      <c r="O899" s="20" t="s">
        <v>4964</v>
      </c>
      <c r="P899" s="2" t="s">
        <v>4933</v>
      </c>
      <c r="S899" s="2"/>
      <c r="T899" t="s">
        <v>4965</v>
      </c>
      <c r="U899" s="2" t="s">
        <v>4966</v>
      </c>
      <c r="V899" s="2" t="s">
        <v>135</v>
      </c>
      <c r="W899" s="2" t="s">
        <v>184</v>
      </c>
      <c r="X899" s="2" t="s">
        <v>47</v>
      </c>
      <c r="Y899" s="2" t="s">
        <v>52</v>
      </c>
      <c r="Z899" s="17">
        <f>IF(Tabela1[[#This Row],[R.A.E]]="SIM",VLOOKUP(Tabela1[[#This Row],[CLASSIFICAÇÃO]],[1]Lista_Susp_!PRAZO,2,0)+Tabela1[[#This Row],[DATA]],"")</f>
        <v>45501</v>
      </c>
      <c r="AA899" s="19" t="str">
        <f ca="1">IF(Tabela1[[#This Row],[R.A.E]]="SIM",IF(AC899="ok","CONCLUÍDO",IF(Tabela1[[#This Row],[PRAZO ABERTURA R.A.E]]&lt;TODAY(),"ATRASADO","NO PRAZO")))</f>
        <v>CONCLUÍDO</v>
      </c>
      <c r="AB899" s="19" t="str">
        <f ca="1">IF(Tabela1[[#This Row],[PRAZO ABERTURA R.A.E]]&gt;=TODAY(),"",IF(Tabela1[[#This Row],[STATUS]]="ATRASADO",TODAY()-Tabela1[[#This Row],[PRAZO ABERTURA R.A.E]],""))</f>
        <v/>
      </c>
      <c r="AC899" s="2" t="s">
        <v>62</v>
      </c>
      <c r="AD899" s="17">
        <v>45499</v>
      </c>
      <c r="AE899" s="2" t="s">
        <v>52</v>
      </c>
      <c r="AF899" t="s">
        <v>48</v>
      </c>
    </row>
    <row r="900" spans="1:32" x14ac:dyDescent="0.25">
      <c r="A900" s="20">
        <v>899</v>
      </c>
      <c r="B900" s="20" t="s">
        <v>32</v>
      </c>
      <c r="C900" s="49">
        <v>45497</v>
      </c>
      <c r="D900" s="6" t="str">
        <f t="shared" si="10"/>
        <v>julho</v>
      </c>
      <c r="E900" s="21">
        <v>0.66666666666666663</v>
      </c>
      <c r="F900" s="40" t="s">
        <v>128</v>
      </c>
      <c r="G900" s="20" t="s">
        <v>125</v>
      </c>
      <c r="H900" s="9"/>
      <c r="I900" s="10"/>
      <c r="J900" s="2"/>
      <c r="K900" s="11" t="s">
        <v>4967</v>
      </c>
      <c r="L900" s="4" t="s">
        <v>689</v>
      </c>
      <c r="M900" s="2" t="s">
        <v>128</v>
      </c>
      <c r="N900" s="20" t="s">
        <v>4082</v>
      </c>
      <c r="O900" s="20" t="s">
        <v>4968</v>
      </c>
      <c r="S900" s="2"/>
      <c r="T900" s="41" t="s">
        <v>4833</v>
      </c>
      <c r="U900" s="2" t="s">
        <v>4179</v>
      </c>
      <c r="V900" s="2" t="s">
        <v>135</v>
      </c>
      <c r="W900" s="2" t="s">
        <v>46</v>
      </c>
      <c r="X900" s="2" t="s">
        <v>47</v>
      </c>
      <c r="Y900" s="2" t="s">
        <v>48</v>
      </c>
      <c r="Z900" s="17" t="str">
        <f>IF(Tabela1[[#This Row],[R.A.E]]="SIM",VLOOKUP(Tabela1[[#This Row],[CLASSIFICAÇÃO]],[1]Lista_Susp_!PRAZO,2,0)+Tabela1[[#This Row],[DATA]],"")</f>
        <v/>
      </c>
      <c r="AA900" s="19" t="b">
        <f ca="1">IF(Tabela1[[#This Row],[R.A.E]]="SIM",IF(AC900="ok","CONCLUÍDO",IF(Tabela1[[#This Row],[PRAZO ABERTURA R.A.E]]&lt;TODAY(),"ATRASADO","NO PRAZO")))</f>
        <v>0</v>
      </c>
      <c r="AB900" s="19" t="str">
        <f ca="1">IF(Tabela1[[#This Row],[PRAZO ABERTURA R.A.E]]&gt;=TODAY(),"",IF(Tabela1[[#This Row],[STATUS]]="ATRASADO",TODAY()-Tabela1[[#This Row],[PRAZO ABERTURA R.A.E]],""))</f>
        <v/>
      </c>
      <c r="AE900" s="2"/>
      <c r="AF900" t="s">
        <v>52</v>
      </c>
    </row>
    <row r="901" spans="1:32" ht="30" x14ac:dyDescent="0.25">
      <c r="A901" s="20">
        <v>900</v>
      </c>
      <c r="B901" s="20" t="s">
        <v>32</v>
      </c>
      <c r="C901" s="49">
        <v>45497</v>
      </c>
      <c r="D901" s="6" t="str">
        <f t="shared" si="10"/>
        <v>julho</v>
      </c>
      <c r="E901" s="21">
        <v>0.58333333333333337</v>
      </c>
      <c r="F901" s="40" t="s">
        <v>4969</v>
      </c>
      <c r="G901" s="20" t="s">
        <v>34</v>
      </c>
      <c r="H901" s="9" t="s">
        <v>113</v>
      </c>
      <c r="I901" s="10"/>
      <c r="J901" s="2"/>
      <c r="K901" s="11" t="s">
        <v>4970</v>
      </c>
      <c r="L901" s="4" t="s">
        <v>37</v>
      </c>
      <c r="M901" s="2" t="s">
        <v>38</v>
      </c>
      <c r="N901" s="20" t="s">
        <v>2098</v>
      </c>
      <c r="O901" s="20" t="s">
        <v>4971</v>
      </c>
      <c r="P901" s="2" t="s">
        <v>329</v>
      </c>
      <c r="S901" s="2"/>
      <c r="T901" t="s">
        <v>4972</v>
      </c>
      <c r="U901" s="2" t="s">
        <v>4973</v>
      </c>
      <c r="V901" s="2" t="s">
        <v>45</v>
      </c>
      <c r="W901" s="2" t="s">
        <v>46</v>
      </c>
      <c r="X901" s="2" t="s">
        <v>47</v>
      </c>
      <c r="Y901" s="2" t="s">
        <v>48</v>
      </c>
      <c r="Z901" s="17" t="str">
        <f>IF(Tabela1[[#This Row],[R.A.E]]="SIM",VLOOKUP(Tabela1[[#This Row],[CLASSIFICAÇÃO]],[1]Lista_Susp_!PRAZO,2,0)+Tabela1[[#This Row],[DATA]],"")</f>
        <v/>
      </c>
      <c r="AA901" s="19" t="b">
        <f ca="1">IF(Tabela1[[#This Row],[R.A.E]]="SIM",IF(AC901="ok","CONCLUÍDO",IF(Tabela1[[#This Row],[PRAZO ABERTURA R.A.E]]&lt;TODAY(),"ATRASADO","NO PRAZO")))</f>
        <v>0</v>
      </c>
      <c r="AB901" s="19" t="str">
        <f ca="1">IF(Tabela1[[#This Row],[PRAZO ABERTURA R.A.E]]&gt;=TODAY(),"",IF(Tabela1[[#This Row],[STATUS]]="ATRASADO",TODAY()-Tabela1[[#This Row],[PRAZO ABERTURA R.A.E]],""))</f>
        <v/>
      </c>
      <c r="AE901" s="2"/>
      <c r="AF901" t="s">
        <v>52</v>
      </c>
    </row>
    <row r="902" spans="1:32" ht="30" x14ac:dyDescent="0.25">
      <c r="A902" s="20">
        <v>901</v>
      </c>
      <c r="B902" s="20" t="s">
        <v>32</v>
      </c>
      <c r="C902" s="49">
        <v>45497</v>
      </c>
      <c r="D902" s="6" t="str">
        <f t="shared" si="10"/>
        <v>julho</v>
      </c>
      <c r="E902" s="21">
        <v>0.45833333333333331</v>
      </c>
      <c r="F902" s="40" t="s">
        <v>4974</v>
      </c>
      <c r="G902" s="20" t="s">
        <v>125</v>
      </c>
      <c r="H902" s="9"/>
      <c r="I902" s="10"/>
      <c r="J902" s="2"/>
      <c r="K902" s="11" t="s">
        <v>4975</v>
      </c>
      <c r="L902" s="4" t="s">
        <v>689</v>
      </c>
      <c r="M902" s="2" t="s">
        <v>128</v>
      </c>
      <c r="N902" s="20" t="s">
        <v>4316</v>
      </c>
      <c r="O902" s="20" t="s">
        <v>4976</v>
      </c>
      <c r="P902" s="2" t="s">
        <v>4977</v>
      </c>
      <c r="S902" s="2"/>
      <c r="T902" s="41" t="s">
        <v>4833</v>
      </c>
      <c r="U902" s="2" t="s">
        <v>4978</v>
      </c>
      <c r="V902" s="2" t="s">
        <v>135</v>
      </c>
      <c r="X902" s="2" t="s">
        <v>47</v>
      </c>
      <c r="Y902" s="2" t="s">
        <v>48</v>
      </c>
      <c r="Z902" s="17" t="str">
        <f>IF(Tabela1[[#This Row],[R.A.E]]="SIM",VLOOKUP(Tabela1[[#This Row],[CLASSIFICAÇÃO]],[1]Lista_Susp_!PRAZO,2,0)+Tabela1[[#This Row],[DATA]],"")</f>
        <v/>
      </c>
      <c r="AA902" s="19" t="b">
        <f ca="1">IF(Tabela1[[#This Row],[R.A.E]]="SIM",IF(AC902="ok","CONCLUÍDO",IF(Tabela1[[#This Row],[PRAZO ABERTURA R.A.E]]&lt;TODAY(),"ATRASADO","NO PRAZO")))</f>
        <v>0</v>
      </c>
      <c r="AB902" s="19" t="str">
        <f ca="1">IF(Tabela1[[#This Row],[PRAZO ABERTURA R.A.E]]&gt;=TODAY(),"",IF(Tabela1[[#This Row],[STATUS]]="ATRASADO",TODAY()-Tabela1[[#This Row],[PRAZO ABERTURA R.A.E]],""))</f>
        <v/>
      </c>
      <c r="AE902" s="2"/>
      <c r="AF902" t="s">
        <v>52</v>
      </c>
    </row>
    <row r="903" spans="1:32" ht="30" x14ac:dyDescent="0.25">
      <c r="A903" s="20">
        <v>902</v>
      </c>
      <c r="B903" s="20" t="s">
        <v>32</v>
      </c>
      <c r="C903" s="49">
        <v>45497</v>
      </c>
      <c r="D903" s="6" t="str">
        <f t="shared" si="10"/>
        <v>julho</v>
      </c>
      <c r="E903" s="21">
        <v>0.54861111111111105</v>
      </c>
      <c r="F903" s="40" t="s">
        <v>4979</v>
      </c>
      <c r="G903" s="20" t="s">
        <v>73</v>
      </c>
      <c r="H903" s="9"/>
      <c r="I903" s="10"/>
      <c r="J903" s="2"/>
      <c r="K903" s="11" t="s">
        <v>4980</v>
      </c>
      <c r="L903" s="4" t="s">
        <v>37</v>
      </c>
      <c r="M903" s="2" t="s">
        <v>76</v>
      </c>
      <c r="N903" s="20" t="s">
        <v>825</v>
      </c>
      <c r="O903" s="20" t="s">
        <v>4981</v>
      </c>
      <c r="P903" s="2" t="s">
        <v>3448</v>
      </c>
      <c r="S903" s="2"/>
      <c r="T903" s="41" t="s">
        <v>4982</v>
      </c>
      <c r="U903" s="2" t="s">
        <v>2000</v>
      </c>
      <c r="V903" s="2" t="s">
        <v>467</v>
      </c>
      <c r="W903" s="2" t="s">
        <v>46</v>
      </c>
      <c r="X903" s="2" t="s">
        <v>47</v>
      </c>
      <c r="Y903" s="2" t="s">
        <v>48</v>
      </c>
      <c r="Z903" s="17" t="str">
        <f>IF(Tabela1[[#This Row],[R.A.E]]="SIM",VLOOKUP(Tabela1[[#This Row],[CLASSIFICAÇÃO]],[1]Lista_Susp_!PRAZO,2,0)+Tabela1[[#This Row],[DATA]],"")</f>
        <v/>
      </c>
      <c r="AA903" s="19" t="b">
        <f ca="1">IF(Tabela1[[#This Row],[R.A.E]]="SIM",IF(AC903="ok","CONCLUÍDO",IF(Tabela1[[#This Row],[PRAZO ABERTURA R.A.E]]&lt;TODAY(),"ATRASADO","NO PRAZO")))</f>
        <v>0</v>
      </c>
      <c r="AB903" s="19" t="str">
        <f ca="1">IF(Tabela1[[#This Row],[PRAZO ABERTURA R.A.E]]&gt;=TODAY(),"",IF(Tabela1[[#This Row],[STATUS]]="ATRASADO",TODAY()-Tabela1[[#This Row],[PRAZO ABERTURA R.A.E]],""))</f>
        <v/>
      </c>
      <c r="AE903" s="2"/>
      <c r="AF903" t="s">
        <v>52</v>
      </c>
    </row>
    <row r="904" spans="1:32" x14ac:dyDescent="0.25">
      <c r="A904" s="20">
        <v>903</v>
      </c>
      <c r="B904" s="20" t="s">
        <v>32</v>
      </c>
      <c r="C904" s="49">
        <v>45497</v>
      </c>
      <c r="D904" s="6" t="str">
        <f t="shared" si="10"/>
        <v>julho</v>
      </c>
      <c r="E904" s="21">
        <v>0.65208333333333335</v>
      </c>
      <c r="F904" s="40" t="s">
        <v>4983</v>
      </c>
      <c r="G904" s="20" t="s">
        <v>64</v>
      </c>
      <c r="H904" s="9"/>
      <c r="I904" s="10"/>
      <c r="J904" s="2"/>
      <c r="K904" s="11" t="s">
        <v>4984</v>
      </c>
      <c r="L904" s="4" t="s">
        <v>459</v>
      </c>
      <c r="M904" s="2" t="s">
        <v>460</v>
      </c>
      <c r="N904" s="20" t="s">
        <v>2625</v>
      </c>
      <c r="O904" s="20" t="s">
        <v>4985</v>
      </c>
      <c r="P904" s="2" t="s">
        <v>2898</v>
      </c>
      <c r="S904" s="2"/>
      <c r="T904" s="41" t="s">
        <v>4986</v>
      </c>
      <c r="U904" s="2" t="s">
        <v>4987</v>
      </c>
      <c r="V904" s="2" t="s">
        <v>467</v>
      </c>
      <c r="W904" s="2" t="s">
        <v>46</v>
      </c>
      <c r="X904" s="2" t="s">
        <v>47</v>
      </c>
      <c r="Y904" s="2" t="s">
        <v>48</v>
      </c>
      <c r="Z904" s="17" t="str">
        <f>IF(Tabela1[[#This Row],[R.A.E]]="SIM",VLOOKUP(Tabela1[[#This Row],[CLASSIFICAÇÃO]],[1]Lista_Susp_!PRAZO,2,0)+Tabela1[[#This Row],[DATA]],"")</f>
        <v/>
      </c>
      <c r="AA904" s="19" t="b">
        <f ca="1">IF(Tabela1[[#This Row],[R.A.E]]="SIM",IF(AC904="ok","CONCLUÍDO",IF(Tabela1[[#This Row],[PRAZO ABERTURA R.A.E]]&lt;TODAY(),"ATRASADO","NO PRAZO")))</f>
        <v>0</v>
      </c>
      <c r="AB904" s="19" t="str">
        <f ca="1">IF(Tabela1[[#This Row],[PRAZO ABERTURA R.A.E]]&gt;=TODAY(),"",IF(Tabela1[[#This Row],[STATUS]]="ATRASADO",TODAY()-Tabela1[[#This Row],[PRAZO ABERTURA R.A.E]],""))</f>
        <v/>
      </c>
      <c r="AE904" s="2"/>
      <c r="AF904" t="s">
        <v>48</v>
      </c>
    </row>
    <row r="905" spans="1:32" ht="30" x14ac:dyDescent="0.25">
      <c r="A905" s="20">
        <v>904</v>
      </c>
      <c r="B905" s="20" t="s">
        <v>32</v>
      </c>
      <c r="C905" s="49">
        <v>45498</v>
      </c>
      <c r="D905" s="6" t="str">
        <f t="shared" si="10"/>
        <v>julho</v>
      </c>
      <c r="E905" s="21">
        <v>0.64513888888888882</v>
      </c>
      <c r="F905" s="40" t="s">
        <v>727</v>
      </c>
      <c r="G905" s="20" t="s">
        <v>73</v>
      </c>
      <c r="H905" s="9"/>
      <c r="I905" s="10"/>
      <c r="J905" s="2"/>
      <c r="K905" s="11" t="s">
        <v>4988</v>
      </c>
      <c r="L905" s="4" t="s">
        <v>459</v>
      </c>
      <c r="M905" s="2" t="s">
        <v>460</v>
      </c>
      <c r="N905" s="20" t="s">
        <v>2625</v>
      </c>
      <c r="O905" s="20" t="s">
        <v>4989</v>
      </c>
      <c r="P905" s="2" t="s">
        <v>2898</v>
      </c>
      <c r="S905" s="2"/>
      <c r="T905" s="41" t="s">
        <v>4990</v>
      </c>
      <c r="U905" s="2" t="s">
        <v>4991</v>
      </c>
      <c r="V905" s="2" t="s">
        <v>467</v>
      </c>
      <c r="W905" s="2" t="s">
        <v>46</v>
      </c>
      <c r="X905" s="2" t="s">
        <v>47</v>
      </c>
      <c r="Y905" s="2" t="s">
        <v>48</v>
      </c>
      <c r="Z905" s="17" t="str">
        <f>IF(Tabela1[[#This Row],[R.A.E]]="SIM",VLOOKUP(Tabela1[[#This Row],[CLASSIFICAÇÃO]],[1]Lista_Susp_!PRAZO,2,0)+Tabela1[[#This Row],[DATA]],"")</f>
        <v/>
      </c>
      <c r="AA905" s="19" t="b">
        <f ca="1">IF(Tabela1[[#This Row],[R.A.E]]="SIM",IF(AC905="ok","CONCLUÍDO",IF(Tabela1[[#This Row],[PRAZO ABERTURA R.A.E]]&lt;TODAY(),"ATRASADO","NO PRAZO")))</f>
        <v>0</v>
      </c>
      <c r="AB905" s="19" t="str">
        <f ca="1">IF(Tabela1[[#This Row],[PRAZO ABERTURA R.A.E]]&gt;=TODAY(),"",IF(Tabela1[[#This Row],[STATUS]]="ATRASADO",TODAY()-Tabela1[[#This Row],[PRAZO ABERTURA R.A.E]],""))</f>
        <v/>
      </c>
      <c r="AE905" s="2"/>
      <c r="AF905" t="s">
        <v>52</v>
      </c>
    </row>
    <row r="906" spans="1:32" ht="30" x14ac:dyDescent="0.25">
      <c r="A906" s="67">
        <v>905</v>
      </c>
      <c r="B906" s="2" t="s">
        <v>32</v>
      </c>
      <c r="C906" s="49">
        <v>45498</v>
      </c>
      <c r="D906" s="6" t="str">
        <f t="shared" si="10"/>
        <v>julho</v>
      </c>
      <c r="E906" s="21">
        <v>0.76388888888888884</v>
      </c>
      <c r="F906" s="40" t="s">
        <v>4992</v>
      </c>
      <c r="G906" s="20" t="s">
        <v>34</v>
      </c>
      <c r="H906" s="9" t="s">
        <v>93</v>
      </c>
      <c r="I906" s="10"/>
      <c r="J906" s="2"/>
      <c r="K906" s="11" t="s">
        <v>4993</v>
      </c>
      <c r="L906" s="4" t="s">
        <v>75</v>
      </c>
      <c r="M906" s="2" t="s">
        <v>38</v>
      </c>
      <c r="N906" s="40" t="s">
        <v>4994</v>
      </c>
      <c r="O906" s="20" t="s">
        <v>4995</v>
      </c>
      <c r="P906" s="2" t="s">
        <v>329</v>
      </c>
      <c r="S906" s="2"/>
      <c r="T906" s="41" t="s">
        <v>4996</v>
      </c>
      <c r="U906" s="2" t="s">
        <v>347</v>
      </c>
      <c r="V906" s="2" t="s">
        <v>3811</v>
      </c>
      <c r="W906" s="2" t="s">
        <v>46</v>
      </c>
      <c r="X906" s="2" t="s">
        <v>47</v>
      </c>
      <c r="Y906" s="2" t="s">
        <v>48</v>
      </c>
      <c r="Z906" s="17" t="str">
        <f>IF(Tabela1[[#This Row],[R.A.E]]="SIM",VLOOKUP(Tabela1[[#This Row],[CLASSIFICAÇÃO]],[1]Lista_Susp_!PRAZO,2,0)+Tabela1[[#This Row],[DATA]],"")</f>
        <v/>
      </c>
      <c r="AA906" s="19" t="b">
        <f ca="1">IF(Tabela1[[#This Row],[R.A.E]]="SIM",IF(AC906="ok","CONCLUÍDO",IF(Tabela1[[#This Row],[PRAZO ABERTURA R.A.E]]&lt;TODAY(),"ATRASADO","NO PRAZO")))</f>
        <v>0</v>
      </c>
      <c r="AB906" s="19" t="str">
        <f ca="1">IF(Tabela1[[#This Row],[PRAZO ABERTURA R.A.E]]&gt;=TODAY(),"",IF(Tabela1[[#This Row],[STATUS]]="ATRASADO",TODAY()-Tabela1[[#This Row],[PRAZO ABERTURA R.A.E]],""))</f>
        <v/>
      </c>
      <c r="AE906" s="2"/>
      <c r="AF906" t="s">
        <v>52</v>
      </c>
    </row>
    <row r="907" spans="1:32" ht="45" x14ac:dyDescent="0.25">
      <c r="A907" s="20">
        <v>906</v>
      </c>
      <c r="B907" s="20" t="s">
        <v>32</v>
      </c>
      <c r="C907" s="49">
        <v>45498</v>
      </c>
      <c r="D907" s="6" t="str">
        <f t="shared" si="10"/>
        <v>julho</v>
      </c>
      <c r="E907" s="21">
        <v>0.625</v>
      </c>
      <c r="F907" s="40" t="s">
        <v>4997</v>
      </c>
      <c r="G907" s="20" t="s">
        <v>50</v>
      </c>
      <c r="H907" s="9"/>
      <c r="I907" s="10" t="s">
        <v>172</v>
      </c>
      <c r="J907" s="2"/>
      <c r="K907" s="11" t="s">
        <v>4998</v>
      </c>
      <c r="L907" s="4" t="s">
        <v>37</v>
      </c>
      <c r="M907" s="2" t="s">
        <v>128</v>
      </c>
      <c r="N907" s="20" t="s">
        <v>3495</v>
      </c>
      <c r="O907" s="20" t="s">
        <v>4999</v>
      </c>
      <c r="P907" s="2" t="s">
        <v>5000</v>
      </c>
      <c r="S907" s="2"/>
      <c r="T907" s="41" t="s">
        <v>5001</v>
      </c>
      <c r="U907" s="2" t="s">
        <v>3409</v>
      </c>
      <c r="V907" s="2" t="s">
        <v>1038</v>
      </c>
      <c r="W907" s="2" t="s">
        <v>184</v>
      </c>
      <c r="X907" s="2" t="s">
        <v>47</v>
      </c>
      <c r="Y907" s="2" t="s">
        <v>52</v>
      </c>
      <c r="Z907" s="17">
        <f>IF(Tabela1[[#This Row],[R.A.E]]="SIM",VLOOKUP(Tabela1[[#This Row],[CLASSIFICAÇÃO]],[1]Lista_Susp_!PRAZO,2,0)+Tabela1[[#This Row],[DATA]],"")</f>
        <v>45505</v>
      </c>
      <c r="AA907" s="19" t="str">
        <f ca="1">IF(Tabela1[[#This Row],[R.A.E]]="SIM",IF(AC907="ok","CONCLUÍDO",IF(Tabela1[[#This Row],[PRAZO ABERTURA R.A.E]]&lt;TODAY(),"ATRASADO","NO PRAZO")))</f>
        <v>CONCLUÍDO</v>
      </c>
      <c r="AB907" s="19" t="str">
        <f ca="1">IF(Tabela1[[#This Row],[PRAZO ABERTURA R.A.E]]&gt;=TODAY(),"",IF(Tabela1[[#This Row],[STATUS]]="ATRASADO",TODAY()-Tabela1[[#This Row],[PRAZO ABERTURA R.A.E]],""))</f>
        <v/>
      </c>
      <c r="AC907" s="2" t="s">
        <v>186</v>
      </c>
      <c r="AD907" s="17">
        <v>45506</v>
      </c>
      <c r="AE907" s="2" t="s">
        <v>52</v>
      </c>
      <c r="AF907" t="s">
        <v>52</v>
      </c>
    </row>
    <row r="908" spans="1:32" ht="30" x14ac:dyDescent="0.25">
      <c r="A908" s="20">
        <v>907</v>
      </c>
      <c r="B908" s="20" t="s">
        <v>32</v>
      </c>
      <c r="C908" s="49">
        <v>45498</v>
      </c>
      <c r="D908" s="6" t="str">
        <f t="shared" si="10"/>
        <v>julho</v>
      </c>
      <c r="E908" s="21">
        <v>0.58333333333333337</v>
      </c>
      <c r="F908" s="40" t="s">
        <v>5002</v>
      </c>
      <c r="G908" s="20" t="s">
        <v>73</v>
      </c>
      <c r="H908" s="9"/>
      <c r="I908" s="10"/>
      <c r="J908" s="2"/>
      <c r="K908" s="11" t="s">
        <v>5003</v>
      </c>
      <c r="L908" s="4" t="s">
        <v>689</v>
      </c>
      <c r="M908" s="2" t="s">
        <v>128</v>
      </c>
      <c r="N908" s="20" t="s">
        <v>4082</v>
      </c>
      <c r="O908" s="20" t="s">
        <v>5004</v>
      </c>
      <c r="P908" s="2" t="s">
        <v>140</v>
      </c>
      <c r="S908" s="2"/>
      <c r="T908" s="41" t="s">
        <v>5005</v>
      </c>
      <c r="U908" s="2" t="s">
        <v>4834</v>
      </c>
      <c r="V908" s="2" t="s">
        <v>135</v>
      </c>
      <c r="W908" s="2" t="s">
        <v>46</v>
      </c>
      <c r="X908" s="2" t="s">
        <v>47</v>
      </c>
      <c r="Y908" s="2" t="s">
        <v>48</v>
      </c>
      <c r="Z908" s="17" t="str">
        <f>IF(Tabela1[[#This Row],[R.A.E]]="SIM",VLOOKUP(Tabela1[[#This Row],[CLASSIFICAÇÃO]],[1]Lista_Susp_!PRAZO,2,0)+Tabela1[[#This Row],[DATA]],"")</f>
        <v/>
      </c>
      <c r="AA908" s="19" t="b">
        <f ca="1">IF(Tabela1[[#This Row],[R.A.E]]="SIM",IF(AC908="ok","CONCLUÍDO",IF(Tabela1[[#This Row],[PRAZO ABERTURA R.A.E]]&lt;TODAY(),"ATRASADO","NO PRAZO")))</f>
        <v>0</v>
      </c>
      <c r="AB908" s="19" t="str">
        <f ca="1">IF(Tabela1[[#This Row],[PRAZO ABERTURA R.A.E]]&gt;=TODAY(),"",IF(Tabela1[[#This Row],[STATUS]]="ATRASADO",TODAY()-Tabela1[[#This Row],[PRAZO ABERTURA R.A.E]],""))</f>
        <v/>
      </c>
      <c r="AE908" s="2"/>
      <c r="AF908" t="s">
        <v>52</v>
      </c>
    </row>
    <row r="909" spans="1:32" ht="30" x14ac:dyDescent="0.25">
      <c r="A909" s="20">
        <v>908</v>
      </c>
      <c r="B909" s="20" t="s">
        <v>32</v>
      </c>
      <c r="C909" s="49">
        <v>45499</v>
      </c>
      <c r="D909" s="6" t="str">
        <f t="shared" si="10"/>
        <v>julho</v>
      </c>
      <c r="E909" s="21">
        <v>0.43055555555555558</v>
      </c>
      <c r="F909" s="40" t="s">
        <v>5006</v>
      </c>
      <c r="G909" s="20" t="s">
        <v>125</v>
      </c>
      <c r="H909" s="9"/>
      <c r="I909" s="10"/>
      <c r="J909" s="2" t="s">
        <v>52</v>
      </c>
      <c r="K909" s="11" t="s">
        <v>5007</v>
      </c>
      <c r="L909" s="4" t="s">
        <v>689</v>
      </c>
      <c r="M909" s="2" t="s">
        <v>128</v>
      </c>
      <c r="N909" s="20" t="s">
        <v>4082</v>
      </c>
      <c r="O909" s="20" t="s">
        <v>5008</v>
      </c>
      <c r="S909" s="2"/>
      <c r="T909" s="41" t="s">
        <v>5009</v>
      </c>
      <c r="U909" s="2" t="s">
        <v>5010</v>
      </c>
      <c r="V909" s="2" t="s">
        <v>135</v>
      </c>
      <c r="W909" s="2" t="s">
        <v>184</v>
      </c>
      <c r="X909" s="2" t="s">
        <v>47</v>
      </c>
      <c r="Y909" s="2" t="s">
        <v>52</v>
      </c>
      <c r="Z909" s="17">
        <f>IF(Tabela1[[#This Row],[R.A.E]]="SIM",VLOOKUP(Tabela1[[#This Row],[CLASSIFICAÇÃO]],[1]Lista_Susp_!PRAZO,2,0)+Tabela1[[#This Row],[DATA]],"")</f>
        <v>45506</v>
      </c>
      <c r="AA909" s="19" t="str">
        <f ca="1">IF(Tabela1[[#This Row],[R.A.E]]="SIM",IF(AC909="ok","CONCLUÍDO",IF(Tabela1[[#This Row],[PRAZO ABERTURA R.A.E]]&lt;TODAY(),"ATRASADO","NO PRAZO")))</f>
        <v>CONCLUÍDO</v>
      </c>
      <c r="AB909" s="19" t="str">
        <f ca="1">IF(Tabela1[[#This Row],[PRAZO ABERTURA R.A.E]]&gt;=TODAY(),"",IF(Tabela1[[#This Row],[STATUS]]="ATRASADO",TODAY()-Tabela1[[#This Row],[PRAZO ABERTURA R.A.E]],""))</f>
        <v/>
      </c>
      <c r="AC909" s="2" t="s">
        <v>62</v>
      </c>
      <c r="AD909" s="17">
        <v>45513</v>
      </c>
      <c r="AE909" s="2" t="s">
        <v>48</v>
      </c>
      <c r="AF909" t="s">
        <v>52</v>
      </c>
    </row>
    <row r="910" spans="1:32" ht="60" x14ac:dyDescent="0.25">
      <c r="A910" s="20">
        <v>909</v>
      </c>
      <c r="B910" s="2" t="s">
        <v>32</v>
      </c>
      <c r="C910" s="49">
        <v>45498</v>
      </c>
      <c r="D910" s="6" t="str">
        <f t="shared" si="10"/>
        <v>julho</v>
      </c>
      <c r="E910" s="21">
        <v>0.20833333333333334</v>
      </c>
      <c r="F910" s="40" t="s">
        <v>5011</v>
      </c>
      <c r="G910" s="20" t="s">
        <v>34</v>
      </c>
      <c r="H910" s="9" t="s">
        <v>113</v>
      </c>
      <c r="I910" s="10"/>
      <c r="J910" s="2"/>
      <c r="K910" s="11" t="s">
        <v>5012</v>
      </c>
      <c r="L910" s="4" t="s">
        <v>1457</v>
      </c>
      <c r="M910" s="2" t="s">
        <v>38</v>
      </c>
      <c r="N910" s="40" t="s">
        <v>4994</v>
      </c>
      <c r="O910" s="20" t="s">
        <v>5013</v>
      </c>
      <c r="P910" s="2" t="s">
        <v>5014</v>
      </c>
      <c r="S910" s="2"/>
      <c r="T910" s="41" t="s">
        <v>5015</v>
      </c>
      <c r="U910" s="2" t="s">
        <v>3632</v>
      </c>
      <c r="V910" s="2" t="s">
        <v>3811</v>
      </c>
      <c r="W910" s="2" t="s">
        <v>46</v>
      </c>
      <c r="X910" s="2" t="s">
        <v>47</v>
      </c>
      <c r="Y910" s="2" t="s">
        <v>48</v>
      </c>
      <c r="Z910" s="17" t="str">
        <f>IF(Tabela1[[#This Row],[R.A.E]]="SIM",VLOOKUP(Tabela1[[#This Row],[CLASSIFICAÇÃO]],[1]Lista_Susp_!PRAZO,2,0)+Tabela1[[#This Row],[DATA]],"")</f>
        <v/>
      </c>
      <c r="AA910" s="19" t="b">
        <f ca="1">IF(Tabela1[[#This Row],[R.A.E]]="SIM",IF(AC910="ok","CONCLUÍDO",IF(Tabela1[[#This Row],[PRAZO ABERTURA R.A.E]]&lt;TODAY(),"ATRASADO","NO PRAZO")))</f>
        <v>0</v>
      </c>
      <c r="AB910" s="19" t="str">
        <f ca="1">IF(Tabela1[[#This Row],[PRAZO ABERTURA R.A.E]]&gt;=TODAY(),"",IF(Tabela1[[#This Row],[STATUS]]="ATRASADO",TODAY()-Tabela1[[#This Row],[PRAZO ABERTURA R.A.E]],""))</f>
        <v/>
      </c>
      <c r="AE910" s="2"/>
      <c r="AF910" t="s">
        <v>52</v>
      </c>
    </row>
    <row r="911" spans="1:32" ht="30" x14ac:dyDescent="0.25">
      <c r="A911" s="20">
        <v>910</v>
      </c>
      <c r="B911" s="20" t="s">
        <v>32</v>
      </c>
      <c r="C911" s="49">
        <v>45499</v>
      </c>
      <c r="D911" s="6" t="str">
        <f t="shared" si="10"/>
        <v>julho</v>
      </c>
      <c r="E911" s="21">
        <v>0.52083333333333337</v>
      </c>
      <c r="F911" s="40" t="s">
        <v>5016</v>
      </c>
      <c r="G911" s="20" t="s">
        <v>73</v>
      </c>
      <c r="H911" s="9"/>
      <c r="I911" s="10"/>
      <c r="J911" s="2"/>
      <c r="K911" s="11" t="s">
        <v>5017</v>
      </c>
      <c r="L911" s="4" t="s">
        <v>3339</v>
      </c>
      <c r="M911" s="2" t="s">
        <v>128</v>
      </c>
      <c r="N911" s="20" t="s">
        <v>4529</v>
      </c>
      <c r="O911" s="20" t="s">
        <v>5018</v>
      </c>
      <c r="P911" s="2" t="s">
        <v>923</v>
      </c>
      <c r="S911" s="2"/>
      <c r="T911" s="41" t="s">
        <v>5019</v>
      </c>
      <c r="U911" s="2" t="s">
        <v>3344</v>
      </c>
      <c r="V911" s="2" t="s">
        <v>219</v>
      </c>
      <c r="W911" s="2" t="s">
        <v>46</v>
      </c>
      <c r="X911" s="2" t="s">
        <v>47</v>
      </c>
      <c r="Y911" s="2" t="s">
        <v>48</v>
      </c>
      <c r="Z911" s="17" t="str">
        <f>IF(Tabela1[[#This Row],[R.A.E]]="SIM",VLOOKUP(Tabela1[[#This Row],[CLASSIFICAÇÃO]],[1]Lista_Susp_!PRAZO,2,0)+Tabela1[[#This Row],[DATA]],"")</f>
        <v/>
      </c>
      <c r="AA911" s="19" t="b">
        <f ca="1">IF(Tabela1[[#This Row],[R.A.E]]="SIM",IF(AC911="ok","CONCLUÍDO",IF(Tabela1[[#This Row],[PRAZO ABERTURA R.A.E]]&lt;TODAY(),"ATRASADO","NO PRAZO")))</f>
        <v>0</v>
      </c>
      <c r="AB911" s="19" t="str">
        <f ca="1">IF(Tabela1[[#This Row],[PRAZO ABERTURA R.A.E]]&gt;=TODAY(),"",IF(Tabela1[[#This Row],[STATUS]]="ATRASADO",TODAY()-Tabela1[[#This Row],[PRAZO ABERTURA R.A.E]],""))</f>
        <v/>
      </c>
      <c r="AE911" s="2"/>
      <c r="AF911" t="s">
        <v>52</v>
      </c>
    </row>
    <row r="912" spans="1:32" ht="30" x14ac:dyDescent="0.25">
      <c r="A912" s="20">
        <v>911</v>
      </c>
      <c r="B912" s="20" t="s">
        <v>71</v>
      </c>
      <c r="C912" s="49">
        <v>45499</v>
      </c>
      <c r="D912" s="6" t="str">
        <f t="shared" si="10"/>
        <v>julho</v>
      </c>
      <c r="E912" s="21">
        <v>0.22916666666666666</v>
      </c>
      <c r="F912" s="40" t="s">
        <v>5020</v>
      </c>
      <c r="G912" s="20" t="s">
        <v>34</v>
      </c>
      <c r="H912" s="9" t="s">
        <v>93</v>
      </c>
      <c r="I912" s="10"/>
      <c r="J912" s="2"/>
      <c r="K912" s="11" t="s">
        <v>5021</v>
      </c>
      <c r="L912" s="4" t="s">
        <v>3830</v>
      </c>
      <c r="M912" s="2" t="s">
        <v>128</v>
      </c>
      <c r="N912" s="20" t="s">
        <v>5022</v>
      </c>
      <c r="O912" s="20" t="s">
        <v>5023</v>
      </c>
      <c r="P912" s="2" t="s">
        <v>329</v>
      </c>
      <c r="S912" s="2"/>
      <c r="T912" s="41" t="s">
        <v>5024</v>
      </c>
      <c r="U912" s="2" t="s">
        <v>1600</v>
      </c>
      <c r="V912" s="2" t="s">
        <v>3811</v>
      </c>
      <c r="W912" s="2" t="s">
        <v>184</v>
      </c>
      <c r="X912" s="2" t="s">
        <v>47</v>
      </c>
      <c r="Y912" s="2" t="s">
        <v>48</v>
      </c>
      <c r="Z912" s="17" t="str">
        <f>IF(Tabela1[[#This Row],[R.A.E]]="SIM",VLOOKUP(Tabela1[[#This Row],[CLASSIFICAÇÃO]],[1]Lista_Susp_!PRAZO,2,0)+Tabela1[[#This Row],[DATA]],"")</f>
        <v/>
      </c>
      <c r="AA912" s="19" t="b">
        <f ca="1">IF(Tabela1[[#This Row],[R.A.E]]="SIM",IF(AC912="ok","CONCLUÍDO",IF(Tabela1[[#This Row],[PRAZO ABERTURA R.A.E]]&lt;TODAY(),"ATRASADO","NO PRAZO")))</f>
        <v>0</v>
      </c>
      <c r="AB912" s="19" t="str">
        <f ca="1">IF(Tabela1[[#This Row],[PRAZO ABERTURA R.A.E]]&gt;=TODAY(),"",IF(Tabela1[[#This Row],[STATUS]]="ATRASADO",TODAY()-Tabela1[[#This Row],[PRAZO ABERTURA R.A.E]],""))</f>
        <v/>
      </c>
      <c r="AE912" s="2"/>
      <c r="AF912" t="s">
        <v>52</v>
      </c>
    </row>
    <row r="913" spans="1:32" ht="30" x14ac:dyDescent="0.25">
      <c r="A913" s="20">
        <v>912</v>
      </c>
      <c r="B913" s="60" t="s">
        <v>32</v>
      </c>
      <c r="C913" s="49">
        <v>45499</v>
      </c>
      <c r="D913" s="6" t="str">
        <f t="shared" si="10"/>
        <v>julho</v>
      </c>
      <c r="E913" s="21">
        <v>0.64583333333333337</v>
      </c>
      <c r="F913" s="40" t="s">
        <v>5025</v>
      </c>
      <c r="G913" s="20" t="s">
        <v>73</v>
      </c>
      <c r="H913" s="9"/>
      <c r="I913" s="10"/>
      <c r="J913" s="2"/>
      <c r="K913" s="11" t="s">
        <v>5026</v>
      </c>
      <c r="L913" s="4" t="s">
        <v>37</v>
      </c>
      <c r="M913" s="2" t="s">
        <v>128</v>
      </c>
      <c r="N913" s="20" t="s">
        <v>3495</v>
      </c>
      <c r="O913" s="20" t="s">
        <v>5027</v>
      </c>
      <c r="P913" s="2" t="s">
        <v>3448</v>
      </c>
      <c r="S913" s="2"/>
      <c r="T913" t="s">
        <v>5028</v>
      </c>
      <c r="U913" s="2" t="s">
        <v>3501</v>
      </c>
      <c r="V913" s="2" t="s">
        <v>1038</v>
      </c>
      <c r="W913" s="2" t="s">
        <v>46</v>
      </c>
      <c r="X913" s="2" t="s">
        <v>47</v>
      </c>
      <c r="Y913" s="2" t="s">
        <v>48</v>
      </c>
      <c r="Z913" s="17" t="str">
        <f>IF(Tabela1[[#This Row],[R.A.E]]="SIM",VLOOKUP(Tabela1[[#This Row],[CLASSIFICAÇÃO]],[1]Lista_Susp_!PRAZO,2,0)+Tabela1[[#This Row],[DATA]],"")</f>
        <v/>
      </c>
      <c r="AA913" s="19" t="b">
        <f ca="1">IF(Tabela1[[#This Row],[R.A.E]]="SIM",IF(AC913="ok","CONCLUÍDO",IF(Tabela1[[#This Row],[PRAZO ABERTURA R.A.E]]&lt;TODAY(),"ATRASADO","NO PRAZO")))</f>
        <v>0</v>
      </c>
      <c r="AB913" s="19" t="str">
        <f ca="1">IF(Tabela1[[#This Row],[PRAZO ABERTURA R.A.E]]&gt;=TODAY(),"",IF(Tabela1[[#This Row],[STATUS]]="ATRASADO",TODAY()-Tabela1[[#This Row],[PRAZO ABERTURA R.A.E]],""))</f>
        <v/>
      </c>
      <c r="AE913" s="2"/>
      <c r="AF913" t="s">
        <v>52</v>
      </c>
    </row>
    <row r="914" spans="1:32" ht="30" x14ac:dyDescent="0.25">
      <c r="A914" s="20">
        <v>913</v>
      </c>
      <c r="B914" s="20" t="s">
        <v>32</v>
      </c>
      <c r="C914" s="49">
        <v>45502</v>
      </c>
      <c r="D914" s="6" t="str">
        <f t="shared" si="10"/>
        <v>julho</v>
      </c>
      <c r="E914" s="21">
        <v>0.35416666666666669</v>
      </c>
      <c r="F914" s="40" t="s">
        <v>5029</v>
      </c>
      <c r="G914" s="20" t="s">
        <v>34</v>
      </c>
      <c r="H914" s="9" t="s">
        <v>93</v>
      </c>
      <c r="I914" s="10"/>
      <c r="J914" s="2"/>
      <c r="K914" s="11" t="s">
        <v>5030</v>
      </c>
      <c r="L914" s="4" t="s">
        <v>37</v>
      </c>
      <c r="M914" s="2" t="s">
        <v>128</v>
      </c>
      <c r="N914" s="20" t="s">
        <v>128</v>
      </c>
      <c r="O914" s="20" t="s">
        <v>5031</v>
      </c>
      <c r="P914" s="2" t="s">
        <v>5032</v>
      </c>
      <c r="S914" s="2"/>
      <c r="T914" s="41" t="s">
        <v>5033</v>
      </c>
      <c r="U914" s="4" t="s">
        <v>5034</v>
      </c>
      <c r="V914" s="2" t="s">
        <v>135</v>
      </c>
      <c r="W914" s="2" t="s">
        <v>46</v>
      </c>
      <c r="X914" s="2" t="s">
        <v>47</v>
      </c>
      <c r="Y914" s="2" t="s">
        <v>52</v>
      </c>
      <c r="Z914" s="17">
        <f>IF(Tabela1[[#This Row],[R.A.E]]="SIM",VLOOKUP(Tabela1[[#This Row],[CLASSIFICAÇÃO]],[1]Lista_Susp_!PRAZO,2,0)+Tabela1[[#This Row],[DATA]],"")</f>
        <v>45509</v>
      </c>
      <c r="AA914" s="19" t="s">
        <v>972</v>
      </c>
      <c r="AB914" s="19" t="str">
        <f ca="1">IF(Tabela1[[#This Row],[PRAZO ABERTURA R.A.E]]&gt;=TODAY(),"",IF(Tabela1[[#This Row],[STATUS]]="ATRASADO",TODAY()-Tabela1[[#This Row],[PRAZO ABERTURA R.A.E]],""))</f>
        <v/>
      </c>
      <c r="AC914" s="2" t="s">
        <v>186</v>
      </c>
      <c r="AD914" s="17">
        <v>45516</v>
      </c>
      <c r="AE914" s="2" t="s">
        <v>5035</v>
      </c>
      <c r="AF914" t="s">
        <v>52</v>
      </c>
    </row>
    <row r="915" spans="1:32" ht="30" x14ac:dyDescent="0.25">
      <c r="A915" s="20">
        <v>914</v>
      </c>
      <c r="B915" s="20" t="s">
        <v>32</v>
      </c>
      <c r="C915" s="49">
        <v>45499</v>
      </c>
      <c r="D915" s="6" t="str">
        <f t="shared" si="10"/>
        <v>julho</v>
      </c>
      <c r="E915" s="21">
        <v>0.66319444444444442</v>
      </c>
      <c r="F915" s="40" t="s">
        <v>4319</v>
      </c>
      <c r="G915" s="44" t="s">
        <v>73</v>
      </c>
      <c r="H915" s="9"/>
      <c r="I915" s="10"/>
      <c r="J915" s="2"/>
      <c r="K915" s="11" t="s">
        <v>5036</v>
      </c>
      <c r="L915" s="4" t="s">
        <v>37</v>
      </c>
      <c r="M915" s="2" t="s">
        <v>38</v>
      </c>
      <c r="N915" s="20" t="s">
        <v>5037</v>
      </c>
      <c r="O915" s="20" t="s">
        <v>5038</v>
      </c>
      <c r="P915" s="2" t="s">
        <v>3878</v>
      </c>
      <c r="S915" s="2"/>
      <c r="T915" s="41" t="s">
        <v>5039</v>
      </c>
      <c r="U915" s="2" t="s">
        <v>3124</v>
      </c>
      <c r="V915" s="2" t="s">
        <v>45</v>
      </c>
      <c r="W915" s="4" t="s">
        <v>46</v>
      </c>
      <c r="X915" s="4" t="s">
        <v>47</v>
      </c>
      <c r="Y915" s="4" t="s">
        <v>48</v>
      </c>
      <c r="Z915" s="17" t="str">
        <f>IF(Tabela1[[#This Row],[R.A.E]]="SIM",VLOOKUP(Tabela1[[#This Row],[CLASSIFICAÇÃO]],[1]Lista_Susp_!PRAZO,2,0)+Tabela1[[#This Row],[DATA]],"")</f>
        <v/>
      </c>
      <c r="AA915" s="19" t="b">
        <f ca="1">IF(Tabela1[[#This Row],[R.A.E]]="SIM",IF(AC915="ok","CONCLUÍDO",IF(Tabela1[[#This Row],[PRAZO ABERTURA R.A.E]]&lt;TODAY(),"ATRASADO","NO PRAZO")))</f>
        <v>0</v>
      </c>
      <c r="AB915" s="19" t="str">
        <f ca="1">IF(Tabela1[[#This Row],[PRAZO ABERTURA R.A.E]]&gt;=TODAY(),"",IF(Tabela1[[#This Row],[STATUS]]="ATRASADO",TODAY()-Tabela1[[#This Row],[PRAZO ABERTURA R.A.E]],""))</f>
        <v/>
      </c>
      <c r="AE915" s="2"/>
      <c r="AF915" t="s">
        <v>52</v>
      </c>
    </row>
    <row r="916" spans="1:32" ht="30" x14ac:dyDescent="0.25">
      <c r="A916" s="20">
        <v>915</v>
      </c>
      <c r="B916" s="20" t="s">
        <v>32</v>
      </c>
      <c r="C916" s="49">
        <v>45499</v>
      </c>
      <c r="D916" s="6" t="str">
        <f t="shared" si="10"/>
        <v>julho</v>
      </c>
      <c r="E916" s="21">
        <v>0.79166666666666663</v>
      </c>
      <c r="F916" s="40" t="s">
        <v>5040</v>
      </c>
      <c r="G916" s="20" t="s">
        <v>73</v>
      </c>
      <c r="H916" s="9"/>
      <c r="I916" s="10"/>
      <c r="J916" s="2"/>
      <c r="K916" s="11" t="s">
        <v>5041</v>
      </c>
      <c r="L916" s="4" t="s">
        <v>174</v>
      </c>
      <c r="M916" s="2" t="s">
        <v>96</v>
      </c>
      <c r="N916" s="20" t="s">
        <v>5042</v>
      </c>
      <c r="O916" s="20" t="s">
        <v>5043</v>
      </c>
      <c r="P916" s="2" t="s">
        <v>3290</v>
      </c>
      <c r="S916" s="2"/>
      <c r="T916" s="41" t="s">
        <v>5044</v>
      </c>
      <c r="U916" s="2" t="s">
        <v>5045</v>
      </c>
      <c r="V916" s="2" t="s">
        <v>60</v>
      </c>
      <c r="W916" s="2" t="s">
        <v>46</v>
      </c>
      <c r="X916" s="2" t="s">
        <v>47</v>
      </c>
      <c r="Y916" s="2" t="s">
        <v>48</v>
      </c>
      <c r="Z916" s="17" t="str">
        <f>IF(Tabela1[[#This Row],[R.A.E]]="SIM",VLOOKUP(Tabela1[[#This Row],[CLASSIFICAÇÃO]],[1]Lista_Susp_!PRAZO,2,0)+Tabela1[[#This Row],[DATA]],"")</f>
        <v/>
      </c>
      <c r="AA916" s="19" t="b">
        <f ca="1">IF(Tabela1[[#This Row],[R.A.E]]="SIM",IF(AC916="ok","CONCLUÍDO",IF(Tabela1[[#This Row],[PRAZO ABERTURA R.A.E]]&lt;TODAY(),"ATRASADO","NO PRAZO")))</f>
        <v>0</v>
      </c>
      <c r="AB916" s="19" t="str">
        <f ca="1">IF(Tabela1[[#This Row],[PRAZO ABERTURA R.A.E]]&gt;=TODAY(),"",IF(Tabela1[[#This Row],[STATUS]]="ATRASADO",TODAY()-Tabela1[[#This Row],[PRAZO ABERTURA R.A.E]],""))</f>
        <v/>
      </c>
      <c r="AE916" s="2"/>
      <c r="AF916" t="s">
        <v>52</v>
      </c>
    </row>
    <row r="917" spans="1:32" ht="45" x14ac:dyDescent="0.25">
      <c r="A917" s="80">
        <v>916</v>
      </c>
      <c r="B917" s="20" t="s">
        <v>32</v>
      </c>
      <c r="C917" s="49">
        <v>45502</v>
      </c>
      <c r="D917" s="6" t="str">
        <f t="shared" si="10"/>
        <v>julho</v>
      </c>
      <c r="E917" s="21">
        <v>0.39583333333333331</v>
      </c>
      <c r="F917" s="40" t="s">
        <v>5046</v>
      </c>
      <c r="G917" s="20" t="s">
        <v>34</v>
      </c>
      <c r="H917" s="9" t="s">
        <v>113</v>
      </c>
      <c r="I917" s="10"/>
      <c r="J917" s="2"/>
      <c r="K917" s="11" t="s">
        <v>5047</v>
      </c>
      <c r="L917" s="4" t="s">
        <v>982</v>
      </c>
      <c r="M917" s="2" t="s">
        <v>38</v>
      </c>
      <c r="N917" s="20" t="s">
        <v>4519</v>
      </c>
      <c r="O917" s="20" t="s">
        <v>5048</v>
      </c>
      <c r="P917" s="2" t="s">
        <v>3090</v>
      </c>
      <c r="S917" s="2"/>
      <c r="T917" t="s">
        <v>3838</v>
      </c>
      <c r="U917" s="2" t="s">
        <v>3839</v>
      </c>
      <c r="V917" s="2" t="s">
        <v>1551</v>
      </c>
      <c r="W917" s="2" t="s">
        <v>184</v>
      </c>
      <c r="X917" s="2" t="s">
        <v>47</v>
      </c>
      <c r="Y917" s="2" t="s">
        <v>52</v>
      </c>
      <c r="Z917" s="17">
        <f>IF(Tabela1[[#This Row],[R.A.E]]="SIM",VLOOKUP(Tabela1[[#This Row],[CLASSIFICAÇÃO]],[1]Lista_Susp_!PRAZO,2,0)+Tabela1[[#This Row],[DATA]],"")</f>
        <v>45509</v>
      </c>
      <c r="AA917" s="19" t="str">
        <f ca="1">IF(Tabela1[[#This Row],[R.A.E]]="SIM",IF(AC917="ok","CONCLUÍDO",IF(Tabela1[[#This Row],[PRAZO ABERTURA R.A.E]]&lt;TODAY(),"ATRASADO","NO PRAZO")))</f>
        <v>CONCLUÍDO</v>
      </c>
      <c r="AB917" s="19" t="str">
        <f ca="1">IF(Tabela1[[#This Row],[PRAZO ABERTURA R.A.E]]&gt;=TODAY(),"",IF(Tabela1[[#This Row],[STATUS]]="ATRASADO",TODAY()-Tabela1[[#This Row],[PRAZO ABERTURA R.A.E]],""))</f>
        <v/>
      </c>
      <c r="AC917" s="2" t="s">
        <v>186</v>
      </c>
      <c r="AD917" s="17">
        <v>45504</v>
      </c>
      <c r="AE917" s="2"/>
      <c r="AF917" t="s">
        <v>52</v>
      </c>
    </row>
    <row r="918" spans="1:32" x14ac:dyDescent="0.25">
      <c r="A918" s="20">
        <v>917</v>
      </c>
      <c r="B918" s="20" t="s">
        <v>32</v>
      </c>
      <c r="C918" s="49">
        <v>45501</v>
      </c>
      <c r="D918" s="6" t="str">
        <f t="shared" si="10"/>
        <v>julho</v>
      </c>
      <c r="E918" s="21">
        <v>0.64583333333333337</v>
      </c>
      <c r="F918" s="40" t="s">
        <v>5049</v>
      </c>
      <c r="G918" s="20" t="s">
        <v>73</v>
      </c>
      <c r="H918" s="9"/>
      <c r="I918" s="10"/>
      <c r="J918" s="2"/>
      <c r="K918" s="11" t="s">
        <v>5050</v>
      </c>
      <c r="L918" s="4" t="s">
        <v>37</v>
      </c>
      <c r="M918" s="2" t="s">
        <v>38</v>
      </c>
      <c r="N918" s="20" t="s">
        <v>2098</v>
      </c>
      <c r="O918" s="20" t="s">
        <v>5051</v>
      </c>
      <c r="P918" s="2" t="s">
        <v>3166</v>
      </c>
      <c r="S918" s="2"/>
      <c r="T918" t="s">
        <v>4818</v>
      </c>
      <c r="U918" s="2" t="s">
        <v>4402</v>
      </c>
      <c r="V918" s="2" t="s">
        <v>45</v>
      </c>
      <c r="W918" s="4" t="s">
        <v>46</v>
      </c>
      <c r="X918" s="4" t="s">
        <v>47</v>
      </c>
      <c r="Y918" s="4" t="s">
        <v>48</v>
      </c>
      <c r="Z918" s="17" t="str">
        <f>IF(Tabela1[[#This Row],[R.A.E]]="SIM",VLOOKUP(Tabela1[[#This Row],[CLASSIFICAÇÃO]],[1]Lista_Susp_!PRAZO,2,0)+Tabela1[[#This Row],[DATA]],"")</f>
        <v/>
      </c>
      <c r="AA918" s="19" t="b">
        <f ca="1">IF(Tabela1[[#This Row],[R.A.E]]="SIM",IF(AC918="ok","CONCLUÍDO",IF(Tabela1[[#This Row],[PRAZO ABERTURA R.A.E]]&lt;TODAY(),"ATRASADO","NO PRAZO")))</f>
        <v>0</v>
      </c>
      <c r="AB918" s="19" t="str">
        <f ca="1">IF(Tabela1[[#This Row],[PRAZO ABERTURA R.A.E]]&gt;=TODAY(),"",IF(Tabela1[[#This Row],[STATUS]]="ATRASADO",TODAY()-Tabela1[[#This Row],[PRAZO ABERTURA R.A.E]],""))</f>
        <v/>
      </c>
      <c r="AE918" s="2"/>
      <c r="AF918" t="s">
        <v>52</v>
      </c>
    </row>
    <row r="919" spans="1:32" x14ac:dyDescent="0.25">
      <c r="A919" s="20">
        <v>918</v>
      </c>
      <c r="B919" s="20" t="s">
        <v>32</v>
      </c>
      <c r="C919" s="49">
        <v>45500</v>
      </c>
      <c r="D919" s="6" t="str">
        <f t="shared" si="10"/>
        <v>julho</v>
      </c>
      <c r="E919" s="21">
        <v>0.90277777777777779</v>
      </c>
      <c r="F919" s="40" t="s">
        <v>5052</v>
      </c>
      <c r="G919" s="20" t="s">
        <v>34</v>
      </c>
      <c r="H919" s="9" t="s">
        <v>113</v>
      </c>
      <c r="I919" s="10"/>
      <c r="J919" s="2"/>
      <c r="K919" s="11" t="s">
        <v>5053</v>
      </c>
      <c r="L919" s="4" t="s">
        <v>37</v>
      </c>
      <c r="M919" s="2" t="s">
        <v>38</v>
      </c>
      <c r="N919" s="20" t="s">
        <v>3868</v>
      </c>
      <c r="O919" s="20" t="s">
        <v>5054</v>
      </c>
      <c r="P919" s="2" t="s">
        <v>3878</v>
      </c>
      <c r="S919" s="2"/>
      <c r="T919" t="s">
        <v>5055</v>
      </c>
      <c r="U919" s="2" t="s">
        <v>5056</v>
      </c>
      <c r="V919" s="2" t="s">
        <v>45</v>
      </c>
      <c r="W919" s="2" t="s">
        <v>184</v>
      </c>
      <c r="X919" s="2" t="s">
        <v>47</v>
      </c>
      <c r="Y919" s="2" t="s">
        <v>52</v>
      </c>
      <c r="Z919" s="17">
        <f>IF(Tabela1[[#This Row],[R.A.E]]="SIM",VLOOKUP(Tabela1[[#This Row],[CLASSIFICAÇÃO]],[1]Lista_Susp_!PRAZO,2,0)+Tabela1[[#This Row],[DATA]],"")</f>
        <v>45507</v>
      </c>
      <c r="AA919" s="19" t="str">
        <f ca="1">IF(Tabela1[[#This Row],[R.A.E]]="SIM",IF(AC919="ok","CONCLUÍDO",IF(Tabela1[[#This Row],[PRAZO ABERTURA R.A.E]]&lt;TODAY(),"ATRASADO","NO PRAZO")))</f>
        <v>CONCLUÍDO</v>
      </c>
      <c r="AB919" s="19" t="str">
        <f ca="1">IF(Tabela1[[#This Row],[PRAZO ABERTURA R.A.E]]&gt;=TODAY(),"",IF(Tabela1[[#This Row],[STATUS]]="ATRASADO",TODAY()-Tabela1[[#This Row],[PRAZO ABERTURA R.A.E]],""))</f>
        <v/>
      </c>
      <c r="AC919" s="2" t="s">
        <v>186</v>
      </c>
      <c r="AD919" s="17">
        <v>45506</v>
      </c>
      <c r="AE919" s="2" t="s">
        <v>52</v>
      </c>
      <c r="AF919" t="s">
        <v>48</v>
      </c>
    </row>
    <row r="920" spans="1:32" x14ac:dyDescent="0.25">
      <c r="A920" s="20">
        <v>919</v>
      </c>
      <c r="B920" s="20" t="s">
        <v>32</v>
      </c>
      <c r="C920" s="49">
        <v>45501</v>
      </c>
      <c r="D920" s="6" t="str">
        <f t="shared" si="10"/>
        <v>julho</v>
      </c>
      <c r="E920" s="21">
        <v>0.66666666666666663</v>
      </c>
      <c r="F920" s="40" t="s">
        <v>5057</v>
      </c>
      <c r="G920" s="20" t="s">
        <v>34</v>
      </c>
      <c r="H920" s="9" t="s">
        <v>113</v>
      </c>
      <c r="I920" s="10"/>
      <c r="J920" s="2"/>
      <c r="K920" s="11" t="s">
        <v>5058</v>
      </c>
      <c r="L920" s="4" t="s">
        <v>37</v>
      </c>
      <c r="M920" s="2" t="s">
        <v>38</v>
      </c>
      <c r="N920" s="20" t="s">
        <v>2098</v>
      </c>
      <c r="O920" s="20" t="s">
        <v>5059</v>
      </c>
      <c r="P920" s="2" t="s">
        <v>3166</v>
      </c>
      <c r="S920" s="2"/>
      <c r="T920" t="s">
        <v>3167</v>
      </c>
      <c r="U920" s="2" t="s">
        <v>3680</v>
      </c>
      <c r="V920" s="2" t="s">
        <v>45</v>
      </c>
      <c r="W920" s="2" t="s">
        <v>46</v>
      </c>
      <c r="X920" s="2" t="s">
        <v>47</v>
      </c>
      <c r="Y920" s="2" t="s">
        <v>48</v>
      </c>
      <c r="Z920" s="17" t="str">
        <f>IF(Tabela1[[#This Row],[R.A.E]]="SIM",VLOOKUP(Tabela1[[#This Row],[CLASSIFICAÇÃO]],[1]Lista_Susp_!PRAZO,2,0)+Tabela1[[#This Row],[DATA]],"")</f>
        <v/>
      </c>
      <c r="AA920" s="19" t="b">
        <f ca="1">IF(Tabela1[[#This Row],[R.A.E]]="SIM",IF(AC920="ok","CONCLUÍDO",IF(Tabela1[[#This Row],[PRAZO ABERTURA R.A.E]]&lt;TODAY(),"ATRASADO","NO PRAZO")))</f>
        <v>0</v>
      </c>
      <c r="AB920" s="19" t="str">
        <f ca="1">IF(Tabela1[[#This Row],[PRAZO ABERTURA R.A.E]]&gt;=TODAY(),"",IF(Tabela1[[#This Row],[STATUS]]="ATRASADO",TODAY()-Tabela1[[#This Row],[PRAZO ABERTURA R.A.E]],""))</f>
        <v/>
      </c>
      <c r="AE920" s="2"/>
      <c r="AF920" t="s">
        <v>52</v>
      </c>
    </row>
    <row r="921" spans="1:32" ht="30" x14ac:dyDescent="0.25">
      <c r="A921" s="20">
        <v>920</v>
      </c>
      <c r="B921" s="20" t="s">
        <v>32</v>
      </c>
      <c r="C921" s="49">
        <v>45502</v>
      </c>
      <c r="D921" s="6" t="str">
        <f t="shared" si="10"/>
        <v>julho</v>
      </c>
      <c r="E921" s="21">
        <v>0.51041666666666663</v>
      </c>
      <c r="F921" s="40" t="s">
        <v>5060</v>
      </c>
      <c r="G921" s="20" t="s">
        <v>64</v>
      </c>
      <c r="H921" s="9"/>
      <c r="I921" s="10"/>
      <c r="J921" s="2"/>
      <c r="K921" s="11" t="s">
        <v>5061</v>
      </c>
      <c r="L921" s="4" t="s">
        <v>37</v>
      </c>
      <c r="M921" s="2" t="s">
        <v>96</v>
      </c>
      <c r="N921" s="20" t="s">
        <v>1396</v>
      </c>
      <c r="O921" s="20" t="s">
        <v>5062</v>
      </c>
      <c r="P921" s="2" t="s">
        <v>5063</v>
      </c>
      <c r="S921" s="2"/>
      <c r="T921" s="41" t="s">
        <v>5064</v>
      </c>
      <c r="U921" s="2" t="s">
        <v>5065</v>
      </c>
      <c r="V921" s="2" t="s">
        <v>104</v>
      </c>
      <c r="W921" s="2" t="s">
        <v>46</v>
      </c>
      <c r="X921" s="2" t="s">
        <v>47</v>
      </c>
      <c r="Y921" s="2" t="s">
        <v>48</v>
      </c>
      <c r="Z921" s="17" t="str">
        <f>IF(Tabela1[[#This Row],[R.A.E]]="SIM",VLOOKUP(Tabela1[[#This Row],[CLASSIFICAÇÃO]],[1]Lista_Susp_!PRAZO,2,0)+Tabela1[[#This Row],[DATA]],"")</f>
        <v/>
      </c>
      <c r="AA921" s="19" t="b">
        <f ca="1">IF(Tabela1[[#This Row],[R.A.E]]="SIM",IF(AC921="ok","CONCLUÍDO",IF(Tabela1[[#This Row],[PRAZO ABERTURA R.A.E]]&lt;TODAY(),"ATRASADO","NO PRAZO")))</f>
        <v>0</v>
      </c>
      <c r="AB921" s="19" t="str">
        <f ca="1">IF(Tabela1[[#This Row],[PRAZO ABERTURA R.A.E]]&gt;=TODAY(),"",IF(Tabela1[[#This Row],[STATUS]]="ATRASADO",TODAY()-Tabela1[[#This Row],[PRAZO ABERTURA R.A.E]],""))</f>
        <v/>
      </c>
      <c r="AE921" s="2"/>
      <c r="AF921" t="s">
        <v>52</v>
      </c>
    </row>
    <row r="922" spans="1:32" ht="30" x14ac:dyDescent="0.25">
      <c r="A922" s="20">
        <v>921</v>
      </c>
      <c r="B922" s="20" t="s">
        <v>32</v>
      </c>
      <c r="C922" s="49">
        <v>45499</v>
      </c>
      <c r="D922" s="6" t="str">
        <f t="shared" si="10"/>
        <v>julho</v>
      </c>
      <c r="E922" s="21">
        <v>0.44097222222222227</v>
      </c>
      <c r="F922" s="40" t="s">
        <v>5066</v>
      </c>
      <c r="G922" s="20" t="s">
        <v>34</v>
      </c>
      <c r="H922" s="9" t="s">
        <v>93</v>
      </c>
      <c r="I922" s="10"/>
      <c r="J922" s="2"/>
      <c r="K922" s="11" t="s">
        <v>5067</v>
      </c>
      <c r="L922" s="4" t="s">
        <v>37</v>
      </c>
      <c r="M922" s="2" t="s">
        <v>128</v>
      </c>
      <c r="N922" s="20" t="s">
        <v>4082</v>
      </c>
      <c r="O922" s="20" t="s">
        <v>5068</v>
      </c>
      <c r="P922" s="2" t="s">
        <v>2803</v>
      </c>
      <c r="S922" s="2"/>
      <c r="T922" t="s">
        <v>5069</v>
      </c>
      <c r="U922" s="2" t="s">
        <v>5070</v>
      </c>
      <c r="V922" s="2" t="s">
        <v>135</v>
      </c>
      <c r="W922" s="2" t="s">
        <v>46</v>
      </c>
      <c r="X922" s="2" t="s">
        <v>47</v>
      </c>
      <c r="Y922" s="2" t="s">
        <v>48</v>
      </c>
      <c r="Z922" s="17" t="str">
        <f>IF(Tabela1[[#This Row],[R.A.E]]="SIM",VLOOKUP(Tabela1[[#This Row],[CLASSIFICAÇÃO]],[1]Lista_Susp_!PRAZO,2,0)+Tabela1[[#This Row],[DATA]],"")</f>
        <v/>
      </c>
      <c r="AA922" s="19" t="b">
        <f ca="1">IF(Tabela1[[#This Row],[R.A.E]]="SIM",IF(AC922="ok","CONCLUÍDO",IF(Tabela1[[#This Row],[PRAZO ABERTURA R.A.E]]&lt;TODAY(),"ATRASADO","NO PRAZO")))</f>
        <v>0</v>
      </c>
      <c r="AB922" s="19" t="str">
        <f ca="1">IF(Tabela1[[#This Row],[PRAZO ABERTURA R.A.E]]&gt;=TODAY(),"",IF(Tabela1[[#This Row],[STATUS]]="ATRASADO",TODAY()-Tabela1[[#This Row],[PRAZO ABERTURA R.A.E]],""))</f>
        <v/>
      </c>
      <c r="AE922" s="2"/>
      <c r="AF922" t="s">
        <v>52</v>
      </c>
    </row>
    <row r="923" spans="1:32" ht="30" x14ac:dyDescent="0.25">
      <c r="A923" s="20">
        <v>922</v>
      </c>
      <c r="B923" s="20" t="s">
        <v>32</v>
      </c>
      <c r="C923" s="49">
        <v>45502</v>
      </c>
      <c r="D923" s="6" t="str">
        <f t="shared" si="10"/>
        <v>julho</v>
      </c>
      <c r="E923" s="21">
        <v>0.65625</v>
      </c>
      <c r="F923" s="40" t="s">
        <v>5071</v>
      </c>
      <c r="G923" s="20" t="s">
        <v>125</v>
      </c>
      <c r="H923" s="9"/>
      <c r="I923" s="10"/>
      <c r="J923" s="2"/>
      <c r="K923" s="11" t="s">
        <v>5072</v>
      </c>
      <c r="L923" s="4" t="s">
        <v>3885</v>
      </c>
      <c r="M923" s="2" t="s">
        <v>128</v>
      </c>
      <c r="N923" s="20" t="s">
        <v>2681</v>
      </c>
      <c r="O923" s="20" t="s">
        <v>5073</v>
      </c>
      <c r="P923" s="2" t="s">
        <v>2149</v>
      </c>
      <c r="S923" s="2"/>
      <c r="T923" s="41" t="s">
        <v>5074</v>
      </c>
      <c r="U923" s="2" t="s">
        <v>3888</v>
      </c>
      <c r="V923" s="2" t="s">
        <v>135</v>
      </c>
      <c r="W923" s="2" t="s">
        <v>46</v>
      </c>
      <c r="X923" s="2" t="s">
        <v>47</v>
      </c>
      <c r="Y923" s="2" t="s">
        <v>48</v>
      </c>
      <c r="Z923" s="17" t="str">
        <f>IF(Tabela1[[#This Row],[R.A.E]]="SIM",VLOOKUP(Tabela1[[#This Row],[CLASSIFICAÇÃO]],[1]Lista_Susp_!PRAZO,2,0)+Tabela1[[#This Row],[DATA]],"")</f>
        <v/>
      </c>
      <c r="AA923" s="19" t="b">
        <f ca="1">IF(Tabela1[[#This Row],[R.A.E]]="SIM",IF(AC923="ok","CONCLUÍDO",IF(Tabela1[[#This Row],[PRAZO ABERTURA R.A.E]]&lt;TODAY(),"ATRASADO","NO PRAZO")))</f>
        <v>0</v>
      </c>
      <c r="AB923" s="19" t="str">
        <f ca="1">IF(Tabela1[[#This Row],[PRAZO ABERTURA R.A.E]]&gt;=TODAY(),"",IF(Tabela1[[#This Row],[STATUS]]="ATRASADO",TODAY()-Tabela1[[#This Row],[PRAZO ABERTURA R.A.E]],""))</f>
        <v/>
      </c>
      <c r="AE923" s="2"/>
      <c r="AF923" t="s">
        <v>52</v>
      </c>
    </row>
    <row r="924" spans="1:32" ht="45" x14ac:dyDescent="0.25">
      <c r="A924" s="20">
        <v>923</v>
      </c>
      <c r="B924" s="20" t="s">
        <v>32</v>
      </c>
      <c r="C924" s="49">
        <v>45502</v>
      </c>
      <c r="D924" s="6" t="str">
        <f t="shared" si="10"/>
        <v>julho</v>
      </c>
      <c r="E924" s="21">
        <v>0.52777777777777779</v>
      </c>
      <c r="F924" s="40" t="s">
        <v>5075</v>
      </c>
      <c r="G924" s="20" t="s">
        <v>34</v>
      </c>
      <c r="H924" s="9" t="s">
        <v>93</v>
      </c>
      <c r="I924" s="10"/>
      <c r="J924" s="2"/>
      <c r="K924" s="11" t="s">
        <v>5076</v>
      </c>
      <c r="L924" s="4" t="s">
        <v>37</v>
      </c>
      <c r="M924" s="2" t="s">
        <v>569</v>
      </c>
      <c r="N924" s="20" t="s">
        <v>5077</v>
      </c>
      <c r="O924" s="20" t="s">
        <v>5078</v>
      </c>
      <c r="P924" s="2" t="s">
        <v>3717</v>
      </c>
      <c r="S924" s="2"/>
      <c r="T924" s="41" t="s">
        <v>5079</v>
      </c>
      <c r="U924" s="2" t="s">
        <v>5080</v>
      </c>
      <c r="V924" s="2" t="s">
        <v>467</v>
      </c>
      <c r="W924" s="2" t="s">
        <v>46</v>
      </c>
      <c r="X924" s="2" t="s">
        <v>47</v>
      </c>
      <c r="Y924" s="2" t="s">
        <v>48</v>
      </c>
      <c r="Z924" s="17" t="str">
        <f>IF(Tabela1[[#This Row],[R.A.E]]="SIM",VLOOKUP(Tabela1[[#This Row],[CLASSIFICAÇÃO]],[1]Lista_Susp_!PRAZO,2,0)+Tabela1[[#This Row],[DATA]],"")</f>
        <v/>
      </c>
      <c r="AA924" s="19" t="b">
        <f ca="1">IF(Tabela1[[#This Row],[R.A.E]]="SIM",IF(AC924="ok","CONCLUÍDO",IF(Tabela1[[#This Row],[PRAZO ABERTURA R.A.E]]&lt;TODAY(),"ATRASADO","NO PRAZO")))</f>
        <v>0</v>
      </c>
      <c r="AB924" s="19" t="str">
        <f ca="1">IF(Tabela1[[#This Row],[PRAZO ABERTURA R.A.E]]&gt;=TODAY(),"",IF(Tabela1[[#This Row],[STATUS]]="ATRASADO",TODAY()-Tabela1[[#This Row],[PRAZO ABERTURA R.A.E]],""))</f>
        <v/>
      </c>
      <c r="AE924" s="2"/>
      <c r="AF924" t="s">
        <v>52</v>
      </c>
    </row>
    <row r="925" spans="1:32" x14ac:dyDescent="0.25">
      <c r="A925" s="20">
        <v>924</v>
      </c>
      <c r="C925" s="49"/>
      <c r="D925" s="6"/>
      <c r="E925" s="21"/>
      <c r="F925" s="40"/>
      <c r="H925" s="9"/>
      <c r="I925" s="10"/>
      <c r="J925" s="2"/>
      <c r="K925" s="11"/>
      <c r="L925" s="4"/>
      <c r="M925" s="2"/>
      <c r="N925" s="20"/>
      <c r="O925" s="20"/>
      <c r="S925" s="2"/>
      <c r="T925" s="41"/>
      <c r="Y925" s="2"/>
      <c r="Z925" s="17"/>
      <c r="AA925" s="19"/>
      <c r="AB925" s="19"/>
      <c r="AE925" s="2"/>
    </row>
    <row r="926" spans="1:32" ht="45" x14ac:dyDescent="0.25">
      <c r="A926" s="20">
        <v>925</v>
      </c>
      <c r="B926" s="20" t="s">
        <v>32</v>
      </c>
      <c r="C926" s="49">
        <v>45503</v>
      </c>
      <c r="D926" s="6" t="str">
        <f t="shared" si="10"/>
        <v>julho</v>
      </c>
      <c r="E926" s="21">
        <v>0.875</v>
      </c>
      <c r="F926" s="40" t="s">
        <v>5081</v>
      </c>
      <c r="G926" s="20" t="s">
        <v>64</v>
      </c>
      <c r="H926" s="9"/>
      <c r="I926" s="10"/>
      <c r="J926" s="2"/>
      <c r="K926" s="11" t="s">
        <v>5082</v>
      </c>
      <c r="L926" s="4" t="s">
        <v>37</v>
      </c>
      <c r="M926" s="2" t="s">
        <v>96</v>
      </c>
      <c r="N926" s="20" t="s">
        <v>5083</v>
      </c>
      <c r="O926" s="20" t="s">
        <v>5084</v>
      </c>
      <c r="P926" s="2" t="s">
        <v>3154</v>
      </c>
      <c r="S926" s="2"/>
      <c r="T926" s="41" t="s">
        <v>5085</v>
      </c>
      <c r="U926" s="2" t="s">
        <v>5086</v>
      </c>
      <c r="V926" s="2" t="s">
        <v>60</v>
      </c>
      <c r="W926" s="2" t="s">
        <v>46</v>
      </c>
      <c r="X926" s="2" t="s">
        <v>47</v>
      </c>
      <c r="Y926" s="2" t="s">
        <v>48</v>
      </c>
      <c r="Z926" s="17" t="str">
        <f>IF(Tabela1[[#This Row],[R.A.E]]="SIM",VLOOKUP(Tabela1[[#This Row],[CLASSIFICAÇÃO]],[1]Lista_Susp_!PRAZO,2,0)+Tabela1[[#This Row],[DATA]],"")</f>
        <v/>
      </c>
      <c r="AA926" s="19" t="b">
        <f ca="1">IF(Tabela1[[#This Row],[R.A.E]]="SIM",IF(AC926="ok","CONCLUÍDO",IF(Tabela1[[#This Row],[PRAZO ABERTURA R.A.E]]&lt;TODAY(),"ATRASADO","NO PRAZO")))</f>
        <v>0</v>
      </c>
      <c r="AB926" s="19" t="str">
        <f ca="1">IF(Tabela1[[#This Row],[PRAZO ABERTURA R.A.E]]&gt;=TODAY(),"",IF(Tabela1[[#This Row],[STATUS]]="ATRASADO",TODAY()-Tabela1[[#This Row],[PRAZO ABERTURA R.A.E]],""))</f>
        <v/>
      </c>
      <c r="AE926" s="2"/>
      <c r="AF926" t="s">
        <v>52</v>
      </c>
    </row>
    <row r="927" spans="1:32" ht="30" x14ac:dyDescent="0.25">
      <c r="A927" s="20">
        <v>926</v>
      </c>
      <c r="B927" s="20" t="s">
        <v>32</v>
      </c>
      <c r="C927" s="49">
        <v>45503</v>
      </c>
      <c r="D927" s="6" t="str">
        <f t="shared" si="10"/>
        <v>julho</v>
      </c>
      <c r="E927" s="21">
        <v>0.47916666666666669</v>
      </c>
      <c r="F927" s="40" t="s">
        <v>4029</v>
      </c>
      <c r="G927" s="20" t="s">
        <v>125</v>
      </c>
      <c r="H927" s="9"/>
      <c r="I927" s="10"/>
      <c r="J927" s="2"/>
      <c r="K927" s="11" t="s">
        <v>5087</v>
      </c>
      <c r="L927" s="4" t="s">
        <v>921</v>
      </c>
      <c r="M927" s="2" t="s">
        <v>128</v>
      </c>
      <c r="N927" s="20" t="s">
        <v>128</v>
      </c>
      <c r="O927" s="20" t="s">
        <v>5088</v>
      </c>
      <c r="P927" s="2" t="s">
        <v>5089</v>
      </c>
      <c r="S927" s="2"/>
      <c r="T927" s="41" t="s">
        <v>5090</v>
      </c>
      <c r="U927" s="2" t="s">
        <v>5091</v>
      </c>
      <c r="V927" s="2" t="s">
        <v>135</v>
      </c>
      <c r="W927" s="2" t="s">
        <v>46</v>
      </c>
      <c r="X927" s="2" t="s">
        <v>47</v>
      </c>
      <c r="Y927" s="2" t="s">
        <v>48</v>
      </c>
      <c r="Z927" s="17" t="str">
        <f>IF(Tabela1[[#This Row],[R.A.E]]="SIM",VLOOKUP(Tabela1[[#This Row],[CLASSIFICAÇÃO]],[1]Lista_Susp_!PRAZO,2,0)+Tabela1[[#This Row],[DATA]],"")</f>
        <v/>
      </c>
      <c r="AA927" s="19" t="b">
        <f ca="1">IF(Tabela1[[#This Row],[R.A.E]]="SIM",IF(AC927="ok","CONCLUÍDO",IF(Tabela1[[#This Row],[PRAZO ABERTURA R.A.E]]&lt;TODAY(),"ATRASADO","NO PRAZO")))</f>
        <v>0</v>
      </c>
      <c r="AB927" s="19" t="str">
        <f ca="1">IF(Tabela1[[#This Row],[PRAZO ABERTURA R.A.E]]&gt;=TODAY(),"",IF(Tabela1[[#This Row],[STATUS]]="ATRASADO",TODAY()-Tabela1[[#This Row],[PRAZO ABERTURA R.A.E]],""))</f>
        <v/>
      </c>
      <c r="AE927" s="2"/>
      <c r="AF927" t="s">
        <v>52</v>
      </c>
    </row>
    <row r="928" spans="1:32" ht="30" x14ac:dyDescent="0.25">
      <c r="A928" s="20">
        <v>927</v>
      </c>
      <c r="B928" s="20" t="s">
        <v>32</v>
      </c>
      <c r="C928" s="49">
        <v>45503</v>
      </c>
      <c r="D928" s="6" t="str">
        <f t="shared" si="10"/>
        <v>julho</v>
      </c>
      <c r="E928" s="21">
        <v>0.4909722222222222</v>
      </c>
      <c r="F928" s="40" t="s">
        <v>5092</v>
      </c>
      <c r="G928" s="20" t="s">
        <v>125</v>
      </c>
      <c r="H928" s="9"/>
      <c r="I928" s="10"/>
      <c r="J928" s="2"/>
      <c r="K928" s="11" t="s">
        <v>5093</v>
      </c>
      <c r="L928" s="4" t="s">
        <v>560</v>
      </c>
      <c r="M928" s="2" t="s">
        <v>128</v>
      </c>
      <c r="N928" s="20" t="s">
        <v>561</v>
      </c>
      <c r="O928" s="20" t="s">
        <v>5094</v>
      </c>
      <c r="P928" s="2" t="s">
        <v>245</v>
      </c>
      <c r="S928" s="2"/>
      <c r="T928" t="s">
        <v>2368</v>
      </c>
      <c r="U928" s="2" t="s">
        <v>573</v>
      </c>
      <c r="V928" s="2" t="s">
        <v>104</v>
      </c>
      <c r="W928" s="2" t="s">
        <v>46</v>
      </c>
      <c r="X928" s="2" t="s">
        <v>47</v>
      </c>
      <c r="Y928" s="2" t="s">
        <v>48</v>
      </c>
      <c r="Z928" s="17" t="str">
        <f>IF(Tabela1[[#This Row],[R.A.E]]="SIM",VLOOKUP(Tabela1[[#This Row],[CLASSIFICAÇÃO]],[1]Lista_Susp_!PRAZO,2,0)+Tabela1[[#This Row],[DATA]],"")</f>
        <v/>
      </c>
      <c r="AA928" s="19" t="b">
        <f ca="1">IF(Tabela1[[#This Row],[R.A.E]]="SIM",IF(AC928="ok","CONCLUÍDO",IF(Tabela1[[#This Row],[PRAZO ABERTURA R.A.E]]&lt;TODAY(),"ATRASADO","NO PRAZO")))</f>
        <v>0</v>
      </c>
      <c r="AB928" s="19" t="str">
        <f ca="1">IF(Tabela1[[#This Row],[PRAZO ABERTURA R.A.E]]&gt;=TODAY(),"",IF(Tabela1[[#This Row],[STATUS]]="ATRASADO",TODAY()-Tabela1[[#This Row],[PRAZO ABERTURA R.A.E]],""))</f>
        <v/>
      </c>
      <c r="AE928" s="2"/>
      <c r="AF928" t="s">
        <v>52</v>
      </c>
    </row>
    <row r="929" spans="1:32" ht="45" x14ac:dyDescent="0.25">
      <c r="A929" s="20">
        <v>928</v>
      </c>
      <c r="B929" s="20" t="s">
        <v>32</v>
      </c>
      <c r="C929" s="49">
        <v>45504</v>
      </c>
      <c r="D929" s="6" t="str">
        <f t="shared" si="10"/>
        <v>julho</v>
      </c>
      <c r="E929" s="21">
        <v>0.35902777777777778</v>
      </c>
      <c r="F929" s="40" t="s">
        <v>5095</v>
      </c>
      <c r="G929" s="20" t="s">
        <v>34</v>
      </c>
      <c r="H929" s="9" t="s">
        <v>93</v>
      </c>
      <c r="I929" s="10"/>
      <c r="J929" s="2"/>
      <c r="K929" s="11" t="s">
        <v>5096</v>
      </c>
      <c r="L929" s="4" t="s">
        <v>174</v>
      </c>
      <c r="M929" s="2" t="s">
        <v>96</v>
      </c>
      <c r="N929" s="20" t="s">
        <v>5042</v>
      </c>
      <c r="O929" s="20" t="s">
        <v>5097</v>
      </c>
      <c r="P929" s="2" t="s">
        <v>3290</v>
      </c>
      <c r="S929" s="2"/>
      <c r="T929" s="41" t="s">
        <v>5098</v>
      </c>
      <c r="U929" s="2" t="s">
        <v>5045</v>
      </c>
      <c r="V929" s="2" t="s">
        <v>60</v>
      </c>
      <c r="W929" s="2" t="s">
        <v>46</v>
      </c>
      <c r="X929" s="2" t="s">
        <v>47</v>
      </c>
      <c r="Y929" s="2" t="s">
        <v>48</v>
      </c>
      <c r="Z929" s="17" t="str">
        <f>IF(Tabela1[[#This Row],[R.A.E]]="SIM",VLOOKUP(Tabela1[[#This Row],[CLASSIFICAÇÃO]],[1]Lista_Susp_!PRAZO,2,0)+Tabela1[[#This Row],[DATA]],"")</f>
        <v/>
      </c>
      <c r="AA929" s="19" t="b">
        <f ca="1">IF(Tabela1[[#This Row],[R.A.E]]="SIM",IF(AC929="ok","CONCLUÍDO",IF(Tabela1[[#This Row],[PRAZO ABERTURA R.A.E]]&lt;TODAY(),"ATRASADO","NO PRAZO")))</f>
        <v>0</v>
      </c>
      <c r="AB929" s="19" t="str">
        <f ca="1">IF(Tabela1[[#This Row],[PRAZO ABERTURA R.A.E]]&gt;=TODAY(),"",IF(Tabela1[[#This Row],[STATUS]]="ATRASADO",TODAY()-Tabela1[[#This Row],[PRAZO ABERTURA R.A.E]],""))</f>
        <v/>
      </c>
      <c r="AE929" s="2"/>
      <c r="AF929" t="s">
        <v>52</v>
      </c>
    </row>
    <row r="930" spans="1:32" ht="60" x14ac:dyDescent="0.25">
      <c r="A930" s="20">
        <v>929</v>
      </c>
      <c r="B930" s="20" t="s">
        <v>32</v>
      </c>
      <c r="C930" s="49">
        <v>45503</v>
      </c>
      <c r="D930" s="6" t="str">
        <f t="shared" si="10"/>
        <v>julho</v>
      </c>
      <c r="E930" s="21">
        <v>0.16666666666666666</v>
      </c>
      <c r="F930" s="40" t="s">
        <v>5099</v>
      </c>
      <c r="G930" s="20" t="s">
        <v>34</v>
      </c>
      <c r="H930" s="9" t="s">
        <v>93</v>
      </c>
      <c r="I930" s="10"/>
      <c r="J930" s="2"/>
      <c r="K930" s="11" t="s">
        <v>5100</v>
      </c>
      <c r="L930" s="4" t="s">
        <v>37</v>
      </c>
      <c r="M930" s="2" t="s">
        <v>54</v>
      </c>
      <c r="N930" s="20" t="s">
        <v>4241</v>
      </c>
      <c r="O930" s="20" t="s">
        <v>5101</v>
      </c>
      <c r="P930" s="2" t="s">
        <v>5102</v>
      </c>
      <c r="S930" s="2"/>
      <c r="T930" s="41" t="s">
        <v>5103</v>
      </c>
      <c r="U930" s="2" t="s">
        <v>5104</v>
      </c>
      <c r="V930" s="2" t="s">
        <v>60</v>
      </c>
      <c r="W930" s="2" t="s">
        <v>46</v>
      </c>
      <c r="X930" s="2" t="s">
        <v>47</v>
      </c>
      <c r="Y930" s="2" t="s">
        <v>48</v>
      </c>
      <c r="Z930" s="17" t="str">
        <f>IF(Tabela1[[#This Row],[R.A.E]]="SIM",VLOOKUP(Tabela1[[#This Row],[CLASSIFICAÇÃO]],[1]Lista_Susp_!PRAZO,2,0)+Tabela1[[#This Row],[DATA]],"")</f>
        <v/>
      </c>
      <c r="AA930" s="19" t="b">
        <f ca="1">IF(Tabela1[[#This Row],[R.A.E]]="SIM",IF(AC930="ok","CONCLUÍDO",IF(Tabela1[[#This Row],[PRAZO ABERTURA R.A.E]]&lt;TODAY(),"ATRASADO","NO PRAZO")))</f>
        <v>0</v>
      </c>
      <c r="AB930" s="19" t="str">
        <f ca="1">IF(Tabela1[[#This Row],[PRAZO ABERTURA R.A.E]]&gt;=TODAY(),"",IF(Tabela1[[#This Row],[STATUS]]="ATRASADO",TODAY()-Tabela1[[#This Row],[PRAZO ABERTURA R.A.E]],""))</f>
        <v/>
      </c>
      <c r="AE930" s="2"/>
      <c r="AF930" t="s">
        <v>52</v>
      </c>
    </row>
    <row r="931" spans="1:32" ht="30" x14ac:dyDescent="0.25">
      <c r="A931" s="20">
        <v>930</v>
      </c>
      <c r="B931" s="20" t="s">
        <v>32</v>
      </c>
      <c r="C931" s="49">
        <v>45502</v>
      </c>
      <c r="D931" s="6" t="str">
        <f t="shared" si="10"/>
        <v>julho</v>
      </c>
      <c r="E931" s="21">
        <v>0.61805555555555558</v>
      </c>
      <c r="F931" s="40" t="s">
        <v>5105</v>
      </c>
      <c r="G931" s="20" t="s">
        <v>34</v>
      </c>
      <c r="H931" s="9" t="s">
        <v>113</v>
      </c>
      <c r="I931" s="10"/>
      <c r="J931" s="2"/>
      <c r="K931" s="11" t="s">
        <v>5106</v>
      </c>
      <c r="L931" s="4" t="s">
        <v>37</v>
      </c>
      <c r="M931" s="2" t="s">
        <v>38</v>
      </c>
      <c r="N931" s="40" t="s">
        <v>5107</v>
      </c>
      <c r="O931" s="20" t="s">
        <v>5108</v>
      </c>
      <c r="P931" s="2" t="s">
        <v>4462</v>
      </c>
      <c r="S931" s="2"/>
      <c r="T931" t="s">
        <v>5109</v>
      </c>
      <c r="U931" s="2" t="s">
        <v>5110</v>
      </c>
      <c r="V931" s="2" t="s">
        <v>45</v>
      </c>
      <c r="W931" s="2" t="s">
        <v>46</v>
      </c>
      <c r="X931" s="2" t="s">
        <v>47</v>
      </c>
      <c r="Y931" s="2" t="s">
        <v>48</v>
      </c>
      <c r="Z931" s="17" t="str">
        <f>IF(Tabela1[[#This Row],[R.A.E]]="SIM",VLOOKUP(Tabela1[[#This Row],[CLASSIFICAÇÃO]],[1]Lista_Susp_!PRAZO,2,0)+Tabela1[[#This Row],[DATA]],"")</f>
        <v/>
      </c>
      <c r="AA931" s="19" t="b">
        <f ca="1">IF(Tabela1[[#This Row],[R.A.E]]="SIM",IF(AC931="ok","CONCLUÍDO",IF(Tabela1[[#This Row],[PRAZO ABERTURA R.A.E]]&lt;TODAY(),"ATRASADO","NO PRAZO")))</f>
        <v>0</v>
      </c>
      <c r="AB931" s="19" t="str">
        <f ca="1">IF(Tabela1[[#This Row],[PRAZO ABERTURA R.A.E]]&gt;=TODAY(),"",IF(Tabela1[[#This Row],[STATUS]]="ATRASADO",TODAY()-Tabela1[[#This Row],[PRAZO ABERTURA R.A.E]],""))</f>
        <v/>
      </c>
      <c r="AE931" s="2"/>
      <c r="AF931" t="s">
        <v>52</v>
      </c>
    </row>
    <row r="932" spans="1:32" ht="45" x14ac:dyDescent="0.25">
      <c r="A932" s="20">
        <v>931</v>
      </c>
      <c r="B932" s="20" t="s">
        <v>32</v>
      </c>
      <c r="C932" s="49">
        <v>45504</v>
      </c>
      <c r="D932" s="6" t="str">
        <f t="shared" si="10"/>
        <v>julho</v>
      </c>
      <c r="E932" s="21">
        <v>0.18055555555555555</v>
      </c>
      <c r="F932" s="40" t="s">
        <v>5111</v>
      </c>
      <c r="G932" s="20" t="s">
        <v>34</v>
      </c>
      <c r="H932" s="9" t="s">
        <v>113</v>
      </c>
      <c r="I932" s="10"/>
      <c r="J932" s="2"/>
      <c r="K932" s="11" t="s">
        <v>5112</v>
      </c>
      <c r="L932" s="4" t="s">
        <v>37</v>
      </c>
      <c r="M932" s="2" t="s">
        <v>593</v>
      </c>
      <c r="N932" s="20" t="s">
        <v>2828</v>
      </c>
      <c r="O932" s="40" t="s">
        <v>5113</v>
      </c>
      <c r="P932" s="2" t="s">
        <v>1628</v>
      </c>
      <c r="S932" s="2"/>
      <c r="T932" s="41" t="s">
        <v>5114</v>
      </c>
      <c r="U932" s="1" t="s">
        <v>5115</v>
      </c>
      <c r="V932" s="2" t="s">
        <v>599</v>
      </c>
      <c r="W932" s="2" t="s">
        <v>46</v>
      </c>
      <c r="X932" s="2" t="s">
        <v>47</v>
      </c>
      <c r="Y932" s="2" t="s">
        <v>48</v>
      </c>
      <c r="Z932" s="17" t="str">
        <f>IF(Tabela1[[#This Row],[R.A.E]]="SIM",VLOOKUP(Tabela1[[#This Row],[CLASSIFICAÇÃO]],[1]Lista_Susp_!PRAZO,2,0)+Tabela1[[#This Row],[DATA]],"")</f>
        <v/>
      </c>
      <c r="AA932" s="19" t="b">
        <f ca="1">IF(Tabela1[[#This Row],[R.A.E]]="SIM",IF(AC932="ok","CONCLUÍDO",IF(Tabela1[[#This Row],[PRAZO ABERTURA R.A.E]]&lt;TODAY(),"ATRASADO","NO PRAZO")))</f>
        <v>0</v>
      </c>
      <c r="AB932" s="19" t="str">
        <f ca="1">IF(Tabela1[[#This Row],[PRAZO ABERTURA R.A.E]]&gt;=TODAY(),"",IF(Tabela1[[#This Row],[STATUS]]="ATRASADO",TODAY()-Tabela1[[#This Row],[PRAZO ABERTURA R.A.E]],""))</f>
        <v/>
      </c>
      <c r="AE932" s="2"/>
      <c r="AF932" t="s">
        <v>52</v>
      </c>
    </row>
    <row r="933" spans="1:32" ht="45" x14ac:dyDescent="0.25">
      <c r="A933" s="20">
        <v>932</v>
      </c>
      <c r="B933" s="45" t="s">
        <v>71</v>
      </c>
      <c r="C933" s="49">
        <v>45502</v>
      </c>
      <c r="D933" s="6" t="str">
        <f t="shared" si="10"/>
        <v>julho</v>
      </c>
      <c r="E933" s="21">
        <v>0.59027777777777779</v>
      </c>
      <c r="F933" s="40" t="s">
        <v>5116</v>
      </c>
      <c r="G933" s="20" t="s">
        <v>73</v>
      </c>
      <c r="H933" s="9"/>
      <c r="I933" s="10"/>
      <c r="J933" s="2"/>
      <c r="K933" s="11" t="s">
        <v>5117</v>
      </c>
      <c r="L933" s="4" t="s">
        <v>3830</v>
      </c>
      <c r="M933" s="2" t="s">
        <v>128</v>
      </c>
      <c r="N933" s="20" t="s">
        <v>5118</v>
      </c>
      <c r="O933" s="20" t="s">
        <v>5119</v>
      </c>
      <c r="P933" s="2" t="s">
        <v>213</v>
      </c>
      <c r="S933" s="2"/>
      <c r="T933" s="41" t="s">
        <v>5120</v>
      </c>
      <c r="U933" s="2" t="s">
        <v>5121</v>
      </c>
      <c r="V933" s="2" t="s">
        <v>3811</v>
      </c>
      <c r="W933" s="2" t="s">
        <v>46</v>
      </c>
      <c r="X933" s="2" t="s">
        <v>47</v>
      </c>
      <c r="Y933" s="2" t="s">
        <v>48</v>
      </c>
      <c r="Z933" s="17" t="str">
        <f>IF(Tabela1[[#This Row],[R.A.E]]="SIM",VLOOKUP(Tabela1[[#This Row],[CLASSIFICAÇÃO]],[1]Lista_Susp_!PRAZO,2,0)+Tabela1[[#This Row],[DATA]],"")</f>
        <v/>
      </c>
      <c r="AA933" s="19" t="b">
        <f ca="1">IF(Tabela1[[#This Row],[R.A.E]]="SIM",IF(AC933="ok","CONCLUÍDO",IF(Tabela1[[#This Row],[PRAZO ABERTURA R.A.E]]&lt;TODAY(),"ATRASADO","NO PRAZO")))</f>
        <v>0</v>
      </c>
      <c r="AB933" s="19" t="str">
        <f ca="1">IF(Tabela1[[#This Row],[PRAZO ABERTURA R.A.E]]&gt;=TODAY(),"",IF(Tabela1[[#This Row],[STATUS]]="ATRASADO",TODAY()-Tabela1[[#This Row],[PRAZO ABERTURA R.A.E]],""))</f>
        <v/>
      </c>
      <c r="AE933" s="2"/>
      <c r="AF933" t="s">
        <v>48</v>
      </c>
    </row>
    <row r="934" spans="1:32" ht="30" x14ac:dyDescent="0.25">
      <c r="A934" s="20">
        <v>933</v>
      </c>
      <c r="B934" s="20" t="s">
        <v>71</v>
      </c>
      <c r="C934" s="49">
        <v>45504</v>
      </c>
      <c r="D934" s="6" t="str">
        <f t="shared" si="10"/>
        <v>julho</v>
      </c>
      <c r="E934" s="21">
        <v>0.3611111111111111</v>
      </c>
      <c r="F934" s="40" t="s">
        <v>5122</v>
      </c>
      <c r="G934" s="20" t="s">
        <v>73</v>
      </c>
      <c r="H934" s="9"/>
      <c r="I934" s="10"/>
      <c r="J934" s="2"/>
      <c r="K934" s="11" t="s">
        <v>5123</v>
      </c>
      <c r="L934" s="4" t="s">
        <v>75</v>
      </c>
      <c r="M934" s="2" t="s">
        <v>76</v>
      </c>
      <c r="N934" s="20" t="s">
        <v>5124</v>
      </c>
      <c r="O934" s="20" t="s">
        <v>5125</v>
      </c>
      <c r="P934" s="2" t="s">
        <v>79</v>
      </c>
      <c r="S934" s="2"/>
      <c r="T934" s="41" t="s">
        <v>5126</v>
      </c>
      <c r="U934" s="2" t="s">
        <v>5127</v>
      </c>
      <c r="V934" s="2" t="s">
        <v>415</v>
      </c>
      <c r="W934" s="2" t="s">
        <v>46</v>
      </c>
      <c r="X934" s="2" t="s">
        <v>47</v>
      </c>
      <c r="Y934" s="2" t="s">
        <v>48</v>
      </c>
      <c r="Z934" s="17" t="str">
        <f>IF(Tabela1[[#This Row],[R.A.E]]="SIM",VLOOKUP(Tabela1[[#This Row],[CLASSIFICAÇÃO]],[1]Lista_Susp_!PRAZO,2,0)+Tabela1[[#This Row],[DATA]],"")</f>
        <v/>
      </c>
      <c r="AA934" s="19" t="b">
        <f ca="1">IF(Tabela1[[#This Row],[R.A.E]]="SIM",IF(AC934="ok","CONCLUÍDO",IF(Tabela1[[#This Row],[PRAZO ABERTURA R.A.E]]&lt;TODAY(),"ATRASADO","NO PRAZO")))</f>
        <v>0</v>
      </c>
      <c r="AB934" s="19" t="str">
        <f ca="1">IF(Tabela1[[#This Row],[PRAZO ABERTURA R.A.E]]&gt;=TODAY(),"",IF(Tabela1[[#This Row],[STATUS]]="ATRASADO",TODAY()-Tabela1[[#This Row],[PRAZO ABERTURA R.A.E]],""))</f>
        <v/>
      </c>
      <c r="AE934" s="2"/>
      <c r="AF934" t="s">
        <v>52</v>
      </c>
    </row>
    <row r="935" spans="1:32" ht="30" x14ac:dyDescent="0.25">
      <c r="A935" s="20">
        <v>934</v>
      </c>
      <c r="B935" s="20" t="s">
        <v>32</v>
      </c>
      <c r="C935" s="49">
        <v>45505</v>
      </c>
      <c r="D935" s="6" t="str">
        <f t="shared" si="10"/>
        <v>agosto</v>
      </c>
      <c r="E935" s="21">
        <v>0.20833333333333334</v>
      </c>
      <c r="F935" s="40" t="s">
        <v>5128</v>
      </c>
      <c r="G935" s="20" t="s">
        <v>34</v>
      </c>
      <c r="H935" s="9" t="s">
        <v>93</v>
      </c>
      <c r="I935" s="10"/>
      <c r="J935" s="2"/>
      <c r="K935" s="11" t="s">
        <v>5129</v>
      </c>
      <c r="L935" s="4" t="s">
        <v>37</v>
      </c>
      <c r="M935" s="2" t="s">
        <v>38</v>
      </c>
      <c r="N935" s="20" t="s">
        <v>3164</v>
      </c>
      <c r="O935" s="20" t="s">
        <v>5130</v>
      </c>
      <c r="P935" s="2" t="s">
        <v>3065</v>
      </c>
      <c r="S935" s="2"/>
      <c r="T935" t="s">
        <v>5131</v>
      </c>
      <c r="U935" s="2" t="s">
        <v>3067</v>
      </c>
      <c r="V935" s="2" t="s">
        <v>45</v>
      </c>
      <c r="W935" s="2" t="s">
        <v>46</v>
      </c>
      <c r="X935" s="2" t="s">
        <v>47</v>
      </c>
      <c r="Y935" s="2" t="s">
        <v>48</v>
      </c>
      <c r="Z935" s="17" t="str">
        <f>IF(Tabela1[[#This Row],[R.A.E]]="SIM",VLOOKUP(Tabela1[[#This Row],[CLASSIFICAÇÃO]],[1]Lista_Susp_!PRAZO,2,0)+Tabela1[[#This Row],[DATA]],"")</f>
        <v/>
      </c>
      <c r="AA935" s="19" t="b">
        <f ca="1">IF(Tabela1[[#This Row],[R.A.E]]="SIM",IF(AC935="ok","CONCLUÍDO",IF(Tabela1[[#This Row],[PRAZO ABERTURA R.A.E]]&lt;TODAY(),"ATRASADO","NO PRAZO")))</f>
        <v>0</v>
      </c>
      <c r="AB935" s="19" t="str">
        <f ca="1">IF(Tabela1[[#This Row],[PRAZO ABERTURA R.A.E]]&gt;=TODAY(),"",IF(Tabela1[[#This Row],[STATUS]]="ATRASADO",TODAY()-Tabela1[[#This Row],[PRAZO ABERTURA R.A.E]],""))</f>
        <v/>
      </c>
      <c r="AE935" s="2"/>
      <c r="AF935" t="s">
        <v>52</v>
      </c>
    </row>
    <row r="936" spans="1:32" ht="45" x14ac:dyDescent="0.25">
      <c r="A936" s="20">
        <v>935</v>
      </c>
      <c r="B936" s="20" t="s">
        <v>32</v>
      </c>
      <c r="C936" s="49">
        <v>45505</v>
      </c>
      <c r="D936" s="6" t="str">
        <f t="shared" si="10"/>
        <v>agosto</v>
      </c>
      <c r="E936" s="21">
        <v>7.2916666666666671E-2</v>
      </c>
      <c r="F936" s="40" t="s">
        <v>5111</v>
      </c>
      <c r="G936" s="20" t="s">
        <v>34</v>
      </c>
      <c r="H936" s="9" t="s">
        <v>113</v>
      </c>
      <c r="I936" s="10"/>
      <c r="J936" s="2"/>
      <c r="K936" s="11" t="s">
        <v>5132</v>
      </c>
      <c r="L936" s="4" t="s">
        <v>37</v>
      </c>
      <c r="M936" s="2" t="s">
        <v>593</v>
      </c>
      <c r="N936" s="20" t="s">
        <v>2828</v>
      </c>
      <c r="O936" s="40" t="s">
        <v>5133</v>
      </c>
      <c r="P936" s="2" t="s">
        <v>1628</v>
      </c>
      <c r="S936" s="2"/>
      <c r="T936" s="41" t="s">
        <v>5134</v>
      </c>
      <c r="U936" s="2" t="s">
        <v>5135</v>
      </c>
      <c r="V936" s="2" t="s">
        <v>599</v>
      </c>
      <c r="W936" s="2" t="s">
        <v>46</v>
      </c>
      <c r="X936" s="2" t="s">
        <v>47</v>
      </c>
      <c r="Y936" s="2" t="s">
        <v>48</v>
      </c>
      <c r="Z936" s="17" t="str">
        <f>IF(Tabela1[[#This Row],[R.A.E]]="SIM",VLOOKUP(Tabela1[[#This Row],[CLASSIFICAÇÃO]],[1]Lista_Susp_!PRAZO,2,0)+Tabela1[[#This Row],[DATA]],"")</f>
        <v/>
      </c>
      <c r="AA936" s="19" t="b">
        <f ca="1">IF(Tabela1[[#This Row],[R.A.E]]="SIM",IF(AC936="ok","CONCLUÍDO",IF(Tabela1[[#This Row],[PRAZO ABERTURA R.A.E]]&lt;TODAY(),"ATRASADO","NO PRAZO")))</f>
        <v>0</v>
      </c>
      <c r="AB936" s="19" t="str">
        <f ca="1">IF(Tabela1[[#This Row],[PRAZO ABERTURA R.A.E]]&gt;=TODAY(),"",IF(Tabela1[[#This Row],[STATUS]]="ATRASADO",TODAY()-Tabela1[[#This Row],[PRAZO ABERTURA R.A.E]],""))</f>
        <v/>
      </c>
      <c r="AE936" s="2"/>
      <c r="AF936" t="s">
        <v>52</v>
      </c>
    </row>
    <row r="937" spans="1:32" ht="30" x14ac:dyDescent="0.25">
      <c r="A937" s="20">
        <v>936</v>
      </c>
      <c r="B937" s="20" t="s">
        <v>32</v>
      </c>
      <c r="C937" s="49">
        <v>45504</v>
      </c>
      <c r="D937" s="6" t="str">
        <f t="shared" ref="D937:D1000" si="11">TEXT(C937,"MMMM")</f>
        <v>julho</v>
      </c>
      <c r="E937" s="21">
        <v>0.44791666666666669</v>
      </c>
      <c r="F937" s="40" t="s">
        <v>5071</v>
      </c>
      <c r="G937" s="20" t="s">
        <v>125</v>
      </c>
      <c r="H937" s="9"/>
      <c r="I937" s="10"/>
      <c r="J937" s="2"/>
      <c r="K937" s="11" t="s">
        <v>5136</v>
      </c>
      <c r="L937" s="4" t="s">
        <v>3885</v>
      </c>
      <c r="M937" s="2" t="s">
        <v>128</v>
      </c>
      <c r="N937" s="20" t="s">
        <v>2681</v>
      </c>
      <c r="O937" s="20" t="s">
        <v>4765</v>
      </c>
      <c r="P937" s="2" t="s">
        <v>231</v>
      </c>
      <c r="S937" s="2"/>
      <c r="T937" s="41" t="s">
        <v>5137</v>
      </c>
      <c r="U937" s="2" t="s">
        <v>3888</v>
      </c>
      <c r="V937" s="2" t="s">
        <v>135</v>
      </c>
      <c r="W937" s="2" t="s">
        <v>184</v>
      </c>
      <c r="X937" s="2" t="s">
        <v>47</v>
      </c>
      <c r="Y937" s="2" t="s">
        <v>52</v>
      </c>
      <c r="Z937" s="17">
        <f>IF(Tabela1[[#This Row],[R.A.E]]="SIM",VLOOKUP(Tabela1[[#This Row],[CLASSIFICAÇÃO]],[1]Lista_Susp_!PRAZO,2,0)+Tabela1[[#This Row],[DATA]],"")</f>
        <v>45511</v>
      </c>
      <c r="AA937" s="19" t="str">
        <f ca="1">IF(Tabela1[[#This Row],[R.A.E]]="SIM",IF(AC937="ok","CONCLUÍDO",IF(Tabela1[[#This Row],[PRAZO ABERTURA R.A.E]]&lt;TODAY(),"ATRASADO","NO PRAZO")))</f>
        <v>CONCLUÍDO</v>
      </c>
      <c r="AB937" s="19" t="str">
        <f ca="1">IF(Tabela1[[#This Row],[PRAZO ABERTURA R.A.E]]&gt;=TODAY(),"",IF(Tabela1[[#This Row],[STATUS]]="ATRASADO",TODAY()-Tabela1[[#This Row],[PRAZO ABERTURA R.A.E]],""))</f>
        <v/>
      </c>
      <c r="AC937" s="2" t="s">
        <v>62</v>
      </c>
      <c r="AD937" s="17">
        <v>45512</v>
      </c>
      <c r="AE937" s="2" t="s">
        <v>52</v>
      </c>
      <c r="AF937" t="s">
        <v>52</v>
      </c>
    </row>
    <row r="938" spans="1:32" ht="30" x14ac:dyDescent="0.25">
      <c r="A938" s="20">
        <v>937</v>
      </c>
      <c r="B938" s="20" t="s">
        <v>32</v>
      </c>
      <c r="C938" s="49">
        <v>45504</v>
      </c>
      <c r="D938" s="6" t="str">
        <f t="shared" si="11"/>
        <v>julho</v>
      </c>
      <c r="E938" s="21">
        <v>0.625</v>
      </c>
      <c r="F938" s="40" t="s">
        <v>5138</v>
      </c>
      <c r="G938" s="20" t="s">
        <v>73</v>
      </c>
      <c r="H938" s="9"/>
      <c r="I938" s="10"/>
      <c r="J938" s="2"/>
      <c r="K938" s="11" t="s">
        <v>5139</v>
      </c>
      <c r="L938" s="4" t="s">
        <v>37</v>
      </c>
      <c r="M938" s="2" t="s">
        <v>128</v>
      </c>
      <c r="N938" s="20" t="s">
        <v>3780</v>
      </c>
      <c r="O938" s="40" t="s">
        <v>5140</v>
      </c>
      <c r="P938" s="2" t="s">
        <v>5000</v>
      </c>
      <c r="S938" s="2"/>
      <c r="T938" s="41" t="s">
        <v>5141</v>
      </c>
      <c r="U938" s="2" t="s">
        <v>3409</v>
      </c>
      <c r="V938" s="2" t="s">
        <v>1038</v>
      </c>
      <c r="W938" s="2" t="s">
        <v>46</v>
      </c>
      <c r="X938" s="2" t="s">
        <v>47</v>
      </c>
      <c r="Y938" s="2" t="s">
        <v>48</v>
      </c>
      <c r="Z938" s="17" t="str">
        <f>IF(Tabela1[[#This Row],[R.A.E]]="SIM",VLOOKUP(Tabela1[[#This Row],[CLASSIFICAÇÃO]],[1]Lista_Susp_!PRAZO,2,0)+Tabela1[[#This Row],[DATA]],"")</f>
        <v/>
      </c>
      <c r="AA938" s="19" t="b">
        <f ca="1">IF(Tabela1[[#This Row],[R.A.E]]="SIM",IF(AC938="ok","CONCLUÍDO",IF(Tabela1[[#This Row],[PRAZO ABERTURA R.A.E]]&lt;TODAY(),"ATRASADO","NO PRAZO")))</f>
        <v>0</v>
      </c>
      <c r="AB938" s="19" t="str">
        <f ca="1">IF(Tabela1[[#This Row],[PRAZO ABERTURA R.A.E]]&gt;=TODAY(),"",IF(Tabela1[[#This Row],[STATUS]]="ATRASADO",TODAY()-Tabela1[[#This Row],[PRAZO ABERTURA R.A.E]],""))</f>
        <v/>
      </c>
      <c r="AE938" s="2"/>
      <c r="AF938" t="s">
        <v>52</v>
      </c>
    </row>
    <row r="939" spans="1:32" ht="30" x14ac:dyDescent="0.25">
      <c r="A939" s="20">
        <v>938</v>
      </c>
      <c r="B939" s="20" t="s">
        <v>32</v>
      </c>
      <c r="C939" s="49">
        <v>45503</v>
      </c>
      <c r="D939" s="6" t="str">
        <f t="shared" si="11"/>
        <v>julho</v>
      </c>
      <c r="E939" s="21">
        <v>0.54166666666666663</v>
      </c>
      <c r="F939" s="40" t="s">
        <v>5142</v>
      </c>
      <c r="G939" s="20" t="s">
        <v>73</v>
      </c>
      <c r="H939" s="9"/>
      <c r="I939" s="10"/>
      <c r="J939" s="2"/>
      <c r="K939" s="11" t="s">
        <v>5143</v>
      </c>
      <c r="L939" s="4" t="s">
        <v>37</v>
      </c>
      <c r="M939" s="2" t="s">
        <v>76</v>
      </c>
      <c r="N939" s="20" t="s">
        <v>5144</v>
      </c>
      <c r="O939" s="20" t="s">
        <v>5145</v>
      </c>
      <c r="P939" s="2" t="s">
        <v>3448</v>
      </c>
      <c r="S939" s="2"/>
      <c r="T939" s="41" t="s">
        <v>5146</v>
      </c>
      <c r="U939" s="2" t="s">
        <v>5147</v>
      </c>
      <c r="V939" s="2" t="s">
        <v>467</v>
      </c>
      <c r="W939" s="2" t="s">
        <v>46</v>
      </c>
      <c r="X939" s="2" t="s">
        <v>47</v>
      </c>
      <c r="Y939" s="2" t="s">
        <v>48</v>
      </c>
      <c r="Z939" s="17" t="str">
        <f>IF(Tabela1[[#This Row],[R.A.E]]="SIM",VLOOKUP(Tabela1[[#This Row],[CLASSIFICAÇÃO]],[1]Lista_Susp_!PRAZO,2,0)+Tabela1[[#This Row],[DATA]],"")</f>
        <v/>
      </c>
      <c r="AA939" s="19" t="b">
        <f ca="1">IF(Tabela1[[#This Row],[R.A.E]]="SIM",IF(AC939="ok","CONCLUÍDO",IF(Tabela1[[#This Row],[PRAZO ABERTURA R.A.E]]&lt;TODAY(),"ATRASADO","NO PRAZO")))</f>
        <v>0</v>
      </c>
      <c r="AB939" s="19" t="str">
        <f ca="1">IF(Tabela1[[#This Row],[PRAZO ABERTURA R.A.E]]&gt;=TODAY(),"",IF(Tabela1[[#This Row],[STATUS]]="ATRASADO",TODAY()-Tabela1[[#This Row],[PRAZO ABERTURA R.A.E]],""))</f>
        <v/>
      </c>
      <c r="AE939" s="2"/>
      <c r="AF939" t="s">
        <v>52</v>
      </c>
    </row>
    <row r="940" spans="1:32" ht="45" x14ac:dyDescent="0.25">
      <c r="A940" s="20">
        <v>939</v>
      </c>
      <c r="B940" s="20" t="s">
        <v>32</v>
      </c>
      <c r="C940" s="49">
        <v>45504</v>
      </c>
      <c r="D940" s="6" t="str">
        <f t="shared" si="11"/>
        <v>julho</v>
      </c>
      <c r="E940" s="21">
        <v>0.85416666666666663</v>
      </c>
      <c r="F940" s="40" t="s">
        <v>5148</v>
      </c>
      <c r="G940" s="20" t="s">
        <v>34</v>
      </c>
      <c r="H940" s="9" t="s">
        <v>35</v>
      </c>
      <c r="I940" s="10"/>
      <c r="J940" s="2"/>
      <c r="K940" s="30" t="s">
        <v>5149</v>
      </c>
      <c r="L940" s="4" t="s">
        <v>37</v>
      </c>
      <c r="M940" s="2" t="s">
        <v>128</v>
      </c>
      <c r="N940" s="20" t="s">
        <v>4620</v>
      </c>
      <c r="O940" s="20" t="s">
        <v>5150</v>
      </c>
      <c r="P940" s="2" t="s">
        <v>5151</v>
      </c>
      <c r="S940" s="2"/>
      <c r="T940" s="41" t="s">
        <v>5152</v>
      </c>
      <c r="U940" s="2" t="s">
        <v>4354</v>
      </c>
      <c r="V940" s="2" t="s">
        <v>1038</v>
      </c>
      <c r="W940" s="2" t="s">
        <v>46</v>
      </c>
      <c r="X940" s="2" t="s">
        <v>47</v>
      </c>
      <c r="Y940" s="2" t="s">
        <v>48</v>
      </c>
      <c r="Z940" s="17" t="str">
        <f>IF(Tabela1[[#This Row],[R.A.E]]="SIM",VLOOKUP(Tabela1[[#This Row],[CLASSIFICAÇÃO]],[1]Lista_Susp_!PRAZO,2,0)+Tabela1[[#This Row],[DATA]],"")</f>
        <v/>
      </c>
      <c r="AA940" s="19" t="b">
        <f ca="1">IF(Tabela1[[#This Row],[R.A.E]]="SIM",IF(AC940="ok","CONCLUÍDO",IF(Tabela1[[#This Row],[PRAZO ABERTURA R.A.E]]&lt;TODAY(),"ATRASADO","NO PRAZO")))</f>
        <v>0</v>
      </c>
      <c r="AB940" s="19" t="str">
        <f ca="1">IF(Tabela1[[#This Row],[PRAZO ABERTURA R.A.E]]&gt;=TODAY(),"",IF(Tabela1[[#This Row],[STATUS]]="ATRASADO",TODAY()-Tabela1[[#This Row],[PRAZO ABERTURA R.A.E]],""))</f>
        <v/>
      </c>
      <c r="AE940" s="2"/>
      <c r="AF940" t="s">
        <v>52</v>
      </c>
    </row>
    <row r="941" spans="1:32" x14ac:dyDescent="0.25">
      <c r="A941" s="20">
        <v>940</v>
      </c>
      <c r="B941" s="20" t="s">
        <v>32</v>
      </c>
      <c r="C941" s="49">
        <v>45505</v>
      </c>
      <c r="D941" s="6" t="str">
        <f t="shared" si="11"/>
        <v>agosto</v>
      </c>
      <c r="E941" s="21">
        <v>0.30902777777777779</v>
      </c>
      <c r="F941" s="40" t="s">
        <v>5153</v>
      </c>
      <c r="G941" s="20" t="s">
        <v>73</v>
      </c>
      <c r="H941" s="9"/>
      <c r="I941" s="10"/>
      <c r="J941" s="2"/>
      <c r="K941" s="11" t="s">
        <v>5154</v>
      </c>
      <c r="L941" s="4" t="s">
        <v>211</v>
      </c>
      <c r="M941" s="2" t="s">
        <v>128</v>
      </c>
      <c r="N941" s="20" t="s">
        <v>1695</v>
      </c>
      <c r="O941" s="20" t="s">
        <v>5155</v>
      </c>
      <c r="P941" s="2" t="s">
        <v>3717</v>
      </c>
      <c r="S941" s="2"/>
      <c r="T941" s="41" t="s">
        <v>5156</v>
      </c>
      <c r="U941" s="2" t="s">
        <v>5157</v>
      </c>
      <c r="V941" s="2" t="s">
        <v>219</v>
      </c>
      <c r="W941" s="2" t="s">
        <v>46</v>
      </c>
      <c r="X941" s="2" t="s">
        <v>47</v>
      </c>
      <c r="Y941" s="2" t="s">
        <v>48</v>
      </c>
      <c r="Z941" s="17" t="str">
        <f>IF(Tabela1[[#This Row],[R.A.E]]="SIM",VLOOKUP(Tabela1[[#This Row],[CLASSIFICAÇÃO]],[1]Lista_Susp_!PRAZO,2,0)+Tabela1[[#This Row],[DATA]],"")</f>
        <v/>
      </c>
      <c r="AA941" s="19" t="b">
        <f ca="1">IF(Tabela1[[#This Row],[R.A.E]]="SIM",IF(AC941="ok","CONCLUÍDO",IF(Tabela1[[#This Row],[PRAZO ABERTURA R.A.E]]&lt;TODAY(),"ATRASADO","NO PRAZO")))</f>
        <v>0</v>
      </c>
      <c r="AB941" s="19" t="str">
        <f ca="1">IF(Tabela1[[#This Row],[PRAZO ABERTURA R.A.E]]&gt;=TODAY(),"",IF(Tabela1[[#This Row],[STATUS]]="ATRASADO",TODAY()-Tabela1[[#This Row],[PRAZO ABERTURA R.A.E]],""))</f>
        <v/>
      </c>
      <c r="AE941" s="2"/>
      <c r="AF941" t="s">
        <v>52</v>
      </c>
    </row>
    <row r="942" spans="1:32" ht="30" x14ac:dyDescent="0.25">
      <c r="A942" s="20">
        <v>941</v>
      </c>
      <c r="B942" s="20" t="s">
        <v>32</v>
      </c>
      <c r="C942" s="49">
        <v>45505</v>
      </c>
      <c r="D942" s="6" t="str">
        <f t="shared" si="11"/>
        <v>agosto</v>
      </c>
      <c r="E942" s="21">
        <v>0.4375</v>
      </c>
      <c r="F942" s="40" t="s">
        <v>5158</v>
      </c>
      <c r="G942" s="20" t="s">
        <v>73</v>
      </c>
      <c r="H942" s="9"/>
      <c r="I942" s="10"/>
      <c r="J942" s="2"/>
      <c r="K942" s="11" t="s">
        <v>5159</v>
      </c>
      <c r="L942" s="4" t="s">
        <v>3339</v>
      </c>
      <c r="M942" s="2" t="s">
        <v>128</v>
      </c>
      <c r="N942" s="20" t="s">
        <v>4529</v>
      </c>
      <c r="O942" s="20" t="s">
        <v>5160</v>
      </c>
      <c r="P942" s="2" t="s">
        <v>5161</v>
      </c>
      <c r="S942" s="2"/>
      <c r="T942" s="41" t="s">
        <v>5162</v>
      </c>
      <c r="U942" s="2" t="s">
        <v>3344</v>
      </c>
      <c r="V942" s="2" t="s">
        <v>219</v>
      </c>
      <c r="W942" s="2" t="s">
        <v>46</v>
      </c>
      <c r="X942" s="2" t="s">
        <v>47</v>
      </c>
      <c r="Y942" s="2" t="s">
        <v>48</v>
      </c>
      <c r="Z942" s="17" t="str">
        <f>IF(Tabela1[[#This Row],[R.A.E]]="SIM",VLOOKUP(Tabela1[[#This Row],[CLASSIFICAÇÃO]],[1]Lista_Susp_!PRAZO,2,0)+Tabela1[[#This Row],[DATA]],"")</f>
        <v/>
      </c>
      <c r="AA942" s="19" t="b">
        <f ca="1">IF(Tabela1[[#This Row],[R.A.E]]="SIM",IF(AC942="ok","CONCLUÍDO",IF(Tabela1[[#This Row],[PRAZO ABERTURA R.A.E]]&lt;TODAY(),"ATRASADO","NO PRAZO")))</f>
        <v>0</v>
      </c>
      <c r="AB942" s="19" t="str">
        <f ca="1">IF(Tabela1[[#This Row],[PRAZO ABERTURA R.A.E]]&gt;=TODAY(),"",IF(Tabela1[[#This Row],[STATUS]]="ATRASADO",TODAY()-Tabela1[[#This Row],[PRAZO ABERTURA R.A.E]],""))</f>
        <v/>
      </c>
      <c r="AE942" s="2"/>
      <c r="AF942" t="s">
        <v>52</v>
      </c>
    </row>
    <row r="943" spans="1:32" ht="30" x14ac:dyDescent="0.25">
      <c r="A943" s="20">
        <v>942</v>
      </c>
      <c r="B943" s="20" t="s">
        <v>32</v>
      </c>
      <c r="C943" s="49">
        <v>45505</v>
      </c>
      <c r="D943" s="6" t="str">
        <f t="shared" si="11"/>
        <v>agosto</v>
      </c>
      <c r="E943" s="21">
        <v>0.26041666666666669</v>
      </c>
      <c r="F943" s="40" t="s">
        <v>5163</v>
      </c>
      <c r="G943" s="20" t="s">
        <v>73</v>
      </c>
      <c r="H943" s="9"/>
      <c r="I943" s="10"/>
      <c r="J943" s="2"/>
      <c r="K943" s="11" t="s">
        <v>5164</v>
      </c>
      <c r="L943" s="4" t="s">
        <v>689</v>
      </c>
      <c r="M943" s="2" t="s">
        <v>128</v>
      </c>
      <c r="N943" s="20" t="s">
        <v>4316</v>
      </c>
      <c r="O943" s="20" t="s">
        <v>5165</v>
      </c>
      <c r="P943" s="2" t="s">
        <v>3184</v>
      </c>
      <c r="S943" s="2"/>
      <c r="T943" s="41" t="s">
        <v>5166</v>
      </c>
      <c r="U943" s="2" t="s">
        <v>5167</v>
      </c>
      <c r="V943" s="2" t="s">
        <v>135</v>
      </c>
      <c r="W943" s="2" t="s">
        <v>46</v>
      </c>
      <c r="X943" s="2" t="s">
        <v>47</v>
      </c>
      <c r="Y943" s="2" t="s">
        <v>48</v>
      </c>
      <c r="Z943" s="17" t="str">
        <f>IF(Tabela1[[#This Row],[R.A.E]]="SIM",VLOOKUP(Tabela1[[#This Row],[CLASSIFICAÇÃO]],[1]Lista_Susp_!PRAZO,2,0)+Tabela1[[#This Row],[DATA]],"")</f>
        <v/>
      </c>
      <c r="AA943" s="19" t="b">
        <f ca="1">IF(Tabela1[[#This Row],[R.A.E]]="SIM",IF(AC943="ok","CONCLUÍDO",IF(Tabela1[[#This Row],[PRAZO ABERTURA R.A.E]]&lt;TODAY(),"ATRASADO","NO PRAZO")))</f>
        <v>0</v>
      </c>
      <c r="AB943" s="19" t="str">
        <f ca="1">IF(Tabela1[[#This Row],[PRAZO ABERTURA R.A.E]]&gt;=TODAY(),"",IF(Tabela1[[#This Row],[STATUS]]="ATRASADO",TODAY()-Tabela1[[#This Row],[PRAZO ABERTURA R.A.E]],""))</f>
        <v/>
      </c>
      <c r="AE943" s="2"/>
      <c r="AF943" t="s">
        <v>52</v>
      </c>
    </row>
    <row r="944" spans="1:32" ht="30" x14ac:dyDescent="0.25">
      <c r="A944" s="20">
        <v>943</v>
      </c>
      <c r="B944" s="20" t="s">
        <v>32</v>
      </c>
      <c r="C944" s="49">
        <v>45505</v>
      </c>
      <c r="D944" s="6" t="str">
        <f t="shared" si="11"/>
        <v>agosto</v>
      </c>
      <c r="E944" s="21">
        <v>0.53125</v>
      </c>
      <c r="F944" s="40" t="s">
        <v>5168</v>
      </c>
      <c r="G944" s="20" t="s">
        <v>64</v>
      </c>
      <c r="H944" s="9"/>
      <c r="I944" s="10"/>
      <c r="J944" s="2"/>
      <c r="K944" s="11" t="s">
        <v>5169</v>
      </c>
      <c r="L944" s="4" t="s">
        <v>37</v>
      </c>
      <c r="M944" s="2" t="s">
        <v>96</v>
      </c>
      <c r="N944" s="20" t="s">
        <v>5170</v>
      </c>
      <c r="O944" s="20" t="s">
        <v>5171</v>
      </c>
      <c r="P944" s="2" t="s">
        <v>3233</v>
      </c>
      <c r="S944" s="2"/>
      <c r="T944" s="41" t="s">
        <v>5172</v>
      </c>
      <c r="U944" s="2" t="s">
        <v>3315</v>
      </c>
      <c r="V944" s="2" t="s">
        <v>60</v>
      </c>
      <c r="W944" s="2" t="s">
        <v>46</v>
      </c>
      <c r="X944" s="2" t="s">
        <v>47</v>
      </c>
      <c r="Y944" s="2" t="s">
        <v>48</v>
      </c>
      <c r="Z944" s="17" t="str">
        <f>IF(Tabela1[[#This Row],[R.A.E]]="SIM",VLOOKUP(Tabela1[[#This Row],[CLASSIFICAÇÃO]],[1]Lista_Susp_!PRAZO,2,0)+Tabela1[[#This Row],[DATA]],"")</f>
        <v/>
      </c>
      <c r="AA944" s="19" t="b">
        <f ca="1">IF(Tabela1[[#This Row],[R.A.E]]="SIM",IF(AC944="ok","CONCLUÍDO",IF(Tabela1[[#This Row],[PRAZO ABERTURA R.A.E]]&lt;TODAY(),"ATRASADO","NO PRAZO")))</f>
        <v>0</v>
      </c>
      <c r="AB944" s="19" t="str">
        <f ca="1">IF(Tabela1[[#This Row],[PRAZO ABERTURA R.A.E]]&gt;=TODAY(),"",IF(Tabela1[[#This Row],[STATUS]]="ATRASADO",TODAY()-Tabela1[[#This Row],[PRAZO ABERTURA R.A.E]],""))</f>
        <v/>
      </c>
      <c r="AE944" s="2"/>
      <c r="AF944" t="s">
        <v>52</v>
      </c>
    </row>
    <row r="945" spans="1:32" ht="45" x14ac:dyDescent="0.25">
      <c r="A945" s="80">
        <v>944</v>
      </c>
      <c r="B945" s="20" t="s">
        <v>32</v>
      </c>
      <c r="C945" s="49">
        <v>45504</v>
      </c>
      <c r="D945" s="6" t="str">
        <f t="shared" si="11"/>
        <v>julho</v>
      </c>
      <c r="E945" s="21">
        <v>0.75</v>
      </c>
      <c r="F945" s="40" t="s">
        <v>3467</v>
      </c>
      <c r="G945" s="20" t="s">
        <v>73</v>
      </c>
      <c r="H945" s="9"/>
      <c r="I945" s="10"/>
      <c r="J945" s="2"/>
      <c r="K945" s="11" t="s">
        <v>5173</v>
      </c>
      <c r="L945" s="4" t="s">
        <v>37</v>
      </c>
      <c r="M945" s="2" t="s">
        <v>272</v>
      </c>
      <c r="N945" s="20" t="s">
        <v>5174</v>
      </c>
      <c r="O945" s="20" t="s">
        <v>5175</v>
      </c>
      <c r="P945" s="2" t="s">
        <v>5176</v>
      </c>
      <c r="S945" s="2"/>
      <c r="T945" s="41" t="s">
        <v>5177</v>
      </c>
      <c r="U945" s="2" t="s">
        <v>5178</v>
      </c>
      <c r="V945" s="2" t="s">
        <v>279</v>
      </c>
      <c r="W945" s="2" t="s">
        <v>46</v>
      </c>
      <c r="X945" s="2" t="s">
        <v>47</v>
      </c>
      <c r="Y945" s="2" t="s">
        <v>48</v>
      </c>
      <c r="Z945" s="17" t="str">
        <f>IF(Tabela1[[#This Row],[R.A.E]]="SIM",VLOOKUP(Tabela1[[#This Row],[CLASSIFICAÇÃO]],[1]Lista_Susp_!PRAZO,2,0)+Tabela1[[#This Row],[DATA]],"")</f>
        <v/>
      </c>
      <c r="AA945" s="19" t="b">
        <f ca="1">IF(Tabela1[[#This Row],[R.A.E]]="SIM",IF(AC945="ok","CONCLUÍDO",IF(Tabela1[[#This Row],[PRAZO ABERTURA R.A.E]]&lt;TODAY(),"ATRASADO","NO PRAZO")))</f>
        <v>0</v>
      </c>
      <c r="AB945" s="19" t="str">
        <f ca="1">IF(Tabela1[[#This Row],[PRAZO ABERTURA R.A.E]]&gt;=TODAY(),"",IF(Tabela1[[#This Row],[STATUS]]="ATRASADO",TODAY()-Tabela1[[#This Row],[PRAZO ABERTURA R.A.E]],""))</f>
        <v/>
      </c>
      <c r="AE945" s="2"/>
      <c r="AF945" t="s">
        <v>52</v>
      </c>
    </row>
    <row r="946" spans="1:32" ht="30" x14ac:dyDescent="0.25">
      <c r="A946" s="20">
        <v>945</v>
      </c>
      <c r="B946" s="20" t="s">
        <v>71</v>
      </c>
      <c r="C946" s="49">
        <v>45503</v>
      </c>
      <c r="D946" s="6" t="str">
        <f t="shared" si="11"/>
        <v>julho</v>
      </c>
      <c r="E946" s="21">
        <v>0.4375</v>
      </c>
      <c r="F946" s="40" t="s">
        <v>5179</v>
      </c>
      <c r="G946" s="20" t="s">
        <v>73</v>
      </c>
      <c r="H946" s="9"/>
      <c r="I946" s="10"/>
      <c r="J946" s="2"/>
      <c r="K946" s="11" t="s">
        <v>5180</v>
      </c>
      <c r="L946" s="4" t="s">
        <v>75</v>
      </c>
      <c r="M946" s="2" t="s">
        <v>128</v>
      </c>
      <c r="N946" s="20" t="s">
        <v>5181</v>
      </c>
      <c r="O946" s="40" t="s">
        <v>5182</v>
      </c>
      <c r="P946" s="2" t="s">
        <v>5183</v>
      </c>
      <c r="S946" s="2"/>
      <c r="T946" s="41" t="s">
        <v>5184</v>
      </c>
      <c r="U946" s="2" t="s">
        <v>5185</v>
      </c>
      <c r="V946" s="2" t="s">
        <v>85</v>
      </c>
      <c r="W946" s="2" t="s">
        <v>46</v>
      </c>
      <c r="X946" s="2" t="s">
        <v>47</v>
      </c>
      <c r="Y946" s="2" t="s">
        <v>48</v>
      </c>
      <c r="Z946" s="17" t="str">
        <f>IF(Tabela1[[#This Row],[R.A.E]]="SIM",VLOOKUP(Tabela1[[#This Row],[CLASSIFICAÇÃO]],[1]Lista_Susp_!PRAZO,2,0)+Tabela1[[#This Row],[DATA]],"")</f>
        <v/>
      </c>
      <c r="AA946" s="19" t="b">
        <f ca="1">IF(Tabela1[[#This Row],[R.A.E]]="SIM",IF(AC946="ok","CONCLUÍDO",IF(Tabela1[[#This Row],[PRAZO ABERTURA R.A.E]]&lt;TODAY(),"ATRASADO","NO PRAZO")))</f>
        <v>0</v>
      </c>
      <c r="AB946" s="19" t="str">
        <f ca="1">IF(Tabela1[[#This Row],[PRAZO ABERTURA R.A.E]]&gt;=TODAY(),"",IF(Tabela1[[#This Row],[STATUS]]="ATRASADO",TODAY()-Tabela1[[#This Row],[PRAZO ABERTURA R.A.E]],""))</f>
        <v/>
      </c>
      <c r="AE946" s="2"/>
      <c r="AF946" t="s">
        <v>52</v>
      </c>
    </row>
    <row r="947" spans="1:32" ht="75" x14ac:dyDescent="0.25">
      <c r="A947" s="20">
        <v>946</v>
      </c>
      <c r="B947" s="20" t="s">
        <v>71</v>
      </c>
      <c r="C947" s="49">
        <v>45505</v>
      </c>
      <c r="D947" s="6" t="str">
        <f t="shared" si="11"/>
        <v>agosto</v>
      </c>
      <c r="E947" s="21">
        <v>0.5</v>
      </c>
      <c r="F947" s="40" t="s">
        <v>5186</v>
      </c>
      <c r="G947" s="20" t="s">
        <v>125</v>
      </c>
      <c r="H947" s="9"/>
      <c r="I947" s="10"/>
      <c r="J947" s="2"/>
      <c r="K947" s="11" t="s">
        <v>5187</v>
      </c>
      <c r="L947" s="4" t="s">
        <v>75</v>
      </c>
      <c r="M947" s="2" t="s">
        <v>272</v>
      </c>
      <c r="N947" s="20" t="s">
        <v>5188</v>
      </c>
      <c r="O947" s="20" t="s">
        <v>5189</v>
      </c>
      <c r="P947" s="2" t="s">
        <v>5190</v>
      </c>
      <c r="S947" s="2"/>
      <c r="T947" s="41" t="s">
        <v>5191</v>
      </c>
      <c r="U947" s="2" t="s">
        <v>5192</v>
      </c>
      <c r="V947" s="2" t="s">
        <v>374</v>
      </c>
      <c r="W947" s="2" t="s">
        <v>46</v>
      </c>
      <c r="X947" s="2" t="s">
        <v>151</v>
      </c>
      <c r="Y947" s="2" t="s">
        <v>52</v>
      </c>
      <c r="Z947" s="17">
        <f>IF(Tabela1[[#This Row],[R.A.E]]="SIM",VLOOKUP(Tabela1[[#This Row],[CLASSIFICAÇÃO]],[1]Lista_Susp_!PRAZO,2,0)+Tabela1[[#This Row],[DATA]],"")</f>
        <v>45512</v>
      </c>
      <c r="AA947" s="19" t="str">
        <f ca="1">IF(Tabela1[[#This Row],[R.A.E]]="SIM",IF(AC947="ok","CONCLUÍDO",IF(Tabela1[[#This Row],[PRAZO ABERTURA R.A.E]]&lt;TODAY(),"ATRASADO","NO PRAZO")))</f>
        <v>ATRASADO</v>
      </c>
      <c r="AB947" s="19">
        <f ca="1">IF(Tabela1[[#This Row],[PRAZO ABERTURA R.A.E]]&gt;=TODAY(),"",IF(Tabela1[[#This Row],[STATUS]]="ATRASADO",TODAY()-Tabela1[[#This Row],[PRAZO ABERTURA R.A.E]],""))</f>
        <v>71</v>
      </c>
      <c r="AE947" s="2"/>
      <c r="AF947" t="s">
        <v>52</v>
      </c>
    </row>
    <row r="948" spans="1:32" ht="30" x14ac:dyDescent="0.25">
      <c r="A948" s="20">
        <v>947</v>
      </c>
      <c r="B948" s="20" t="s">
        <v>32</v>
      </c>
      <c r="C948" s="49">
        <v>45506</v>
      </c>
      <c r="D948" s="6" t="str">
        <f t="shared" si="11"/>
        <v>agosto</v>
      </c>
      <c r="E948" s="21">
        <v>0.5</v>
      </c>
      <c r="F948" s="40" t="s">
        <v>5193</v>
      </c>
      <c r="G948" s="44" t="s">
        <v>34</v>
      </c>
      <c r="H948" s="9" t="s">
        <v>35</v>
      </c>
      <c r="I948" s="10"/>
      <c r="J948" s="2" t="s">
        <v>52</v>
      </c>
      <c r="K948" s="11" t="s">
        <v>5194</v>
      </c>
      <c r="L948" s="4" t="s">
        <v>5195</v>
      </c>
      <c r="M948" s="2" t="s">
        <v>729</v>
      </c>
      <c r="N948" s="20" t="s">
        <v>3593</v>
      </c>
      <c r="O948" s="20" t="s">
        <v>5196</v>
      </c>
      <c r="P948" s="2" t="s">
        <v>5197</v>
      </c>
      <c r="S948" s="2"/>
      <c r="T948" s="41" t="s">
        <v>5198</v>
      </c>
      <c r="U948" s="2" t="s">
        <v>5199</v>
      </c>
      <c r="V948" s="2" t="s">
        <v>599</v>
      </c>
      <c r="W948" s="2" t="s">
        <v>184</v>
      </c>
      <c r="X948" s="2" t="s">
        <v>47</v>
      </c>
      <c r="Y948" s="2" t="s">
        <v>52</v>
      </c>
      <c r="Z948" s="17">
        <f>IF(Tabela1[[#This Row],[R.A.E]]="SIM",VLOOKUP(Tabela1[[#This Row],[CLASSIFICAÇÃO]],[1]Lista_Susp_!PRAZO,2,0)+Tabela1[[#This Row],[DATA]],"")</f>
        <v>45513</v>
      </c>
      <c r="AA948" s="19" t="str">
        <f ca="1">IF(Tabela1[[#This Row],[R.A.E]]="SIM",IF(AC948="ok","CONCLUÍDO",IF(Tabela1[[#This Row],[PRAZO ABERTURA R.A.E]]&lt;TODAY(),"ATRASADO","NO PRAZO")))</f>
        <v>CONCLUÍDO</v>
      </c>
      <c r="AB948" s="19"/>
      <c r="AC948" s="17" t="s">
        <v>186</v>
      </c>
      <c r="AD948" s="17">
        <v>45511</v>
      </c>
      <c r="AE948" s="2"/>
      <c r="AF948" t="s">
        <v>52</v>
      </c>
    </row>
    <row r="949" spans="1:32" x14ac:dyDescent="0.25">
      <c r="A949" s="20">
        <v>948</v>
      </c>
      <c r="B949" s="20" t="s">
        <v>32</v>
      </c>
      <c r="C949" s="49">
        <v>45507</v>
      </c>
      <c r="D949" s="6" t="str">
        <f t="shared" si="11"/>
        <v>agosto</v>
      </c>
      <c r="E949" s="21">
        <v>0.60416666666666663</v>
      </c>
      <c r="F949" s="40" t="s">
        <v>5200</v>
      </c>
      <c r="G949" s="20" t="s">
        <v>34</v>
      </c>
      <c r="H949" s="9" t="s">
        <v>113</v>
      </c>
      <c r="I949" s="10"/>
      <c r="J949" s="2"/>
      <c r="K949" s="30" t="s">
        <v>5201</v>
      </c>
      <c r="L949" s="4" t="s">
        <v>37</v>
      </c>
      <c r="M949" s="2" t="s">
        <v>38</v>
      </c>
      <c r="N949" s="20" t="s">
        <v>5202</v>
      </c>
      <c r="O949" s="20" t="s">
        <v>5203</v>
      </c>
      <c r="P949" s="2" t="s">
        <v>3878</v>
      </c>
      <c r="S949" s="2"/>
      <c r="T949" s="81"/>
      <c r="U949" s="2" t="s">
        <v>5204</v>
      </c>
      <c r="V949" s="2" t="s">
        <v>45</v>
      </c>
      <c r="W949" s="2" t="s">
        <v>46</v>
      </c>
      <c r="X949" s="2" t="s">
        <v>47</v>
      </c>
      <c r="Y949" s="2" t="s">
        <v>48</v>
      </c>
      <c r="Z949" s="17" t="str">
        <f>IF(Tabela1[[#This Row],[R.A.E]]="SIM",VLOOKUP(Tabela1[[#This Row],[CLASSIFICAÇÃO]],[1]Lista_Susp_!PRAZO,2,0)+Tabela1[[#This Row],[DATA]],"")</f>
        <v/>
      </c>
      <c r="AA949" s="19" t="b">
        <f ca="1">IF(Tabela1[[#This Row],[R.A.E]]="SIM",IF(AC949="ok","CONCLUÍDO",IF(Tabela1[[#This Row],[PRAZO ABERTURA R.A.E]]&lt;TODAY(),"ATRASADO","NO PRAZO")))</f>
        <v>0</v>
      </c>
      <c r="AB949" s="19" t="str">
        <f ca="1">IF(Tabela1[[#This Row],[PRAZO ABERTURA R.A.E]]&gt;=TODAY(),"",IF(Tabela1[[#This Row],[STATUS]]="ATRASADO",TODAY()-Tabela1[[#This Row],[PRAZO ABERTURA R.A.E]],""))</f>
        <v/>
      </c>
      <c r="AE949" s="2"/>
      <c r="AF949" t="s">
        <v>52</v>
      </c>
    </row>
    <row r="950" spans="1:32" x14ac:dyDescent="0.25">
      <c r="A950" s="20">
        <v>949</v>
      </c>
      <c r="B950" s="20" t="s">
        <v>32</v>
      </c>
      <c r="C950" s="49">
        <v>45507</v>
      </c>
      <c r="D950" s="6" t="str">
        <f t="shared" si="11"/>
        <v>agosto</v>
      </c>
      <c r="E950" s="21">
        <v>0.73611111111111116</v>
      </c>
      <c r="F950" s="40" t="s">
        <v>5205</v>
      </c>
      <c r="G950" s="20" t="s">
        <v>64</v>
      </c>
      <c r="H950" s="9"/>
      <c r="I950" s="10"/>
      <c r="J950" s="2"/>
      <c r="K950" s="11" t="s">
        <v>5206</v>
      </c>
      <c r="L950" s="4" t="s">
        <v>37</v>
      </c>
      <c r="M950" s="2" t="s">
        <v>96</v>
      </c>
      <c r="N950" s="20" t="s">
        <v>2263</v>
      </c>
      <c r="O950" s="20" t="s">
        <v>5207</v>
      </c>
      <c r="P950" s="2" t="s">
        <v>5208</v>
      </c>
      <c r="S950" s="2"/>
      <c r="T950" t="s">
        <v>5209</v>
      </c>
      <c r="U950" s="2" t="s">
        <v>5210</v>
      </c>
      <c r="V950" s="2" t="s">
        <v>60</v>
      </c>
      <c r="W950" s="2" t="s">
        <v>46</v>
      </c>
      <c r="X950" s="2" t="s">
        <v>47</v>
      </c>
      <c r="Y950" s="2" t="s">
        <v>48</v>
      </c>
      <c r="Z950" s="17" t="str">
        <f>IF(Tabela1[[#This Row],[R.A.E]]="SIM",VLOOKUP(Tabela1[[#This Row],[CLASSIFICAÇÃO]],[1]Lista_Susp_!PRAZO,2,0)+Tabela1[[#This Row],[DATA]],"")</f>
        <v/>
      </c>
      <c r="AA950" s="19" t="b">
        <f ca="1">IF(Tabela1[[#This Row],[R.A.E]]="SIM",IF(AC950="ok","CONCLUÍDO",IF(Tabela1[[#This Row],[PRAZO ABERTURA R.A.E]]&lt;TODAY(),"ATRASADO","NO PRAZO")))</f>
        <v>0</v>
      </c>
      <c r="AB950" s="19" t="str">
        <f ca="1">IF(Tabela1[[#This Row],[PRAZO ABERTURA R.A.E]]&gt;=TODAY(),"",IF(Tabela1[[#This Row],[STATUS]]="ATRASADO",TODAY()-Tabela1[[#This Row],[PRAZO ABERTURA R.A.E]],""))</f>
        <v/>
      </c>
      <c r="AE950" s="2"/>
      <c r="AF950" t="s">
        <v>52</v>
      </c>
    </row>
    <row r="951" spans="1:32" ht="30" x14ac:dyDescent="0.25">
      <c r="A951" s="20">
        <v>950</v>
      </c>
      <c r="B951" s="20" t="s">
        <v>32</v>
      </c>
      <c r="C951" s="49">
        <v>45506</v>
      </c>
      <c r="D951" s="6" t="str">
        <f t="shared" si="11"/>
        <v>agosto</v>
      </c>
      <c r="E951" s="21">
        <v>0.45833333333333331</v>
      </c>
      <c r="F951" s="40" t="s">
        <v>5211</v>
      </c>
      <c r="G951" s="20" t="s">
        <v>73</v>
      </c>
      <c r="H951" s="9"/>
      <c r="I951" s="10"/>
      <c r="J951" s="2"/>
      <c r="K951" s="11" t="s">
        <v>5212</v>
      </c>
      <c r="L951" s="4" t="s">
        <v>37</v>
      </c>
      <c r="M951" s="2" t="s">
        <v>128</v>
      </c>
      <c r="N951" s="20" t="s">
        <v>3780</v>
      </c>
      <c r="O951" s="20" t="s">
        <v>5213</v>
      </c>
      <c r="P951" s="2" t="s">
        <v>3111</v>
      </c>
      <c r="S951" s="2"/>
      <c r="T951" t="s">
        <v>5214</v>
      </c>
      <c r="U951" s="2" t="s">
        <v>3501</v>
      </c>
      <c r="V951" s="2" t="s">
        <v>1038</v>
      </c>
      <c r="W951" s="2" t="s">
        <v>46</v>
      </c>
      <c r="X951" s="2" t="s">
        <v>47</v>
      </c>
      <c r="Y951" s="2" t="s">
        <v>48</v>
      </c>
      <c r="Z951" s="17" t="str">
        <f>IF(Tabela1[[#This Row],[R.A.E]]="SIM",VLOOKUP(Tabela1[[#This Row],[CLASSIFICAÇÃO]],[1]Lista_Susp_!PRAZO,2,0)+Tabela1[[#This Row],[DATA]],"")</f>
        <v/>
      </c>
      <c r="AA951" s="19" t="b">
        <f ca="1">IF(Tabela1[[#This Row],[R.A.E]]="SIM",IF(AC951="ok","CONCLUÍDO",IF(Tabela1[[#This Row],[PRAZO ABERTURA R.A.E]]&lt;TODAY(),"ATRASADO","NO PRAZO")))</f>
        <v>0</v>
      </c>
      <c r="AB951" s="19" t="str">
        <f ca="1">IF(Tabela1[[#This Row],[PRAZO ABERTURA R.A.E]]&gt;=TODAY(),"",IF(Tabela1[[#This Row],[STATUS]]="ATRASADO",TODAY()-Tabela1[[#This Row],[PRAZO ABERTURA R.A.E]],""))</f>
        <v/>
      </c>
      <c r="AE951" s="2"/>
      <c r="AF951" t="s">
        <v>52</v>
      </c>
    </row>
    <row r="952" spans="1:32" ht="30" x14ac:dyDescent="0.25">
      <c r="A952" s="20">
        <v>951</v>
      </c>
      <c r="B952" s="20" t="s">
        <v>32</v>
      </c>
      <c r="C952" s="49">
        <v>45506</v>
      </c>
      <c r="D952" s="6" t="str">
        <f t="shared" si="11"/>
        <v>agosto</v>
      </c>
      <c r="E952" s="21">
        <v>0.4513888888888889</v>
      </c>
      <c r="F952" s="40" t="s">
        <v>5211</v>
      </c>
      <c r="G952" s="20" t="s">
        <v>73</v>
      </c>
      <c r="H952" s="9"/>
      <c r="I952" s="10"/>
      <c r="J952" s="2"/>
      <c r="K952" s="11" t="s">
        <v>5215</v>
      </c>
      <c r="L952" s="4" t="s">
        <v>37</v>
      </c>
      <c r="M952" s="2" t="s">
        <v>128</v>
      </c>
      <c r="N952" s="20" t="s">
        <v>3780</v>
      </c>
      <c r="O952" s="20" t="s">
        <v>5216</v>
      </c>
      <c r="P952" s="2" t="s">
        <v>3111</v>
      </c>
      <c r="S952" s="2"/>
      <c r="T952" t="s">
        <v>5214</v>
      </c>
      <c r="U952" s="2" t="s">
        <v>3501</v>
      </c>
      <c r="V952" s="2" t="s">
        <v>1038</v>
      </c>
      <c r="W952" s="2" t="s">
        <v>46</v>
      </c>
      <c r="X952" s="2" t="s">
        <v>47</v>
      </c>
      <c r="Y952" s="2" t="s">
        <v>48</v>
      </c>
      <c r="Z952" s="17" t="str">
        <f>IF(Tabela1[[#This Row],[R.A.E]]="SIM",VLOOKUP(Tabela1[[#This Row],[CLASSIFICAÇÃO]],[1]Lista_Susp_!PRAZO,2,0)+Tabela1[[#This Row],[DATA]],"")</f>
        <v/>
      </c>
      <c r="AA952" s="19" t="b">
        <f ca="1">IF(Tabela1[[#This Row],[R.A.E]]="SIM",IF(AC952="ok","CONCLUÍDO",IF(Tabela1[[#This Row],[PRAZO ABERTURA R.A.E]]&lt;TODAY(),"ATRASADO","NO PRAZO")))</f>
        <v>0</v>
      </c>
      <c r="AB952" s="19" t="str">
        <f ca="1">IF(Tabela1[[#This Row],[PRAZO ABERTURA R.A.E]]&gt;=TODAY(),"",IF(Tabela1[[#This Row],[STATUS]]="ATRASADO",TODAY()-Tabela1[[#This Row],[PRAZO ABERTURA R.A.E]],""))</f>
        <v/>
      </c>
      <c r="AE952" s="2"/>
      <c r="AF952" t="s">
        <v>52</v>
      </c>
    </row>
    <row r="953" spans="1:32" ht="30" x14ac:dyDescent="0.25">
      <c r="A953" s="20">
        <v>952</v>
      </c>
      <c r="B953" s="20" t="s">
        <v>32</v>
      </c>
      <c r="C953" s="49">
        <v>45505</v>
      </c>
      <c r="D953" s="6" t="str">
        <f t="shared" si="11"/>
        <v>agosto</v>
      </c>
      <c r="E953" s="21">
        <v>0.54166666666666663</v>
      </c>
      <c r="F953" s="40" t="s">
        <v>4160</v>
      </c>
      <c r="G953" s="20" t="s">
        <v>73</v>
      </c>
      <c r="H953" s="9"/>
      <c r="I953" s="10"/>
      <c r="J953" s="2"/>
      <c r="K953" s="11" t="s">
        <v>5217</v>
      </c>
      <c r="L953" s="4" t="s">
        <v>37</v>
      </c>
      <c r="M953" s="2" t="s">
        <v>76</v>
      </c>
      <c r="N953" s="20" t="s">
        <v>5218</v>
      </c>
      <c r="O953" s="20" t="s">
        <v>5219</v>
      </c>
      <c r="P953" s="2" t="s">
        <v>3111</v>
      </c>
      <c r="S953" s="2"/>
      <c r="T953" s="41" t="s">
        <v>5220</v>
      </c>
      <c r="U953" s="2" t="s">
        <v>5221</v>
      </c>
      <c r="V953" s="2" t="s">
        <v>467</v>
      </c>
      <c r="W953" s="2" t="s">
        <v>46</v>
      </c>
      <c r="X953" s="2" t="s">
        <v>47</v>
      </c>
      <c r="Y953" s="2" t="s">
        <v>48</v>
      </c>
      <c r="Z953" s="17" t="str">
        <f>IF(Tabela1[[#This Row],[R.A.E]]="SIM",VLOOKUP(Tabela1[[#This Row],[CLASSIFICAÇÃO]],[1]Lista_Susp_!PRAZO,2,0)+Tabela1[[#This Row],[DATA]],"")</f>
        <v/>
      </c>
      <c r="AA953" s="19" t="b">
        <f ca="1">IF(Tabela1[[#This Row],[R.A.E]]="SIM",IF(AC953="ok","CONCLUÍDO",IF(Tabela1[[#This Row],[PRAZO ABERTURA R.A.E]]&lt;TODAY(),"ATRASADO","NO PRAZO")))</f>
        <v>0</v>
      </c>
      <c r="AB953" s="19" t="str">
        <f ca="1">IF(Tabela1[[#This Row],[PRAZO ABERTURA R.A.E]]&gt;=TODAY(),"",IF(Tabela1[[#This Row],[STATUS]]="ATRASADO",TODAY()-Tabela1[[#This Row],[PRAZO ABERTURA R.A.E]],""))</f>
        <v/>
      </c>
      <c r="AE953" s="2"/>
      <c r="AF953" t="s">
        <v>52</v>
      </c>
    </row>
    <row r="954" spans="1:32" ht="30" x14ac:dyDescent="0.25">
      <c r="A954" s="20">
        <v>953</v>
      </c>
      <c r="B954" s="20" t="s">
        <v>32</v>
      </c>
      <c r="C954" s="49">
        <v>45505</v>
      </c>
      <c r="D954" s="6" t="str">
        <f t="shared" si="11"/>
        <v>agosto</v>
      </c>
      <c r="E954" s="21">
        <v>0.42708333333333331</v>
      </c>
      <c r="F954" s="40" t="s">
        <v>4160</v>
      </c>
      <c r="G954" s="20" t="s">
        <v>73</v>
      </c>
      <c r="H954" s="9"/>
      <c r="I954" s="10"/>
      <c r="J954" s="2"/>
      <c r="K954" s="11" t="s">
        <v>5222</v>
      </c>
      <c r="L954" s="4" t="s">
        <v>37</v>
      </c>
      <c r="M954" s="2" t="s">
        <v>76</v>
      </c>
      <c r="N954" s="20" t="s">
        <v>5223</v>
      </c>
      <c r="O954" s="2" t="s">
        <v>5224</v>
      </c>
      <c r="P954" s="2" t="s">
        <v>3111</v>
      </c>
      <c r="S954" s="2"/>
      <c r="T954" s="41" t="s">
        <v>5225</v>
      </c>
      <c r="U954" s="2" t="s">
        <v>5226</v>
      </c>
      <c r="V954" s="2" t="s">
        <v>467</v>
      </c>
      <c r="W954" s="2" t="s">
        <v>46</v>
      </c>
      <c r="X954" s="2" t="s">
        <v>47</v>
      </c>
      <c r="Y954" s="2" t="s">
        <v>48</v>
      </c>
      <c r="Z954" s="17" t="str">
        <f>IF(Tabela1[[#This Row],[R.A.E]]="SIM",VLOOKUP(Tabela1[[#This Row],[CLASSIFICAÇÃO]],[1]Lista_Susp_!PRAZO,2,0)+Tabela1[[#This Row],[DATA]],"")</f>
        <v/>
      </c>
      <c r="AA954" s="19" t="b">
        <f ca="1">IF(Tabela1[[#This Row],[R.A.E]]="SIM",IF(AC954="ok","CONCLUÍDO",IF(Tabela1[[#This Row],[PRAZO ABERTURA R.A.E]]&lt;TODAY(),"ATRASADO","NO PRAZO")))</f>
        <v>0</v>
      </c>
      <c r="AB954" s="19" t="str">
        <f ca="1">IF(Tabela1[[#This Row],[PRAZO ABERTURA R.A.E]]&gt;=TODAY(),"",IF(Tabela1[[#This Row],[STATUS]]="ATRASADO",TODAY()-Tabela1[[#This Row],[PRAZO ABERTURA R.A.E]],""))</f>
        <v/>
      </c>
      <c r="AE954" s="2"/>
      <c r="AF954" t="s">
        <v>52</v>
      </c>
    </row>
    <row r="955" spans="1:32" x14ac:dyDescent="0.25">
      <c r="A955" s="20">
        <v>954</v>
      </c>
      <c r="B955" s="20" t="s">
        <v>32</v>
      </c>
      <c r="C955" s="49">
        <v>45506</v>
      </c>
      <c r="D955" s="6" t="str">
        <f t="shared" si="11"/>
        <v>agosto</v>
      </c>
      <c r="E955" s="21">
        <v>0.38194444444444442</v>
      </c>
      <c r="F955" s="40" t="s">
        <v>3540</v>
      </c>
      <c r="G955" s="20" t="s">
        <v>73</v>
      </c>
      <c r="H955" s="9"/>
      <c r="I955" s="10"/>
      <c r="J955" s="2"/>
      <c r="K955" s="11" t="s">
        <v>5227</v>
      </c>
      <c r="L955" s="4" t="s">
        <v>37</v>
      </c>
      <c r="M955" s="2" t="s">
        <v>76</v>
      </c>
      <c r="N955" s="20" t="s">
        <v>5228</v>
      </c>
      <c r="O955" s="20" t="s">
        <v>5229</v>
      </c>
      <c r="P955" s="2" t="s">
        <v>3111</v>
      </c>
      <c r="S955" s="2"/>
      <c r="T955" s="41" t="s">
        <v>5230</v>
      </c>
      <c r="U955" s="2" t="s">
        <v>5231</v>
      </c>
      <c r="V955" s="2" t="s">
        <v>467</v>
      </c>
      <c r="W955" s="2" t="s">
        <v>46</v>
      </c>
      <c r="X955" s="2" t="s">
        <v>47</v>
      </c>
      <c r="Y955" s="2" t="s">
        <v>48</v>
      </c>
      <c r="Z955" s="17" t="str">
        <f>IF(Tabela1[[#This Row],[R.A.E]]="SIM",VLOOKUP(Tabela1[[#This Row],[CLASSIFICAÇÃO]],[1]Lista_Susp_!PRAZO,2,0)+Tabela1[[#This Row],[DATA]],"")</f>
        <v/>
      </c>
      <c r="AA955" s="19" t="b">
        <f ca="1">IF(Tabela1[[#This Row],[R.A.E]]="SIM",IF(AC955="ok","CONCLUÍDO",IF(Tabela1[[#This Row],[PRAZO ABERTURA R.A.E]]&lt;TODAY(),"ATRASADO","NO PRAZO")))</f>
        <v>0</v>
      </c>
      <c r="AB955" s="19" t="str">
        <f ca="1">IF(Tabela1[[#This Row],[PRAZO ABERTURA R.A.E]]&gt;=TODAY(),"",IF(Tabela1[[#This Row],[STATUS]]="ATRASADO",TODAY()-Tabela1[[#This Row],[PRAZO ABERTURA R.A.E]],""))</f>
        <v/>
      </c>
      <c r="AE955" s="2"/>
      <c r="AF955" t="s">
        <v>52</v>
      </c>
    </row>
    <row r="956" spans="1:32" ht="30" x14ac:dyDescent="0.25">
      <c r="A956" s="80">
        <v>955</v>
      </c>
      <c r="B956" s="20" t="s">
        <v>71</v>
      </c>
      <c r="C956" s="49">
        <v>45508</v>
      </c>
      <c r="D956" s="6" t="str">
        <f t="shared" si="11"/>
        <v>agosto</v>
      </c>
      <c r="E956" s="21">
        <v>0.34722222222222227</v>
      </c>
      <c r="F956" s="40" t="s">
        <v>5232</v>
      </c>
      <c r="G956" s="20" t="s">
        <v>125</v>
      </c>
      <c r="H956" s="9"/>
      <c r="I956" s="10"/>
      <c r="J956" s="2"/>
      <c r="K956" s="11" t="s">
        <v>5233</v>
      </c>
      <c r="L956" s="4" t="s">
        <v>75</v>
      </c>
      <c r="M956" s="2" t="s">
        <v>128</v>
      </c>
      <c r="N956" s="20" t="s">
        <v>4223</v>
      </c>
      <c r="O956" s="20" t="s">
        <v>5234</v>
      </c>
      <c r="P956" s="2" t="s">
        <v>1669</v>
      </c>
      <c r="S956" s="2"/>
      <c r="T956" s="41" t="s">
        <v>5235</v>
      </c>
      <c r="U956" s="2" t="s">
        <v>5236</v>
      </c>
      <c r="V956" s="2" t="s">
        <v>3811</v>
      </c>
      <c r="W956" s="2" t="s">
        <v>46</v>
      </c>
      <c r="X956" s="2" t="s">
        <v>151</v>
      </c>
      <c r="Y956" s="2" t="s">
        <v>52</v>
      </c>
      <c r="Z956" s="17">
        <f>IF(Tabela1[[#This Row],[R.A.E]]="SIM",VLOOKUP(Tabela1[[#This Row],[CLASSIFICAÇÃO]],[1]Lista_Susp_!PRAZO,2,0)+Tabela1[[#This Row],[DATA]],"")</f>
        <v>45515</v>
      </c>
      <c r="AA956" s="19" t="str">
        <f ca="1">IF(Tabela1[[#This Row],[R.A.E]]="SIM",IF(AC956="ok","CONCLUÍDO",IF(Tabela1[[#This Row],[PRAZO ABERTURA R.A.E]]&lt;TODAY(),"ATRASADO","NO PRAZO")))</f>
        <v>ATRASADO</v>
      </c>
      <c r="AB956" s="19">
        <f ca="1">IF(Tabela1[[#This Row],[PRAZO ABERTURA R.A.E]]&gt;=TODAY(),"",IF(Tabela1[[#This Row],[STATUS]]="ATRASADO",TODAY()-Tabela1[[#This Row],[PRAZO ABERTURA R.A.E]],""))</f>
        <v>68</v>
      </c>
      <c r="AE956" s="2"/>
      <c r="AF956" t="s">
        <v>52</v>
      </c>
    </row>
    <row r="957" spans="1:32" ht="30" x14ac:dyDescent="0.25">
      <c r="A957" s="20">
        <v>956</v>
      </c>
      <c r="B957" s="20" t="s">
        <v>32</v>
      </c>
      <c r="C957" s="49">
        <v>45508</v>
      </c>
      <c r="D957" s="6" t="str">
        <f t="shared" si="11"/>
        <v>agosto</v>
      </c>
      <c r="E957" s="21">
        <v>0.20138888888888887</v>
      </c>
      <c r="F957" s="40" t="s">
        <v>5052</v>
      </c>
      <c r="G957" s="20" t="s">
        <v>405</v>
      </c>
      <c r="H957" s="9"/>
      <c r="I957" s="10"/>
      <c r="J957" s="2"/>
      <c r="K957" s="11" t="s">
        <v>5237</v>
      </c>
      <c r="L957" s="4" t="s">
        <v>37</v>
      </c>
      <c r="M957" s="2" t="s">
        <v>38</v>
      </c>
      <c r="N957" s="20" t="s">
        <v>3868</v>
      </c>
      <c r="O957" s="20" t="s">
        <v>5238</v>
      </c>
      <c r="P957" s="2" t="s">
        <v>3878</v>
      </c>
      <c r="S957" s="2"/>
      <c r="T957" s="41" t="s">
        <v>5239</v>
      </c>
      <c r="U957" s="2" t="s">
        <v>5240</v>
      </c>
      <c r="V957" s="2" t="s">
        <v>45</v>
      </c>
      <c r="W957" s="2" t="s">
        <v>46</v>
      </c>
      <c r="X957" s="2" t="s">
        <v>47</v>
      </c>
      <c r="Y957" s="2" t="s">
        <v>48</v>
      </c>
      <c r="Z957" s="17" t="str">
        <f>IF(Tabela1[[#This Row],[R.A.E]]="SIM",VLOOKUP(Tabela1[[#This Row],[CLASSIFICAÇÃO]],[1]Lista_Susp_!PRAZO,2,0)+Tabela1[[#This Row],[DATA]],"")</f>
        <v/>
      </c>
      <c r="AA957" s="19" t="b">
        <f ca="1">IF(Tabela1[[#This Row],[R.A.E]]="SIM",IF(AC957="ok","CONCLUÍDO",IF(Tabela1[[#This Row],[PRAZO ABERTURA R.A.E]]&lt;TODAY(),"ATRASADO","NO PRAZO")))</f>
        <v>0</v>
      </c>
      <c r="AB957" s="19" t="str">
        <f ca="1">IF(Tabela1[[#This Row],[PRAZO ABERTURA R.A.E]]&gt;=TODAY(),"",IF(Tabela1[[#This Row],[STATUS]]="ATRASADO",TODAY()-Tabela1[[#This Row],[PRAZO ABERTURA R.A.E]],""))</f>
        <v/>
      </c>
      <c r="AE957" s="2"/>
      <c r="AF957" t="s">
        <v>52</v>
      </c>
    </row>
    <row r="958" spans="1:32" ht="30" x14ac:dyDescent="0.25">
      <c r="A958" s="20">
        <v>957</v>
      </c>
      <c r="B958" s="20" t="s">
        <v>71</v>
      </c>
      <c r="C958" s="49">
        <v>45506</v>
      </c>
      <c r="D958" s="6" t="str">
        <f t="shared" si="11"/>
        <v>agosto</v>
      </c>
      <c r="E958" s="21">
        <v>0.5</v>
      </c>
      <c r="F958" s="40" t="s">
        <v>5116</v>
      </c>
      <c r="G958" s="20" t="s">
        <v>73</v>
      </c>
      <c r="H958" s="9"/>
      <c r="I958" s="10"/>
      <c r="J958" s="2"/>
      <c r="K958" s="11" t="s">
        <v>5241</v>
      </c>
      <c r="L958" s="4" t="s">
        <v>3830</v>
      </c>
      <c r="M958" s="2" t="s">
        <v>128</v>
      </c>
      <c r="N958" s="20" t="s">
        <v>1267</v>
      </c>
      <c r="O958" s="20" t="s">
        <v>5242</v>
      </c>
      <c r="P958" s="2" t="s">
        <v>3717</v>
      </c>
      <c r="S958" s="2"/>
      <c r="T958" s="41" t="s">
        <v>5243</v>
      </c>
      <c r="U958" s="2" t="s">
        <v>5244</v>
      </c>
      <c r="V958" s="2" t="s">
        <v>3811</v>
      </c>
      <c r="W958" s="2" t="s">
        <v>46</v>
      </c>
      <c r="X958" s="2" t="s">
        <v>47</v>
      </c>
      <c r="Y958" s="2" t="s">
        <v>48</v>
      </c>
      <c r="Z958" s="17" t="str">
        <f>IF(Tabela1[[#This Row],[R.A.E]]="SIM",VLOOKUP(Tabela1[[#This Row],[CLASSIFICAÇÃO]],[1]Lista_Susp_!PRAZO,2,0)+Tabela1[[#This Row],[DATA]],"")</f>
        <v/>
      </c>
      <c r="AA958" s="19" t="b">
        <f ca="1">IF(Tabela1[[#This Row],[R.A.E]]="SIM",IF(AC958="ok","CONCLUÍDO",IF(Tabela1[[#This Row],[PRAZO ABERTURA R.A.E]]&lt;TODAY(),"ATRASADO","NO PRAZO")))</f>
        <v>0</v>
      </c>
      <c r="AB958" s="19" t="str">
        <f ca="1">IF(Tabela1[[#This Row],[PRAZO ABERTURA R.A.E]]&gt;=TODAY(),"",IF(Tabela1[[#This Row],[STATUS]]="ATRASADO",TODAY()-Tabela1[[#This Row],[PRAZO ABERTURA R.A.E]],""))</f>
        <v/>
      </c>
      <c r="AE958" s="2"/>
      <c r="AF958" t="s">
        <v>48</v>
      </c>
    </row>
    <row r="959" spans="1:32" ht="30" x14ac:dyDescent="0.25">
      <c r="A959" s="20">
        <v>958</v>
      </c>
      <c r="B959" s="20" t="s">
        <v>71</v>
      </c>
      <c r="C959" s="49">
        <v>45509</v>
      </c>
      <c r="D959" s="6" t="str">
        <f t="shared" si="11"/>
        <v>agosto</v>
      </c>
      <c r="E959" s="21">
        <v>0.70833333333333337</v>
      </c>
      <c r="F959" s="40" t="s">
        <v>5245</v>
      </c>
      <c r="G959" s="20" t="s">
        <v>34</v>
      </c>
      <c r="H959" s="9" t="s">
        <v>93</v>
      </c>
      <c r="I959" s="10"/>
      <c r="J959" s="2"/>
      <c r="K959" s="11" t="s">
        <v>5246</v>
      </c>
      <c r="L959" s="4" t="s">
        <v>1016</v>
      </c>
      <c r="M959" s="2" t="s">
        <v>128</v>
      </c>
      <c r="N959" s="20"/>
      <c r="O959" s="20" t="s">
        <v>5247</v>
      </c>
      <c r="P959" s="2" t="s">
        <v>5248</v>
      </c>
      <c r="S959" s="2"/>
      <c r="T959" s="41" t="s">
        <v>5249</v>
      </c>
      <c r="U959" s="2" t="s">
        <v>2946</v>
      </c>
      <c r="V959" s="2" t="s">
        <v>3811</v>
      </c>
      <c r="W959" s="2" t="s">
        <v>46</v>
      </c>
      <c r="X959" s="2" t="s">
        <v>47</v>
      </c>
      <c r="Y959" s="2" t="s">
        <v>48</v>
      </c>
      <c r="Z959" s="17" t="str">
        <f>IF(Tabela1[[#This Row],[R.A.E]]="SIM",VLOOKUP(Tabela1[[#This Row],[CLASSIFICAÇÃO]],[1]Lista_Susp_!PRAZO,2,0)+Tabela1[[#This Row],[DATA]],"")</f>
        <v/>
      </c>
      <c r="AA959" s="19" t="b">
        <f ca="1">IF(Tabela1[[#This Row],[R.A.E]]="SIM",IF(AC959="ok","CONCLUÍDO",IF(Tabela1[[#This Row],[PRAZO ABERTURA R.A.E]]&lt;TODAY(),"ATRASADO","NO PRAZO")))</f>
        <v>0</v>
      </c>
      <c r="AB959" s="19" t="str">
        <f ca="1">IF(Tabela1[[#This Row],[PRAZO ABERTURA R.A.E]]&gt;=TODAY(),"",IF(Tabela1[[#This Row],[STATUS]]="ATRASADO",TODAY()-Tabela1[[#This Row],[PRAZO ABERTURA R.A.E]],""))</f>
        <v/>
      </c>
      <c r="AE959" s="2"/>
      <c r="AF959" t="s">
        <v>52</v>
      </c>
    </row>
    <row r="960" spans="1:32" ht="45" x14ac:dyDescent="0.25">
      <c r="A960" s="20">
        <v>959</v>
      </c>
      <c r="B960" s="20" t="s">
        <v>32</v>
      </c>
      <c r="C960" s="49">
        <v>45509</v>
      </c>
      <c r="D960" s="6" t="str">
        <f t="shared" si="11"/>
        <v>agosto</v>
      </c>
      <c r="E960" s="21">
        <v>0.60763888888888895</v>
      </c>
      <c r="F960" s="40" t="s">
        <v>5250</v>
      </c>
      <c r="G960" s="20" t="s">
        <v>64</v>
      </c>
      <c r="H960" s="9"/>
      <c r="I960" s="10"/>
      <c r="J960" s="2"/>
      <c r="K960" s="11" t="s">
        <v>5251</v>
      </c>
      <c r="L960" s="4" t="s">
        <v>174</v>
      </c>
      <c r="M960" s="2" t="s">
        <v>96</v>
      </c>
      <c r="N960" s="20" t="s">
        <v>5170</v>
      </c>
      <c r="O960" s="40" t="s">
        <v>5252</v>
      </c>
      <c r="P960" s="2" t="s">
        <v>5253</v>
      </c>
      <c r="S960" s="2"/>
      <c r="T960" s="41" t="s">
        <v>5254</v>
      </c>
      <c r="U960" s="2" t="s">
        <v>5255</v>
      </c>
      <c r="V960" s="2" t="s">
        <v>279</v>
      </c>
      <c r="W960" s="2" t="s">
        <v>46</v>
      </c>
      <c r="X960" s="2" t="s">
        <v>47</v>
      </c>
      <c r="Y960" s="2" t="s">
        <v>48</v>
      </c>
      <c r="Z960" s="17" t="str">
        <f>IF(Tabela1[[#This Row],[R.A.E]]="SIM",VLOOKUP(Tabela1[[#This Row],[CLASSIFICAÇÃO]],[1]Lista_Susp_!PRAZO,2,0)+Tabela1[[#This Row],[DATA]],"")</f>
        <v/>
      </c>
      <c r="AA960" s="19" t="b">
        <f ca="1">IF(Tabela1[[#This Row],[R.A.E]]="SIM",IF(AC960="ok","CONCLUÍDO",IF(Tabela1[[#This Row],[PRAZO ABERTURA R.A.E]]&lt;TODAY(),"ATRASADO","NO PRAZO")))</f>
        <v>0</v>
      </c>
      <c r="AB960" s="19" t="str">
        <f ca="1">IF(Tabela1[[#This Row],[PRAZO ABERTURA R.A.E]]&gt;=TODAY(),"",IF(Tabela1[[#This Row],[STATUS]]="ATRASADO",TODAY()-Tabela1[[#This Row],[PRAZO ABERTURA R.A.E]],""))</f>
        <v/>
      </c>
      <c r="AE960" s="2"/>
      <c r="AF960" t="s">
        <v>52</v>
      </c>
    </row>
    <row r="961" spans="1:32" ht="30" x14ac:dyDescent="0.25">
      <c r="A961" s="20">
        <v>960</v>
      </c>
      <c r="B961" s="20" t="s">
        <v>32</v>
      </c>
      <c r="C961" s="49">
        <v>45506</v>
      </c>
      <c r="D961" s="6" t="str">
        <f t="shared" si="11"/>
        <v>agosto</v>
      </c>
      <c r="E961" s="21">
        <v>0.5</v>
      </c>
      <c r="F961" s="40" t="s">
        <v>5193</v>
      </c>
      <c r="G961" s="20" t="s">
        <v>73</v>
      </c>
      <c r="H961" s="9"/>
      <c r="I961" s="10"/>
      <c r="J961" s="2"/>
      <c r="K961" s="11" t="s">
        <v>5256</v>
      </c>
      <c r="L961" s="4" t="s">
        <v>174</v>
      </c>
      <c r="M961" s="2" t="s">
        <v>96</v>
      </c>
      <c r="N961" s="20" t="s">
        <v>5257</v>
      </c>
      <c r="O961" s="20" t="s">
        <v>5258</v>
      </c>
      <c r="P961" s="2" t="s">
        <v>5259</v>
      </c>
      <c r="S961" s="2"/>
      <c r="T961" s="41" t="s">
        <v>5260</v>
      </c>
      <c r="U961" s="2" t="s">
        <v>5261</v>
      </c>
      <c r="V961" s="2" t="s">
        <v>45</v>
      </c>
      <c r="W961" s="2" t="s">
        <v>46</v>
      </c>
      <c r="X961" s="2" t="s">
        <v>47</v>
      </c>
      <c r="Y961" s="2" t="s">
        <v>48</v>
      </c>
      <c r="Z961" s="17" t="str">
        <f>IF(Tabela1[[#This Row],[R.A.E]]="SIM",VLOOKUP(Tabela1[[#This Row],[CLASSIFICAÇÃO]],[1]Lista_Susp_!PRAZO,2,0)+Tabela1[[#This Row],[DATA]],"")</f>
        <v/>
      </c>
      <c r="AA961" s="19" t="b">
        <f ca="1">IF(Tabela1[[#This Row],[R.A.E]]="SIM",IF(AC961="ok","CONCLUÍDO",IF(Tabela1[[#This Row],[PRAZO ABERTURA R.A.E]]&lt;TODAY(),"ATRASADO","NO PRAZO")))</f>
        <v>0</v>
      </c>
      <c r="AB961" s="19" t="str">
        <f ca="1">IF(Tabela1[[#This Row],[PRAZO ABERTURA R.A.E]]&gt;=TODAY(),"",IF(Tabela1[[#This Row],[STATUS]]="ATRASADO",TODAY()-Tabela1[[#This Row],[PRAZO ABERTURA R.A.E]],""))</f>
        <v/>
      </c>
      <c r="AE961" s="2"/>
      <c r="AF961" t="s">
        <v>52</v>
      </c>
    </row>
    <row r="962" spans="1:32" ht="30" x14ac:dyDescent="0.25">
      <c r="A962" s="20">
        <v>961</v>
      </c>
      <c r="B962" s="20" t="s">
        <v>32</v>
      </c>
      <c r="C962" s="49">
        <v>45509</v>
      </c>
      <c r="D962" s="6" t="str">
        <f t="shared" si="11"/>
        <v>agosto</v>
      </c>
      <c r="E962" s="21">
        <v>0.47916666666666669</v>
      </c>
      <c r="F962" s="40" t="s">
        <v>5262</v>
      </c>
      <c r="G962" s="20" t="s">
        <v>125</v>
      </c>
      <c r="H962" s="9"/>
      <c r="I962" s="10"/>
      <c r="J962" s="2"/>
      <c r="K962" s="11" t="s">
        <v>5263</v>
      </c>
      <c r="L962" s="4" t="s">
        <v>37</v>
      </c>
      <c r="M962" s="2" t="s">
        <v>729</v>
      </c>
      <c r="N962" s="20" t="s">
        <v>3208</v>
      </c>
      <c r="O962" s="20" t="s">
        <v>5264</v>
      </c>
      <c r="P962" s="2" t="s">
        <v>5265</v>
      </c>
      <c r="S962" s="2"/>
      <c r="T962" t="s">
        <v>4744</v>
      </c>
      <c r="U962" s="2" t="s">
        <v>5266</v>
      </c>
      <c r="V962" s="2" t="s">
        <v>60</v>
      </c>
      <c r="W962" s="2" t="s">
        <v>46</v>
      </c>
      <c r="X962" s="2" t="s">
        <v>47</v>
      </c>
      <c r="Y962" s="2" t="s">
        <v>48</v>
      </c>
      <c r="Z962" s="17" t="str">
        <f>IF(Tabela1[[#This Row],[R.A.E]]="SIM",VLOOKUP(Tabela1[[#This Row],[CLASSIFICAÇÃO]],[1]Lista_Susp_!PRAZO,2,0)+Tabela1[[#This Row],[DATA]],"")</f>
        <v/>
      </c>
      <c r="AA962" s="19" t="b">
        <f ca="1">IF(Tabela1[[#This Row],[R.A.E]]="SIM",IF(AC962="ok","CONCLUÍDO",IF(Tabela1[[#This Row],[PRAZO ABERTURA R.A.E]]&lt;TODAY(),"ATRASADO","NO PRAZO")))</f>
        <v>0</v>
      </c>
      <c r="AB962" s="19" t="str">
        <f ca="1">IF(Tabela1[[#This Row],[PRAZO ABERTURA R.A.E]]&gt;=TODAY(),"",IF(Tabela1[[#This Row],[STATUS]]="ATRASADO",TODAY()-Tabela1[[#This Row],[PRAZO ABERTURA R.A.E]],""))</f>
        <v/>
      </c>
      <c r="AE962" s="2"/>
      <c r="AF962" t="s">
        <v>48</v>
      </c>
    </row>
    <row r="963" spans="1:32" ht="30" x14ac:dyDescent="0.25">
      <c r="A963" s="20">
        <v>962</v>
      </c>
      <c r="B963" s="20" t="s">
        <v>32</v>
      </c>
      <c r="C963" s="49">
        <v>45510</v>
      </c>
      <c r="D963" s="6" t="str">
        <f t="shared" si="11"/>
        <v>agosto</v>
      </c>
      <c r="E963" s="21">
        <v>0.67013888888888884</v>
      </c>
      <c r="F963" s="40" t="s">
        <v>5267</v>
      </c>
      <c r="G963" s="20" t="s">
        <v>34</v>
      </c>
      <c r="H963" s="9" t="s">
        <v>113</v>
      </c>
      <c r="I963" s="10"/>
      <c r="J963" s="2"/>
      <c r="K963" s="11" t="s">
        <v>5268</v>
      </c>
      <c r="L963" s="4" t="s">
        <v>37</v>
      </c>
      <c r="M963" s="2" t="s">
        <v>38</v>
      </c>
      <c r="N963" s="20" t="s">
        <v>3911</v>
      </c>
      <c r="O963" s="40" t="s">
        <v>5269</v>
      </c>
      <c r="P963" s="2" t="s">
        <v>4236</v>
      </c>
      <c r="S963" s="2"/>
      <c r="T963" t="s">
        <v>5270</v>
      </c>
      <c r="U963" s="2" t="s">
        <v>5271</v>
      </c>
      <c r="V963" s="2" t="s">
        <v>45</v>
      </c>
      <c r="W963" s="2" t="s">
        <v>46</v>
      </c>
      <c r="X963" s="2" t="s">
        <v>47</v>
      </c>
      <c r="Y963" s="2" t="s">
        <v>48</v>
      </c>
      <c r="Z963" s="17" t="str">
        <f>IF(Tabela1[[#This Row],[R.A.E]]="SIM",VLOOKUP(Tabela1[[#This Row],[CLASSIFICAÇÃO]],[1]Lista_Susp_!PRAZO,2,0)+Tabela1[[#This Row],[DATA]],"")</f>
        <v/>
      </c>
      <c r="AA963" s="19" t="b">
        <f ca="1">IF(Tabela1[[#This Row],[R.A.E]]="SIM",IF(AC963="ok","CONCLUÍDO",IF(Tabela1[[#This Row],[PRAZO ABERTURA R.A.E]]&lt;TODAY(),"ATRASADO","NO PRAZO")))</f>
        <v>0</v>
      </c>
      <c r="AB963" s="19" t="str">
        <f ca="1">IF(Tabela1[[#This Row],[PRAZO ABERTURA R.A.E]]&gt;=TODAY(),"",IF(Tabela1[[#This Row],[STATUS]]="ATRASADO",TODAY()-Tabela1[[#This Row],[PRAZO ABERTURA R.A.E]],""))</f>
        <v/>
      </c>
      <c r="AE963" s="2"/>
      <c r="AF963" t="s">
        <v>52</v>
      </c>
    </row>
    <row r="964" spans="1:32" ht="30" x14ac:dyDescent="0.25">
      <c r="A964" s="20">
        <v>963</v>
      </c>
      <c r="B964" s="20" t="s">
        <v>32</v>
      </c>
      <c r="C964" s="49">
        <v>45509</v>
      </c>
      <c r="D964" s="6" t="str">
        <f t="shared" si="11"/>
        <v>agosto</v>
      </c>
      <c r="E964" s="21">
        <v>0.4236111111111111</v>
      </c>
      <c r="F964" s="40" t="s">
        <v>5272</v>
      </c>
      <c r="G964" s="20" t="s">
        <v>1084</v>
      </c>
      <c r="H964" s="9"/>
      <c r="I964" s="10"/>
      <c r="J964" s="2"/>
      <c r="K964" s="11" t="s">
        <v>5273</v>
      </c>
      <c r="L964" s="4" t="s">
        <v>211</v>
      </c>
      <c r="M964" s="2" t="s">
        <v>128</v>
      </c>
      <c r="N964" s="20" t="s">
        <v>5274</v>
      </c>
      <c r="O964" s="20" t="s">
        <v>5275</v>
      </c>
      <c r="P964" s="2" t="s">
        <v>3717</v>
      </c>
      <c r="S964" s="2"/>
      <c r="T964" s="41" t="s">
        <v>5276</v>
      </c>
      <c r="U964" s="2" t="s">
        <v>5277</v>
      </c>
      <c r="V964" s="2" t="s">
        <v>219</v>
      </c>
      <c r="W964" s="2" t="s">
        <v>184</v>
      </c>
      <c r="X964" s="2" t="s">
        <v>151</v>
      </c>
      <c r="Y964" s="2" t="s">
        <v>52</v>
      </c>
      <c r="Z964" s="17">
        <f>IF(Tabela1[[#This Row],[R.A.E]]="SIM",VLOOKUP(Tabela1[[#This Row],[CLASSIFICAÇÃO]],[1]Lista_Susp_!PRAZO,2,0)+Tabela1[[#This Row],[DATA]],"")</f>
        <v>45516</v>
      </c>
      <c r="AA964" s="19" t="str">
        <f ca="1">IF(Tabela1[[#This Row],[R.A.E]]="SIM",IF(AC964="ok","CONCLUÍDO",IF(Tabela1[[#This Row],[PRAZO ABERTURA R.A.E]]&lt;TODAY(),"ATRASADO","NO PRAZO")))</f>
        <v>CONCLUÍDO</v>
      </c>
      <c r="AB964" s="19" t="str">
        <f ca="1">IF(Tabela1[[#This Row],[PRAZO ABERTURA R.A.E]]&gt;=TODAY(),"",IF(Tabela1[[#This Row],[STATUS]]="ATRASADO",TODAY()-Tabela1[[#This Row],[PRAZO ABERTURA R.A.E]],""))</f>
        <v/>
      </c>
      <c r="AC964" s="2" t="s">
        <v>186</v>
      </c>
      <c r="AD964" s="17">
        <v>45516</v>
      </c>
      <c r="AE964" s="2" t="s">
        <v>5035</v>
      </c>
      <c r="AF964" t="s">
        <v>52</v>
      </c>
    </row>
    <row r="965" spans="1:32" ht="30" x14ac:dyDescent="0.25">
      <c r="A965" s="20">
        <v>964</v>
      </c>
      <c r="B965" s="20" t="s">
        <v>32</v>
      </c>
      <c r="C965" s="49">
        <v>45508</v>
      </c>
      <c r="D965" s="6" t="str">
        <f t="shared" si="11"/>
        <v>agosto</v>
      </c>
      <c r="E965" s="21">
        <v>0.49305555555555558</v>
      </c>
      <c r="F965" s="40" t="s">
        <v>5278</v>
      </c>
      <c r="G965" s="20" t="s">
        <v>64</v>
      </c>
      <c r="H965" s="9"/>
      <c r="I965" s="10"/>
      <c r="J965" s="2"/>
      <c r="K965" s="11" t="s">
        <v>5279</v>
      </c>
      <c r="L965" s="4" t="s">
        <v>5280</v>
      </c>
      <c r="M965" s="2" t="s">
        <v>128</v>
      </c>
      <c r="N965" s="20" t="s">
        <v>5281</v>
      </c>
      <c r="O965" s="20" t="s">
        <v>5282</v>
      </c>
      <c r="P965" s="2" t="s">
        <v>5283</v>
      </c>
      <c r="S965" s="2"/>
      <c r="T965" s="41" t="s">
        <v>5284</v>
      </c>
      <c r="U965" s="2" t="s">
        <v>5285</v>
      </c>
      <c r="V965" s="2" t="s">
        <v>219</v>
      </c>
      <c r="W965" s="2" t="s">
        <v>46</v>
      </c>
      <c r="X965" s="2" t="s">
        <v>47</v>
      </c>
      <c r="Y965" s="2" t="s">
        <v>48</v>
      </c>
      <c r="Z965" s="17" t="str">
        <f>IF(Tabela1[[#This Row],[R.A.E]]="SIM",VLOOKUP(Tabela1[[#This Row],[CLASSIFICAÇÃO]],[1]Lista_Susp_!PRAZO,2,0)+Tabela1[[#This Row],[DATA]],"")</f>
        <v/>
      </c>
      <c r="AA965" s="19" t="b">
        <f ca="1">IF(Tabela1[[#This Row],[R.A.E]]="SIM",IF(AC965="ok","CONCLUÍDO",IF(Tabela1[[#This Row],[PRAZO ABERTURA R.A.E]]&lt;TODAY(),"ATRASADO","NO PRAZO")))</f>
        <v>0</v>
      </c>
      <c r="AB965" s="19" t="str">
        <f ca="1">IF(Tabela1[[#This Row],[PRAZO ABERTURA R.A.E]]&gt;=TODAY(),"",IF(Tabela1[[#This Row],[STATUS]]="ATRASADO",TODAY()-Tabela1[[#This Row],[PRAZO ABERTURA R.A.E]],""))</f>
        <v/>
      </c>
      <c r="AE965" s="2"/>
      <c r="AF965" t="s">
        <v>52</v>
      </c>
    </row>
    <row r="966" spans="1:32" ht="30" x14ac:dyDescent="0.25">
      <c r="A966" s="20">
        <v>965</v>
      </c>
      <c r="B966" s="20" t="s">
        <v>32</v>
      </c>
      <c r="C966" s="49">
        <v>45507</v>
      </c>
      <c r="D966" s="6" t="str">
        <f t="shared" si="11"/>
        <v>agosto</v>
      </c>
      <c r="E966" s="21">
        <v>0.8125</v>
      </c>
      <c r="F966" s="40" t="s">
        <v>187</v>
      </c>
      <c r="G966" s="20" t="s">
        <v>34</v>
      </c>
      <c r="H966" s="9" t="s">
        <v>93</v>
      </c>
      <c r="I966" s="10"/>
      <c r="J966" s="2"/>
      <c r="K966" s="11" t="s">
        <v>5286</v>
      </c>
      <c r="L966" s="4" t="s">
        <v>37</v>
      </c>
      <c r="M966" s="2" t="s">
        <v>128</v>
      </c>
      <c r="N966" s="20" t="s">
        <v>4223</v>
      </c>
      <c r="O966" s="20" t="s">
        <v>5287</v>
      </c>
      <c r="P966" s="2" t="s">
        <v>5288</v>
      </c>
      <c r="S966" s="2"/>
      <c r="T966" s="41" t="s">
        <v>5289</v>
      </c>
      <c r="U966" s="2" t="s">
        <v>5290</v>
      </c>
      <c r="V966" s="2" t="s">
        <v>219</v>
      </c>
      <c r="W966" s="2" t="s">
        <v>46</v>
      </c>
      <c r="X966" s="2" t="s">
        <v>47</v>
      </c>
      <c r="Y966" s="2" t="s">
        <v>48</v>
      </c>
      <c r="Z966" s="17" t="str">
        <f>IF(Tabela1[[#This Row],[R.A.E]]="SIM",VLOOKUP(Tabela1[[#This Row],[CLASSIFICAÇÃO]],[1]Lista_Susp_!PRAZO,2,0)+Tabela1[[#This Row],[DATA]],"")</f>
        <v/>
      </c>
      <c r="AA966" s="19" t="b">
        <f ca="1">IF(Tabela1[[#This Row],[R.A.E]]="SIM",IF(AC966="ok","CONCLUÍDO",IF(Tabela1[[#This Row],[PRAZO ABERTURA R.A.E]]&lt;TODAY(),"ATRASADO","NO PRAZO")))</f>
        <v>0</v>
      </c>
      <c r="AB966" s="19" t="str">
        <f ca="1">IF(Tabela1[[#This Row],[PRAZO ABERTURA R.A.E]]&gt;=TODAY(),"",IF(Tabela1[[#This Row],[STATUS]]="ATRASADO",TODAY()-Tabela1[[#This Row],[PRAZO ABERTURA R.A.E]],""))</f>
        <v/>
      </c>
      <c r="AE966" s="2"/>
      <c r="AF966" t="s">
        <v>52</v>
      </c>
    </row>
    <row r="967" spans="1:32" ht="30" x14ac:dyDescent="0.25">
      <c r="A967" s="20">
        <v>966</v>
      </c>
      <c r="B967" s="20" t="s">
        <v>32</v>
      </c>
      <c r="C967" s="49">
        <v>45510</v>
      </c>
      <c r="D967" s="6" t="str">
        <f t="shared" si="11"/>
        <v>agosto</v>
      </c>
      <c r="E967" s="21">
        <v>0.4201388888888889</v>
      </c>
      <c r="F967" s="40" t="s">
        <v>5291</v>
      </c>
      <c r="G967" s="20" t="s">
        <v>125</v>
      </c>
      <c r="H967" s="9"/>
      <c r="I967" s="10"/>
      <c r="J967" s="2" t="s">
        <v>52</v>
      </c>
      <c r="K967" s="11" t="s">
        <v>5292</v>
      </c>
      <c r="L967" s="4" t="s">
        <v>37</v>
      </c>
      <c r="M967" s="2" t="s">
        <v>128</v>
      </c>
      <c r="N967" s="40" t="s">
        <v>5293</v>
      </c>
      <c r="O967" s="20" t="s">
        <v>5294</v>
      </c>
      <c r="P967" s="20" t="s">
        <v>4387</v>
      </c>
      <c r="S967" s="2"/>
      <c r="T967" s="41" t="s">
        <v>5295</v>
      </c>
      <c r="U967" s="2" t="s">
        <v>5296</v>
      </c>
      <c r="V967" s="2" t="s">
        <v>219</v>
      </c>
      <c r="W967" s="2" t="s">
        <v>184</v>
      </c>
      <c r="X967" s="2" t="s">
        <v>151</v>
      </c>
      <c r="Y967" s="2" t="s">
        <v>52</v>
      </c>
      <c r="Z967" s="17">
        <f>IF(Tabela1[[#This Row],[R.A.E]]="SIM",VLOOKUP(Tabela1[[#This Row],[CLASSIFICAÇÃO]],[1]Lista_Susp_!PRAZO,2,0)+Tabela1[[#This Row],[DATA]],"")</f>
        <v>45517</v>
      </c>
      <c r="AA967" s="19" t="str">
        <f ca="1">IF(Tabela1[[#This Row],[R.A.E]]="SIM",IF(AC967="ok","CONCLUÍDO",IF(Tabela1[[#This Row],[PRAZO ABERTURA R.A.E]]&lt;TODAY(),"ATRASADO","NO PRAZO")))</f>
        <v>CONCLUÍDO</v>
      </c>
      <c r="AB967" s="19" t="str">
        <f ca="1">IF(Tabela1[[#This Row],[PRAZO ABERTURA R.A.E]]&gt;=TODAY(),"",IF(Tabela1[[#This Row],[STATUS]]="ATRASADO",TODAY()-Tabela1[[#This Row],[PRAZO ABERTURA R.A.E]],""))</f>
        <v/>
      </c>
      <c r="AC967" s="2" t="s">
        <v>186</v>
      </c>
      <c r="AD967" s="17">
        <v>45517</v>
      </c>
      <c r="AE967" s="2" t="s">
        <v>52</v>
      </c>
      <c r="AF967" t="s">
        <v>52</v>
      </c>
    </row>
    <row r="968" spans="1:32" ht="30" x14ac:dyDescent="0.25">
      <c r="A968" s="20">
        <v>967</v>
      </c>
      <c r="B968" s="20" t="s">
        <v>32</v>
      </c>
      <c r="C968" s="49">
        <v>45509</v>
      </c>
      <c r="D968" s="6" t="str">
        <f t="shared" si="11"/>
        <v>agosto</v>
      </c>
      <c r="E968" s="21">
        <v>0.375</v>
      </c>
      <c r="F968" s="40" t="s">
        <v>5297</v>
      </c>
      <c r="G968" s="20" t="s">
        <v>73</v>
      </c>
      <c r="H968" s="9"/>
      <c r="I968" s="10"/>
      <c r="J968" s="2"/>
      <c r="K968" s="11" t="s">
        <v>5298</v>
      </c>
      <c r="L968" s="4" t="s">
        <v>37</v>
      </c>
      <c r="M968" s="2" t="s">
        <v>76</v>
      </c>
      <c r="N968" s="20" t="s">
        <v>5299</v>
      </c>
      <c r="O968" s="20" t="s">
        <v>5300</v>
      </c>
      <c r="P968" s="2" t="s">
        <v>5301</v>
      </c>
      <c r="S968" s="2"/>
      <c r="T968" s="41" t="s">
        <v>5302</v>
      </c>
      <c r="U968" s="2" t="s">
        <v>4960</v>
      </c>
      <c r="V968" s="2" t="s">
        <v>467</v>
      </c>
      <c r="W968" s="2" t="s">
        <v>46</v>
      </c>
      <c r="X968" s="2" t="s">
        <v>47</v>
      </c>
      <c r="Y968" s="2" t="s">
        <v>48</v>
      </c>
      <c r="Z968" s="17" t="str">
        <f>IF(Tabela1[[#This Row],[R.A.E]]="SIM",VLOOKUP(Tabela1[[#This Row],[CLASSIFICAÇÃO]],[1]Lista_Susp_!PRAZO,2,0)+Tabela1[[#This Row],[DATA]],"")</f>
        <v/>
      </c>
      <c r="AA968" s="19" t="b">
        <f ca="1">IF(Tabela1[[#This Row],[R.A.E]]="SIM",IF(AC968="ok","CONCLUÍDO",IF(Tabela1[[#This Row],[PRAZO ABERTURA R.A.E]]&lt;TODAY(),"ATRASADO","NO PRAZO")))</f>
        <v>0</v>
      </c>
      <c r="AB968" s="19" t="str">
        <f ca="1">IF(Tabela1[[#This Row],[PRAZO ABERTURA R.A.E]]&gt;=TODAY(),"",IF(Tabela1[[#This Row],[STATUS]]="ATRASADO",TODAY()-Tabela1[[#This Row],[PRAZO ABERTURA R.A.E]],""))</f>
        <v/>
      </c>
      <c r="AE968" s="2"/>
      <c r="AF968" t="s">
        <v>52</v>
      </c>
    </row>
    <row r="969" spans="1:32" ht="30" x14ac:dyDescent="0.25">
      <c r="A969" s="20">
        <v>968</v>
      </c>
      <c r="B969" s="20" t="s">
        <v>32</v>
      </c>
      <c r="C969" s="49">
        <v>45509</v>
      </c>
      <c r="D969" s="6" t="str">
        <f t="shared" si="11"/>
        <v>agosto</v>
      </c>
      <c r="E969" s="21">
        <v>0.45833333333333331</v>
      </c>
      <c r="F969" s="40" t="s">
        <v>5303</v>
      </c>
      <c r="G969" s="20" t="s">
        <v>125</v>
      </c>
      <c r="H969" s="9"/>
      <c r="I969" s="10"/>
      <c r="J969" s="2"/>
      <c r="K969" s="11" t="s">
        <v>5304</v>
      </c>
      <c r="L969" s="4" t="s">
        <v>689</v>
      </c>
      <c r="M969" s="2" t="s">
        <v>128</v>
      </c>
      <c r="N969" s="20" t="s">
        <v>5305</v>
      </c>
      <c r="O969" s="20" t="s">
        <v>5306</v>
      </c>
      <c r="P969" s="2" t="s">
        <v>394</v>
      </c>
      <c r="S969" s="2"/>
      <c r="T969" s="41" t="s">
        <v>5307</v>
      </c>
      <c r="U969" s="2" t="s">
        <v>5308</v>
      </c>
      <c r="V969" s="2" t="s">
        <v>135</v>
      </c>
      <c r="W969" s="2" t="s">
        <v>46</v>
      </c>
      <c r="X969" s="2" t="s">
        <v>47</v>
      </c>
      <c r="Y969" s="2" t="s">
        <v>48</v>
      </c>
      <c r="Z969" s="17" t="str">
        <f>IF(Tabela1[[#This Row],[R.A.E]]="SIM",VLOOKUP(Tabela1[[#This Row],[CLASSIFICAÇÃO]],[1]Lista_Susp_!PRAZO,2,0)+Tabela1[[#This Row],[DATA]],"")</f>
        <v/>
      </c>
      <c r="AA969" s="19" t="b">
        <f ca="1">IF(Tabela1[[#This Row],[R.A.E]]="SIM",IF(AC969="ok","CONCLUÍDO",IF(Tabela1[[#This Row],[PRAZO ABERTURA R.A.E]]&lt;TODAY(),"ATRASADO","NO PRAZO")))</f>
        <v>0</v>
      </c>
      <c r="AB969" s="19" t="str">
        <f ca="1">IF(Tabela1[[#This Row],[PRAZO ABERTURA R.A.E]]&gt;=TODAY(),"",IF(Tabela1[[#This Row],[STATUS]]="ATRASADO",TODAY()-Tabela1[[#This Row],[PRAZO ABERTURA R.A.E]],""))</f>
        <v/>
      </c>
      <c r="AE969" s="2"/>
      <c r="AF969" t="s">
        <v>52</v>
      </c>
    </row>
    <row r="970" spans="1:32" x14ac:dyDescent="0.25">
      <c r="A970" s="20">
        <v>969</v>
      </c>
      <c r="B970" s="20" t="s">
        <v>32</v>
      </c>
      <c r="C970" s="49">
        <v>45511</v>
      </c>
      <c r="D970" s="6" t="str">
        <f t="shared" si="11"/>
        <v>agosto</v>
      </c>
      <c r="E970" s="21">
        <v>0.36388888888888887</v>
      </c>
      <c r="F970" s="40" t="s">
        <v>5309</v>
      </c>
      <c r="G970" s="20" t="s">
        <v>125</v>
      </c>
      <c r="H970" s="9"/>
      <c r="I970" s="10"/>
      <c r="J970" s="2"/>
      <c r="K970" s="11" t="s">
        <v>5310</v>
      </c>
      <c r="L970" s="4" t="s">
        <v>448</v>
      </c>
      <c r="M970" s="2" t="s">
        <v>128</v>
      </c>
      <c r="N970" s="20" t="s">
        <v>4773</v>
      </c>
      <c r="O970" s="20" t="s">
        <v>5311</v>
      </c>
      <c r="P970" s="2" t="s">
        <v>3737</v>
      </c>
      <c r="S970" s="2"/>
      <c r="T970" s="41" t="s">
        <v>5312</v>
      </c>
      <c r="U970" s="2" t="s">
        <v>1347</v>
      </c>
      <c r="V970" s="2" t="s">
        <v>135</v>
      </c>
      <c r="W970" s="2" t="s">
        <v>46</v>
      </c>
      <c r="X970" s="2" t="s">
        <v>47</v>
      </c>
      <c r="Y970" s="2" t="s">
        <v>48</v>
      </c>
      <c r="Z970" s="17" t="str">
        <f>IF(Tabela1[[#This Row],[R.A.E]]="SIM",VLOOKUP(Tabela1[[#This Row],[CLASSIFICAÇÃO]],[1]Lista_Susp_!PRAZO,2,0)+Tabela1[[#This Row],[DATA]],"")</f>
        <v/>
      </c>
      <c r="AA970" s="19" t="b">
        <f ca="1">IF(Tabela1[[#This Row],[R.A.E]]="SIM",IF(AC970="ok","CONCLUÍDO",IF(Tabela1[[#This Row],[PRAZO ABERTURA R.A.E]]&lt;TODAY(),"ATRASADO","NO PRAZO")))</f>
        <v>0</v>
      </c>
      <c r="AB970" s="19" t="str">
        <f ca="1">IF(Tabela1[[#This Row],[PRAZO ABERTURA R.A.E]]&gt;=TODAY(),"",IF(Tabela1[[#This Row],[STATUS]]="ATRASADO",TODAY()-Tabela1[[#This Row],[PRAZO ABERTURA R.A.E]],""))</f>
        <v/>
      </c>
      <c r="AE970" s="2"/>
      <c r="AF970" t="s">
        <v>52</v>
      </c>
    </row>
    <row r="971" spans="1:32" ht="30" x14ac:dyDescent="0.25">
      <c r="A971" s="20">
        <v>970</v>
      </c>
      <c r="B971" s="20" t="s">
        <v>32</v>
      </c>
      <c r="C971" s="49">
        <v>45510</v>
      </c>
      <c r="D971" s="6" t="str">
        <f t="shared" si="11"/>
        <v>agosto</v>
      </c>
      <c r="E971" s="21">
        <v>0.40138888888888885</v>
      </c>
      <c r="F971" s="40" t="s">
        <v>4140</v>
      </c>
      <c r="G971" s="20" t="s">
        <v>73</v>
      </c>
      <c r="H971" s="9"/>
      <c r="I971" s="10"/>
      <c r="J971" s="2"/>
      <c r="K971" s="11" t="s">
        <v>5313</v>
      </c>
      <c r="L971" s="4" t="s">
        <v>689</v>
      </c>
      <c r="M971" s="2" t="s">
        <v>128</v>
      </c>
      <c r="N971" s="20" t="s">
        <v>3784</v>
      </c>
      <c r="O971" s="20" t="s">
        <v>5314</v>
      </c>
      <c r="P971" s="2" t="s">
        <v>3184</v>
      </c>
      <c r="S971" s="2"/>
      <c r="T971" s="41" t="s">
        <v>5315</v>
      </c>
      <c r="U971" s="2" t="s">
        <v>5316</v>
      </c>
      <c r="V971" s="2" t="s">
        <v>135</v>
      </c>
      <c r="W971" s="2" t="s">
        <v>46</v>
      </c>
      <c r="X971" s="2" t="s">
        <v>47</v>
      </c>
      <c r="Y971" s="2" t="s">
        <v>48</v>
      </c>
      <c r="Z971" s="17" t="str">
        <f>IF(Tabela1[[#This Row],[R.A.E]]="SIM",VLOOKUP(Tabela1[[#This Row],[CLASSIFICAÇÃO]],[1]Lista_Susp_!PRAZO,2,0)+Tabela1[[#This Row],[DATA]],"")</f>
        <v/>
      </c>
      <c r="AA971" s="19" t="b">
        <f ca="1">IF(Tabela1[[#This Row],[R.A.E]]="SIM",IF(AC971="ok","CONCLUÍDO",IF(Tabela1[[#This Row],[PRAZO ABERTURA R.A.E]]&lt;TODAY(),"ATRASADO","NO PRAZO")))</f>
        <v>0</v>
      </c>
      <c r="AB971" s="19" t="str">
        <f ca="1">IF(Tabela1[[#This Row],[PRAZO ABERTURA R.A.E]]&gt;=TODAY(),"",IF(Tabela1[[#This Row],[STATUS]]="ATRASADO",TODAY()-Tabela1[[#This Row],[PRAZO ABERTURA R.A.E]],""))</f>
        <v/>
      </c>
      <c r="AE971" s="2"/>
      <c r="AF971" t="s">
        <v>52</v>
      </c>
    </row>
    <row r="972" spans="1:32" ht="30" x14ac:dyDescent="0.25">
      <c r="A972" s="20">
        <v>971</v>
      </c>
      <c r="B972" s="20" t="s">
        <v>32</v>
      </c>
      <c r="C972" s="49">
        <v>45511</v>
      </c>
      <c r="D972" s="6" t="str">
        <f t="shared" si="11"/>
        <v>agosto</v>
      </c>
      <c r="E972" s="21">
        <v>0.39583333333333331</v>
      </c>
      <c r="F972" s="40" t="s">
        <v>5317</v>
      </c>
      <c r="G972" s="20" t="s">
        <v>73</v>
      </c>
      <c r="H972" s="9"/>
      <c r="I972" s="10"/>
      <c r="J972" s="2"/>
      <c r="K972" s="11" t="s">
        <v>5318</v>
      </c>
      <c r="L972" s="4" t="s">
        <v>37</v>
      </c>
      <c r="M972" s="2" t="s">
        <v>128</v>
      </c>
      <c r="N972" s="20" t="s">
        <v>3495</v>
      </c>
      <c r="O972" s="20" t="s">
        <v>5319</v>
      </c>
      <c r="P972" s="2" t="s">
        <v>5000</v>
      </c>
      <c r="S972" s="2"/>
      <c r="T972" s="41" t="s">
        <v>5320</v>
      </c>
      <c r="U972" s="2" t="s">
        <v>3409</v>
      </c>
      <c r="V972" s="2" t="s">
        <v>219</v>
      </c>
      <c r="W972" s="2" t="s">
        <v>46</v>
      </c>
      <c r="X972" s="2" t="s">
        <v>47</v>
      </c>
      <c r="Y972" s="2" t="s">
        <v>48</v>
      </c>
      <c r="Z972" s="17" t="str">
        <f>IF(Tabela1[[#This Row],[R.A.E]]="SIM",VLOOKUP(Tabela1[[#This Row],[CLASSIFICAÇÃO]],[1]Lista_Susp_!PRAZO,2,0)+Tabela1[[#This Row],[DATA]],"")</f>
        <v/>
      </c>
      <c r="AA972" s="19" t="b">
        <f ca="1">IF(Tabela1[[#This Row],[R.A.E]]="SIM",IF(AC972="ok","CONCLUÍDO",IF(Tabela1[[#This Row],[PRAZO ABERTURA R.A.E]]&lt;TODAY(),"ATRASADO","NO PRAZO")))</f>
        <v>0</v>
      </c>
      <c r="AB972" s="19" t="str">
        <f ca="1">IF(Tabela1[[#This Row],[PRAZO ABERTURA R.A.E]]&gt;=TODAY(),"",IF(Tabela1[[#This Row],[STATUS]]="ATRASADO",TODAY()-Tabela1[[#This Row],[PRAZO ABERTURA R.A.E]],""))</f>
        <v/>
      </c>
      <c r="AE972" s="2"/>
      <c r="AF972" t="s">
        <v>52</v>
      </c>
    </row>
    <row r="973" spans="1:32" ht="45" x14ac:dyDescent="0.25">
      <c r="A973" s="20">
        <v>972</v>
      </c>
      <c r="B973" s="20" t="s">
        <v>32</v>
      </c>
      <c r="C973" s="49">
        <v>45511</v>
      </c>
      <c r="D973" s="6" t="str">
        <f t="shared" si="11"/>
        <v>agosto</v>
      </c>
      <c r="E973" s="21">
        <v>0.52777777777777779</v>
      </c>
      <c r="F973" s="40" t="s">
        <v>5321</v>
      </c>
      <c r="G973" s="20" t="s">
        <v>50</v>
      </c>
      <c r="H973" s="9"/>
      <c r="I973" s="10" t="s">
        <v>172</v>
      </c>
      <c r="J973" s="2"/>
      <c r="K973" s="11" t="s">
        <v>5322</v>
      </c>
      <c r="L973" s="4" t="s">
        <v>902</v>
      </c>
      <c r="M973" s="2" t="s">
        <v>96</v>
      </c>
      <c r="N973" s="20" t="s">
        <v>4736</v>
      </c>
      <c r="O973" s="20" t="s">
        <v>5323</v>
      </c>
      <c r="P973" s="2" t="s">
        <v>4738</v>
      </c>
      <c r="S973" s="2"/>
      <c r="T973" s="41" t="s">
        <v>4739</v>
      </c>
      <c r="U973" s="2" t="s">
        <v>5324</v>
      </c>
      <c r="V973" s="2" t="s">
        <v>279</v>
      </c>
      <c r="W973" s="4" t="s">
        <v>46</v>
      </c>
      <c r="X973" s="4" t="s">
        <v>151</v>
      </c>
      <c r="Y973" s="4" t="s">
        <v>52</v>
      </c>
      <c r="Z973" s="17">
        <f>IF(Tabela1[[#This Row],[R.A.E]]="SIM",VLOOKUP(Tabela1[[#This Row],[CLASSIFICAÇÃO]],[1]Lista_Susp_!PRAZO,2,0)+Tabela1[[#This Row],[DATA]],"")</f>
        <v>45518</v>
      </c>
      <c r="AA973" s="19" t="str">
        <f ca="1">IF(Tabela1[[#This Row],[R.A.E]]="SIM",IF(AC973="ok","CONCLUÍDO",IF(Tabela1[[#This Row],[PRAZO ABERTURA R.A.E]]&lt;TODAY(),"ATRASADO","NO PRAZO")))</f>
        <v>CONCLUÍDO</v>
      </c>
      <c r="AB973" s="19" t="str">
        <f ca="1">IF(Tabela1[[#This Row],[PRAZO ABERTURA R.A.E]]&gt;=TODAY(),"",IF(Tabela1[[#This Row],[STATUS]]="ATRASADO",TODAY()-Tabela1[[#This Row],[PRAZO ABERTURA R.A.E]],""))</f>
        <v/>
      </c>
      <c r="AC973" s="2" t="s">
        <v>186</v>
      </c>
      <c r="AE973" s="2"/>
      <c r="AF973" t="s">
        <v>52</v>
      </c>
    </row>
    <row r="974" spans="1:32" ht="60" x14ac:dyDescent="0.25">
      <c r="A974" s="20">
        <v>973</v>
      </c>
      <c r="B974" s="20" t="s">
        <v>32</v>
      </c>
      <c r="C974" s="49">
        <v>45510</v>
      </c>
      <c r="D974" s="6" t="str">
        <f t="shared" si="11"/>
        <v>agosto</v>
      </c>
      <c r="E974" s="21">
        <v>0.99305555555555547</v>
      </c>
      <c r="F974" s="40" t="s">
        <v>5325</v>
      </c>
      <c r="G974" s="20" t="s">
        <v>125</v>
      </c>
      <c r="H974" s="9"/>
      <c r="I974" s="10"/>
      <c r="J974" s="2"/>
      <c r="K974" s="11" t="s">
        <v>5326</v>
      </c>
      <c r="L974" s="4" t="s">
        <v>115</v>
      </c>
      <c r="M974" s="2" t="s">
        <v>38</v>
      </c>
      <c r="N974" s="20" t="s">
        <v>4519</v>
      </c>
      <c r="O974" s="20" t="s">
        <v>5327</v>
      </c>
      <c r="P974" s="2" t="s">
        <v>4949</v>
      </c>
      <c r="S974" s="2"/>
      <c r="T974" s="41" t="s">
        <v>5328</v>
      </c>
      <c r="U974" s="2" t="s">
        <v>4762</v>
      </c>
      <c r="V974" s="2" t="s">
        <v>3811</v>
      </c>
      <c r="W974" s="2" t="s">
        <v>46</v>
      </c>
      <c r="X974" s="2" t="s">
        <v>47</v>
      </c>
      <c r="Y974" s="2" t="s">
        <v>48</v>
      </c>
      <c r="Z974" s="17" t="str">
        <f>IF(Tabela1[[#This Row],[R.A.E]]="SIM",VLOOKUP(Tabela1[[#This Row],[CLASSIFICAÇÃO]],[1]Lista_Susp_!PRAZO,2,0)+Tabela1[[#This Row],[DATA]],"")</f>
        <v/>
      </c>
      <c r="AA974" s="19" t="b">
        <f ca="1">IF(Tabela1[[#This Row],[R.A.E]]="SIM",IF(AC974="ok","CONCLUÍDO",IF(Tabela1[[#This Row],[PRAZO ABERTURA R.A.E]]&lt;TODAY(),"ATRASADO","NO PRAZO")))</f>
        <v>0</v>
      </c>
      <c r="AB974" s="19" t="str">
        <f ca="1">IF(Tabela1[[#This Row],[PRAZO ABERTURA R.A.E]]&gt;=TODAY(),"",IF(Tabela1[[#This Row],[STATUS]]="ATRASADO",TODAY()-Tabela1[[#This Row],[PRAZO ABERTURA R.A.E]],""))</f>
        <v/>
      </c>
      <c r="AE974" s="2"/>
      <c r="AF974" t="s">
        <v>52</v>
      </c>
    </row>
    <row r="975" spans="1:32" ht="45" x14ac:dyDescent="0.25">
      <c r="A975" s="20">
        <v>974</v>
      </c>
      <c r="B975" s="20" t="s">
        <v>32</v>
      </c>
      <c r="C975" s="49">
        <v>45511</v>
      </c>
      <c r="D975" s="6" t="str">
        <f t="shared" si="11"/>
        <v>agosto</v>
      </c>
      <c r="E975" s="21">
        <v>0.45833333333333331</v>
      </c>
      <c r="F975" s="40" t="s">
        <v>5329</v>
      </c>
      <c r="G975" s="20" t="s">
        <v>73</v>
      </c>
      <c r="H975" s="9"/>
      <c r="I975" s="10"/>
      <c r="J975" s="2"/>
      <c r="K975" s="11" t="s">
        <v>5330</v>
      </c>
      <c r="L975" s="4" t="s">
        <v>174</v>
      </c>
      <c r="M975" s="2" t="s">
        <v>96</v>
      </c>
      <c r="N975" s="20" t="s">
        <v>5170</v>
      </c>
      <c r="O975" s="20" t="s">
        <v>5331</v>
      </c>
      <c r="P975" s="2" t="s">
        <v>5253</v>
      </c>
      <c r="S975" s="2"/>
      <c r="T975" s="41" t="s">
        <v>5332</v>
      </c>
      <c r="U975" s="2" t="s">
        <v>5333</v>
      </c>
      <c r="V975" s="2" t="s">
        <v>279</v>
      </c>
      <c r="W975" s="4" t="s">
        <v>46</v>
      </c>
      <c r="X975" s="4" t="s">
        <v>47</v>
      </c>
      <c r="Y975" s="4" t="s">
        <v>48</v>
      </c>
      <c r="Z975" s="17" t="str">
        <f>IF(Tabela1[[#This Row],[R.A.E]]="SIM",VLOOKUP(Tabela1[[#This Row],[CLASSIFICAÇÃO]],[1]Lista_Susp_!PRAZO,2,0)+Tabela1[[#This Row],[DATA]],"")</f>
        <v/>
      </c>
      <c r="AA975" s="19" t="b">
        <f ca="1">IF(Tabela1[[#This Row],[R.A.E]]="SIM",IF(AC975="ok","CONCLUÍDO",IF(Tabela1[[#This Row],[PRAZO ABERTURA R.A.E]]&lt;TODAY(),"ATRASADO","NO PRAZO")))</f>
        <v>0</v>
      </c>
      <c r="AB975" s="19" t="str">
        <f ca="1">IF(Tabela1[[#This Row],[PRAZO ABERTURA R.A.E]]&gt;=TODAY(),"",IF(Tabela1[[#This Row],[STATUS]]="ATRASADO",TODAY()-Tabela1[[#This Row],[PRAZO ABERTURA R.A.E]],""))</f>
        <v/>
      </c>
      <c r="AE975" s="2"/>
      <c r="AF975" t="s">
        <v>52</v>
      </c>
    </row>
    <row r="976" spans="1:32" ht="30" x14ac:dyDescent="0.25">
      <c r="A976" s="20">
        <v>975</v>
      </c>
      <c r="B976" s="20" t="s">
        <v>71</v>
      </c>
      <c r="C976" s="49">
        <v>45511</v>
      </c>
      <c r="D976" s="6" t="str">
        <f t="shared" si="11"/>
        <v>agosto</v>
      </c>
      <c r="E976" s="21">
        <v>0.56597222222222221</v>
      </c>
      <c r="F976" s="40" t="s">
        <v>5334</v>
      </c>
      <c r="G976" s="20" t="s">
        <v>73</v>
      </c>
      <c r="H976" s="9"/>
      <c r="I976" s="10"/>
      <c r="J976" s="2"/>
      <c r="K976" s="11" t="s">
        <v>5335</v>
      </c>
      <c r="L976" s="4" t="s">
        <v>75</v>
      </c>
      <c r="M976" s="2" t="s">
        <v>76</v>
      </c>
      <c r="N976" s="20" t="s">
        <v>5336</v>
      </c>
      <c r="O976" s="20" t="s">
        <v>5337</v>
      </c>
      <c r="P976" s="2" t="s">
        <v>79</v>
      </c>
      <c r="S976" s="2"/>
      <c r="T976" s="41" t="s">
        <v>5126</v>
      </c>
      <c r="U976" s="2" t="s">
        <v>5338</v>
      </c>
      <c r="V976" s="2" t="s">
        <v>415</v>
      </c>
      <c r="W976" s="31"/>
      <c r="X976" s="31"/>
      <c r="Y976" s="31"/>
      <c r="Z976" s="17" t="str">
        <f>IF(Tabela1[[#This Row],[R.A.E]]="SIM",VLOOKUP(Tabela1[[#This Row],[CLASSIFICAÇÃO]],[1]Lista_Susp_!PRAZO,2,0)+Tabela1[[#This Row],[DATA]],"")</f>
        <v/>
      </c>
      <c r="AA976" s="19" t="b">
        <f ca="1">IF(Tabela1[[#This Row],[R.A.E]]="SIM",IF(AC976="ok","CONCLUÍDO",IF(Tabela1[[#This Row],[PRAZO ABERTURA R.A.E]]&lt;TODAY(),"ATRASADO","NO PRAZO")))</f>
        <v>0</v>
      </c>
      <c r="AB976" s="19" t="str">
        <f ca="1">IF(Tabela1[[#This Row],[PRAZO ABERTURA R.A.E]]&gt;=TODAY(),"",IF(Tabela1[[#This Row],[STATUS]]="ATRASADO",TODAY()-Tabela1[[#This Row],[PRAZO ABERTURA R.A.E]],""))</f>
        <v/>
      </c>
      <c r="AE976" s="2"/>
      <c r="AF976" t="s">
        <v>52</v>
      </c>
    </row>
    <row r="977" spans="1:52" ht="90" x14ac:dyDescent="0.25">
      <c r="A977" s="20">
        <v>976</v>
      </c>
      <c r="B977" s="20" t="s">
        <v>32</v>
      </c>
      <c r="C977" s="49">
        <v>45511</v>
      </c>
      <c r="D977" s="6" t="str">
        <f t="shared" si="11"/>
        <v>agosto</v>
      </c>
      <c r="E977" s="21">
        <v>0.32291666666666669</v>
      </c>
      <c r="F977" s="40" t="s">
        <v>5339</v>
      </c>
      <c r="G977" s="20" t="s">
        <v>34</v>
      </c>
      <c r="H977" s="9" t="s">
        <v>113</v>
      </c>
      <c r="I977" s="10"/>
      <c r="J977" s="2"/>
      <c r="K977" s="11" t="s">
        <v>5340</v>
      </c>
      <c r="L977" s="4" t="s">
        <v>37</v>
      </c>
      <c r="M977" s="2" t="s">
        <v>38</v>
      </c>
      <c r="N977" s="20" t="s">
        <v>2721</v>
      </c>
      <c r="O977" s="20" t="s">
        <v>5341</v>
      </c>
      <c r="P977" s="2" t="s">
        <v>3878</v>
      </c>
      <c r="S977" s="2"/>
      <c r="T977"/>
      <c r="U977" s="2" t="s">
        <v>3676</v>
      </c>
      <c r="V977" s="2" t="s">
        <v>3811</v>
      </c>
      <c r="W977" s="2" t="s">
        <v>46</v>
      </c>
      <c r="X977" s="2" t="s">
        <v>47</v>
      </c>
      <c r="Y977" s="2" t="s">
        <v>48</v>
      </c>
      <c r="Z977" s="17" t="str">
        <f>IF(Tabela1[[#This Row],[R.A.E]]="SIM",VLOOKUP(Tabela1[[#This Row],[CLASSIFICAÇÃO]],[1]Lista_Susp_!PRAZO,2,0)+Tabela1[[#This Row],[DATA]],"")</f>
        <v/>
      </c>
      <c r="AA977" s="19" t="b">
        <f ca="1">IF(Tabela1[[#This Row],[R.A.E]]="SIM",IF(AC977="ok","CONCLUÍDO",IF(Tabela1[[#This Row],[PRAZO ABERTURA R.A.E]]&lt;TODAY(),"ATRASADO","NO PRAZO")))</f>
        <v>0</v>
      </c>
      <c r="AB977" s="19" t="str">
        <f ca="1">IF(Tabela1[[#This Row],[PRAZO ABERTURA R.A.E]]&gt;=TODAY(),"",IF(Tabela1[[#This Row],[STATUS]]="ATRASADO",TODAY()-Tabela1[[#This Row],[PRAZO ABERTURA R.A.E]],""))</f>
        <v/>
      </c>
      <c r="AE977" s="2"/>
      <c r="AF977" t="s">
        <v>52</v>
      </c>
    </row>
    <row r="978" spans="1:52" ht="45" x14ac:dyDescent="0.25">
      <c r="A978" s="20">
        <v>977</v>
      </c>
      <c r="B978" s="20" t="s">
        <v>32</v>
      </c>
      <c r="C978" s="49">
        <v>45511</v>
      </c>
      <c r="D978" s="6" t="str">
        <f t="shared" si="11"/>
        <v>agosto</v>
      </c>
      <c r="E978" s="21">
        <v>0.75</v>
      </c>
      <c r="F978" s="40" t="s">
        <v>5342</v>
      </c>
      <c r="G978" s="20" t="s">
        <v>50</v>
      </c>
      <c r="H978" s="9"/>
      <c r="I978" s="10" t="s">
        <v>172</v>
      </c>
      <c r="J978" s="2"/>
      <c r="K978" s="11" t="s">
        <v>5343</v>
      </c>
      <c r="L978" s="4" t="s">
        <v>174</v>
      </c>
      <c r="M978" s="2" t="s">
        <v>96</v>
      </c>
      <c r="N978" s="20" t="s">
        <v>5344</v>
      </c>
      <c r="O978" s="20" t="s">
        <v>5345</v>
      </c>
      <c r="P978" s="2" t="s">
        <v>3290</v>
      </c>
      <c r="S978" s="2"/>
      <c r="T978" s="41" t="s">
        <v>5346</v>
      </c>
      <c r="U978" s="2" t="s">
        <v>5347</v>
      </c>
      <c r="V978" s="2" t="s">
        <v>60</v>
      </c>
      <c r="W978" s="82" t="s">
        <v>184</v>
      </c>
      <c r="X978" s="82" t="s">
        <v>47</v>
      </c>
      <c r="Y978" s="82" t="s">
        <v>52</v>
      </c>
      <c r="Z978" s="17">
        <f>IF(Tabela1[[#This Row],[R.A.E]]="SIM",VLOOKUP(Tabela1[[#This Row],[CLASSIFICAÇÃO]],[1]Lista_Susp_!PRAZO,2,0)+Tabela1[[#This Row],[DATA]],"")</f>
        <v>45518</v>
      </c>
      <c r="AA978" s="19" t="str">
        <f ca="1">IF(Tabela1[[#This Row],[R.A.E]]="SIM",IF(AC978="ok","CONCLUÍDO",IF(Tabela1[[#This Row],[PRAZO ABERTURA R.A.E]]&lt;TODAY(),"ATRASADO","NO PRAZO")))</f>
        <v>CONCLUÍDO</v>
      </c>
      <c r="AB978" s="19" t="str">
        <f ca="1">IF(Tabela1[[#This Row],[PRAZO ABERTURA R.A.E]]&gt;=TODAY(),"",IF(Tabela1[[#This Row],[STATUS]]="ATRASADO",TODAY()-Tabela1[[#This Row],[PRAZO ABERTURA R.A.E]],""))</f>
        <v/>
      </c>
      <c r="AC978" s="17" t="s">
        <v>186</v>
      </c>
      <c r="AD978" s="17">
        <v>45516</v>
      </c>
      <c r="AE978" s="2"/>
      <c r="AF978" t="s">
        <v>52</v>
      </c>
    </row>
    <row r="979" spans="1:52" x14ac:dyDescent="0.25">
      <c r="A979" s="20">
        <v>978</v>
      </c>
      <c r="B979" s="20" t="s">
        <v>32</v>
      </c>
      <c r="C979" s="49">
        <v>45511</v>
      </c>
      <c r="D979" s="6" t="str">
        <f t="shared" si="11"/>
        <v>agosto</v>
      </c>
      <c r="E979" s="21">
        <v>0.59375</v>
      </c>
      <c r="F979" s="40" t="s">
        <v>5348</v>
      </c>
      <c r="G979" s="20" t="s">
        <v>125</v>
      </c>
      <c r="H979" s="9"/>
      <c r="I979" s="10"/>
      <c r="J979" s="2"/>
      <c r="K979" s="11" t="s">
        <v>5349</v>
      </c>
      <c r="L979" s="4" t="s">
        <v>982</v>
      </c>
      <c r="M979" s="2" t="s">
        <v>54</v>
      </c>
      <c r="N979" s="20" t="s">
        <v>2263</v>
      </c>
      <c r="O979" s="20" t="s">
        <v>5350</v>
      </c>
      <c r="P979" s="2" t="s">
        <v>5351</v>
      </c>
      <c r="S979" s="2"/>
      <c r="T979" s="41" t="s">
        <v>5352</v>
      </c>
      <c r="U979" s="2" t="s">
        <v>5353</v>
      </c>
      <c r="V979" s="2" t="s">
        <v>45</v>
      </c>
      <c r="W979" s="2" t="s">
        <v>46</v>
      </c>
      <c r="X979" s="2" t="s">
        <v>47</v>
      </c>
      <c r="Y979" s="2" t="s">
        <v>48</v>
      </c>
      <c r="Z979" s="17" t="str">
        <f>IF(Tabela1[[#This Row],[R.A.E]]="SIM",VLOOKUP(Tabela1[[#This Row],[CLASSIFICAÇÃO]],[1]Lista_Susp_!PRAZO,2,0)+Tabela1[[#This Row],[DATA]],"")</f>
        <v/>
      </c>
      <c r="AA979" s="19" t="b">
        <f ca="1">IF(Tabela1[[#This Row],[R.A.E]]="SIM",IF(AC979="ok","CONCLUÍDO",IF(Tabela1[[#This Row],[PRAZO ABERTURA R.A.E]]&lt;TODAY(),"ATRASADO","NO PRAZO")))</f>
        <v>0</v>
      </c>
      <c r="AB979" s="19" t="str">
        <f ca="1">IF(Tabela1[[#This Row],[PRAZO ABERTURA R.A.E]]&gt;=TODAY(),"",IF(Tabela1[[#This Row],[STATUS]]="ATRASADO",TODAY()-Tabela1[[#This Row],[PRAZO ABERTURA R.A.E]],""))</f>
        <v/>
      </c>
      <c r="AE979" s="2"/>
      <c r="AF979" t="s">
        <v>52</v>
      </c>
    </row>
    <row r="980" spans="1:52" ht="45" x14ac:dyDescent="0.25">
      <c r="A980" s="45">
        <v>979</v>
      </c>
      <c r="B980" s="20" t="s">
        <v>71</v>
      </c>
      <c r="C980" s="49">
        <v>45511</v>
      </c>
      <c r="D980" s="6" t="str">
        <f t="shared" si="11"/>
        <v>agosto</v>
      </c>
      <c r="E980" s="21">
        <v>0.1388888888888889</v>
      </c>
      <c r="F980" s="40" t="s">
        <v>5354</v>
      </c>
      <c r="G980" s="20" t="s">
        <v>73</v>
      </c>
      <c r="H980" s="9"/>
      <c r="I980" s="10"/>
      <c r="J980" s="2"/>
      <c r="K980" s="37" t="s">
        <v>5355</v>
      </c>
      <c r="L980" s="4" t="s">
        <v>75</v>
      </c>
      <c r="M980" s="4" t="s">
        <v>272</v>
      </c>
      <c r="N980" s="20" t="s">
        <v>1380</v>
      </c>
      <c r="O980" s="20" t="s">
        <v>5356</v>
      </c>
      <c r="P980" s="2" t="s">
        <v>177</v>
      </c>
      <c r="S980" s="2"/>
      <c r="T980" s="41" t="s">
        <v>5357</v>
      </c>
      <c r="U980" s="2" t="s">
        <v>5358</v>
      </c>
      <c r="V980" s="2" t="s">
        <v>3811</v>
      </c>
      <c r="W980" s="2" t="s">
        <v>46</v>
      </c>
      <c r="X980" s="2" t="s">
        <v>151</v>
      </c>
      <c r="Y980" s="2" t="s">
        <v>52</v>
      </c>
      <c r="Z980" s="17">
        <f>IF(Tabela1[[#This Row],[R.A.E]]="SIM",VLOOKUP(Tabela1[[#This Row],[CLASSIFICAÇÃO]],[1]Lista_Susp_!PRAZO,2,0)+Tabela1[[#This Row],[DATA]],"")</f>
        <v>45518</v>
      </c>
      <c r="AA980" s="19" t="str">
        <f ca="1">IF(Tabela1[[#This Row],[R.A.E]]="SIM",IF(AC980="ok","CONCLUÍDO",IF(Tabela1[[#This Row],[PRAZO ABERTURA R.A.E]]&lt;TODAY(),"ATRASADO","NO PRAZO")))</f>
        <v>ATRASADO</v>
      </c>
      <c r="AB980" s="19">
        <f ca="1">IF(Tabela1[[#This Row],[PRAZO ABERTURA R.A.E]]&gt;=TODAY(),"",IF(Tabela1[[#This Row],[STATUS]]="ATRASADO",TODAY()-Tabela1[[#This Row],[PRAZO ABERTURA R.A.E]],""))</f>
        <v>65</v>
      </c>
      <c r="AE980" s="2"/>
      <c r="AF980" t="s">
        <v>52</v>
      </c>
    </row>
    <row r="981" spans="1:52" ht="30" x14ac:dyDescent="0.25">
      <c r="A981" s="20">
        <v>980</v>
      </c>
      <c r="B981" s="20" t="s">
        <v>32</v>
      </c>
      <c r="C981" s="49">
        <v>45512</v>
      </c>
      <c r="D981" s="6" t="str">
        <f t="shared" si="11"/>
        <v>agosto</v>
      </c>
      <c r="E981" s="21">
        <v>0.72152777777777777</v>
      </c>
      <c r="F981" s="40" t="s">
        <v>5359</v>
      </c>
      <c r="G981" s="20" t="s">
        <v>34</v>
      </c>
      <c r="H981" s="9" t="s">
        <v>583</v>
      </c>
      <c r="I981" s="10"/>
      <c r="J981" s="2"/>
      <c r="K981" s="11" t="s">
        <v>5360</v>
      </c>
      <c r="L981" s="4" t="s">
        <v>95</v>
      </c>
      <c r="M981" s="2" t="s">
        <v>96</v>
      </c>
      <c r="N981" s="20" t="s">
        <v>4807</v>
      </c>
      <c r="O981" s="20" t="s">
        <v>5361</v>
      </c>
      <c r="P981" s="2" t="s">
        <v>4213</v>
      </c>
      <c r="S981" s="2"/>
      <c r="T981" t="s">
        <v>4744</v>
      </c>
      <c r="U981" s="2" t="s">
        <v>4367</v>
      </c>
      <c r="V981" s="2" t="s">
        <v>60</v>
      </c>
      <c r="W981" s="2" t="s">
        <v>46</v>
      </c>
      <c r="X981" s="2" t="s">
        <v>47</v>
      </c>
      <c r="Y981" s="2" t="s">
        <v>48</v>
      </c>
      <c r="Z981" s="17" t="str">
        <f>IF(Tabela1[[#This Row],[R.A.E]]="SIM",VLOOKUP(Tabela1[[#This Row],[CLASSIFICAÇÃO]],[1]Lista_Susp_!PRAZO,2,0)+Tabela1[[#This Row],[DATA]],"")</f>
        <v/>
      </c>
      <c r="AA981" s="19" t="b">
        <f ca="1">IF(Tabela1[[#This Row],[R.A.E]]="SIM",IF(AC981="ok","CONCLUÍDO",IF(Tabela1[[#This Row],[PRAZO ABERTURA R.A.E]]&lt;TODAY(),"ATRASADO","NO PRAZO")))</f>
        <v>0</v>
      </c>
      <c r="AB981" s="19" t="str">
        <f ca="1">IF(Tabela1[[#This Row],[PRAZO ABERTURA R.A.E]]&gt;=TODAY(),"",IF(Tabela1[[#This Row],[STATUS]]="ATRASADO",TODAY()-Tabela1[[#This Row],[PRAZO ABERTURA R.A.E]],""))</f>
        <v/>
      </c>
      <c r="AE981" s="2"/>
      <c r="AF981" t="s">
        <v>52</v>
      </c>
    </row>
    <row r="982" spans="1:52" x14ac:dyDescent="0.25">
      <c r="A982" s="20">
        <v>981</v>
      </c>
      <c r="B982" s="20" t="s">
        <v>32</v>
      </c>
      <c r="C982" s="49">
        <v>45512</v>
      </c>
      <c r="D982" s="6" t="str">
        <f t="shared" si="11"/>
        <v>agosto</v>
      </c>
      <c r="E982" s="21">
        <v>0.375</v>
      </c>
      <c r="F982" s="40" t="s">
        <v>5272</v>
      </c>
      <c r="G982" s="20" t="s">
        <v>73</v>
      </c>
      <c r="H982" s="9"/>
      <c r="I982" s="10"/>
      <c r="J982" s="2"/>
      <c r="K982" s="11" t="s">
        <v>5362</v>
      </c>
      <c r="L982" s="4" t="s">
        <v>211</v>
      </c>
      <c r="M982" s="2" t="s">
        <v>128</v>
      </c>
      <c r="N982" s="20" t="s">
        <v>5363</v>
      </c>
      <c r="O982" s="20" t="s">
        <v>5364</v>
      </c>
      <c r="P982" s="2" t="s">
        <v>3717</v>
      </c>
      <c r="S982" s="2"/>
      <c r="T982" t="s">
        <v>5365</v>
      </c>
      <c r="U982" s="2" t="s">
        <v>4342</v>
      </c>
      <c r="V982" s="2" t="s">
        <v>219</v>
      </c>
      <c r="W982" s="2" t="s">
        <v>46</v>
      </c>
      <c r="X982" s="2" t="s">
        <v>47</v>
      </c>
      <c r="Y982" s="2" t="s">
        <v>48</v>
      </c>
      <c r="Z982" s="17" t="str">
        <f>IF(Tabela1[[#This Row],[R.A.E]]="SIM",VLOOKUP(Tabela1[[#This Row],[CLASSIFICAÇÃO]],[1]Lista_Susp_!PRAZO,2,0)+Tabela1[[#This Row],[DATA]],"")</f>
        <v/>
      </c>
      <c r="AA982" s="19" t="b">
        <f ca="1">IF(Tabela1[[#This Row],[R.A.E]]="SIM",IF(AC982="ok","CONCLUÍDO",IF(Tabela1[[#This Row],[PRAZO ABERTURA R.A.E]]&lt;TODAY(),"ATRASADO","NO PRAZO")))</f>
        <v>0</v>
      </c>
      <c r="AB982" s="19" t="str">
        <f ca="1">IF(Tabela1[[#This Row],[PRAZO ABERTURA R.A.E]]&gt;=TODAY(),"",IF(Tabela1[[#This Row],[STATUS]]="ATRASADO",TODAY()-Tabela1[[#This Row],[PRAZO ABERTURA R.A.E]],""))</f>
        <v/>
      </c>
      <c r="AE982" s="2"/>
      <c r="AF982" t="s">
        <v>52</v>
      </c>
    </row>
    <row r="983" spans="1:52" ht="45" x14ac:dyDescent="0.25">
      <c r="A983" s="20">
        <v>982</v>
      </c>
      <c r="B983" s="20" t="s">
        <v>32</v>
      </c>
      <c r="C983" s="49">
        <v>45513</v>
      </c>
      <c r="D983" s="6" t="str">
        <f t="shared" si="11"/>
        <v>agosto</v>
      </c>
      <c r="E983" s="21">
        <v>7.6388888888888895E-2</v>
      </c>
      <c r="F983" s="40" t="s">
        <v>5366</v>
      </c>
      <c r="G983" s="20" t="s">
        <v>34</v>
      </c>
      <c r="H983" s="9" t="s">
        <v>583</v>
      </c>
      <c r="I983" s="10"/>
      <c r="J983" s="2"/>
      <c r="K983" s="11" t="s">
        <v>5367</v>
      </c>
      <c r="L983" s="4" t="s">
        <v>95</v>
      </c>
      <c r="M983" s="2" t="s">
        <v>593</v>
      </c>
      <c r="N983" s="20" t="s">
        <v>4458</v>
      </c>
      <c r="O983" s="20" t="s">
        <v>5368</v>
      </c>
      <c r="P983" s="2" t="s">
        <v>5369</v>
      </c>
      <c r="S983" s="2"/>
      <c r="T983" s="41" t="s">
        <v>5370</v>
      </c>
      <c r="U983" s="2" t="s">
        <v>5371</v>
      </c>
      <c r="V983" s="2" t="s">
        <v>398</v>
      </c>
      <c r="W983" s="2" t="s">
        <v>46</v>
      </c>
      <c r="X983" s="2" t="s">
        <v>47</v>
      </c>
      <c r="Y983" s="2" t="s">
        <v>48</v>
      </c>
      <c r="Z983" s="17" t="str">
        <f>IF(Tabela1[[#This Row],[R.A.E]]="SIM",VLOOKUP(Tabela1[[#This Row],[CLASSIFICAÇÃO]],[1]Lista_Susp_!PRAZO,2,0)+Tabela1[[#This Row],[DATA]],"")</f>
        <v/>
      </c>
      <c r="AA983" s="19" t="b">
        <f ca="1">IF(Tabela1[[#This Row],[R.A.E]]="SIM",IF(AC983="ok","CONCLUÍDO",IF(Tabela1[[#This Row],[PRAZO ABERTURA R.A.E]]&lt;TODAY(),"ATRASADO","NO PRAZO")))</f>
        <v>0</v>
      </c>
      <c r="AB983" s="19" t="str">
        <f ca="1">IF(Tabela1[[#This Row],[PRAZO ABERTURA R.A.E]]&gt;=TODAY(),"",IF(Tabela1[[#This Row],[STATUS]]="ATRASADO",TODAY()-Tabela1[[#This Row],[PRAZO ABERTURA R.A.E]],""))</f>
        <v/>
      </c>
      <c r="AE983" s="2"/>
      <c r="AF983" t="s">
        <v>52</v>
      </c>
    </row>
    <row r="984" spans="1:52" ht="45" x14ac:dyDescent="0.25">
      <c r="A984" s="20">
        <v>983</v>
      </c>
      <c r="B984" s="20" t="s">
        <v>32</v>
      </c>
      <c r="C984" s="49">
        <v>45511</v>
      </c>
      <c r="D984" s="6" t="str">
        <f t="shared" si="11"/>
        <v>agosto</v>
      </c>
      <c r="E984" s="21">
        <v>0.98611111111111116</v>
      </c>
      <c r="F984" s="40" t="s">
        <v>5052</v>
      </c>
      <c r="G984" s="20" t="s">
        <v>125</v>
      </c>
      <c r="H984" s="9"/>
      <c r="I984" s="10"/>
      <c r="J984" s="2"/>
      <c r="K984" s="11" t="s">
        <v>5372</v>
      </c>
      <c r="L984" s="4" t="s">
        <v>37</v>
      </c>
      <c r="M984" s="2" t="s">
        <v>38</v>
      </c>
      <c r="N984" s="20" t="s">
        <v>5373</v>
      </c>
      <c r="O984" s="40" t="s">
        <v>5374</v>
      </c>
      <c r="P984" s="2" t="s">
        <v>3878</v>
      </c>
      <c r="S984" s="2"/>
      <c r="T984" t="s">
        <v>5375</v>
      </c>
      <c r="U984" s="2" t="s">
        <v>5376</v>
      </c>
      <c r="V984" s="2" t="s">
        <v>104</v>
      </c>
      <c r="W984" s="2" t="s">
        <v>46</v>
      </c>
      <c r="X984" s="2" t="s">
        <v>47</v>
      </c>
      <c r="Y984" s="2" t="s">
        <v>52</v>
      </c>
      <c r="Z984" s="17">
        <f>IF(Tabela1[[#This Row],[R.A.E]]="SIM",VLOOKUP(Tabela1[[#This Row],[CLASSIFICAÇÃO]],[1]Lista_Susp_!PRAZO,2,0)+Tabela1[[#This Row],[DATA]],"")</f>
        <v>45518</v>
      </c>
      <c r="AA984" s="19" t="s">
        <v>972</v>
      </c>
      <c r="AB984" s="19" t="str">
        <f ca="1">IF(Tabela1[[#This Row],[PRAZO ABERTURA R.A.E]]&gt;=TODAY(),"",IF(Tabela1[[#This Row],[STATUS]]="ATRASADO",TODAY()-Tabela1[[#This Row],[PRAZO ABERTURA R.A.E]],""))</f>
        <v/>
      </c>
      <c r="AD984" s="17">
        <v>45517</v>
      </c>
      <c r="AE984" s="2"/>
      <c r="AF984" t="s">
        <v>52</v>
      </c>
    </row>
    <row r="985" spans="1:52" ht="30" x14ac:dyDescent="0.25">
      <c r="A985" s="80">
        <v>984</v>
      </c>
      <c r="B985" s="20" t="s">
        <v>32</v>
      </c>
      <c r="C985" s="49">
        <v>45512</v>
      </c>
      <c r="D985" s="6" t="str">
        <f t="shared" si="11"/>
        <v>agosto</v>
      </c>
      <c r="E985" s="21">
        <v>0.70138888888888884</v>
      </c>
      <c r="F985" s="40" t="s">
        <v>5377</v>
      </c>
      <c r="G985" s="20" t="s">
        <v>34</v>
      </c>
      <c r="H985" s="9" t="s">
        <v>113</v>
      </c>
      <c r="I985" s="10"/>
      <c r="J985" s="2"/>
      <c r="K985" s="11" t="s">
        <v>5378</v>
      </c>
      <c r="L985" s="4" t="s">
        <v>37</v>
      </c>
      <c r="M985" s="2" t="s">
        <v>38</v>
      </c>
      <c r="N985" s="20" t="s">
        <v>3164</v>
      </c>
      <c r="O985" s="20" t="s">
        <v>5379</v>
      </c>
      <c r="P985" s="2" t="s">
        <v>3166</v>
      </c>
      <c r="S985" s="2"/>
      <c r="T985" s="41" t="s">
        <v>5380</v>
      </c>
      <c r="U985" s="2" t="s">
        <v>4634</v>
      </c>
      <c r="V985" s="2" t="s">
        <v>45</v>
      </c>
      <c r="W985" s="2" t="s">
        <v>46</v>
      </c>
      <c r="X985" s="2" t="s">
        <v>47</v>
      </c>
      <c r="Y985" s="2" t="s">
        <v>48</v>
      </c>
      <c r="Z985" s="17" t="str">
        <f>IF(Tabela1[[#This Row],[R.A.E]]="SIM",VLOOKUP(Tabela1[[#This Row],[CLASSIFICAÇÃO]],[1]Lista_Susp_!PRAZO,2,0)+Tabela1[[#This Row],[DATA]],"")</f>
        <v/>
      </c>
      <c r="AA985" s="19" t="b">
        <f ca="1">IF(Tabela1[[#This Row],[R.A.E]]="SIM",IF(AC985="ok","CONCLUÍDO",IF(Tabela1[[#This Row],[PRAZO ABERTURA R.A.E]]&lt;TODAY(),"ATRASADO","NO PRAZO")))</f>
        <v>0</v>
      </c>
      <c r="AB985" s="19" t="str">
        <f ca="1">IF(Tabela1[[#This Row],[PRAZO ABERTURA R.A.E]]&gt;=TODAY(),"",IF(Tabela1[[#This Row],[STATUS]]="ATRASADO",TODAY()-Tabela1[[#This Row],[PRAZO ABERTURA R.A.E]],""))</f>
        <v/>
      </c>
      <c r="AE985" s="2"/>
      <c r="AF985" t="s">
        <v>52</v>
      </c>
    </row>
    <row r="986" spans="1:52" ht="30" x14ac:dyDescent="0.25">
      <c r="A986" s="20">
        <v>985</v>
      </c>
      <c r="B986" s="20" t="s">
        <v>32</v>
      </c>
      <c r="C986" s="49">
        <v>45512</v>
      </c>
      <c r="D986" s="6" t="str">
        <f t="shared" si="11"/>
        <v>agosto</v>
      </c>
      <c r="E986" s="21">
        <v>0.91666666666666663</v>
      </c>
      <c r="F986" s="40" t="s">
        <v>5381</v>
      </c>
      <c r="G986" s="20" t="s">
        <v>34</v>
      </c>
      <c r="H986" s="9" t="s">
        <v>93</v>
      </c>
      <c r="I986" s="10"/>
      <c r="J986" s="2"/>
      <c r="K986" s="11" t="s">
        <v>5382</v>
      </c>
      <c r="L986" s="4" t="s">
        <v>37</v>
      </c>
      <c r="M986" s="2" t="s">
        <v>54</v>
      </c>
      <c r="N986" s="20" t="s">
        <v>4241</v>
      </c>
      <c r="O986" s="20" t="s">
        <v>5383</v>
      </c>
      <c r="P986" s="2" t="s">
        <v>5384</v>
      </c>
      <c r="S986" s="2"/>
      <c r="T986" t="s">
        <v>4744</v>
      </c>
      <c r="U986" s="2" t="s">
        <v>5385</v>
      </c>
      <c r="V986" s="2" t="s">
        <v>60</v>
      </c>
      <c r="W986" s="2" t="s">
        <v>46</v>
      </c>
      <c r="X986" s="2" t="s">
        <v>47</v>
      </c>
      <c r="Y986" s="2" t="s">
        <v>48</v>
      </c>
      <c r="Z986" s="17" t="str">
        <f>IF(Tabela1[[#This Row],[R.A.E]]="SIM",VLOOKUP(Tabela1[[#This Row],[CLASSIFICAÇÃO]],[1]Lista_Susp_!PRAZO,2,0)+Tabela1[[#This Row],[DATA]],"")</f>
        <v/>
      </c>
      <c r="AA986" s="19" t="b">
        <f ca="1">IF(Tabela1[[#This Row],[R.A.E]]="SIM",IF(AC986="ok","CONCLUÍDO",IF(Tabela1[[#This Row],[PRAZO ABERTURA R.A.E]]&lt;TODAY(),"ATRASADO","NO PRAZO")))</f>
        <v>0</v>
      </c>
      <c r="AB986" s="19" t="str">
        <f ca="1">IF(Tabela1[[#This Row],[PRAZO ABERTURA R.A.E]]&gt;=TODAY(),"",IF(Tabela1[[#This Row],[STATUS]]="ATRASADO",TODAY()-Tabela1[[#This Row],[PRAZO ABERTURA R.A.E]],""))</f>
        <v/>
      </c>
      <c r="AE986" s="2"/>
      <c r="AF986" t="s">
        <v>52</v>
      </c>
    </row>
    <row r="987" spans="1:52" ht="60" x14ac:dyDescent="0.25">
      <c r="A987" s="20">
        <v>986</v>
      </c>
      <c r="B987" s="21" t="s">
        <v>32</v>
      </c>
      <c r="C987" s="49">
        <v>45512</v>
      </c>
      <c r="D987" s="6" t="str">
        <f t="shared" si="11"/>
        <v>agosto</v>
      </c>
      <c r="E987" s="21">
        <v>0.31597222222222221</v>
      </c>
      <c r="F987" s="40" t="s">
        <v>4814</v>
      </c>
      <c r="G987" s="20" t="s">
        <v>34</v>
      </c>
      <c r="H987" s="9" t="s">
        <v>93</v>
      </c>
      <c r="I987" s="10"/>
      <c r="J987" s="2"/>
      <c r="K987" s="11" t="s">
        <v>5386</v>
      </c>
      <c r="L987" s="4" t="s">
        <v>37</v>
      </c>
      <c r="M987" s="2" t="s">
        <v>38</v>
      </c>
      <c r="N987" s="20" t="s">
        <v>3164</v>
      </c>
      <c r="O987" s="20" t="s">
        <v>5110</v>
      </c>
      <c r="P987" s="2" t="s">
        <v>5387</v>
      </c>
      <c r="S987" s="2"/>
      <c r="T987" s="41" t="s">
        <v>5388</v>
      </c>
      <c r="U987" s="2" t="s">
        <v>5110</v>
      </c>
      <c r="V987" s="2" t="s">
        <v>45</v>
      </c>
      <c r="W987" s="2" t="s">
        <v>46</v>
      </c>
      <c r="X987" s="2" t="s">
        <v>47</v>
      </c>
      <c r="Y987" s="2" t="s">
        <v>48</v>
      </c>
      <c r="Z987" s="17" t="str">
        <f>IF(Tabela1[[#This Row],[R.A.E]]="SIM",VLOOKUP(Tabela1[[#This Row],[CLASSIFICAÇÃO]],[1]Lista_Susp_!PRAZO,2,0)+Tabela1[[#This Row],[DATA]],"")</f>
        <v/>
      </c>
      <c r="AA987" s="19" t="b">
        <f ca="1">IF(Tabela1[[#This Row],[R.A.E]]="SIM",IF(AC987="ok","CONCLUÍDO",IF(Tabela1[[#This Row],[PRAZO ABERTURA R.A.E]]&lt;TODAY(),"ATRASADO","NO PRAZO")))</f>
        <v>0</v>
      </c>
      <c r="AB987" s="19" t="str">
        <f ca="1">IF(Tabela1[[#This Row],[PRAZO ABERTURA R.A.E]]&gt;=TODAY(),"",IF(Tabela1[[#This Row],[STATUS]]="ATRASADO",TODAY()-Tabela1[[#This Row],[PRAZO ABERTURA R.A.E]],""))</f>
        <v/>
      </c>
      <c r="AE987" s="2"/>
      <c r="AF987" t="s">
        <v>52</v>
      </c>
    </row>
    <row r="988" spans="1:52" ht="75" x14ac:dyDescent="0.25">
      <c r="A988" s="20">
        <v>987</v>
      </c>
      <c r="B988" s="20" t="s">
        <v>32</v>
      </c>
      <c r="C988" s="49">
        <v>45513</v>
      </c>
      <c r="D988" s="6" t="str">
        <f t="shared" si="11"/>
        <v>agosto</v>
      </c>
      <c r="E988" s="21">
        <v>0.79166666666666663</v>
      </c>
      <c r="F988" s="40" t="s">
        <v>5389</v>
      </c>
      <c r="G988" s="20" t="s">
        <v>34</v>
      </c>
      <c r="H988" s="9" t="s">
        <v>113</v>
      </c>
      <c r="I988" s="10"/>
      <c r="J988" s="2"/>
      <c r="K988" s="11" t="s">
        <v>5390</v>
      </c>
      <c r="L988" s="4" t="s">
        <v>37</v>
      </c>
      <c r="M988" s="2" t="s">
        <v>38</v>
      </c>
      <c r="N988" s="20" t="s">
        <v>5391</v>
      </c>
      <c r="O988" s="40" t="s">
        <v>5392</v>
      </c>
      <c r="P988" s="2" t="s">
        <v>5393</v>
      </c>
      <c r="S988" s="2"/>
      <c r="T988"/>
      <c r="U988" s="2" t="s">
        <v>3665</v>
      </c>
      <c r="V988" s="2" t="s">
        <v>3811</v>
      </c>
      <c r="W988" s="2" t="s">
        <v>46</v>
      </c>
      <c r="X988" s="2" t="s">
        <v>47</v>
      </c>
      <c r="Y988" s="2" t="s">
        <v>48</v>
      </c>
      <c r="Z988" s="17" t="str">
        <f>IF(Tabela1[[#This Row],[R.A.E]]="SIM",VLOOKUP(Tabela1[[#This Row],[CLASSIFICAÇÃO]],[1]Lista_Susp_!PRAZO,2,0)+Tabela1[[#This Row],[DATA]],"")</f>
        <v/>
      </c>
      <c r="AA988" s="19" t="b">
        <f ca="1">IF(Tabela1[[#This Row],[R.A.E]]="SIM",IF(AC988="ok","CONCLUÍDO",IF(Tabela1[[#This Row],[PRAZO ABERTURA R.A.E]]&lt;TODAY(),"ATRASADO","NO PRAZO")))</f>
        <v>0</v>
      </c>
      <c r="AB988" s="19" t="str">
        <f ca="1">IF(Tabela1[[#This Row],[PRAZO ABERTURA R.A.E]]&gt;=TODAY(),"",IF(Tabela1[[#This Row],[STATUS]]="ATRASADO",TODAY()-Tabela1[[#This Row],[PRAZO ABERTURA R.A.E]],""))</f>
        <v/>
      </c>
      <c r="AE988" s="2"/>
      <c r="AF988" t="s">
        <v>52</v>
      </c>
    </row>
    <row r="989" spans="1:52" ht="45" x14ac:dyDescent="0.25">
      <c r="A989" s="20">
        <v>988</v>
      </c>
      <c r="B989" s="20" t="s">
        <v>32</v>
      </c>
      <c r="C989" s="49">
        <v>45513</v>
      </c>
      <c r="D989" s="6" t="str">
        <f t="shared" si="11"/>
        <v>agosto</v>
      </c>
      <c r="E989" s="21">
        <v>0.3611111111111111</v>
      </c>
      <c r="F989" s="40" t="s">
        <v>5394</v>
      </c>
      <c r="G989" s="20" t="s">
        <v>125</v>
      </c>
      <c r="H989" s="9"/>
      <c r="I989" s="10"/>
      <c r="J989" s="2"/>
      <c r="K989" s="11" t="s">
        <v>5395</v>
      </c>
      <c r="L989" s="4" t="s">
        <v>3010</v>
      </c>
      <c r="M989" s="2" t="s">
        <v>38</v>
      </c>
      <c r="N989" s="20" t="s">
        <v>4519</v>
      </c>
      <c r="O989" s="20" t="s">
        <v>5396</v>
      </c>
      <c r="P989" s="2" t="s">
        <v>3441</v>
      </c>
      <c r="S989" s="2"/>
      <c r="T989" s="41" t="s">
        <v>5397</v>
      </c>
      <c r="U989" s="2" t="s">
        <v>5398</v>
      </c>
      <c r="V989" s="2" t="s">
        <v>145</v>
      </c>
      <c r="W989" s="2" t="s">
        <v>46</v>
      </c>
      <c r="X989" s="2" t="s">
        <v>151</v>
      </c>
      <c r="Y989" s="2" t="s">
        <v>52</v>
      </c>
      <c r="Z989" s="17">
        <f>IF(Tabela1[[#This Row],[R.A.E]]="SIM",VLOOKUP(Tabela1[[#This Row],[CLASSIFICAÇÃO]],[1]Lista_Susp_!PRAZO,2,0)+Tabela1[[#This Row],[DATA]],"")</f>
        <v>45520</v>
      </c>
      <c r="AA989" s="19" t="str">
        <f ca="1">IF(Tabela1[[#This Row],[R.A.E]]="SIM",IF(AC989="ok","CONCLUÍDO",IF(Tabela1[[#This Row],[PRAZO ABERTURA R.A.E]]&lt;TODAY(),"ATRASADO","NO PRAZO")))</f>
        <v>ATRASADO</v>
      </c>
      <c r="AB989" s="19">
        <f ca="1">IF(Tabela1[[#This Row],[PRAZO ABERTURA R.A.E]]&gt;=TODAY(),"",IF(Tabela1[[#This Row],[STATUS]]="ATRASADO",TODAY()-Tabela1[[#This Row],[PRAZO ABERTURA R.A.E]],""))</f>
        <v>63</v>
      </c>
      <c r="AE989" s="2"/>
      <c r="AF989" t="s">
        <v>52</v>
      </c>
    </row>
    <row r="990" spans="1:52" ht="60" x14ac:dyDescent="0.25">
      <c r="A990" s="20">
        <v>989</v>
      </c>
      <c r="B990" s="20" t="s">
        <v>32</v>
      </c>
      <c r="C990" s="49">
        <v>45514</v>
      </c>
      <c r="D990" s="6" t="str">
        <f t="shared" si="11"/>
        <v>agosto</v>
      </c>
      <c r="E990" s="21">
        <v>0.20833333333333334</v>
      </c>
      <c r="F990" s="40" t="s">
        <v>5081</v>
      </c>
      <c r="G990" s="20" t="s">
        <v>34</v>
      </c>
      <c r="H990" s="9" t="s">
        <v>583</v>
      </c>
      <c r="I990" s="10"/>
      <c r="J990" s="2"/>
      <c r="K990" s="11" t="s">
        <v>5399</v>
      </c>
      <c r="L990" s="4" t="s">
        <v>95</v>
      </c>
      <c r="M990" s="2" t="s">
        <v>96</v>
      </c>
      <c r="N990" s="20" t="s">
        <v>5083</v>
      </c>
      <c r="O990" s="20" t="s">
        <v>5400</v>
      </c>
      <c r="P990" s="2" t="s">
        <v>1628</v>
      </c>
      <c r="S990" s="2"/>
      <c r="T990" s="41" t="s">
        <v>5401</v>
      </c>
      <c r="U990" s="2" t="s">
        <v>5402</v>
      </c>
      <c r="V990" s="2" t="s">
        <v>279</v>
      </c>
      <c r="W990" s="2" t="s">
        <v>46</v>
      </c>
      <c r="X990" s="2" t="s">
        <v>47</v>
      </c>
      <c r="Y990" s="2" t="s">
        <v>48</v>
      </c>
      <c r="Z990" s="17" t="str">
        <f>IF(Tabela1[[#This Row],[R.A.E]]="SIM",VLOOKUP(Tabela1[[#This Row],[CLASSIFICAÇÃO]],[1]Lista_Susp_!PRAZO,2,0)+Tabela1[[#This Row],[DATA]],"")</f>
        <v/>
      </c>
      <c r="AA990" s="19" t="b">
        <f ca="1">IF(Tabela1[[#This Row],[R.A.E]]="SIM",IF(AC990="ok","CONCLUÍDO",IF(Tabela1[[#This Row],[PRAZO ABERTURA R.A.E]]&lt;TODAY(),"ATRASADO","NO PRAZO")))</f>
        <v>0</v>
      </c>
      <c r="AB990" s="19" t="str">
        <f ca="1">IF(Tabela1[[#This Row],[PRAZO ABERTURA R.A.E]]&gt;=TODAY(),"",IF(Tabela1[[#This Row],[STATUS]]="ATRASADO",TODAY()-Tabela1[[#This Row],[PRAZO ABERTURA R.A.E]],""))</f>
        <v/>
      </c>
      <c r="AE990" s="2"/>
      <c r="AF990" t="s">
        <v>52</v>
      </c>
    </row>
    <row r="991" spans="1:52" ht="34.5" customHeight="1" x14ac:dyDescent="0.25">
      <c r="A991" s="20">
        <v>990</v>
      </c>
      <c r="B991" s="20" t="s">
        <v>32</v>
      </c>
      <c r="C991" s="49">
        <v>45514</v>
      </c>
      <c r="D991" s="6" t="str">
        <f t="shared" si="11"/>
        <v>agosto</v>
      </c>
      <c r="E991" s="21">
        <v>0.47222222222222227</v>
      </c>
      <c r="F991" s="40" t="s">
        <v>5403</v>
      </c>
      <c r="G991" s="20" t="s">
        <v>34</v>
      </c>
      <c r="H991" s="9" t="s">
        <v>93</v>
      </c>
      <c r="I991" s="10"/>
      <c r="J991" s="2"/>
      <c r="K991" s="11" t="s">
        <v>5404</v>
      </c>
      <c r="L991" s="4" t="s">
        <v>37</v>
      </c>
      <c r="M991" s="2" t="s">
        <v>38</v>
      </c>
      <c r="N991" s="20" t="s">
        <v>5405</v>
      </c>
      <c r="O991" s="20" t="s">
        <v>5406</v>
      </c>
      <c r="P991" s="2" t="s">
        <v>3065</v>
      </c>
      <c r="S991" s="2"/>
      <c r="T991" t="s">
        <v>5407</v>
      </c>
      <c r="U991" s="2" t="s">
        <v>3067</v>
      </c>
      <c r="V991" s="2" t="s">
        <v>45</v>
      </c>
      <c r="W991" s="2" t="s">
        <v>46</v>
      </c>
      <c r="X991" s="2" t="s">
        <v>47</v>
      </c>
      <c r="Y991" s="2" t="s">
        <v>48</v>
      </c>
      <c r="Z991" s="17" t="str">
        <f>IF(Tabela1[[#This Row],[R.A.E]]="SIM",VLOOKUP(Tabela1[[#This Row],[CLASSIFICAÇÃO]],[1]Lista_Susp_!PRAZO,2,0)+Tabela1[[#This Row],[DATA]],"")</f>
        <v/>
      </c>
      <c r="AA991" s="19" t="b">
        <f ca="1">IF(Tabela1[[#This Row],[R.A.E]]="SIM",IF(AC991="ok","CONCLUÍDO",IF(Tabela1[[#This Row],[PRAZO ABERTURA R.A.E]]&lt;TODAY(),"ATRASADO","NO PRAZO")))</f>
        <v>0</v>
      </c>
      <c r="AB991" s="19" t="str">
        <f ca="1">IF(Tabela1[[#This Row],[PRAZO ABERTURA R.A.E]]&gt;=TODAY(),"",IF(Tabela1[[#This Row],[STATUS]]="ATRASADO",TODAY()-Tabela1[[#This Row],[PRAZO ABERTURA R.A.E]],""))</f>
        <v/>
      </c>
      <c r="AE991" s="2"/>
      <c r="AF991" t="s">
        <v>52</v>
      </c>
    </row>
    <row r="992" spans="1:52" ht="88.5" customHeight="1" x14ac:dyDescent="0.25">
      <c r="A992" s="20">
        <v>991</v>
      </c>
      <c r="B992" s="20" t="s">
        <v>32</v>
      </c>
      <c r="C992" s="49">
        <v>45515</v>
      </c>
      <c r="D992" s="6" t="str">
        <f t="shared" si="11"/>
        <v>agosto</v>
      </c>
      <c r="E992" s="21">
        <v>0.10416666666666667</v>
      </c>
      <c r="F992" s="40" t="s">
        <v>5408</v>
      </c>
      <c r="G992" s="20" t="s">
        <v>34</v>
      </c>
      <c r="H992" s="9" t="s">
        <v>113</v>
      </c>
      <c r="I992" s="10"/>
      <c r="J992" s="2"/>
      <c r="K992" s="11" t="s">
        <v>5409</v>
      </c>
      <c r="L992" s="4" t="s">
        <v>298</v>
      </c>
      <c r="M992" s="2" t="s">
        <v>38</v>
      </c>
      <c r="N992" s="20" t="s">
        <v>4519</v>
      </c>
      <c r="O992" s="20" t="s">
        <v>5410</v>
      </c>
      <c r="P992" s="2" t="s">
        <v>3135</v>
      </c>
      <c r="S992" s="2"/>
      <c r="T992" s="41" t="s">
        <v>5411</v>
      </c>
      <c r="U992" s="2" t="s">
        <v>5412</v>
      </c>
      <c r="V992" s="2" t="s">
        <v>1551</v>
      </c>
      <c r="W992" s="2" t="s">
        <v>46</v>
      </c>
      <c r="X992" s="2" t="s">
        <v>47</v>
      </c>
      <c r="Y992" s="2" t="s">
        <v>48</v>
      </c>
      <c r="Z992" s="17" t="str">
        <f>IF(Tabela1[[#This Row],[R.A.E]]="SIM",VLOOKUP(Tabela1[[#This Row],[CLASSIFICAÇÃO]],[1]Lista_Susp_!PRAZO,2,0)+Tabela1[[#This Row],[DATA]],"")</f>
        <v/>
      </c>
      <c r="AA992" s="19" t="b">
        <f ca="1">IF(Tabela1[[#This Row],[R.A.E]]="SIM",IF(AC992="ok","CONCLUÍDO",IF(Tabela1[[#This Row],[PRAZO ABERTURA R.A.E]]&lt;TODAY(),"ATRASADO","NO PRAZO")))</f>
        <v>0</v>
      </c>
      <c r="AB992" s="19" t="str">
        <f ca="1">IF(Tabela1[[#This Row],[PRAZO ABERTURA R.A.E]]&gt;=TODAY(),"",IF(Tabela1[[#This Row],[STATUS]]="ATRASADO",TODAY()-Tabela1[[#This Row],[PRAZO ABERTURA R.A.E]],""))</f>
        <v/>
      </c>
      <c r="AE992" s="2"/>
      <c r="AF992" t="s">
        <v>52</v>
      </c>
      <c r="AZ992" s="41" t="s">
        <v>5413</v>
      </c>
    </row>
    <row r="993" spans="1:52" x14ac:dyDescent="0.25">
      <c r="A993" s="20">
        <v>992</v>
      </c>
      <c r="B993" s="20" t="s">
        <v>32</v>
      </c>
      <c r="C993" s="49">
        <v>45513</v>
      </c>
      <c r="D993" s="6" t="str">
        <f t="shared" si="11"/>
        <v>agosto</v>
      </c>
      <c r="E993" s="21">
        <v>0.6875</v>
      </c>
      <c r="F993" s="40" t="s">
        <v>5414</v>
      </c>
      <c r="G993" s="20" t="s">
        <v>34</v>
      </c>
      <c r="H993" s="9" t="s">
        <v>93</v>
      </c>
      <c r="I993" s="10"/>
      <c r="J993" s="2"/>
      <c r="K993" s="11" t="s">
        <v>5415</v>
      </c>
      <c r="L993" s="4" t="s">
        <v>37</v>
      </c>
      <c r="M993" s="2" t="s">
        <v>569</v>
      </c>
      <c r="N993" s="20" t="s">
        <v>5416</v>
      </c>
      <c r="O993" s="20" t="s">
        <v>5417</v>
      </c>
      <c r="P993" s="2" t="s">
        <v>5418</v>
      </c>
      <c r="S993" s="2"/>
      <c r="T993" t="s">
        <v>5419</v>
      </c>
      <c r="U993" s="2" t="s">
        <v>5420</v>
      </c>
      <c r="V993" s="2" t="s">
        <v>599</v>
      </c>
      <c r="W993" s="2" t="s">
        <v>46</v>
      </c>
      <c r="X993" s="2" t="s">
        <v>47</v>
      </c>
      <c r="Y993" s="2" t="s">
        <v>48</v>
      </c>
      <c r="Z993" s="17" t="str">
        <f>IF(Tabela1[[#This Row],[R.A.E]]="SIM",VLOOKUP(Tabela1[[#This Row],[CLASSIFICAÇÃO]],[1]Lista_Susp_!PRAZO,2,0)+Tabela1[[#This Row],[DATA]],"")</f>
        <v/>
      </c>
      <c r="AA993" s="19" t="b">
        <f ca="1">IF(Tabela1[[#This Row],[R.A.E]]="SIM",IF(AC993="ok","CONCLUÍDO",IF(Tabela1[[#This Row],[PRAZO ABERTURA R.A.E]]&lt;TODAY(),"ATRASADO","NO PRAZO")))</f>
        <v>0</v>
      </c>
      <c r="AB993" s="19" t="str">
        <f ca="1">IF(Tabela1[[#This Row],[PRAZO ABERTURA R.A.E]]&gt;=TODAY(),"",IF(Tabela1[[#This Row],[STATUS]]="ATRASADO",TODAY()-Tabela1[[#This Row],[PRAZO ABERTURA R.A.E]],""))</f>
        <v/>
      </c>
      <c r="AE993" s="2"/>
      <c r="AF993" t="s">
        <v>52</v>
      </c>
      <c r="AZ993" t="s">
        <v>5421</v>
      </c>
    </row>
    <row r="994" spans="1:52" ht="30" x14ac:dyDescent="0.25">
      <c r="A994" s="20">
        <v>993</v>
      </c>
      <c r="B994" s="20" t="s">
        <v>32</v>
      </c>
      <c r="C994" s="49">
        <v>45513</v>
      </c>
      <c r="D994" s="6" t="str">
        <f t="shared" si="11"/>
        <v>agosto</v>
      </c>
      <c r="E994" s="21">
        <v>0.375</v>
      </c>
      <c r="F994" s="40" t="s">
        <v>5422</v>
      </c>
      <c r="G994" s="20" t="s">
        <v>73</v>
      </c>
      <c r="H994" s="9"/>
      <c r="I994" s="10"/>
      <c r="J994" s="2"/>
      <c r="K994" s="11" t="s">
        <v>5423</v>
      </c>
      <c r="L994" s="4" t="s">
        <v>37</v>
      </c>
      <c r="M994" s="2" t="s">
        <v>76</v>
      </c>
      <c r="N994" s="20" t="s">
        <v>5424</v>
      </c>
      <c r="O994" s="20" t="s">
        <v>5425</v>
      </c>
      <c r="P994" s="2" t="s">
        <v>3448</v>
      </c>
      <c r="S994" s="2"/>
      <c r="T994" s="41" t="s">
        <v>5426</v>
      </c>
      <c r="U994" s="2" t="s">
        <v>2607</v>
      </c>
      <c r="V994" s="2" t="s">
        <v>467</v>
      </c>
      <c r="W994" s="2" t="s">
        <v>46</v>
      </c>
      <c r="X994" s="2" t="s">
        <v>47</v>
      </c>
      <c r="Y994" s="2" t="s">
        <v>48</v>
      </c>
      <c r="Z994" s="17" t="str">
        <f>IF(Tabela1[[#This Row],[R.A.E]]="SIM",VLOOKUP(Tabela1[[#This Row],[CLASSIFICAÇÃO]],[1]Lista_Susp_!PRAZO,2,0)+Tabela1[[#This Row],[DATA]],"")</f>
        <v/>
      </c>
      <c r="AA994" s="19" t="b">
        <f ca="1">IF(Tabela1[[#This Row],[R.A.E]]="SIM",IF(AC994="ok","CONCLUÍDO",IF(Tabela1[[#This Row],[PRAZO ABERTURA R.A.E]]&lt;TODAY(),"ATRASADO","NO PRAZO")))</f>
        <v>0</v>
      </c>
      <c r="AB994" s="19" t="str">
        <f ca="1">IF(Tabela1[[#This Row],[PRAZO ABERTURA R.A.E]]&gt;=TODAY(),"",IF(Tabela1[[#This Row],[STATUS]]="ATRASADO",TODAY()-Tabela1[[#This Row],[PRAZO ABERTURA R.A.E]],""))</f>
        <v/>
      </c>
      <c r="AE994" s="2"/>
      <c r="AF994" t="s">
        <v>52</v>
      </c>
      <c r="AZ994" t="s">
        <v>5427</v>
      </c>
    </row>
    <row r="995" spans="1:52" ht="30" x14ac:dyDescent="0.25">
      <c r="A995" s="20">
        <v>994</v>
      </c>
      <c r="B995" s="20" t="s">
        <v>32</v>
      </c>
      <c r="C995" s="49">
        <v>45513</v>
      </c>
      <c r="D995" s="6" t="str">
        <f t="shared" si="11"/>
        <v>agosto</v>
      </c>
      <c r="E995" s="21">
        <v>0.625</v>
      </c>
      <c r="F995" s="40" t="s">
        <v>5428</v>
      </c>
      <c r="G995" s="20" t="s">
        <v>73</v>
      </c>
      <c r="H995" s="9"/>
      <c r="I995" s="10"/>
      <c r="J995" s="2"/>
      <c r="K995" s="11" t="s">
        <v>5429</v>
      </c>
      <c r="L995" s="4" t="s">
        <v>37</v>
      </c>
      <c r="M995" s="2" t="s">
        <v>128</v>
      </c>
      <c r="N995" s="20" t="s">
        <v>3780</v>
      </c>
      <c r="O995" s="20" t="s">
        <v>4427</v>
      </c>
      <c r="P995" s="2" t="s">
        <v>3448</v>
      </c>
      <c r="S995" s="2"/>
      <c r="T995" s="41" t="s">
        <v>5430</v>
      </c>
      <c r="U995" s="2" t="s">
        <v>5431</v>
      </c>
      <c r="V995" s="2" t="s">
        <v>219</v>
      </c>
      <c r="W995" s="2" t="s">
        <v>46</v>
      </c>
      <c r="X995" s="2" t="s">
        <v>47</v>
      </c>
      <c r="Y995" s="2" t="s">
        <v>48</v>
      </c>
      <c r="Z995" s="17" t="str">
        <f>IF(Tabela1[[#This Row],[R.A.E]]="SIM",VLOOKUP(Tabela1[[#This Row],[CLASSIFICAÇÃO]],[1]Lista_Susp_!PRAZO,2,0)+Tabela1[[#This Row],[DATA]],"")</f>
        <v/>
      </c>
      <c r="AA995" s="19" t="b">
        <f ca="1">IF(Tabela1[[#This Row],[R.A.E]]="SIM",IF(AC995="ok","CONCLUÍDO",IF(Tabela1[[#This Row],[PRAZO ABERTURA R.A.E]]&lt;TODAY(),"ATRASADO","NO PRAZO")))</f>
        <v>0</v>
      </c>
      <c r="AB995" s="19" t="str">
        <f ca="1">IF(Tabela1[[#This Row],[PRAZO ABERTURA R.A.E]]&gt;=TODAY(),"",IF(Tabela1[[#This Row],[STATUS]]="ATRASADO",TODAY()-Tabela1[[#This Row],[PRAZO ABERTURA R.A.E]],""))</f>
        <v/>
      </c>
      <c r="AE995" s="2"/>
      <c r="AF995" t="s">
        <v>52</v>
      </c>
    </row>
    <row r="996" spans="1:52" x14ac:dyDescent="0.25">
      <c r="A996" s="20">
        <v>995</v>
      </c>
      <c r="B996" s="20" t="s">
        <v>32</v>
      </c>
      <c r="C996" s="49">
        <v>45515</v>
      </c>
      <c r="D996" s="6" t="str">
        <f t="shared" si="11"/>
        <v>agosto</v>
      </c>
      <c r="E996" s="21">
        <v>0.20833333333333334</v>
      </c>
      <c r="F996" s="40" t="s">
        <v>5432</v>
      </c>
      <c r="G996" s="20" t="s">
        <v>125</v>
      </c>
      <c r="H996" s="9"/>
      <c r="I996" s="10"/>
      <c r="J996" s="2"/>
      <c r="K996" s="11" t="s">
        <v>5433</v>
      </c>
      <c r="L996" s="4" t="s">
        <v>37</v>
      </c>
      <c r="M996" s="2" t="s">
        <v>128</v>
      </c>
      <c r="N996" s="20" t="s">
        <v>5434</v>
      </c>
      <c r="O996" s="20" t="s">
        <v>5435</v>
      </c>
      <c r="P996" s="2" t="s">
        <v>5265</v>
      </c>
      <c r="S996" s="2"/>
      <c r="T996" t="s">
        <v>5436</v>
      </c>
      <c r="U996" s="2" t="s">
        <v>5437</v>
      </c>
      <c r="V996" s="2" t="s">
        <v>219</v>
      </c>
      <c r="W996" s="2" t="s">
        <v>46</v>
      </c>
      <c r="X996" s="2" t="s">
        <v>47</v>
      </c>
      <c r="Y996" s="2" t="s">
        <v>48</v>
      </c>
      <c r="Z996" s="17" t="str">
        <f>IF(Tabela1[[#This Row],[R.A.E]]="SIM",VLOOKUP(Tabela1[[#This Row],[CLASSIFICAÇÃO]],[1]Lista_Susp_!PRAZO,2,0)+Tabela1[[#This Row],[DATA]],"")</f>
        <v/>
      </c>
      <c r="AA996" s="19" t="b">
        <f ca="1">IF(Tabela1[[#This Row],[R.A.E]]="SIM",IF(AC996="ok","CONCLUÍDO",IF(Tabela1[[#This Row],[PRAZO ABERTURA R.A.E]]&lt;TODAY(),"ATRASADO","NO PRAZO")))</f>
        <v>0</v>
      </c>
      <c r="AB996" s="19" t="str">
        <f ca="1">IF(Tabela1[[#This Row],[PRAZO ABERTURA R.A.E]]&gt;=TODAY(),"",IF(Tabela1[[#This Row],[STATUS]]="ATRASADO",TODAY()-Tabela1[[#This Row],[PRAZO ABERTURA R.A.E]],""))</f>
        <v/>
      </c>
      <c r="AE996" s="2"/>
      <c r="AF996" t="s">
        <v>52</v>
      </c>
    </row>
    <row r="997" spans="1:52" x14ac:dyDescent="0.25">
      <c r="A997" s="80">
        <v>996</v>
      </c>
      <c r="B997" s="20" t="s">
        <v>32</v>
      </c>
      <c r="C997" s="49">
        <v>45514</v>
      </c>
      <c r="D997" s="6" t="str">
        <f t="shared" si="11"/>
        <v>agosto</v>
      </c>
      <c r="E997" s="21">
        <v>0.4861111111111111</v>
      </c>
      <c r="F997" s="40" t="s">
        <v>5438</v>
      </c>
      <c r="G997" s="20" t="s">
        <v>125</v>
      </c>
      <c r="H997" s="9"/>
      <c r="I997" s="10"/>
      <c r="J997" s="2"/>
      <c r="K997" s="30" t="s">
        <v>5439</v>
      </c>
      <c r="L997" s="4" t="s">
        <v>689</v>
      </c>
      <c r="M997" s="2" t="s">
        <v>128</v>
      </c>
      <c r="N997" s="20" t="s">
        <v>4316</v>
      </c>
      <c r="O997" s="20" t="s">
        <v>5440</v>
      </c>
      <c r="P997" s="2" t="s">
        <v>4331</v>
      </c>
      <c r="S997" s="2"/>
      <c r="T997" t="s">
        <v>5441</v>
      </c>
      <c r="U997" s="2" t="s">
        <v>5442</v>
      </c>
      <c r="V997" s="2" t="s">
        <v>135</v>
      </c>
      <c r="W997" s="2" t="s">
        <v>46</v>
      </c>
      <c r="X997" s="2" t="s">
        <v>47</v>
      </c>
      <c r="Y997" s="2" t="s">
        <v>48</v>
      </c>
      <c r="Z997" s="17" t="str">
        <f>IF(Tabela1[[#This Row],[R.A.E]]="SIM",VLOOKUP(Tabela1[[#This Row],[CLASSIFICAÇÃO]],[1]Lista_Susp_!PRAZO,2,0)+Tabela1[[#This Row],[DATA]],"")</f>
        <v/>
      </c>
      <c r="AA997" s="19" t="b">
        <f ca="1">IF(Tabela1[[#This Row],[R.A.E]]="SIM",IF(AC997="ok","CONCLUÍDO",IF(Tabela1[[#This Row],[PRAZO ABERTURA R.A.E]]&lt;TODAY(),"ATRASADO","NO PRAZO")))</f>
        <v>0</v>
      </c>
      <c r="AB997" s="19" t="str">
        <f ca="1">IF(Tabela1[[#This Row],[PRAZO ABERTURA R.A.E]]&gt;=TODAY(),"",IF(Tabela1[[#This Row],[STATUS]]="ATRASADO",TODAY()-Tabela1[[#This Row],[PRAZO ABERTURA R.A.E]],""))</f>
        <v/>
      </c>
      <c r="AE997" s="2"/>
      <c r="AF997" t="s">
        <v>52</v>
      </c>
    </row>
    <row r="998" spans="1:52" ht="45" x14ac:dyDescent="0.25">
      <c r="A998" s="20">
        <v>997</v>
      </c>
      <c r="B998" s="20" t="s">
        <v>32</v>
      </c>
      <c r="C998" s="49">
        <v>45513</v>
      </c>
      <c r="D998" s="6" t="str">
        <f t="shared" si="11"/>
        <v>agosto</v>
      </c>
      <c r="E998" s="21">
        <v>0.66666666666666663</v>
      </c>
      <c r="F998" s="40" t="s">
        <v>5443</v>
      </c>
      <c r="G998" s="20" t="s">
        <v>73</v>
      </c>
      <c r="H998" s="9"/>
      <c r="I998" s="10"/>
      <c r="J998" s="2"/>
      <c r="K998" s="11" t="s">
        <v>5444</v>
      </c>
      <c r="L998" s="4" t="s">
        <v>37</v>
      </c>
      <c r="M998" s="2" t="s">
        <v>729</v>
      </c>
      <c r="N998" s="20" t="s">
        <v>3259</v>
      </c>
      <c r="O998" s="20" t="s">
        <v>5445</v>
      </c>
      <c r="P998" s="2" t="s">
        <v>5446</v>
      </c>
      <c r="S998" s="2"/>
      <c r="T998" s="41" t="s">
        <v>5447</v>
      </c>
      <c r="U998" s="2" t="s">
        <v>5448</v>
      </c>
      <c r="V998" s="2" t="s">
        <v>60</v>
      </c>
      <c r="W998" s="2" t="s">
        <v>46</v>
      </c>
      <c r="X998" s="2" t="s">
        <v>47</v>
      </c>
      <c r="Y998" s="2" t="s">
        <v>48</v>
      </c>
      <c r="Z998" s="17" t="str">
        <f>IF(Tabela1[[#This Row],[R.A.E]]="SIM",VLOOKUP(Tabela1[[#This Row],[CLASSIFICAÇÃO]],[1]Lista_Susp_!PRAZO,2,0)+Tabela1[[#This Row],[DATA]],"")</f>
        <v/>
      </c>
      <c r="AA998" s="19" t="b">
        <f ca="1">IF(Tabela1[[#This Row],[R.A.E]]="SIM",IF(AC998="ok","CONCLUÍDO",IF(Tabela1[[#This Row],[PRAZO ABERTURA R.A.E]]&lt;TODAY(),"ATRASADO","NO PRAZO")))</f>
        <v>0</v>
      </c>
      <c r="AB998" s="19" t="str">
        <f ca="1">IF(Tabela1[[#This Row],[PRAZO ABERTURA R.A.E]]&gt;=TODAY(),"",IF(Tabela1[[#This Row],[STATUS]]="ATRASADO",TODAY()-Tabela1[[#This Row],[PRAZO ABERTURA R.A.E]],""))</f>
        <v/>
      </c>
      <c r="AE998" s="2"/>
      <c r="AF998" t="s">
        <v>48</v>
      </c>
    </row>
    <row r="999" spans="1:52" ht="30" x14ac:dyDescent="0.25">
      <c r="A999" s="20">
        <v>998</v>
      </c>
      <c r="B999" s="20" t="s">
        <v>32</v>
      </c>
      <c r="C999" s="49">
        <v>45516</v>
      </c>
      <c r="D999" s="6" t="str">
        <f t="shared" si="11"/>
        <v>agosto</v>
      </c>
      <c r="E999" s="21">
        <v>0.14583333333333334</v>
      </c>
      <c r="F999" s="40" t="s">
        <v>5449</v>
      </c>
      <c r="G999" s="20" t="s">
        <v>34</v>
      </c>
      <c r="H999" s="9" t="s">
        <v>113</v>
      </c>
      <c r="I999" s="10"/>
      <c r="J999" s="2"/>
      <c r="K999" s="11" t="s">
        <v>5450</v>
      </c>
      <c r="L999" s="4" t="s">
        <v>37</v>
      </c>
      <c r="M999" s="2" t="s">
        <v>38</v>
      </c>
      <c r="N999" s="20" t="s">
        <v>5451</v>
      </c>
      <c r="O999" s="20" t="s">
        <v>5452</v>
      </c>
      <c r="P999" s="2" t="s">
        <v>3878</v>
      </c>
      <c r="S999" s="2"/>
      <c r="T999" s="41" t="s">
        <v>5453</v>
      </c>
      <c r="U999" s="2" t="s">
        <v>2741</v>
      </c>
      <c r="V999" s="2" t="s">
        <v>45</v>
      </c>
      <c r="W999" s="2" t="s">
        <v>46</v>
      </c>
      <c r="X999" s="2" t="s">
        <v>47</v>
      </c>
      <c r="Y999" s="2" t="s">
        <v>48</v>
      </c>
      <c r="Z999" s="17" t="str">
        <f>IF(Tabela1[[#This Row],[R.A.E]]="SIM",VLOOKUP(Tabela1[[#This Row],[CLASSIFICAÇÃO]],[1]Lista_Susp_!PRAZO,2,0)+Tabela1[[#This Row],[DATA]],"")</f>
        <v/>
      </c>
      <c r="AA999" s="19" t="b">
        <f ca="1">IF(Tabela1[[#This Row],[R.A.E]]="SIM",IF(AC999="ok","CONCLUÍDO",IF(Tabela1[[#This Row],[PRAZO ABERTURA R.A.E]]&lt;TODAY(),"ATRASADO","NO PRAZO")))</f>
        <v>0</v>
      </c>
      <c r="AB999" s="19" t="str">
        <f ca="1">IF(Tabela1[[#This Row],[PRAZO ABERTURA R.A.E]]&gt;=TODAY(),"",IF(Tabela1[[#This Row],[STATUS]]="ATRASADO",TODAY()-Tabela1[[#This Row],[PRAZO ABERTURA R.A.E]],""))</f>
        <v/>
      </c>
      <c r="AE999" s="2"/>
      <c r="AF999" t="s">
        <v>52</v>
      </c>
    </row>
    <row r="1000" spans="1:52" x14ac:dyDescent="0.25">
      <c r="A1000" s="20">
        <v>999</v>
      </c>
      <c r="B1000" s="20" t="s">
        <v>32</v>
      </c>
      <c r="C1000" s="49">
        <v>45516</v>
      </c>
      <c r="D1000" s="6" t="str">
        <f t="shared" si="11"/>
        <v>agosto</v>
      </c>
      <c r="E1000" s="21">
        <v>0.45833333333333331</v>
      </c>
      <c r="F1000" s="40" t="s">
        <v>5454</v>
      </c>
      <c r="G1000" s="20" t="s">
        <v>73</v>
      </c>
      <c r="H1000" s="9"/>
      <c r="I1000" s="10"/>
      <c r="J1000" s="2"/>
      <c r="K1000" s="11" t="s">
        <v>5455</v>
      </c>
      <c r="L1000" s="4" t="s">
        <v>37</v>
      </c>
      <c r="M1000" s="2" t="s">
        <v>128</v>
      </c>
      <c r="N1000" s="20" t="s">
        <v>2759</v>
      </c>
      <c r="O1000" s="20" t="s">
        <v>5456</v>
      </c>
      <c r="P1000" s="2" t="s">
        <v>3717</v>
      </c>
      <c r="S1000" s="2"/>
      <c r="T1000" s="41" t="s">
        <v>5457</v>
      </c>
      <c r="U1000" s="2" t="s">
        <v>5458</v>
      </c>
      <c r="V1000" s="2" t="s">
        <v>219</v>
      </c>
      <c r="W1000" s="2" t="s">
        <v>46</v>
      </c>
      <c r="X1000" s="2" t="s">
        <v>47</v>
      </c>
      <c r="Y1000" s="2" t="s">
        <v>48</v>
      </c>
      <c r="Z1000" s="17" t="str">
        <f>IF(Tabela1[[#This Row],[R.A.E]]="SIM",VLOOKUP(Tabela1[[#This Row],[CLASSIFICAÇÃO]],[1]Lista_Susp_!PRAZO,2,0)+Tabela1[[#This Row],[DATA]],"")</f>
        <v/>
      </c>
      <c r="AA1000" s="19" t="b">
        <f ca="1">IF(Tabela1[[#This Row],[R.A.E]]="SIM",IF(AC1000="ok","CONCLUÍDO",IF(Tabela1[[#This Row],[PRAZO ABERTURA R.A.E]]&lt;TODAY(),"ATRASADO","NO PRAZO")))</f>
        <v>0</v>
      </c>
      <c r="AB1000" s="19" t="str">
        <f ca="1">IF(Tabela1[[#This Row],[PRAZO ABERTURA R.A.E]]&gt;=TODAY(),"",IF(Tabela1[[#This Row],[STATUS]]="ATRASADO",TODAY()-Tabela1[[#This Row],[PRAZO ABERTURA R.A.E]],""))</f>
        <v/>
      </c>
      <c r="AE1000" s="2"/>
      <c r="AF1000" t="s">
        <v>52</v>
      </c>
    </row>
    <row r="1001" spans="1:52" x14ac:dyDescent="0.25">
      <c r="A1001" s="20">
        <v>1000</v>
      </c>
      <c r="B1001" s="20" t="s">
        <v>32</v>
      </c>
      <c r="C1001" s="49">
        <v>45516</v>
      </c>
      <c r="D1001" s="6" t="str">
        <f t="shared" ref="D1001:D1064" si="12">TEXT(C1001,"MMMM")</f>
        <v>agosto</v>
      </c>
      <c r="E1001" s="21">
        <v>0.36805555555555558</v>
      </c>
      <c r="F1001" s="40" t="s">
        <v>5454</v>
      </c>
      <c r="G1001" s="20" t="s">
        <v>73</v>
      </c>
      <c r="H1001" s="9"/>
      <c r="I1001" s="10"/>
      <c r="J1001" s="2"/>
      <c r="K1001" s="11" t="s">
        <v>5459</v>
      </c>
      <c r="L1001" s="4" t="s">
        <v>37</v>
      </c>
      <c r="M1001" s="2" t="s">
        <v>128</v>
      </c>
      <c r="N1001" s="20" t="s">
        <v>2759</v>
      </c>
      <c r="O1001" s="20" t="s">
        <v>5460</v>
      </c>
      <c r="P1001" s="2" t="s">
        <v>213</v>
      </c>
      <c r="S1001" s="2"/>
      <c r="T1001" s="41" t="s">
        <v>5461</v>
      </c>
      <c r="U1001" s="2" t="s">
        <v>5458</v>
      </c>
      <c r="V1001" s="2" t="s">
        <v>219</v>
      </c>
      <c r="W1001" s="2" t="s">
        <v>46</v>
      </c>
      <c r="X1001" s="2" t="s">
        <v>47</v>
      </c>
      <c r="Y1001" s="2" t="s">
        <v>48</v>
      </c>
      <c r="Z1001" s="17" t="str">
        <f>IF(Tabela1[[#This Row],[R.A.E]]="SIM",VLOOKUP(Tabela1[[#This Row],[CLASSIFICAÇÃO]],[1]Lista_Susp_!PRAZO,2,0)+Tabela1[[#This Row],[DATA]],"")</f>
        <v/>
      </c>
      <c r="AA1001" s="19" t="b">
        <f ca="1">IF(Tabela1[[#This Row],[R.A.E]]="SIM",IF(AC1001="ok","CONCLUÍDO",IF(Tabela1[[#This Row],[PRAZO ABERTURA R.A.E]]&lt;TODAY(),"ATRASADO","NO PRAZO")))</f>
        <v>0</v>
      </c>
      <c r="AB1001" s="19" t="str">
        <f ca="1">IF(Tabela1[[#This Row],[PRAZO ABERTURA R.A.E]]&gt;=TODAY(),"",IF(Tabela1[[#This Row],[STATUS]]="ATRASADO",TODAY()-Tabela1[[#This Row],[PRAZO ABERTURA R.A.E]],""))</f>
        <v/>
      </c>
      <c r="AE1001" s="2"/>
      <c r="AF1001" t="s">
        <v>52</v>
      </c>
    </row>
    <row r="1002" spans="1:52" ht="45" x14ac:dyDescent="0.25">
      <c r="A1002" s="20">
        <v>1001</v>
      </c>
      <c r="B1002" s="20" t="s">
        <v>71</v>
      </c>
      <c r="C1002" s="49">
        <v>45516</v>
      </c>
      <c r="D1002" s="6" t="str">
        <f t="shared" si="12"/>
        <v>agosto</v>
      </c>
      <c r="E1002" s="21">
        <v>0.5625</v>
      </c>
      <c r="F1002" s="40" t="s">
        <v>5462</v>
      </c>
      <c r="G1002" s="20" t="s">
        <v>73</v>
      </c>
      <c r="H1002" s="9"/>
      <c r="I1002" s="10"/>
      <c r="J1002" s="2" t="s">
        <v>52</v>
      </c>
      <c r="K1002" s="11" t="s">
        <v>5463</v>
      </c>
      <c r="L1002" s="4" t="s">
        <v>154</v>
      </c>
      <c r="M1002" s="2" t="s">
        <v>128</v>
      </c>
      <c r="N1002" s="20" t="s">
        <v>5464</v>
      </c>
      <c r="O1002" s="40" t="s">
        <v>5465</v>
      </c>
      <c r="P1002" s="2" t="s">
        <v>5466</v>
      </c>
      <c r="S1002" s="2"/>
      <c r="T1002" s="41" t="s">
        <v>5467</v>
      </c>
      <c r="U1002" s="2" t="s">
        <v>5468</v>
      </c>
      <c r="V1002" s="2" t="s">
        <v>145</v>
      </c>
      <c r="W1002" s="2" t="s">
        <v>61</v>
      </c>
      <c r="X1002" s="2" t="s">
        <v>151</v>
      </c>
      <c r="Y1002" s="2" t="s">
        <v>52</v>
      </c>
      <c r="Z1002" s="17">
        <f>IF(Tabela1[[#This Row],[R.A.E]]="SIM",VLOOKUP(Tabela1[[#This Row],[CLASSIFICAÇÃO]],[1]Lista_Susp_!PRAZO,2,0)+Tabela1[[#This Row],[DATA]],"")</f>
        <v>45523</v>
      </c>
      <c r="AA1002" s="19" t="str">
        <f ca="1">IF(Tabela1[[#This Row],[R.A.E]]="SIM",IF(AC1002="ok","CONCLUÍDO",IF(Tabela1[[#This Row],[PRAZO ABERTURA R.A.E]]&lt;TODAY(),"ATRASADO","NO PRAZO")))</f>
        <v>ATRASADO</v>
      </c>
      <c r="AB1002" s="19">
        <f ca="1">IF(Tabela1[[#This Row],[PRAZO ABERTURA R.A.E]]&gt;=TODAY(),"",IF(Tabela1[[#This Row],[STATUS]]="ATRASADO",TODAY()-Tabela1[[#This Row],[PRAZO ABERTURA R.A.E]],""))</f>
        <v>60</v>
      </c>
      <c r="AE1002" s="2"/>
      <c r="AF1002" t="s">
        <v>52</v>
      </c>
    </row>
    <row r="1003" spans="1:52" x14ac:dyDescent="0.25">
      <c r="A1003" s="20">
        <v>1002</v>
      </c>
      <c r="B1003" s="20" t="s">
        <v>71</v>
      </c>
      <c r="C1003" s="49">
        <v>45516</v>
      </c>
      <c r="D1003" s="6" t="str">
        <f t="shared" si="12"/>
        <v>agosto</v>
      </c>
      <c r="E1003" s="21">
        <v>0.62152777777777779</v>
      </c>
      <c r="F1003" s="40" t="s">
        <v>1525</v>
      </c>
      <c r="G1003" s="20" t="s">
        <v>73</v>
      </c>
      <c r="H1003" s="9"/>
      <c r="I1003" s="10"/>
      <c r="J1003" s="2"/>
      <c r="K1003" s="11" t="s">
        <v>5469</v>
      </c>
      <c r="L1003" s="4" t="s">
        <v>75</v>
      </c>
      <c r="M1003" s="2" t="s">
        <v>76</v>
      </c>
      <c r="N1003" s="20" t="s">
        <v>4717</v>
      </c>
      <c r="O1003" s="20" t="s">
        <v>5470</v>
      </c>
      <c r="P1003" s="2" t="s">
        <v>413</v>
      </c>
      <c r="S1003" s="2"/>
      <c r="T1003" s="41" t="s">
        <v>5471</v>
      </c>
      <c r="U1003" s="2" t="s">
        <v>5472</v>
      </c>
      <c r="V1003" s="2" t="s">
        <v>415</v>
      </c>
      <c r="W1003" s="2" t="s">
        <v>46</v>
      </c>
      <c r="X1003" s="2" t="s">
        <v>47</v>
      </c>
      <c r="Y1003" s="2" t="s">
        <v>48</v>
      </c>
      <c r="Z1003" s="17" t="str">
        <f>IF(Tabela1[[#This Row],[R.A.E]]="SIM",VLOOKUP(Tabela1[[#This Row],[CLASSIFICAÇÃO]],[1]Lista_Susp_!PRAZO,2,0)+Tabela1[[#This Row],[DATA]],"")</f>
        <v/>
      </c>
      <c r="AA1003" s="19" t="b">
        <f ca="1">IF(Tabela1[[#This Row],[R.A.E]]="SIM",IF(AC1003="ok","CONCLUÍDO",IF(Tabela1[[#This Row],[PRAZO ABERTURA R.A.E]]&lt;TODAY(),"ATRASADO","NO PRAZO")))</f>
        <v>0</v>
      </c>
      <c r="AB1003" s="19" t="str">
        <f ca="1">IF(Tabela1[[#This Row],[PRAZO ABERTURA R.A.E]]&gt;=TODAY(),"",IF(Tabela1[[#This Row],[STATUS]]="ATRASADO",TODAY()-Tabela1[[#This Row],[PRAZO ABERTURA R.A.E]],""))</f>
        <v/>
      </c>
      <c r="AE1003" s="2"/>
      <c r="AF1003" t="s">
        <v>52</v>
      </c>
    </row>
    <row r="1004" spans="1:52" x14ac:dyDescent="0.25">
      <c r="A1004" s="20">
        <v>1003</v>
      </c>
      <c r="B1004" s="20" t="s">
        <v>71</v>
      </c>
      <c r="C1004" s="49">
        <v>45513</v>
      </c>
      <c r="D1004" s="6" t="str">
        <f t="shared" si="12"/>
        <v>agosto</v>
      </c>
      <c r="E1004" s="21">
        <v>0.44097222222222227</v>
      </c>
      <c r="F1004" s="40" t="s">
        <v>5334</v>
      </c>
      <c r="G1004" s="20" t="s">
        <v>73</v>
      </c>
      <c r="H1004" s="9"/>
      <c r="I1004" s="10"/>
      <c r="J1004" s="2"/>
      <c r="K1004" s="11" t="s">
        <v>5473</v>
      </c>
      <c r="L1004" s="4" t="s">
        <v>75</v>
      </c>
      <c r="M1004" s="2" t="s">
        <v>76</v>
      </c>
      <c r="N1004" s="20" t="s">
        <v>4725</v>
      </c>
      <c r="O1004" s="20" t="s">
        <v>5474</v>
      </c>
      <c r="P1004" s="2" t="s">
        <v>413</v>
      </c>
      <c r="S1004" s="2"/>
      <c r="T1004" s="41" t="s">
        <v>5126</v>
      </c>
      <c r="U1004" s="2" t="s">
        <v>5338</v>
      </c>
      <c r="V1004" s="2" t="s">
        <v>415</v>
      </c>
      <c r="W1004" s="2" t="s">
        <v>46</v>
      </c>
      <c r="X1004" s="2" t="s">
        <v>47</v>
      </c>
      <c r="Y1004" s="2" t="s">
        <v>48</v>
      </c>
      <c r="Z1004" s="17" t="str">
        <f>IF(Tabela1[[#This Row],[R.A.E]]="SIM",VLOOKUP(Tabela1[[#This Row],[CLASSIFICAÇÃO]],[1]Lista_Susp_!PRAZO,2,0)+Tabela1[[#This Row],[DATA]],"")</f>
        <v/>
      </c>
      <c r="AA1004" s="19" t="b">
        <f ca="1">IF(Tabela1[[#This Row],[R.A.E]]="SIM",IF(AC1004="ok","CONCLUÍDO",IF(Tabela1[[#This Row],[PRAZO ABERTURA R.A.E]]&lt;TODAY(),"ATRASADO","NO PRAZO")))</f>
        <v>0</v>
      </c>
      <c r="AB1004" s="19" t="str">
        <f ca="1">IF(Tabela1[[#This Row],[PRAZO ABERTURA R.A.E]]&gt;=TODAY(),"",IF(Tabela1[[#This Row],[STATUS]]="ATRASADO",TODAY()-Tabela1[[#This Row],[PRAZO ABERTURA R.A.E]],""))</f>
        <v/>
      </c>
      <c r="AE1004" s="2"/>
      <c r="AF1004" t="s">
        <v>52</v>
      </c>
    </row>
    <row r="1005" spans="1:52" ht="30" x14ac:dyDescent="0.25">
      <c r="A1005" s="20">
        <v>1004</v>
      </c>
      <c r="B1005" s="20" t="s">
        <v>32</v>
      </c>
      <c r="C1005" s="49">
        <v>45516</v>
      </c>
      <c r="D1005" s="6" t="str">
        <f t="shared" si="12"/>
        <v>agosto</v>
      </c>
      <c r="E1005" s="21">
        <v>0.49305555555555558</v>
      </c>
      <c r="F1005" s="40" t="s">
        <v>315</v>
      </c>
      <c r="G1005" s="20" t="s">
        <v>73</v>
      </c>
      <c r="H1005" s="9"/>
      <c r="I1005" s="10"/>
      <c r="J1005" s="2"/>
      <c r="K1005" s="11" t="s">
        <v>5475</v>
      </c>
      <c r="L1005" s="4" t="s">
        <v>37</v>
      </c>
      <c r="M1005" s="2" t="s">
        <v>76</v>
      </c>
      <c r="N1005" s="20" t="s">
        <v>4504</v>
      </c>
      <c r="O1005" s="20" t="s">
        <v>5476</v>
      </c>
      <c r="P1005" s="2" t="s">
        <v>3448</v>
      </c>
      <c r="S1005" s="2"/>
      <c r="T1005" s="41" t="s">
        <v>5477</v>
      </c>
      <c r="U1005" s="2" t="s">
        <v>5221</v>
      </c>
      <c r="V1005" s="2" t="s">
        <v>467</v>
      </c>
      <c r="W1005" s="2" t="s">
        <v>46</v>
      </c>
      <c r="X1005" s="2" t="s">
        <v>47</v>
      </c>
      <c r="Y1005" s="2" t="s">
        <v>48</v>
      </c>
      <c r="Z1005" s="17" t="str">
        <f>IF(Tabela1[[#This Row],[R.A.E]]="SIM",VLOOKUP(Tabela1[[#This Row],[CLASSIFICAÇÃO]],[1]Lista_Susp_!PRAZO,2,0)+Tabela1[[#This Row],[DATA]],"")</f>
        <v/>
      </c>
      <c r="AA1005" s="19" t="b">
        <f ca="1">IF(Tabela1[[#This Row],[R.A.E]]="SIM",IF(AC1005="ok","CONCLUÍDO",IF(Tabela1[[#This Row],[PRAZO ABERTURA R.A.E]]&lt;TODAY(),"ATRASADO","NO PRAZO")))</f>
        <v>0</v>
      </c>
      <c r="AB1005" s="19" t="str">
        <f ca="1">IF(Tabela1[[#This Row],[PRAZO ABERTURA R.A.E]]&gt;=TODAY(),"",IF(Tabela1[[#This Row],[STATUS]]="ATRASADO",TODAY()-Tabela1[[#This Row],[PRAZO ABERTURA R.A.E]],""))</f>
        <v/>
      </c>
      <c r="AE1005" s="2"/>
      <c r="AF1005" t="s">
        <v>52</v>
      </c>
    </row>
    <row r="1006" spans="1:52" ht="30" x14ac:dyDescent="0.25">
      <c r="A1006" s="20">
        <v>1005</v>
      </c>
      <c r="B1006" s="20" t="s">
        <v>32</v>
      </c>
      <c r="C1006" s="49">
        <v>45517</v>
      </c>
      <c r="D1006" s="6" t="str">
        <f t="shared" si="12"/>
        <v>agosto</v>
      </c>
      <c r="E1006" s="21">
        <v>0.48958333333333331</v>
      </c>
      <c r="F1006" s="40" t="s">
        <v>5478</v>
      </c>
      <c r="G1006" s="20" t="s">
        <v>125</v>
      </c>
      <c r="H1006" s="9"/>
      <c r="I1006" s="10"/>
      <c r="J1006" s="2"/>
      <c r="K1006" s="11" t="s">
        <v>5479</v>
      </c>
      <c r="L1006" s="4" t="s">
        <v>127</v>
      </c>
      <c r="M1006" s="2" t="s">
        <v>128</v>
      </c>
      <c r="N1006" s="20" t="s">
        <v>4592</v>
      </c>
      <c r="O1006" s="20" t="s">
        <v>5480</v>
      </c>
      <c r="P1006" s="2" t="s">
        <v>3737</v>
      </c>
      <c r="S1006" s="2"/>
      <c r="T1006" s="41" t="s">
        <v>5481</v>
      </c>
      <c r="U1006" s="2" t="s">
        <v>489</v>
      </c>
      <c r="V1006" s="2" t="s">
        <v>135</v>
      </c>
      <c r="W1006" s="2" t="s">
        <v>46</v>
      </c>
      <c r="X1006" s="2" t="s">
        <v>47</v>
      </c>
      <c r="Y1006" s="2" t="s">
        <v>48</v>
      </c>
      <c r="Z1006" s="17" t="str">
        <f>IF(Tabela1[[#This Row],[R.A.E]]="SIM",VLOOKUP(Tabela1[[#This Row],[CLASSIFICAÇÃO]],[1]Lista_Susp_!PRAZO,2,0)+Tabela1[[#This Row],[DATA]],"")</f>
        <v/>
      </c>
      <c r="AA1006" s="19" t="b">
        <f ca="1">IF(Tabela1[[#This Row],[R.A.E]]="SIM",IF(AC1006="ok","CONCLUÍDO",IF(Tabela1[[#This Row],[PRAZO ABERTURA R.A.E]]&lt;TODAY(),"ATRASADO","NO PRAZO")))</f>
        <v>0</v>
      </c>
      <c r="AB1006" s="19" t="str">
        <f ca="1">IF(Tabela1[[#This Row],[PRAZO ABERTURA R.A.E]]&gt;=TODAY(),"",IF(Tabela1[[#This Row],[STATUS]]="ATRASADO",TODAY()-Tabela1[[#This Row],[PRAZO ABERTURA R.A.E]],""))</f>
        <v/>
      </c>
      <c r="AE1006" s="2"/>
      <c r="AF1006" t="s">
        <v>52</v>
      </c>
    </row>
    <row r="1007" spans="1:52" ht="30" x14ac:dyDescent="0.25">
      <c r="A1007" s="20">
        <v>1006</v>
      </c>
      <c r="B1007" s="20" t="s">
        <v>32</v>
      </c>
      <c r="C1007" s="49">
        <v>45517</v>
      </c>
      <c r="D1007" s="6" t="str">
        <f t="shared" si="12"/>
        <v>agosto</v>
      </c>
      <c r="E1007" s="21">
        <v>0.63750000000000007</v>
      </c>
      <c r="F1007" s="40" t="s">
        <v>5482</v>
      </c>
      <c r="G1007" s="20" t="s">
        <v>34</v>
      </c>
      <c r="H1007" s="9" t="s">
        <v>93</v>
      </c>
      <c r="I1007" s="10"/>
      <c r="J1007" s="2"/>
      <c r="K1007" s="11" t="s">
        <v>5483</v>
      </c>
      <c r="L1007" s="4" t="s">
        <v>37</v>
      </c>
      <c r="M1007" s="2" t="s">
        <v>128</v>
      </c>
      <c r="N1007" s="20" t="s">
        <v>5484</v>
      </c>
      <c r="O1007" s="20" t="s">
        <v>5485</v>
      </c>
      <c r="P1007" s="2" t="s">
        <v>5486</v>
      </c>
      <c r="S1007" s="2"/>
      <c r="T1007" s="41" t="s">
        <v>5487</v>
      </c>
      <c r="U1007" s="2" t="s">
        <v>5488</v>
      </c>
      <c r="V1007" s="2" t="s">
        <v>219</v>
      </c>
      <c r="W1007" s="2" t="s">
        <v>46</v>
      </c>
      <c r="X1007" s="2" t="s">
        <v>47</v>
      </c>
      <c r="Y1007" s="2" t="s">
        <v>48</v>
      </c>
      <c r="Z1007" s="17" t="str">
        <f>IF(Tabela1[[#This Row],[R.A.E]]="SIM",VLOOKUP(Tabela1[[#This Row],[CLASSIFICAÇÃO]],[1]Lista_Susp_!PRAZO,2,0)+Tabela1[[#This Row],[DATA]],"")</f>
        <v/>
      </c>
      <c r="AA1007" s="19" t="b">
        <f ca="1">IF(Tabela1[[#This Row],[R.A.E]]="SIM",IF(AC1007="ok","CONCLUÍDO",IF(Tabela1[[#This Row],[PRAZO ABERTURA R.A.E]]&lt;TODAY(),"ATRASADO","NO PRAZO")))</f>
        <v>0</v>
      </c>
      <c r="AB1007" s="19" t="str">
        <f ca="1">IF(Tabela1[[#This Row],[PRAZO ABERTURA R.A.E]]&gt;=TODAY(),"",IF(Tabela1[[#This Row],[STATUS]]="ATRASADO",TODAY()-Tabela1[[#This Row],[PRAZO ABERTURA R.A.E]],""))</f>
        <v/>
      </c>
      <c r="AE1007" s="2"/>
      <c r="AF1007" t="s">
        <v>52</v>
      </c>
    </row>
    <row r="1008" spans="1:52" ht="45" x14ac:dyDescent="0.25">
      <c r="A1008" s="20">
        <v>1007</v>
      </c>
      <c r="B1008" s="20" t="s">
        <v>32</v>
      </c>
      <c r="C1008" s="49">
        <v>45517</v>
      </c>
      <c r="D1008" s="6" t="str">
        <f t="shared" si="12"/>
        <v>agosto</v>
      </c>
      <c r="E1008" s="21">
        <v>0.10416666666666667</v>
      </c>
      <c r="F1008" s="40" t="s">
        <v>5489</v>
      </c>
      <c r="G1008" s="20" t="s">
        <v>34</v>
      </c>
      <c r="H1008" s="9" t="s">
        <v>113</v>
      </c>
      <c r="I1008" s="10"/>
      <c r="J1008" s="2" t="s">
        <v>52</v>
      </c>
      <c r="K1008" s="11" t="s">
        <v>5490</v>
      </c>
      <c r="L1008" s="4" t="s">
        <v>441</v>
      </c>
      <c r="M1008" s="2" t="s">
        <v>38</v>
      </c>
      <c r="N1008" s="20" t="s">
        <v>4519</v>
      </c>
      <c r="O1008" s="20" t="s">
        <v>5491</v>
      </c>
      <c r="P1008" s="2" t="s">
        <v>3090</v>
      </c>
      <c r="S1008" s="2"/>
      <c r="T1008" s="41" t="s">
        <v>5492</v>
      </c>
      <c r="U1008" s="2" t="s">
        <v>4843</v>
      </c>
      <c r="V1008" s="2" t="s">
        <v>1551</v>
      </c>
      <c r="W1008" s="2" t="s">
        <v>61</v>
      </c>
      <c r="X1008" s="2" t="s">
        <v>47</v>
      </c>
      <c r="Y1008" s="2" t="s">
        <v>52</v>
      </c>
      <c r="Z1008" s="17">
        <f>IF(Tabela1[[#This Row],[R.A.E]]="SIM",VLOOKUP(Tabela1[[#This Row],[CLASSIFICAÇÃO]],[1]Lista_Susp_!PRAZO,2,0)+Tabela1[[#This Row],[DATA]],"")</f>
        <v>45524</v>
      </c>
      <c r="AA1008" s="19" t="str">
        <f ca="1">IF(Tabela1[[#This Row],[R.A.E]]="SIM",IF(AC1008="ok","CONCLUÍDO",IF(Tabela1[[#This Row],[PRAZO ABERTURA R.A.E]]&lt;TODAY(),"ATRASADO","NO PRAZO")))</f>
        <v>CONCLUÍDO</v>
      </c>
      <c r="AB1008" s="19" t="str">
        <f ca="1">IF(Tabela1[[#This Row],[PRAZO ABERTURA R.A.E]]&gt;=TODAY(),"",IF(Tabela1[[#This Row],[STATUS]]="ATRASADO",TODAY()-Tabela1[[#This Row],[PRAZO ABERTURA R.A.E]],""))</f>
        <v/>
      </c>
      <c r="AC1008" s="2" t="s">
        <v>186</v>
      </c>
      <c r="AD1008" s="17">
        <v>45520</v>
      </c>
      <c r="AE1008" s="2"/>
      <c r="AF1008" t="s">
        <v>52</v>
      </c>
    </row>
    <row r="1009" spans="1:32" x14ac:dyDescent="0.25">
      <c r="A1009" s="20">
        <v>1008</v>
      </c>
      <c r="B1009" s="20" t="s">
        <v>32</v>
      </c>
      <c r="C1009" s="49">
        <v>45517</v>
      </c>
      <c r="D1009" s="6" t="str">
        <f t="shared" si="12"/>
        <v>agosto</v>
      </c>
      <c r="E1009" s="21">
        <v>0.52083333333333337</v>
      </c>
      <c r="F1009" s="40" t="s">
        <v>5158</v>
      </c>
      <c r="G1009" s="20" t="s">
        <v>1084</v>
      </c>
      <c r="H1009" s="9"/>
      <c r="I1009" s="10"/>
      <c r="J1009" s="2"/>
      <c r="K1009" s="11" t="s">
        <v>5493</v>
      </c>
      <c r="L1009" s="4" t="s">
        <v>3339</v>
      </c>
      <c r="M1009" s="2" t="s">
        <v>128</v>
      </c>
      <c r="N1009" s="20" t="s">
        <v>3340</v>
      </c>
      <c r="O1009" s="20" t="s">
        <v>5494</v>
      </c>
      <c r="P1009" s="2" t="s">
        <v>4032</v>
      </c>
      <c r="S1009" s="2"/>
      <c r="T1009" s="41" t="s">
        <v>5495</v>
      </c>
      <c r="U1009" s="2" t="s">
        <v>3344</v>
      </c>
      <c r="V1009" s="2" t="s">
        <v>219</v>
      </c>
      <c r="W1009" s="2" t="s">
        <v>46</v>
      </c>
      <c r="X1009" s="2" t="s">
        <v>151</v>
      </c>
      <c r="Y1009" s="2" t="s">
        <v>52</v>
      </c>
      <c r="Z1009" s="17">
        <f>IF(Tabela1[[#This Row],[R.A.E]]="SIM",VLOOKUP(Tabela1[[#This Row],[CLASSIFICAÇÃO]],[1]Lista_Susp_!PRAZO,2,0)+Tabela1[[#This Row],[DATA]],"")</f>
        <v>45524</v>
      </c>
      <c r="AA1009" s="19" t="str">
        <f ca="1">IF(Tabela1[[#This Row],[R.A.E]]="SIM",IF(AC1009="ok","CONCLUÍDO",IF(Tabela1[[#This Row],[PRAZO ABERTURA R.A.E]]&lt;TODAY(),"ATRASADO","NO PRAZO")))</f>
        <v>CONCLUÍDO</v>
      </c>
      <c r="AB1009" s="19" t="str">
        <f ca="1">IF(Tabela1[[#This Row],[PRAZO ABERTURA R.A.E]]&gt;=TODAY(),"",IF(Tabela1[[#This Row],[STATUS]]="ATRASADO",TODAY()-Tabela1[[#This Row],[PRAZO ABERTURA R.A.E]],""))</f>
        <v/>
      </c>
      <c r="AC1009" s="2" t="s">
        <v>186</v>
      </c>
      <c r="AD1009" s="17">
        <v>45524</v>
      </c>
      <c r="AE1009" s="2" t="s">
        <v>5035</v>
      </c>
      <c r="AF1009" t="s">
        <v>52</v>
      </c>
    </row>
    <row r="1010" spans="1:32" x14ac:dyDescent="0.25">
      <c r="A1010" s="20">
        <v>1009</v>
      </c>
      <c r="B1010" s="20" t="s">
        <v>32</v>
      </c>
      <c r="C1010" s="49">
        <v>45518</v>
      </c>
      <c r="D1010" s="6" t="str">
        <f t="shared" si="12"/>
        <v>agosto</v>
      </c>
      <c r="E1010" s="21">
        <v>0.54166666666666663</v>
      </c>
      <c r="F1010" s="2" t="s">
        <v>5496</v>
      </c>
      <c r="G1010" s="20" t="s">
        <v>73</v>
      </c>
      <c r="H1010" s="9"/>
      <c r="I1010" s="10"/>
      <c r="J1010" s="2"/>
      <c r="K1010" s="61" t="s">
        <v>5497</v>
      </c>
      <c r="L1010" s="4" t="s">
        <v>211</v>
      </c>
      <c r="M1010" s="2" t="s">
        <v>128</v>
      </c>
      <c r="N1010" s="20" t="s">
        <v>4311</v>
      </c>
      <c r="O1010" s="20" t="s">
        <v>5498</v>
      </c>
      <c r="P1010" s="2" t="s">
        <v>3717</v>
      </c>
      <c r="S1010" s="2"/>
      <c r="T1010" s="41" t="s">
        <v>5499</v>
      </c>
      <c r="U1010" s="2" t="s">
        <v>5500</v>
      </c>
      <c r="V1010" s="2" t="s">
        <v>219</v>
      </c>
      <c r="W1010" s="2" t="s">
        <v>46</v>
      </c>
      <c r="X1010" s="2" t="s">
        <v>47</v>
      </c>
      <c r="Y1010" s="2" t="s">
        <v>48</v>
      </c>
      <c r="Z1010" s="17" t="str">
        <f>IF(Tabela1[[#This Row],[R.A.E]]="SIM",VLOOKUP(Tabela1[[#This Row],[CLASSIFICAÇÃO]],[1]Lista_Susp_!PRAZO,2,0)+Tabela1[[#This Row],[DATA]],"")</f>
        <v/>
      </c>
      <c r="AA1010" s="19" t="b">
        <f ca="1">IF(Tabela1[[#This Row],[R.A.E]]="SIM",IF(AC1010="ok","CONCLUÍDO",IF(Tabela1[[#This Row],[PRAZO ABERTURA R.A.E]]&lt;TODAY(),"ATRASADO","NO PRAZO")))</f>
        <v>0</v>
      </c>
      <c r="AB1010" s="19" t="str">
        <f ca="1">IF(Tabela1[[#This Row],[PRAZO ABERTURA R.A.E]]&gt;=TODAY(),"",IF(Tabela1[[#This Row],[STATUS]]="ATRASADO",TODAY()-Tabela1[[#This Row],[PRAZO ABERTURA R.A.E]],""))</f>
        <v/>
      </c>
      <c r="AE1010" s="2"/>
      <c r="AF1010" t="s">
        <v>52</v>
      </c>
    </row>
    <row r="1011" spans="1:32" ht="120" customHeight="1" x14ac:dyDescent="0.25">
      <c r="A1011" s="20">
        <v>1010</v>
      </c>
      <c r="B1011" s="20" t="s">
        <v>32</v>
      </c>
      <c r="C1011" s="49">
        <v>45518</v>
      </c>
      <c r="D1011" s="6" t="str">
        <f t="shared" si="12"/>
        <v>agosto</v>
      </c>
      <c r="E1011" s="21">
        <v>1.1805555555555555E-2</v>
      </c>
      <c r="F1011" s="40" t="s">
        <v>5501</v>
      </c>
      <c r="G1011" s="20" t="s">
        <v>34</v>
      </c>
      <c r="H1011" s="9" t="s">
        <v>113</v>
      </c>
      <c r="I1011" s="10"/>
      <c r="J1011" s="2"/>
      <c r="K1011" s="53" t="s">
        <v>5502</v>
      </c>
      <c r="L1011" s="4" t="s">
        <v>37</v>
      </c>
      <c r="M1011" s="2" t="s">
        <v>38</v>
      </c>
      <c r="N1011" s="20" t="s">
        <v>5503</v>
      </c>
      <c r="O1011" s="20" t="s">
        <v>5504</v>
      </c>
      <c r="P1011" s="2" t="s">
        <v>5505</v>
      </c>
      <c r="S1011" s="2"/>
      <c r="T1011" s="41" t="s">
        <v>5506</v>
      </c>
      <c r="U1011" s="2" t="s">
        <v>4045</v>
      </c>
      <c r="V1011" s="2" t="s">
        <v>279</v>
      </c>
      <c r="W1011" s="2" t="s">
        <v>184</v>
      </c>
      <c r="X1011" s="2" t="s">
        <v>151</v>
      </c>
      <c r="Y1011" s="2" t="s">
        <v>52</v>
      </c>
      <c r="Z1011" s="17">
        <f>IF(Tabela1[[#This Row],[R.A.E]]="SIM",VLOOKUP(Tabela1[[#This Row],[CLASSIFICAÇÃO]],[1]Lista_Susp_!PRAZO,2,0)+Tabela1[[#This Row],[DATA]],"")</f>
        <v>45525</v>
      </c>
      <c r="AA1011" s="19" t="str">
        <f ca="1">IF(Tabela1[[#This Row],[R.A.E]]="SIM",IF(AC1011="ok","CONCLUÍDO",IF(Tabela1[[#This Row],[PRAZO ABERTURA R.A.E]]&lt;TODAY(),"ATRASADO","NO PRAZO")))</f>
        <v>CONCLUÍDO</v>
      </c>
      <c r="AB1011" s="19" t="str">
        <f ca="1">IF(Tabela1[[#This Row],[PRAZO ABERTURA R.A.E]]&gt;=TODAY(),"",IF(Tabela1[[#This Row],[STATUS]]="ATRASADO",TODAY()-Tabela1[[#This Row],[PRAZO ABERTURA R.A.E]],""))</f>
        <v/>
      </c>
      <c r="AC1011" s="2" t="s">
        <v>186</v>
      </c>
      <c r="AE1011" s="2"/>
      <c r="AF1011" t="s">
        <v>52</v>
      </c>
    </row>
    <row r="1012" spans="1:32" ht="30" x14ac:dyDescent="0.25">
      <c r="A1012" s="20">
        <v>1011</v>
      </c>
      <c r="B1012" s="20" t="s">
        <v>32</v>
      </c>
      <c r="C1012" s="49">
        <v>45517</v>
      </c>
      <c r="D1012" s="6" t="str">
        <f t="shared" si="12"/>
        <v>agosto</v>
      </c>
      <c r="E1012" s="21">
        <v>0.87708333333333333</v>
      </c>
      <c r="F1012" s="40" t="s">
        <v>5507</v>
      </c>
      <c r="G1012" s="20" t="s">
        <v>34</v>
      </c>
      <c r="H1012" s="9" t="s">
        <v>113</v>
      </c>
      <c r="I1012" s="10"/>
      <c r="J1012" s="2"/>
      <c r="K1012" s="11" t="s">
        <v>5508</v>
      </c>
      <c r="L1012" s="4" t="s">
        <v>902</v>
      </c>
      <c r="M1012" s="2" t="s">
        <v>96</v>
      </c>
      <c r="N1012" s="20" t="s">
        <v>3195</v>
      </c>
      <c r="O1012" s="20" t="s">
        <v>5509</v>
      </c>
      <c r="P1012" s="2" t="s">
        <v>4738</v>
      </c>
      <c r="S1012" s="2"/>
      <c r="T1012" s="41" t="s">
        <v>4739</v>
      </c>
      <c r="U1012" s="2" t="s">
        <v>5324</v>
      </c>
      <c r="V1012" s="2" t="s">
        <v>45</v>
      </c>
      <c r="W1012" s="2" t="s">
        <v>46</v>
      </c>
      <c r="X1012" s="2" t="s">
        <v>47</v>
      </c>
      <c r="Y1012" s="2" t="s">
        <v>48</v>
      </c>
      <c r="Z1012" s="17" t="str">
        <f>IF(Tabela1[[#This Row],[R.A.E]]="SIM",VLOOKUP(Tabela1[[#This Row],[CLASSIFICAÇÃO]],[1]Lista_Susp_!PRAZO,2,0)+Tabela1[[#This Row],[DATA]],"")</f>
        <v/>
      </c>
      <c r="AA1012" s="19" t="b">
        <f ca="1">IF(Tabela1[[#This Row],[R.A.E]]="SIM",IF(AC1012="ok","CONCLUÍDO",IF(Tabela1[[#This Row],[PRAZO ABERTURA R.A.E]]&lt;TODAY(),"ATRASADO","NO PRAZO")))</f>
        <v>0</v>
      </c>
      <c r="AB1012" s="19" t="str">
        <f ca="1">IF(Tabela1[[#This Row],[PRAZO ABERTURA R.A.E]]&gt;=TODAY(),"",IF(Tabela1[[#This Row],[STATUS]]="ATRASADO",TODAY()-Tabela1[[#This Row],[PRAZO ABERTURA R.A.E]],""))</f>
        <v/>
      </c>
      <c r="AE1012" s="2"/>
      <c r="AF1012" t="s">
        <v>52</v>
      </c>
    </row>
    <row r="1013" spans="1:32" ht="60" x14ac:dyDescent="0.25">
      <c r="A1013" s="20">
        <v>1012</v>
      </c>
      <c r="B1013" s="20" t="s">
        <v>32</v>
      </c>
      <c r="C1013" s="49">
        <v>45519</v>
      </c>
      <c r="D1013" s="6" t="str">
        <f t="shared" si="12"/>
        <v>agosto</v>
      </c>
      <c r="E1013" s="21">
        <v>0.39583333333333331</v>
      </c>
      <c r="F1013" s="2" t="s">
        <v>5510</v>
      </c>
      <c r="G1013" s="20" t="s">
        <v>125</v>
      </c>
      <c r="H1013" s="9"/>
      <c r="I1013" s="10"/>
      <c r="J1013" s="2"/>
      <c r="K1013" s="11" t="s">
        <v>5511</v>
      </c>
      <c r="L1013" s="4" t="s">
        <v>37</v>
      </c>
      <c r="M1013" s="2" t="s">
        <v>128</v>
      </c>
      <c r="N1013" s="20" t="s">
        <v>5512</v>
      </c>
      <c r="O1013" s="20" t="s">
        <v>5513</v>
      </c>
      <c r="P1013" s="2" t="s">
        <v>4143</v>
      </c>
      <c r="S1013" s="2"/>
      <c r="T1013" s="41" t="s">
        <v>5514</v>
      </c>
      <c r="U1013" s="2" t="s">
        <v>4354</v>
      </c>
      <c r="V1013" s="2" t="s">
        <v>219</v>
      </c>
      <c r="W1013" s="2" t="s">
        <v>46</v>
      </c>
      <c r="X1013" s="2" t="s">
        <v>47</v>
      </c>
      <c r="Y1013" s="2" t="s">
        <v>48</v>
      </c>
      <c r="Z1013" s="17" t="str">
        <f>IF(Tabela1[[#This Row],[R.A.E]]="SIM",VLOOKUP(Tabela1[[#This Row],[CLASSIFICAÇÃO]],[1]Lista_Susp_!PRAZO,2,0)+Tabela1[[#This Row],[DATA]],"")</f>
        <v/>
      </c>
      <c r="AA1013" s="19" t="b">
        <f ca="1">IF(Tabela1[[#This Row],[R.A.E]]="SIM",IF(AC1013="ok","CONCLUÍDO",IF(Tabela1[[#This Row],[PRAZO ABERTURA R.A.E]]&lt;TODAY(),"ATRASADO","NO PRAZO")))</f>
        <v>0</v>
      </c>
      <c r="AB1013" s="19" t="str">
        <f ca="1">IF(Tabela1[[#This Row],[PRAZO ABERTURA R.A.E]]&gt;=TODAY(),"",IF(Tabela1[[#This Row],[STATUS]]="ATRASADO",TODAY()-Tabela1[[#This Row],[PRAZO ABERTURA R.A.E]],""))</f>
        <v/>
      </c>
      <c r="AE1013" s="2"/>
      <c r="AF1013" t="s">
        <v>52</v>
      </c>
    </row>
    <row r="1014" spans="1:32" ht="30" x14ac:dyDescent="0.25">
      <c r="A1014" s="80">
        <v>1013</v>
      </c>
      <c r="B1014" s="20" t="s">
        <v>32</v>
      </c>
      <c r="C1014" s="49">
        <v>45519</v>
      </c>
      <c r="D1014" s="6" t="str">
        <f t="shared" si="12"/>
        <v>agosto</v>
      </c>
      <c r="E1014" s="21">
        <v>0.75763888888888886</v>
      </c>
      <c r="F1014" s="40" t="s">
        <v>5515</v>
      </c>
      <c r="G1014" s="20" t="s">
        <v>34</v>
      </c>
      <c r="H1014" s="9" t="s">
        <v>113</v>
      </c>
      <c r="I1014" s="10"/>
      <c r="J1014" s="2"/>
      <c r="K1014" s="11" t="s">
        <v>5516</v>
      </c>
      <c r="L1014" s="4" t="s">
        <v>37</v>
      </c>
      <c r="M1014" s="2" t="s">
        <v>38</v>
      </c>
      <c r="N1014" s="20" t="s">
        <v>5503</v>
      </c>
      <c r="O1014" s="20" t="s">
        <v>5517</v>
      </c>
      <c r="P1014" s="2" t="s">
        <v>5505</v>
      </c>
      <c r="S1014" s="2"/>
      <c r="T1014" s="41" t="s">
        <v>5518</v>
      </c>
      <c r="U1014" s="2" t="s">
        <v>5519</v>
      </c>
      <c r="V1014" s="2" t="s">
        <v>279</v>
      </c>
      <c r="W1014" s="2" t="s">
        <v>184</v>
      </c>
      <c r="X1014" s="2" t="s">
        <v>47</v>
      </c>
      <c r="Y1014" s="2" t="s">
        <v>52</v>
      </c>
      <c r="Z1014" s="17">
        <f>IF(Tabela1[[#This Row],[R.A.E]]="SIM",VLOOKUP(Tabela1[[#This Row],[CLASSIFICAÇÃO]],[1]Lista_Susp_!PRAZO,2,0)+Tabela1[[#This Row],[DATA]],"")</f>
        <v>45526</v>
      </c>
      <c r="AA1014" s="19" t="str">
        <f ca="1">IF(Tabela1[[#This Row],[R.A.E]]="SIM",IF(AC1014="ok","CONCLUÍDO",IF(Tabela1[[#This Row],[PRAZO ABERTURA R.A.E]]&lt;TODAY(),"ATRASADO","NO PRAZO")))</f>
        <v>CONCLUÍDO</v>
      </c>
      <c r="AB1014" s="19" t="str">
        <f ca="1">IF(Tabela1[[#This Row],[PRAZO ABERTURA R.A.E]]&gt;=TODAY(),"",IF(Tabela1[[#This Row],[STATUS]]="ATRASADO",TODAY()-Tabela1[[#This Row],[PRAZO ABERTURA R.A.E]],""))</f>
        <v/>
      </c>
      <c r="AC1014" s="2" t="s">
        <v>186</v>
      </c>
      <c r="AE1014" s="2"/>
      <c r="AF1014" t="s">
        <v>52</v>
      </c>
    </row>
    <row r="1015" spans="1:32" x14ac:dyDescent="0.25">
      <c r="A1015" s="20">
        <v>1014</v>
      </c>
      <c r="B1015" s="20" t="s">
        <v>32</v>
      </c>
      <c r="C1015" s="49">
        <v>45519</v>
      </c>
      <c r="D1015" s="6" t="str">
        <f t="shared" si="12"/>
        <v>agosto</v>
      </c>
      <c r="E1015" s="21">
        <v>0.52777777777777779</v>
      </c>
      <c r="F1015" s="40" t="s">
        <v>5520</v>
      </c>
      <c r="G1015" s="20" t="s">
        <v>73</v>
      </c>
      <c r="H1015" s="9"/>
      <c r="I1015" s="10"/>
      <c r="J1015" s="2"/>
      <c r="K1015" s="11" t="s">
        <v>5521</v>
      </c>
      <c r="L1015" s="4" t="s">
        <v>560</v>
      </c>
      <c r="M1015" s="2" t="s">
        <v>128</v>
      </c>
      <c r="N1015" s="20" t="s">
        <v>781</v>
      </c>
      <c r="O1015" s="20" t="s">
        <v>5522</v>
      </c>
      <c r="P1015" s="2" t="s">
        <v>3184</v>
      </c>
      <c r="S1015" s="2"/>
      <c r="T1015" t="s">
        <v>5523</v>
      </c>
      <c r="U1015" s="2" t="s">
        <v>5524</v>
      </c>
      <c r="V1015" s="2" t="s">
        <v>135</v>
      </c>
      <c r="W1015" s="2" t="s">
        <v>46</v>
      </c>
      <c r="X1015" s="2" t="s">
        <v>47</v>
      </c>
      <c r="Y1015" s="2" t="s">
        <v>48</v>
      </c>
      <c r="Z1015" s="17" t="str">
        <f>IF(Tabela1[[#This Row],[R.A.E]]="SIM",VLOOKUP(Tabela1[[#This Row],[CLASSIFICAÇÃO]],[1]Lista_Susp_!PRAZO,2,0)+Tabela1[[#This Row],[DATA]],"")</f>
        <v/>
      </c>
      <c r="AA1015" s="19" t="b">
        <f ca="1">IF(Tabela1[[#This Row],[R.A.E]]="SIM",IF(AC1015="ok","CONCLUÍDO",IF(Tabela1[[#This Row],[PRAZO ABERTURA R.A.E]]&lt;TODAY(),"ATRASADO","NO PRAZO")))</f>
        <v>0</v>
      </c>
      <c r="AB1015" s="19" t="str">
        <f ca="1">IF(Tabela1[[#This Row],[PRAZO ABERTURA R.A.E]]&gt;=TODAY(),"",IF(Tabela1[[#This Row],[STATUS]]="ATRASADO",TODAY()-Tabela1[[#This Row],[PRAZO ABERTURA R.A.E]],""))</f>
        <v/>
      </c>
      <c r="AE1015" s="2"/>
      <c r="AF1015" t="s">
        <v>52</v>
      </c>
    </row>
    <row r="1016" spans="1:32" x14ac:dyDescent="0.25">
      <c r="A1016" s="20">
        <v>1015</v>
      </c>
      <c r="B1016" s="20" t="s">
        <v>32</v>
      </c>
      <c r="C1016" s="49">
        <v>45520</v>
      </c>
      <c r="D1016" s="6" t="str">
        <f t="shared" si="12"/>
        <v>agosto</v>
      </c>
      <c r="E1016" s="21">
        <v>0.3611111111111111</v>
      </c>
      <c r="F1016" s="40" t="s">
        <v>679</v>
      </c>
      <c r="G1016" s="20" t="s">
        <v>125</v>
      </c>
      <c r="H1016" s="9"/>
      <c r="I1016" s="10"/>
      <c r="J1016" s="2"/>
      <c r="K1016" s="11" t="s">
        <v>5525</v>
      </c>
      <c r="L1016" s="4" t="s">
        <v>127</v>
      </c>
      <c r="M1016" s="2" t="s">
        <v>128</v>
      </c>
      <c r="N1016" s="20" t="s">
        <v>4688</v>
      </c>
      <c r="O1016" s="20" t="s">
        <v>5526</v>
      </c>
      <c r="P1016" s="2" t="s">
        <v>3737</v>
      </c>
      <c r="S1016" s="2"/>
      <c r="T1016" s="41" t="s">
        <v>5527</v>
      </c>
      <c r="U1016" s="2" t="s">
        <v>489</v>
      </c>
      <c r="V1016" s="2" t="s">
        <v>135</v>
      </c>
      <c r="W1016" s="2" t="s">
        <v>46</v>
      </c>
      <c r="X1016" s="2" t="s">
        <v>47</v>
      </c>
      <c r="Y1016" s="2" t="s">
        <v>48</v>
      </c>
      <c r="Z1016" s="17" t="str">
        <f>IF(Tabela1[[#This Row],[R.A.E]]="SIM",VLOOKUP(Tabela1[[#This Row],[CLASSIFICAÇÃO]],[1]Lista_Susp_!PRAZO,2,0)+Tabela1[[#This Row],[DATA]],"")</f>
        <v/>
      </c>
      <c r="AA1016" s="19" t="b">
        <f ca="1">IF(Tabela1[[#This Row],[R.A.E]]="SIM",IF(AC1016="ok","CONCLUÍDO",IF(Tabela1[[#This Row],[PRAZO ABERTURA R.A.E]]&lt;TODAY(),"ATRASADO","NO PRAZO")))</f>
        <v>0</v>
      </c>
      <c r="AB1016" s="19" t="str">
        <f ca="1">IF(Tabela1[[#This Row],[PRAZO ABERTURA R.A.E]]&gt;=TODAY(),"",IF(Tabela1[[#This Row],[STATUS]]="ATRASADO",TODAY()-Tabela1[[#This Row],[PRAZO ABERTURA R.A.E]],""))</f>
        <v/>
      </c>
      <c r="AE1016" s="2"/>
      <c r="AF1016" t="s">
        <v>52</v>
      </c>
    </row>
    <row r="1017" spans="1:32" ht="60" x14ac:dyDescent="0.25">
      <c r="A1017" s="20">
        <v>1016</v>
      </c>
      <c r="B1017" s="20" t="s">
        <v>32</v>
      </c>
      <c r="C1017" s="49">
        <v>45520</v>
      </c>
      <c r="D1017" s="6" t="str">
        <f>TEXT(C1017,"MMMM")</f>
        <v>agosto</v>
      </c>
      <c r="E1017" s="21">
        <v>0.5625</v>
      </c>
      <c r="F1017" s="40" t="s">
        <v>5528</v>
      </c>
      <c r="G1017" s="20" t="s">
        <v>73</v>
      </c>
      <c r="H1017" s="9"/>
      <c r="I1017" s="10"/>
      <c r="J1017" s="2"/>
      <c r="K1017" s="11" t="s">
        <v>5529</v>
      </c>
      <c r="L1017" s="4" t="s">
        <v>37</v>
      </c>
      <c r="M1017" s="2" t="s">
        <v>272</v>
      </c>
      <c r="N1017" s="20" t="s">
        <v>5530</v>
      </c>
      <c r="O1017" s="20" t="s">
        <v>5531</v>
      </c>
      <c r="P1017" s="2" t="s">
        <v>5532</v>
      </c>
      <c r="S1017" s="2"/>
      <c r="T1017" s="41" t="s">
        <v>5533</v>
      </c>
      <c r="U1017" s="2" t="s">
        <v>5534</v>
      </c>
      <c r="V1017" s="2" t="s">
        <v>398</v>
      </c>
      <c r="W1017" s="2" t="s">
        <v>46</v>
      </c>
      <c r="X1017" s="2" t="s">
        <v>47</v>
      </c>
      <c r="Y1017" s="2" t="s">
        <v>48</v>
      </c>
      <c r="Z1017" s="17" t="str">
        <f>IF(Tabela1[[#This Row],[R.A.E]]="SIM",VLOOKUP(Tabela1[[#This Row],[CLASSIFICAÇÃO]],[1]Lista_Susp_!PRAZO,2,0)+Tabela1[[#This Row],[DATA]],"")</f>
        <v/>
      </c>
      <c r="AA1017" s="19" t="b">
        <f ca="1">IF(Tabela1[[#This Row],[R.A.E]]="SIM",IF(AC1017="ok","CONCLUÍDO",IF(Tabela1[[#This Row],[PRAZO ABERTURA R.A.E]]&lt;TODAY(),"ATRASADO","NO PRAZO")))</f>
        <v>0</v>
      </c>
      <c r="AB1017" s="19" t="str">
        <f ca="1">IF(Tabela1[[#This Row],[PRAZO ABERTURA R.A.E]]&gt;=TODAY(),"",IF(Tabela1[[#This Row],[STATUS]]="ATRASADO",TODAY()-Tabela1[[#This Row],[PRAZO ABERTURA R.A.E]],""))</f>
        <v/>
      </c>
      <c r="AE1017" s="2"/>
      <c r="AF1017" t="s">
        <v>52</v>
      </c>
    </row>
    <row r="1018" spans="1:32" ht="45" x14ac:dyDescent="0.25">
      <c r="A1018" s="20">
        <v>1017</v>
      </c>
      <c r="B1018" s="20" t="s">
        <v>32</v>
      </c>
      <c r="C1018" s="49">
        <v>45520</v>
      </c>
      <c r="D1018" s="6" t="str">
        <f t="shared" ref="D1018:D1081" si="13">TEXT(C1018,"MMMM")</f>
        <v>agosto</v>
      </c>
      <c r="E1018" s="21">
        <v>0.44444444444444442</v>
      </c>
      <c r="F1018" s="40" t="s">
        <v>5535</v>
      </c>
      <c r="G1018" s="20" t="s">
        <v>34</v>
      </c>
      <c r="H1018" s="9" t="s">
        <v>113</v>
      </c>
      <c r="I1018" s="10"/>
      <c r="J1018" s="2"/>
      <c r="K1018" s="11" t="s">
        <v>5536</v>
      </c>
      <c r="L1018" s="4" t="s">
        <v>441</v>
      </c>
      <c r="M1018" s="2" t="s">
        <v>38</v>
      </c>
      <c r="N1018" s="20" t="s">
        <v>4519</v>
      </c>
      <c r="O1018" s="20" t="s">
        <v>5537</v>
      </c>
      <c r="P1018" s="2" t="s">
        <v>1628</v>
      </c>
      <c r="S1018" s="2"/>
      <c r="T1018" s="41" t="s">
        <v>5538</v>
      </c>
      <c r="U1018" s="2" t="s">
        <v>5539</v>
      </c>
      <c r="V1018" s="2" t="s">
        <v>3811</v>
      </c>
      <c r="W1018" s="2" t="s">
        <v>184</v>
      </c>
      <c r="X1018" s="2" t="s">
        <v>47</v>
      </c>
      <c r="Y1018" s="2" t="s">
        <v>52</v>
      </c>
      <c r="Z1018" s="17">
        <f>IF(Tabela1[[#This Row],[R.A.E]]="SIM",VLOOKUP(Tabela1[[#This Row],[CLASSIFICAÇÃO]],[1]Lista_Susp_!PRAZO,2,0)+Tabela1[[#This Row],[DATA]],"")</f>
        <v>45527</v>
      </c>
      <c r="AA1018" s="19" t="str">
        <f ca="1">IF(Tabela1[[#This Row],[R.A.E]]="SIM",IF(AC1018="ok","CONCLUÍDO",IF(Tabela1[[#This Row],[PRAZO ABERTURA R.A.E]]&lt;TODAY(),"ATRASADO","NO PRAZO")))</f>
        <v>ATRASADO</v>
      </c>
      <c r="AB1018" s="19">
        <f ca="1">IF(Tabela1[[#This Row],[PRAZO ABERTURA R.A.E]]&gt;=TODAY(),"",IF(Tabela1[[#This Row],[STATUS]]="ATRASADO",TODAY()-Tabela1[[#This Row],[PRAZO ABERTURA R.A.E]],""))</f>
        <v>56</v>
      </c>
      <c r="AE1018" s="2"/>
      <c r="AF1018" t="s">
        <v>52</v>
      </c>
    </row>
    <row r="1019" spans="1:32" ht="45" x14ac:dyDescent="0.25">
      <c r="A1019" s="44">
        <v>1018</v>
      </c>
      <c r="B1019" s="20" t="s">
        <v>71</v>
      </c>
      <c r="C1019" s="49">
        <v>45520</v>
      </c>
      <c r="D1019" s="6" t="str">
        <f t="shared" si="13"/>
        <v>agosto</v>
      </c>
      <c r="E1019" s="21">
        <v>0.77777777777777779</v>
      </c>
      <c r="F1019" s="40" t="s">
        <v>5540</v>
      </c>
      <c r="G1019" s="20" t="s">
        <v>34</v>
      </c>
      <c r="H1019" s="9" t="s">
        <v>113</v>
      </c>
      <c r="I1019" s="10"/>
      <c r="J1019" s="2"/>
      <c r="K1019" s="11" t="s">
        <v>5541</v>
      </c>
      <c r="L1019" s="4" t="s">
        <v>75</v>
      </c>
      <c r="M1019" s="2" t="s">
        <v>128</v>
      </c>
      <c r="N1019" s="20" t="s">
        <v>1380</v>
      </c>
      <c r="O1019" s="20" t="s">
        <v>5542</v>
      </c>
      <c r="P1019" s="2" t="s">
        <v>1883</v>
      </c>
      <c r="S1019" s="2"/>
      <c r="T1019" s="41" t="s">
        <v>5543</v>
      </c>
      <c r="U1019" s="2" t="s">
        <v>5544</v>
      </c>
      <c r="V1019" s="4" t="s">
        <v>5545</v>
      </c>
      <c r="W1019" s="2" t="s">
        <v>46</v>
      </c>
      <c r="X1019" s="2" t="s">
        <v>47</v>
      </c>
      <c r="Y1019" s="2" t="s">
        <v>48</v>
      </c>
      <c r="Z1019" s="17" t="str">
        <f>IF(Tabela1[[#This Row],[R.A.E]]="SIM",VLOOKUP(Tabela1[[#This Row],[CLASSIFICAÇÃO]],[1]Lista_Susp_!PRAZO,2,0)+Tabela1[[#This Row],[DATA]],"")</f>
        <v/>
      </c>
      <c r="AA1019" s="19" t="b">
        <f ca="1">IF(Tabela1[[#This Row],[R.A.E]]="SIM",IF(AC1019="ok","CONCLUÍDO",IF(Tabela1[[#This Row],[PRAZO ABERTURA R.A.E]]&lt;TODAY(),"ATRASADO","NO PRAZO")))</f>
        <v>0</v>
      </c>
      <c r="AB1019" s="19" t="str">
        <f ca="1">IF(Tabela1[[#This Row],[PRAZO ABERTURA R.A.E]]&gt;=TODAY(),"",IF(Tabela1[[#This Row],[STATUS]]="ATRASADO",TODAY()-Tabela1[[#This Row],[PRAZO ABERTURA R.A.E]],""))</f>
        <v/>
      </c>
      <c r="AE1019" s="2"/>
      <c r="AF1019" t="s">
        <v>52</v>
      </c>
    </row>
    <row r="1020" spans="1:32" ht="30" x14ac:dyDescent="0.25">
      <c r="A1020" s="20">
        <v>1019</v>
      </c>
      <c r="B1020" s="20" t="s">
        <v>32</v>
      </c>
      <c r="C1020" s="49">
        <v>45522</v>
      </c>
      <c r="D1020" s="6" t="str">
        <f t="shared" si="13"/>
        <v>agosto</v>
      </c>
      <c r="E1020" s="21">
        <v>0.58333333333333337</v>
      </c>
      <c r="F1020" s="40" t="s">
        <v>5546</v>
      </c>
      <c r="G1020" s="20" t="s">
        <v>34</v>
      </c>
      <c r="H1020" s="9" t="s">
        <v>113</v>
      </c>
      <c r="I1020" s="10"/>
      <c r="J1020" s="2"/>
      <c r="K1020" s="11" t="s">
        <v>5547</v>
      </c>
      <c r="L1020" s="4" t="s">
        <v>3010</v>
      </c>
      <c r="M1020" s="2" t="s">
        <v>38</v>
      </c>
      <c r="N1020" s="20" t="s">
        <v>4519</v>
      </c>
      <c r="O1020" s="20" t="s">
        <v>5548</v>
      </c>
      <c r="P1020" s="2" t="s">
        <v>3441</v>
      </c>
      <c r="S1020" s="2"/>
      <c r="T1020" s="41" t="s">
        <v>5549</v>
      </c>
      <c r="U1020" s="2" t="s">
        <v>5398</v>
      </c>
      <c r="V1020" s="2" t="s">
        <v>145</v>
      </c>
      <c r="W1020" s="2" t="s">
        <v>46</v>
      </c>
      <c r="X1020" s="2" t="s">
        <v>47</v>
      </c>
      <c r="Y1020" s="2" t="s">
        <v>48</v>
      </c>
      <c r="Z1020" s="17" t="str">
        <f>IF(Tabela1[[#This Row],[R.A.E]]="SIM",VLOOKUP(Tabela1[[#This Row],[CLASSIFICAÇÃO]],[1]Lista_Susp_!PRAZO,2,0)+Tabela1[[#This Row],[DATA]],"")</f>
        <v/>
      </c>
      <c r="AA1020" s="19" t="b">
        <f ca="1">IF(Tabela1[[#This Row],[R.A.E]]="SIM",IF(AC1020="ok","CONCLUÍDO",IF(Tabela1[[#This Row],[PRAZO ABERTURA R.A.E]]&lt;TODAY(),"ATRASADO","NO PRAZO")))</f>
        <v>0</v>
      </c>
      <c r="AB1020" s="19" t="str">
        <f ca="1">IF(Tabela1[[#This Row],[PRAZO ABERTURA R.A.E]]&gt;=TODAY(),"",IF(Tabela1[[#This Row],[STATUS]]="ATRASADO",TODAY()-Tabela1[[#This Row],[PRAZO ABERTURA R.A.E]],""))</f>
        <v/>
      </c>
      <c r="AE1020" s="2"/>
      <c r="AF1020" t="s">
        <v>52</v>
      </c>
    </row>
    <row r="1021" spans="1:32" ht="30" x14ac:dyDescent="0.25">
      <c r="A1021" s="20">
        <v>1020</v>
      </c>
      <c r="B1021" s="20" t="s">
        <v>32</v>
      </c>
      <c r="C1021" s="49">
        <v>45521</v>
      </c>
      <c r="D1021" s="6" t="str">
        <f t="shared" si="13"/>
        <v>agosto</v>
      </c>
      <c r="E1021" s="21">
        <v>0.8125</v>
      </c>
      <c r="F1021" s="40" t="s">
        <v>5550</v>
      </c>
      <c r="G1021" s="20" t="s">
        <v>125</v>
      </c>
      <c r="H1021" s="9"/>
      <c r="I1021" s="10"/>
      <c r="J1021" s="2"/>
      <c r="K1021" s="11" t="s">
        <v>5551</v>
      </c>
      <c r="L1021" s="4" t="s">
        <v>37</v>
      </c>
      <c r="M1021" s="2" t="s">
        <v>96</v>
      </c>
      <c r="N1021" s="20" t="s">
        <v>5552</v>
      </c>
      <c r="O1021" s="20" t="s">
        <v>5553</v>
      </c>
      <c r="P1021" s="2" t="s">
        <v>5554</v>
      </c>
      <c r="S1021" s="2"/>
      <c r="T1021" s="41" t="s">
        <v>5555</v>
      </c>
      <c r="U1021" s="2" t="s">
        <v>5556</v>
      </c>
      <c r="V1021" s="2" t="s">
        <v>104</v>
      </c>
      <c r="W1021" s="2" t="s">
        <v>46</v>
      </c>
      <c r="X1021" s="2" t="s">
        <v>47</v>
      </c>
      <c r="Y1021" s="2" t="s">
        <v>48</v>
      </c>
      <c r="Z1021" s="17" t="str">
        <f>IF(Tabela1[[#This Row],[R.A.E]]="SIM",VLOOKUP(Tabela1[[#This Row],[CLASSIFICAÇÃO]],[1]Lista_Susp_!PRAZO,2,0)+Tabela1[[#This Row],[DATA]],"")</f>
        <v/>
      </c>
      <c r="AA1021" s="19" t="s">
        <v>972</v>
      </c>
      <c r="AB1021" s="19" t="str">
        <f ca="1">IF(Tabela1[[#This Row],[PRAZO ABERTURA R.A.E]]&gt;=TODAY(),"",IF(Tabela1[[#This Row],[STATUS]]="ATRASADO",TODAY()-Tabela1[[#This Row],[PRAZO ABERTURA R.A.E]],""))</f>
        <v/>
      </c>
      <c r="AE1021" s="2"/>
      <c r="AF1021" t="s">
        <v>52</v>
      </c>
    </row>
    <row r="1022" spans="1:32" ht="30" x14ac:dyDescent="0.25">
      <c r="A1022" s="20">
        <v>1021</v>
      </c>
      <c r="B1022" s="20" t="s">
        <v>32</v>
      </c>
      <c r="C1022" s="49">
        <v>45522</v>
      </c>
      <c r="D1022" s="6" t="str">
        <f t="shared" si="13"/>
        <v>agosto</v>
      </c>
      <c r="E1022" s="21">
        <v>0.59375</v>
      </c>
      <c r="F1022" s="40" t="s">
        <v>5557</v>
      </c>
      <c r="G1022" s="20" t="s">
        <v>73</v>
      </c>
      <c r="H1022" s="9"/>
      <c r="I1022" s="10"/>
      <c r="J1022" s="2"/>
      <c r="K1022" s="11" t="s">
        <v>5558</v>
      </c>
      <c r="L1022" s="4" t="s">
        <v>37</v>
      </c>
      <c r="M1022" s="2" t="s">
        <v>729</v>
      </c>
      <c r="N1022" s="20" t="s">
        <v>5559</v>
      </c>
      <c r="O1022" s="20" t="s">
        <v>5560</v>
      </c>
      <c r="P1022" s="2" t="s">
        <v>5561</v>
      </c>
      <c r="S1022" s="2"/>
      <c r="T1022" s="41" t="s">
        <v>5562</v>
      </c>
      <c r="U1022" s="2" t="s">
        <v>5563</v>
      </c>
      <c r="V1022" s="2" t="s">
        <v>45</v>
      </c>
      <c r="W1022" s="2" t="s">
        <v>46</v>
      </c>
      <c r="X1022" s="2" t="s">
        <v>47</v>
      </c>
      <c r="Y1022" s="2" t="s">
        <v>48</v>
      </c>
      <c r="Z1022" s="17" t="str">
        <f>IF(Tabela1[[#This Row],[R.A.E]]="SIM",VLOOKUP(Tabela1[[#This Row],[CLASSIFICAÇÃO]],[1]Lista_Susp_!PRAZO,2,0)+Tabela1[[#This Row],[DATA]],"")</f>
        <v/>
      </c>
      <c r="AA1022" s="19" t="b">
        <f ca="1">IF(Tabela1[[#This Row],[R.A.E]]="SIM",IF(AC1022="ok","CONCLUÍDO",IF(Tabela1[[#This Row],[PRAZO ABERTURA R.A.E]]&lt;TODAY(),"ATRASADO","NO PRAZO")))</f>
        <v>0</v>
      </c>
      <c r="AB1022" s="19" t="str">
        <f ca="1">IF(Tabela1[[#This Row],[PRAZO ABERTURA R.A.E]]&gt;=TODAY(),"",IF(Tabela1[[#This Row],[STATUS]]="ATRASADO",TODAY()-Tabela1[[#This Row],[PRAZO ABERTURA R.A.E]],""))</f>
        <v/>
      </c>
      <c r="AE1022" s="2"/>
      <c r="AF1022" t="s">
        <v>52</v>
      </c>
    </row>
    <row r="1023" spans="1:32" ht="30" x14ac:dyDescent="0.25">
      <c r="A1023" s="20">
        <v>1022</v>
      </c>
      <c r="B1023" s="20" t="s">
        <v>32</v>
      </c>
      <c r="C1023" s="49">
        <v>45522</v>
      </c>
      <c r="D1023" s="6" t="str">
        <f t="shared" si="13"/>
        <v>agosto</v>
      </c>
      <c r="E1023" s="21">
        <v>0.99305555555555547</v>
      </c>
      <c r="F1023" s="40" t="s">
        <v>5557</v>
      </c>
      <c r="G1023" s="20" t="s">
        <v>73</v>
      </c>
      <c r="H1023" s="9"/>
      <c r="I1023" s="10"/>
      <c r="J1023" s="2"/>
      <c r="K1023" s="11" t="s">
        <v>5564</v>
      </c>
      <c r="L1023" s="4" t="s">
        <v>37</v>
      </c>
      <c r="M1023" s="2" t="s">
        <v>729</v>
      </c>
      <c r="N1023" s="20" t="s">
        <v>5559</v>
      </c>
      <c r="O1023" s="20" t="s">
        <v>5565</v>
      </c>
      <c r="P1023" s="2" t="s">
        <v>5566</v>
      </c>
      <c r="S1023" s="2"/>
      <c r="T1023" s="41" t="s">
        <v>5567</v>
      </c>
      <c r="U1023" s="2" t="s">
        <v>5563</v>
      </c>
      <c r="V1023" s="2" t="s">
        <v>45</v>
      </c>
      <c r="W1023" s="2" t="s">
        <v>46</v>
      </c>
      <c r="X1023" s="2" t="s">
        <v>47</v>
      </c>
      <c r="Y1023" s="2" t="s">
        <v>48</v>
      </c>
      <c r="Z1023" s="17" t="str">
        <f>IF(Tabela1[[#This Row],[R.A.E]]="SIM",VLOOKUP(Tabela1[[#This Row],[CLASSIFICAÇÃO]],[1]Lista_Susp_!PRAZO,2,0)+Tabela1[[#This Row],[DATA]],"")</f>
        <v/>
      </c>
      <c r="AA1023" s="19" t="b">
        <f ca="1">IF(Tabela1[[#This Row],[R.A.E]]="SIM",IF(AC1023="ok","CONCLUÍDO",IF(Tabela1[[#This Row],[PRAZO ABERTURA R.A.E]]&lt;TODAY(),"ATRASADO","NO PRAZO")))</f>
        <v>0</v>
      </c>
      <c r="AB1023" s="19" t="str">
        <f ca="1">IF(Tabela1[[#This Row],[PRAZO ABERTURA R.A.E]]&gt;=TODAY(),"",IF(Tabela1[[#This Row],[STATUS]]="ATRASADO",TODAY()-Tabela1[[#This Row],[PRAZO ABERTURA R.A.E]],""))</f>
        <v/>
      </c>
      <c r="AE1023" s="2"/>
      <c r="AF1023" t="s">
        <v>52</v>
      </c>
    </row>
    <row r="1024" spans="1:32" ht="30" x14ac:dyDescent="0.25">
      <c r="A1024" s="20">
        <v>1023</v>
      </c>
      <c r="B1024" s="20" t="s">
        <v>32</v>
      </c>
      <c r="C1024" s="49">
        <v>45519</v>
      </c>
      <c r="D1024" s="6" t="str">
        <f t="shared" si="13"/>
        <v>agosto</v>
      </c>
      <c r="E1024" s="21">
        <v>7.6388888888888895E-2</v>
      </c>
      <c r="F1024" s="40" t="s">
        <v>5568</v>
      </c>
      <c r="G1024" s="20" t="s">
        <v>34</v>
      </c>
      <c r="H1024" s="9" t="s">
        <v>113</v>
      </c>
      <c r="I1024" s="10"/>
      <c r="J1024" s="2"/>
      <c r="K1024" s="11" t="s">
        <v>5569</v>
      </c>
      <c r="L1024" s="4" t="s">
        <v>37</v>
      </c>
      <c r="M1024" s="2" t="s">
        <v>38</v>
      </c>
      <c r="N1024" s="20" t="s">
        <v>5570</v>
      </c>
      <c r="O1024" s="40" t="s">
        <v>5571</v>
      </c>
      <c r="P1024" s="2" t="s">
        <v>3878</v>
      </c>
      <c r="S1024" s="2"/>
      <c r="T1024" s="81"/>
      <c r="U1024" s="2" t="s">
        <v>3676</v>
      </c>
      <c r="V1024" s="2" t="s">
        <v>3811</v>
      </c>
      <c r="W1024" s="2" t="s">
        <v>46</v>
      </c>
      <c r="X1024" s="2" t="s">
        <v>47</v>
      </c>
      <c r="Y1024" s="2" t="s">
        <v>48</v>
      </c>
      <c r="Z1024" s="17" t="str">
        <f>IF(Tabela1[[#This Row],[R.A.E]]="SIM",VLOOKUP(Tabela1[[#This Row],[CLASSIFICAÇÃO]],[1]Lista_Susp_!PRAZO,2,0)+Tabela1[[#This Row],[DATA]],"")</f>
        <v/>
      </c>
      <c r="AA1024" s="19" t="b">
        <f ca="1">IF(Tabela1[[#This Row],[R.A.E]]="SIM",IF(AC1024="ok","CONCLUÍDO",IF(Tabela1[[#This Row],[PRAZO ABERTURA R.A.E]]&lt;TODAY(),"ATRASADO","NO PRAZO")))</f>
        <v>0</v>
      </c>
      <c r="AB1024" s="19" t="str">
        <f ca="1">IF(Tabela1[[#This Row],[PRAZO ABERTURA R.A.E]]&gt;=TODAY(),"",IF(Tabela1[[#This Row],[STATUS]]="ATRASADO",TODAY()-Tabela1[[#This Row],[PRAZO ABERTURA R.A.E]],""))</f>
        <v/>
      </c>
      <c r="AE1024" s="2"/>
      <c r="AF1024" t="s">
        <v>52</v>
      </c>
    </row>
    <row r="1025" spans="1:32" x14ac:dyDescent="0.25">
      <c r="A1025" s="20">
        <v>1024</v>
      </c>
      <c r="B1025" s="20" t="s">
        <v>32</v>
      </c>
      <c r="C1025" s="49">
        <v>45522</v>
      </c>
      <c r="D1025" s="6" t="str">
        <f t="shared" si="13"/>
        <v>agosto</v>
      </c>
      <c r="E1025" s="21">
        <v>0.51874999999999993</v>
      </c>
      <c r="F1025" s="40" t="s">
        <v>5572</v>
      </c>
      <c r="G1025" s="20" t="s">
        <v>34</v>
      </c>
      <c r="H1025" s="9" t="s">
        <v>113</v>
      </c>
      <c r="I1025" s="10"/>
      <c r="J1025" s="2"/>
      <c r="K1025" s="11" t="s">
        <v>5573</v>
      </c>
      <c r="L1025" s="4" t="s">
        <v>37</v>
      </c>
      <c r="M1025" s="2" t="s">
        <v>38</v>
      </c>
      <c r="N1025" s="20" t="s">
        <v>5503</v>
      </c>
      <c r="O1025" s="20" t="s">
        <v>5574</v>
      </c>
      <c r="P1025" s="2" t="s">
        <v>5393</v>
      </c>
      <c r="S1025" s="2"/>
      <c r="T1025" s="41" t="s">
        <v>5575</v>
      </c>
      <c r="U1025" s="2" t="s">
        <v>2741</v>
      </c>
      <c r="V1025" s="2" t="s">
        <v>279</v>
      </c>
      <c r="W1025" s="2" t="s">
        <v>46</v>
      </c>
      <c r="X1025" s="2" t="s">
        <v>47</v>
      </c>
      <c r="Y1025" s="2" t="s">
        <v>48</v>
      </c>
      <c r="Z1025" s="17" t="str">
        <f>IF(Tabela1[[#This Row],[R.A.E]]="SIM",VLOOKUP(Tabela1[[#This Row],[CLASSIFICAÇÃO]],[1]Lista_Susp_!PRAZO,2,0)+Tabela1[[#This Row],[DATA]],"")</f>
        <v/>
      </c>
      <c r="AA1025" s="19" t="b">
        <f ca="1">IF(Tabela1[[#This Row],[R.A.E]]="SIM",IF(AC1025="ok","CONCLUÍDO",IF(Tabela1[[#This Row],[PRAZO ABERTURA R.A.E]]&lt;TODAY(),"ATRASADO","NO PRAZO")))</f>
        <v>0</v>
      </c>
      <c r="AB1025" s="19" t="str">
        <f ca="1">IF(Tabela1[[#This Row],[PRAZO ABERTURA R.A.E]]&gt;=TODAY(),"",IF(Tabela1[[#This Row],[STATUS]]="ATRASADO",TODAY()-Tabela1[[#This Row],[PRAZO ABERTURA R.A.E]],""))</f>
        <v/>
      </c>
      <c r="AE1025" s="2"/>
      <c r="AF1025" t="s">
        <v>52</v>
      </c>
    </row>
    <row r="1026" spans="1:32" ht="60" x14ac:dyDescent="0.25">
      <c r="A1026" s="20">
        <v>1025</v>
      </c>
      <c r="B1026" s="20" t="s">
        <v>32</v>
      </c>
      <c r="C1026" s="49">
        <v>45522</v>
      </c>
      <c r="D1026" s="6" t="str">
        <f t="shared" si="13"/>
        <v>agosto</v>
      </c>
      <c r="E1026" s="21">
        <v>0.5</v>
      </c>
      <c r="F1026" s="40" t="s">
        <v>5576</v>
      </c>
      <c r="G1026" s="20" t="s">
        <v>125</v>
      </c>
      <c r="H1026" s="9"/>
      <c r="I1026" s="10"/>
      <c r="J1026" s="2"/>
      <c r="K1026" s="11" t="s">
        <v>5577</v>
      </c>
      <c r="L1026" s="4" t="s">
        <v>37</v>
      </c>
      <c r="M1026" s="2" t="s">
        <v>96</v>
      </c>
      <c r="N1026" s="20" t="s">
        <v>5578</v>
      </c>
      <c r="O1026" s="20" t="s">
        <v>5579</v>
      </c>
      <c r="P1026" s="2" t="s">
        <v>3079</v>
      </c>
      <c r="S1026" s="2"/>
      <c r="T1026" s="41" t="s">
        <v>5580</v>
      </c>
      <c r="U1026" s="2" t="s">
        <v>5581</v>
      </c>
      <c r="V1026" s="2" t="s">
        <v>279</v>
      </c>
      <c r="W1026" s="2" t="s">
        <v>46</v>
      </c>
      <c r="X1026" s="2" t="s">
        <v>47</v>
      </c>
      <c r="Y1026" s="2" t="s">
        <v>48</v>
      </c>
      <c r="Z1026" s="17" t="str">
        <f>IF(Tabela1[[#This Row],[R.A.E]]="SIM",VLOOKUP(Tabela1[[#This Row],[CLASSIFICAÇÃO]],[1]Lista_Susp_!PRAZO,2,0)+Tabela1[[#This Row],[DATA]],"")</f>
        <v/>
      </c>
      <c r="AA1026" s="19" t="b">
        <f ca="1">IF(Tabela1[[#This Row],[R.A.E]]="SIM",IF(AC1026="ok","CONCLUÍDO",IF(Tabela1[[#This Row],[PRAZO ABERTURA R.A.E]]&lt;TODAY(),"ATRASADO","NO PRAZO")))</f>
        <v>0</v>
      </c>
      <c r="AB1026" s="19" t="str">
        <f ca="1">IF(Tabela1[[#This Row],[PRAZO ABERTURA R.A.E]]&gt;=TODAY(),"",IF(Tabela1[[#This Row],[STATUS]]="ATRASADO",TODAY()-Tabela1[[#This Row],[PRAZO ABERTURA R.A.E]],""))</f>
        <v/>
      </c>
      <c r="AE1026" s="2"/>
      <c r="AF1026" t="s">
        <v>52</v>
      </c>
    </row>
    <row r="1027" spans="1:32" ht="45" x14ac:dyDescent="0.25">
      <c r="A1027" s="80">
        <v>1026</v>
      </c>
      <c r="B1027" s="20" t="s">
        <v>32</v>
      </c>
      <c r="C1027" s="49">
        <v>45522</v>
      </c>
      <c r="D1027" s="6" t="str">
        <f t="shared" si="13"/>
        <v>agosto</v>
      </c>
      <c r="E1027" s="21">
        <v>0.54375000000000007</v>
      </c>
      <c r="F1027" s="40" t="s">
        <v>5582</v>
      </c>
      <c r="G1027" s="20" t="s">
        <v>34</v>
      </c>
      <c r="H1027" s="9" t="s">
        <v>93</v>
      </c>
      <c r="I1027" s="10"/>
      <c r="J1027" s="2"/>
      <c r="K1027" s="11" t="s">
        <v>5583</v>
      </c>
      <c r="L1027" s="4" t="s">
        <v>37</v>
      </c>
      <c r="M1027" s="2" t="s">
        <v>54</v>
      </c>
      <c r="N1027" s="20" t="s">
        <v>4077</v>
      </c>
      <c r="O1027" s="20" t="s">
        <v>5584</v>
      </c>
      <c r="P1027" s="2" t="s">
        <v>5585</v>
      </c>
      <c r="S1027" s="2"/>
      <c r="T1027" s="41" t="s">
        <v>5586</v>
      </c>
      <c r="U1027" s="2" t="s">
        <v>5353</v>
      </c>
      <c r="V1027" s="2" t="s">
        <v>279</v>
      </c>
      <c r="W1027" s="2" t="s">
        <v>46</v>
      </c>
      <c r="X1027" s="2" t="s">
        <v>47</v>
      </c>
      <c r="Y1027" s="2" t="s">
        <v>48</v>
      </c>
      <c r="Z1027" s="17" t="str">
        <f>IF(Tabela1[[#This Row],[R.A.E]]="SIM",VLOOKUP(Tabela1[[#This Row],[CLASSIFICAÇÃO]],[1]Lista_Susp_!PRAZO,2,0)+Tabela1[[#This Row],[DATA]],"")</f>
        <v/>
      </c>
      <c r="AA1027" s="19" t="b">
        <f ca="1">IF(Tabela1[[#This Row],[R.A.E]]="SIM",IF(AC1027="ok","CONCLUÍDO",IF(Tabela1[[#This Row],[PRAZO ABERTURA R.A.E]]&lt;TODAY(),"ATRASADO","NO PRAZO")))</f>
        <v>0</v>
      </c>
      <c r="AB1027" s="19" t="str">
        <f ca="1">IF(Tabela1[[#This Row],[PRAZO ABERTURA R.A.E]]&gt;=TODAY(),"",IF(Tabela1[[#This Row],[STATUS]]="ATRASADO",TODAY()-Tabela1[[#This Row],[PRAZO ABERTURA R.A.E]],""))</f>
        <v/>
      </c>
      <c r="AE1027" s="2"/>
      <c r="AF1027" t="s">
        <v>52</v>
      </c>
    </row>
    <row r="1028" spans="1:32" ht="30" x14ac:dyDescent="0.25">
      <c r="A1028" s="20">
        <v>1027</v>
      </c>
      <c r="B1028" s="20" t="s">
        <v>32</v>
      </c>
      <c r="C1028" s="49">
        <v>45523</v>
      </c>
      <c r="D1028" s="6" t="str">
        <f t="shared" si="13"/>
        <v>agosto</v>
      </c>
      <c r="E1028" s="21">
        <v>0.19930555555555554</v>
      </c>
      <c r="F1028" s="40" t="s">
        <v>5587</v>
      </c>
      <c r="G1028" s="20" t="s">
        <v>73</v>
      </c>
      <c r="H1028" s="9"/>
      <c r="I1028" s="10"/>
      <c r="J1028" s="2" t="s">
        <v>52</v>
      </c>
      <c r="K1028" s="11" t="s">
        <v>5588</v>
      </c>
      <c r="L1028" s="4" t="s">
        <v>37</v>
      </c>
      <c r="M1028" s="2" t="s">
        <v>272</v>
      </c>
      <c r="N1028" s="20" t="s">
        <v>5589</v>
      </c>
      <c r="O1028" s="20" t="s">
        <v>5590</v>
      </c>
      <c r="P1028" s="2" t="s">
        <v>5591</v>
      </c>
      <c r="S1028" s="2"/>
      <c r="T1028" s="41" t="s">
        <v>5592</v>
      </c>
      <c r="U1028" s="2" t="s">
        <v>5593</v>
      </c>
      <c r="V1028" s="2" t="s">
        <v>219</v>
      </c>
      <c r="W1028" s="2" t="s">
        <v>61</v>
      </c>
      <c r="X1028" s="2" t="s">
        <v>151</v>
      </c>
      <c r="Y1028" s="2" t="s">
        <v>52</v>
      </c>
      <c r="Z1028" s="17">
        <f>IF(Tabela1[[#This Row],[R.A.E]]="SIM",VLOOKUP(Tabela1[[#This Row],[CLASSIFICAÇÃO]],[1]Lista_Susp_!PRAZO,2,0)+Tabela1[[#This Row],[DATA]],"")</f>
        <v>45530</v>
      </c>
      <c r="AA1028" s="19" t="str">
        <f ca="1">IF(Tabela1[[#This Row],[R.A.E]]="SIM",IF(AC1028="ok","CONCLUÍDO",IF(Tabela1[[#This Row],[PRAZO ABERTURA R.A.E]]&lt;TODAY(),"ATRASADO","NO PRAZO")))</f>
        <v>CONCLUÍDO</v>
      </c>
      <c r="AB1028" s="19" t="str">
        <f ca="1">IF(Tabela1[[#This Row],[PRAZO ABERTURA R.A.E]]&gt;=TODAY(),"",IF(Tabela1[[#This Row],[STATUS]]="ATRASADO",TODAY()-Tabela1[[#This Row],[PRAZO ABERTURA R.A.E]],""))</f>
        <v/>
      </c>
      <c r="AC1028" s="2" t="s">
        <v>186</v>
      </c>
      <c r="AD1028" s="17">
        <v>45530</v>
      </c>
      <c r="AE1028" s="2" t="s">
        <v>5035</v>
      </c>
      <c r="AF1028" t="s">
        <v>52</v>
      </c>
    </row>
    <row r="1029" spans="1:32" ht="60" x14ac:dyDescent="0.25">
      <c r="A1029" s="20">
        <v>1028</v>
      </c>
      <c r="B1029" s="20" t="s">
        <v>71</v>
      </c>
      <c r="C1029" s="49">
        <v>45522</v>
      </c>
      <c r="D1029" s="6" t="str">
        <f t="shared" si="13"/>
        <v>agosto</v>
      </c>
      <c r="E1029" s="21">
        <v>0.4375</v>
      </c>
      <c r="F1029" s="40" t="s">
        <v>5594</v>
      </c>
      <c r="G1029" s="20" t="s">
        <v>34</v>
      </c>
      <c r="H1029" s="9" t="s">
        <v>93</v>
      </c>
      <c r="I1029" s="10"/>
      <c r="J1029" s="2"/>
      <c r="K1029" s="11" t="s">
        <v>5595</v>
      </c>
      <c r="L1029" s="4" t="s">
        <v>2083</v>
      </c>
      <c r="M1029" s="2" t="s">
        <v>128</v>
      </c>
      <c r="N1029" s="20" t="s">
        <v>128</v>
      </c>
      <c r="O1029" s="20" t="s">
        <v>5596</v>
      </c>
      <c r="P1029" s="2" t="s">
        <v>329</v>
      </c>
      <c r="S1029" s="2"/>
      <c r="T1029" t="s">
        <v>5597</v>
      </c>
      <c r="U1029" s="2" t="s">
        <v>5598</v>
      </c>
      <c r="V1029" s="2" t="s">
        <v>374</v>
      </c>
      <c r="W1029" s="2" t="s">
        <v>46</v>
      </c>
      <c r="X1029" s="2" t="s">
        <v>47</v>
      </c>
      <c r="Y1029" s="2" t="s">
        <v>48</v>
      </c>
      <c r="Z1029" s="17" t="str">
        <f>IF(Tabela1[[#This Row],[R.A.E]]="SIM",VLOOKUP(Tabela1[[#This Row],[CLASSIFICAÇÃO]],[1]Lista_Susp_!PRAZO,2,0)+Tabela1[[#This Row],[DATA]],"")</f>
        <v/>
      </c>
      <c r="AA1029" s="19" t="b">
        <f ca="1">IF(Tabela1[[#This Row],[R.A.E]]="SIM",IF(AC1029="ok","CONCLUÍDO",IF(Tabela1[[#This Row],[PRAZO ABERTURA R.A.E]]&lt;TODAY(),"ATRASADO","NO PRAZO")))</f>
        <v>0</v>
      </c>
      <c r="AB1029" s="19" t="str">
        <f ca="1">IF(Tabela1[[#This Row],[PRAZO ABERTURA R.A.E]]&gt;=TODAY(),"",IF(Tabela1[[#This Row],[STATUS]]="ATRASADO",TODAY()-Tabela1[[#This Row],[PRAZO ABERTURA R.A.E]],""))</f>
        <v/>
      </c>
      <c r="AE1029" s="2"/>
      <c r="AF1029" t="s">
        <v>52</v>
      </c>
    </row>
    <row r="1030" spans="1:32" x14ac:dyDescent="0.25">
      <c r="A1030" s="20">
        <v>1029</v>
      </c>
      <c r="B1030" s="20" t="s">
        <v>32</v>
      </c>
      <c r="C1030" s="49">
        <v>45523</v>
      </c>
      <c r="D1030" s="6" t="str">
        <f t="shared" si="13"/>
        <v>agosto</v>
      </c>
      <c r="E1030" s="21">
        <v>0.47916666666666669</v>
      </c>
      <c r="F1030" s="40" t="s">
        <v>5599</v>
      </c>
      <c r="G1030" s="20" t="s">
        <v>73</v>
      </c>
      <c r="H1030" s="9"/>
      <c r="I1030" s="10"/>
      <c r="J1030" s="2"/>
      <c r="K1030" s="11" t="s">
        <v>5600</v>
      </c>
      <c r="L1030" s="4" t="s">
        <v>689</v>
      </c>
      <c r="M1030" s="2" t="s">
        <v>128</v>
      </c>
      <c r="N1030" s="20" t="s">
        <v>4082</v>
      </c>
      <c r="O1030" s="20" t="s">
        <v>5601</v>
      </c>
      <c r="P1030" s="2" t="s">
        <v>140</v>
      </c>
      <c r="S1030" s="2"/>
      <c r="T1030" s="41" t="s">
        <v>5602</v>
      </c>
      <c r="U1030" s="2" t="s">
        <v>4278</v>
      </c>
      <c r="V1030" s="2" t="s">
        <v>135</v>
      </c>
      <c r="W1030" s="2" t="s">
        <v>46</v>
      </c>
      <c r="X1030" s="2" t="s">
        <v>47</v>
      </c>
      <c r="Y1030" s="2" t="s">
        <v>48</v>
      </c>
      <c r="Z1030" s="17" t="str">
        <f>IF(Tabela1[[#This Row],[R.A.E]]="SIM",VLOOKUP(Tabela1[[#This Row],[CLASSIFICAÇÃO]],[1]Lista_Susp_!PRAZO,2,0)+Tabela1[[#This Row],[DATA]],"")</f>
        <v/>
      </c>
      <c r="AA1030" s="19" t="b">
        <f ca="1">IF(Tabela1[[#This Row],[R.A.E]]="SIM",IF(AC1030="ok","CONCLUÍDO",IF(Tabela1[[#This Row],[PRAZO ABERTURA R.A.E]]&lt;TODAY(),"ATRASADO","NO PRAZO")))</f>
        <v>0</v>
      </c>
      <c r="AB1030" s="19" t="str">
        <f ca="1">IF(Tabela1[[#This Row],[PRAZO ABERTURA R.A.E]]&gt;=TODAY(),"",IF(Tabela1[[#This Row],[STATUS]]="ATRASADO",TODAY()-Tabela1[[#This Row],[PRAZO ABERTURA R.A.E]],""))</f>
        <v/>
      </c>
      <c r="AE1030" s="2"/>
      <c r="AF1030" t="s">
        <v>52</v>
      </c>
    </row>
    <row r="1031" spans="1:32" ht="30" x14ac:dyDescent="0.25">
      <c r="A1031" s="20">
        <v>1030</v>
      </c>
      <c r="B1031" s="20" t="s">
        <v>32</v>
      </c>
      <c r="C1031" s="49">
        <v>45523</v>
      </c>
      <c r="D1031" s="6" t="str">
        <f t="shared" si="13"/>
        <v>agosto</v>
      </c>
      <c r="E1031" s="21">
        <v>0.61458333333333337</v>
      </c>
      <c r="F1031" s="40" t="s">
        <v>5603</v>
      </c>
      <c r="G1031" s="20" t="s">
        <v>125</v>
      </c>
      <c r="H1031" s="9"/>
      <c r="I1031" s="10"/>
      <c r="J1031" s="2"/>
      <c r="K1031" s="11" t="s">
        <v>5604</v>
      </c>
      <c r="L1031" s="4" t="s">
        <v>448</v>
      </c>
      <c r="M1031" s="2" t="s">
        <v>128</v>
      </c>
      <c r="N1031" s="20" t="s">
        <v>3245</v>
      </c>
      <c r="O1031" s="20" t="s">
        <v>5605</v>
      </c>
      <c r="P1031" s="2" t="s">
        <v>2347</v>
      </c>
      <c r="S1031" s="2"/>
      <c r="T1031" s="41" t="s">
        <v>5606</v>
      </c>
      <c r="U1031" s="2" t="s">
        <v>2865</v>
      </c>
      <c r="V1031" s="2" t="s">
        <v>135</v>
      </c>
      <c r="W1031" s="2" t="s">
        <v>46</v>
      </c>
      <c r="X1031" s="2" t="s">
        <v>47</v>
      </c>
      <c r="Y1031" s="2" t="s">
        <v>48</v>
      </c>
      <c r="Z1031" s="17" t="str">
        <f>IF(Tabela1[[#This Row],[R.A.E]]="SIM",VLOOKUP(Tabela1[[#This Row],[CLASSIFICAÇÃO]],[1]Lista_Susp_!PRAZO,2,0)+Tabela1[[#This Row],[DATA]],"")</f>
        <v/>
      </c>
      <c r="AA1031" s="19" t="b">
        <f ca="1">IF(Tabela1[[#This Row],[R.A.E]]="SIM",IF(AC1031="ok","CONCLUÍDO",IF(Tabela1[[#This Row],[PRAZO ABERTURA R.A.E]]&lt;TODAY(),"ATRASADO","NO PRAZO")))</f>
        <v>0</v>
      </c>
      <c r="AB1031" s="19" t="str">
        <f ca="1">IF(Tabela1[[#This Row],[PRAZO ABERTURA R.A.E]]&gt;=TODAY(),"",IF(Tabela1[[#This Row],[STATUS]]="ATRASADO",TODAY()-Tabela1[[#This Row],[PRAZO ABERTURA R.A.E]],""))</f>
        <v/>
      </c>
      <c r="AE1031" s="2"/>
      <c r="AF1031" t="s">
        <v>52</v>
      </c>
    </row>
    <row r="1032" spans="1:32" ht="30" x14ac:dyDescent="0.25">
      <c r="A1032" s="20">
        <v>1031</v>
      </c>
      <c r="B1032" s="20" t="s">
        <v>32</v>
      </c>
      <c r="C1032" s="49">
        <v>45522</v>
      </c>
      <c r="D1032" s="6" t="str">
        <f t="shared" si="13"/>
        <v>agosto</v>
      </c>
      <c r="E1032" s="21">
        <v>0.94444444444444453</v>
      </c>
      <c r="F1032" s="40" t="s">
        <v>5607</v>
      </c>
      <c r="G1032" s="20" t="s">
        <v>34</v>
      </c>
      <c r="H1032" s="9" t="s">
        <v>113</v>
      </c>
      <c r="I1032" s="10"/>
      <c r="J1032" s="2"/>
      <c r="K1032" s="11" t="s">
        <v>5608</v>
      </c>
      <c r="L1032" s="4" t="s">
        <v>37</v>
      </c>
      <c r="M1032" s="2" t="s">
        <v>593</v>
      </c>
      <c r="N1032" s="20" t="s">
        <v>2828</v>
      </c>
      <c r="O1032" s="20" t="s">
        <v>5609</v>
      </c>
      <c r="P1032" s="2" t="s">
        <v>1628</v>
      </c>
      <c r="S1032" s="2"/>
      <c r="T1032" s="41" t="s">
        <v>5610</v>
      </c>
      <c r="U1032" s="2" t="s">
        <v>5611</v>
      </c>
      <c r="V1032" s="2" t="s">
        <v>398</v>
      </c>
      <c r="W1032" s="2" t="s">
        <v>46</v>
      </c>
      <c r="X1032" s="2" t="s">
        <v>47</v>
      </c>
      <c r="Y1032" s="2" t="s">
        <v>48</v>
      </c>
      <c r="Z1032" s="17" t="str">
        <f>IF(Tabela1[[#This Row],[R.A.E]]="SIM",VLOOKUP(Tabela1[[#This Row],[CLASSIFICAÇÃO]],[1]Lista_Susp_!PRAZO,2,0)+Tabela1[[#This Row],[DATA]],"")</f>
        <v/>
      </c>
      <c r="AA1032" s="19" t="b">
        <f ca="1">IF(Tabela1[[#This Row],[R.A.E]]="SIM",IF(AC1032="ok","CONCLUÍDO",IF(Tabela1[[#This Row],[PRAZO ABERTURA R.A.E]]&lt;TODAY(),"ATRASADO","NO PRAZO")))</f>
        <v>0</v>
      </c>
      <c r="AB1032" s="19" t="str">
        <f ca="1">IF(Tabela1[[#This Row],[PRAZO ABERTURA R.A.E]]&gt;=TODAY(),"",IF(Tabela1[[#This Row],[STATUS]]="ATRASADO",TODAY()-Tabela1[[#This Row],[PRAZO ABERTURA R.A.E]],""))</f>
        <v/>
      </c>
      <c r="AE1032" s="2"/>
      <c r="AF1032" t="s">
        <v>52</v>
      </c>
    </row>
    <row r="1033" spans="1:32" ht="30" x14ac:dyDescent="0.25">
      <c r="A1033" s="20">
        <v>1032</v>
      </c>
      <c r="B1033" s="20" t="s">
        <v>32</v>
      </c>
      <c r="C1033" s="49">
        <v>45523</v>
      </c>
      <c r="D1033" s="6" t="str">
        <f t="shared" si="13"/>
        <v>agosto</v>
      </c>
      <c r="E1033" s="21">
        <v>0.79652777777777783</v>
      </c>
      <c r="F1033" s="40" t="s">
        <v>5612</v>
      </c>
      <c r="G1033" s="20" t="s">
        <v>73</v>
      </c>
      <c r="H1033" s="9"/>
      <c r="I1033" s="10"/>
      <c r="J1033" s="2"/>
      <c r="K1033" s="11" t="s">
        <v>5613</v>
      </c>
      <c r="L1033" s="4" t="s">
        <v>174</v>
      </c>
      <c r="M1033" s="2" t="s">
        <v>96</v>
      </c>
      <c r="N1033" s="20" t="s">
        <v>1911</v>
      </c>
      <c r="O1033" s="20" t="s">
        <v>5614</v>
      </c>
      <c r="P1033" s="2" t="s">
        <v>3290</v>
      </c>
      <c r="S1033" s="2"/>
      <c r="T1033" s="41" t="s">
        <v>5615</v>
      </c>
      <c r="U1033" s="2" t="s">
        <v>5616</v>
      </c>
      <c r="V1033" s="2" t="s">
        <v>60</v>
      </c>
      <c r="W1033" s="2" t="s">
        <v>46</v>
      </c>
      <c r="X1033" s="2" t="s">
        <v>47</v>
      </c>
      <c r="Y1033" s="2" t="s">
        <v>48</v>
      </c>
      <c r="Z1033" s="17" t="str">
        <f>IF(Tabela1[[#This Row],[R.A.E]]="SIM",VLOOKUP(Tabela1[[#This Row],[CLASSIFICAÇÃO]],[1]Lista_Susp_!PRAZO,2,0)+Tabela1[[#This Row],[DATA]],"")</f>
        <v/>
      </c>
      <c r="AA1033" s="19" t="b">
        <f ca="1">IF(Tabela1[[#This Row],[R.A.E]]="SIM",IF(AC1033="ok","CONCLUÍDO",IF(Tabela1[[#This Row],[PRAZO ABERTURA R.A.E]]&lt;TODAY(),"ATRASADO","NO PRAZO")))</f>
        <v>0</v>
      </c>
      <c r="AB1033" s="19" t="str">
        <f ca="1">IF(Tabela1[[#This Row],[PRAZO ABERTURA R.A.E]]&gt;=TODAY(),"",IF(Tabela1[[#This Row],[STATUS]]="ATRASADO",TODAY()-Tabela1[[#This Row],[PRAZO ABERTURA R.A.E]],""))</f>
        <v/>
      </c>
      <c r="AE1033" s="2"/>
      <c r="AF1033" t="s">
        <v>52</v>
      </c>
    </row>
    <row r="1034" spans="1:32" ht="30" x14ac:dyDescent="0.25">
      <c r="A1034" s="20">
        <v>1033</v>
      </c>
      <c r="B1034" s="20" t="s">
        <v>32</v>
      </c>
      <c r="C1034" s="49">
        <v>45523</v>
      </c>
      <c r="D1034" s="6" t="str">
        <f t="shared" si="13"/>
        <v>agosto</v>
      </c>
      <c r="E1034" s="21">
        <v>9.7222222222222224E-2</v>
      </c>
      <c r="F1034" s="40" t="s">
        <v>5617</v>
      </c>
      <c r="G1034" s="20" t="s">
        <v>34</v>
      </c>
      <c r="H1034" s="9" t="s">
        <v>113</v>
      </c>
      <c r="I1034" s="10"/>
      <c r="J1034" s="2"/>
      <c r="K1034" s="11" t="s">
        <v>5618</v>
      </c>
      <c r="L1034" s="4" t="s">
        <v>37</v>
      </c>
      <c r="M1034" s="2" t="s">
        <v>38</v>
      </c>
      <c r="N1034" s="20" t="s">
        <v>5503</v>
      </c>
      <c r="O1034" s="20" t="s">
        <v>5619</v>
      </c>
      <c r="P1034" s="2" t="s">
        <v>313</v>
      </c>
      <c r="S1034" s="2"/>
      <c r="T1034" s="41" t="s">
        <v>5620</v>
      </c>
      <c r="U1034" s="2" t="s">
        <v>2741</v>
      </c>
      <c r="V1034" s="2" t="s">
        <v>279</v>
      </c>
      <c r="W1034" s="2" t="s">
        <v>46</v>
      </c>
      <c r="X1034" s="2" t="s">
        <v>47</v>
      </c>
      <c r="Y1034" s="2" t="s">
        <v>48</v>
      </c>
      <c r="Z1034" s="17" t="str">
        <f>IF(Tabela1[[#This Row],[R.A.E]]="SIM",VLOOKUP(Tabela1[[#This Row],[CLASSIFICAÇÃO]],[1]Lista_Susp_!PRAZO,2,0)+Tabela1[[#This Row],[DATA]],"")</f>
        <v/>
      </c>
      <c r="AA1034" s="19" t="b">
        <f ca="1">IF(Tabela1[[#This Row],[R.A.E]]="SIM",IF(AC1034="ok","CONCLUÍDO",IF(Tabela1[[#This Row],[PRAZO ABERTURA R.A.E]]&lt;TODAY(),"ATRASADO","NO PRAZO")))</f>
        <v>0</v>
      </c>
      <c r="AB1034" s="19" t="str">
        <f ca="1">IF(Tabela1[[#This Row],[PRAZO ABERTURA R.A.E]]&gt;=TODAY(),"",IF(Tabela1[[#This Row],[STATUS]]="ATRASADO",TODAY()-Tabela1[[#This Row],[PRAZO ABERTURA R.A.E]],""))</f>
        <v/>
      </c>
      <c r="AE1034" s="2"/>
      <c r="AF1034" t="s">
        <v>52</v>
      </c>
    </row>
    <row r="1035" spans="1:32" x14ac:dyDescent="0.25">
      <c r="A1035" s="20">
        <v>1034</v>
      </c>
      <c r="B1035" s="20" t="s">
        <v>32</v>
      </c>
      <c r="C1035" s="49">
        <v>45524</v>
      </c>
      <c r="D1035" s="6" t="str">
        <f t="shared" si="13"/>
        <v>agosto</v>
      </c>
      <c r="E1035" s="21">
        <v>0.47916666666666669</v>
      </c>
      <c r="F1035" s="40" t="s">
        <v>5621</v>
      </c>
      <c r="G1035" s="20" t="s">
        <v>73</v>
      </c>
      <c r="H1035" s="9"/>
      <c r="I1035" s="10"/>
      <c r="J1035" s="2"/>
      <c r="K1035" s="11" t="s">
        <v>5622</v>
      </c>
      <c r="L1035" s="4" t="s">
        <v>37</v>
      </c>
      <c r="M1035" s="2" t="s">
        <v>96</v>
      </c>
      <c r="N1035" s="20" t="s">
        <v>4861</v>
      </c>
      <c r="O1035" s="20" t="s">
        <v>5623</v>
      </c>
      <c r="P1035" s="2" t="s">
        <v>5624</v>
      </c>
      <c r="S1035" s="2"/>
      <c r="T1035" s="41" t="s">
        <v>5625</v>
      </c>
      <c r="U1035" s="2" t="s">
        <v>5626</v>
      </c>
      <c r="V1035" s="2" t="s">
        <v>45</v>
      </c>
      <c r="W1035" s="2" t="s">
        <v>46</v>
      </c>
      <c r="X1035" s="2" t="s">
        <v>47</v>
      </c>
      <c r="Y1035" s="2" t="s">
        <v>48</v>
      </c>
      <c r="Z1035" s="17" t="str">
        <f>IF(Tabela1[[#This Row],[R.A.E]]="SIM",VLOOKUP(Tabela1[[#This Row],[CLASSIFICAÇÃO]],[1]Lista_Susp_!PRAZO,2,0)+Tabela1[[#This Row],[DATA]],"")</f>
        <v/>
      </c>
      <c r="AA1035" s="19" t="b">
        <f ca="1">IF(Tabela1[[#This Row],[R.A.E]]="SIM",IF(AC1035="ok","CONCLUÍDO",IF(Tabela1[[#This Row],[PRAZO ABERTURA R.A.E]]&lt;TODAY(),"ATRASADO","NO PRAZO")))</f>
        <v>0</v>
      </c>
      <c r="AB1035" s="19" t="str">
        <f ca="1">IF(Tabela1[[#This Row],[PRAZO ABERTURA R.A.E]]&gt;=TODAY(),"",IF(Tabela1[[#This Row],[STATUS]]="ATRASADO",TODAY()-Tabela1[[#This Row],[PRAZO ABERTURA R.A.E]],""))</f>
        <v/>
      </c>
      <c r="AE1035" s="2"/>
      <c r="AF1035" t="s">
        <v>52</v>
      </c>
    </row>
    <row r="1036" spans="1:32" ht="30" x14ac:dyDescent="0.25">
      <c r="A1036" s="20">
        <v>1035</v>
      </c>
      <c r="B1036" s="20" t="s">
        <v>32</v>
      </c>
      <c r="C1036" s="49">
        <v>45524</v>
      </c>
      <c r="D1036" s="6" t="str">
        <f t="shared" si="13"/>
        <v>agosto</v>
      </c>
      <c r="E1036" s="21">
        <v>0.45833333333333331</v>
      </c>
      <c r="F1036" s="40" t="s">
        <v>5627</v>
      </c>
      <c r="G1036" s="20" t="s">
        <v>73</v>
      </c>
      <c r="H1036" s="9"/>
      <c r="I1036" s="10"/>
      <c r="J1036" s="2"/>
      <c r="K1036" s="11" t="s">
        <v>5628</v>
      </c>
      <c r="L1036" s="4" t="s">
        <v>174</v>
      </c>
      <c r="M1036" s="4" t="s">
        <v>54</v>
      </c>
      <c r="N1036" s="20" t="s">
        <v>5629</v>
      </c>
      <c r="O1036" s="20" t="s">
        <v>5630</v>
      </c>
      <c r="P1036" s="2" t="s">
        <v>5631</v>
      </c>
      <c r="S1036" s="2"/>
      <c r="T1036" s="41" t="s">
        <v>5632</v>
      </c>
      <c r="U1036" s="2" t="s">
        <v>5633</v>
      </c>
      <c r="V1036" s="2" t="s">
        <v>279</v>
      </c>
      <c r="W1036" s="2" t="s">
        <v>46</v>
      </c>
      <c r="X1036" s="2" t="s">
        <v>47</v>
      </c>
      <c r="Y1036" s="2" t="s">
        <v>48</v>
      </c>
      <c r="Z1036" s="17" t="str">
        <f>IF(Tabela1[[#This Row],[R.A.E]]="SIM",VLOOKUP(Tabela1[[#This Row],[CLASSIFICAÇÃO]],[1]Lista_Susp_!PRAZO,2,0)+Tabela1[[#This Row],[DATA]],"")</f>
        <v/>
      </c>
      <c r="AA1036" s="19" t="b">
        <f ca="1">IF(Tabela1[[#This Row],[R.A.E]]="SIM",IF(AC1036="ok","CONCLUÍDO",IF(Tabela1[[#This Row],[PRAZO ABERTURA R.A.E]]&lt;TODAY(),"ATRASADO","NO PRAZO")))</f>
        <v>0</v>
      </c>
      <c r="AB1036" s="19" t="str">
        <f ca="1">IF(Tabela1[[#This Row],[PRAZO ABERTURA R.A.E]]&gt;=TODAY(),"",IF(Tabela1[[#This Row],[STATUS]]="ATRASADO",TODAY()-Tabela1[[#This Row],[PRAZO ABERTURA R.A.E]],""))</f>
        <v/>
      </c>
      <c r="AE1036" s="2"/>
      <c r="AF1036" t="s">
        <v>52</v>
      </c>
    </row>
    <row r="1037" spans="1:32" ht="30" x14ac:dyDescent="0.25">
      <c r="A1037" s="20">
        <v>1036</v>
      </c>
      <c r="B1037" s="20" t="s">
        <v>32</v>
      </c>
      <c r="C1037" s="49">
        <v>45523</v>
      </c>
      <c r="D1037" s="6" t="str">
        <f t="shared" si="13"/>
        <v>agosto</v>
      </c>
      <c r="E1037" s="21">
        <v>0.61111111111111105</v>
      </c>
      <c r="F1037" s="40" t="s">
        <v>5634</v>
      </c>
      <c r="G1037" s="20" t="s">
        <v>125</v>
      </c>
      <c r="H1037" s="9"/>
      <c r="I1037" s="10"/>
      <c r="J1037" s="2"/>
      <c r="K1037" s="11" t="s">
        <v>5635</v>
      </c>
      <c r="L1037" s="4" t="s">
        <v>560</v>
      </c>
      <c r="M1037" s="2" t="s">
        <v>128</v>
      </c>
      <c r="N1037" s="20" t="s">
        <v>781</v>
      </c>
      <c r="O1037" s="20" t="s">
        <v>5636</v>
      </c>
      <c r="P1037" s="2" t="s">
        <v>394</v>
      </c>
      <c r="S1037" s="2"/>
      <c r="T1037" t="s">
        <v>5637</v>
      </c>
      <c r="U1037" s="2" t="s">
        <v>4006</v>
      </c>
      <c r="V1037" s="2" t="s">
        <v>135</v>
      </c>
      <c r="W1037" s="2" t="s">
        <v>46</v>
      </c>
      <c r="X1037" s="2" t="s">
        <v>47</v>
      </c>
      <c r="Y1037" s="2" t="s">
        <v>48</v>
      </c>
      <c r="Z1037" s="17" t="e">
        <f>IF([2]!Tabela1[[#This Row],[R.A.E]]="SIM",VLOOKUP([2]!Tabela1[[#This Row],[CLASSIFICAÇÃO]],[2]Lista_Susp_!PRAZO,2,0)+[2]!Tabela1[[#This Row],[DATA]],"")</f>
        <v>#REF!</v>
      </c>
      <c r="AA1037" s="19" t="e">
        <f ca="1">IF([2]!Tabela1[[#This Row],[R.A.E]]="SIM",IF(AC1037="ok","CONCLUÍDO",IF([2]!Tabela1[[#This Row],[PRAZO ABERTURA R.A.E]]&lt;TODAY(),"ATRASADO","NO PRAZO")))</f>
        <v>#REF!</v>
      </c>
      <c r="AB1037" s="19" t="e">
        <f ca="1">IF([2]!Tabela1[[#This Row],[PRAZO ABERTURA R.A.E]]&gt;=TODAY(),"",IF([2]!Tabela1[[#This Row],[STATUS]]="ATRASADO",TODAY()-[2]!Tabela1[[#This Row],[PRAZO ABERTURA R.A.E]],""))</f>
        <v>#REF!</v>
      </c>
      <c r="AE1037" s="2"/>
      <c r="AF1037" t="s">
        <v>52</v>
      </c>
    </row>
    <row r="1038" spans="1:32" ht="45" x14ac:dyDescent="0.25">
      <c r="A1038" s="20">
        <v>1037</v>
      </c>
      <c r="B1038" s="20" t="s">
        <v>71</v>
      </c>
      <c r="C1038" s="49">
        <v>45524</v>
      </c>
      <c r="D1038" s="6" t="str">
        <f t="shared" si="13"/>
        <v>agosto</v>
      </c>
      <c r="E1038" s="21">
        <v>0.73958333333333337</v>
      </c>
      <c r="F1038" s="40" t="s">
        <v>5638</v>
      </c>
      <c r="G1038" s="20" t="s">
        <v>1084</v>
      </c>
      <c r="H1038" s="9"/>
      <c r="I1038" s="10"/>
      <c r="J1038" s="2"/>
      <c r="K1038" s="11" t="s">
        <v>5639</v>
      </c>
      <c r="L1038" s="4" t="s">
        <v>75</v>
      </c>
      <c r="M1038" s="2" t="s">
        <v>128</v>
      </c>
      <c r="N1038" s="20" t="s">
        <v>5640</v>
      </c>
      <c r="O1038" s="20" t="s">
        <v>5641</v>
      </c>
      <c r="P1038" s="2" t="s">
        <v>1628</v>
      </c>
      <c r="S1038" s="2"/>
      <c r="T1038" s="41" t="s">
        <v>5642</v>
      </c>
      <c r="U1038" s="1" t="s">
        <v>5643</v>
      </c>
      <c r="V1038" s="2" t="s">
        <v>85</v>
      </c>
      <c r="Y1038" s="2"/>
      <c r="Z1038" s="17" t="str">
        <f>IF(Tabela1[[#This Row],[R.A.E]]="SIM",VLOOKUP(Tabela1[[#This Row],[CLASSIFICAÇÃO]],[1]Lista_Susp_!PRAZO,2,0)+Tabela1[[#This Row],[DATA]],"")</f>
        <v/>
      </c>
      <c r="AA1038" s="19" t="b">
        <f ca="1">IF(Tabela1[[#This Row],[R.A.E]]="SIM",IF(AC1038="ok","CONCLUÍDO",IF(Tabela1[[#This Row],[PRAZO ABERTURA R.A.E]]&lt;TODAY(),"ATRASADO","NO PRAZO")))</f>
        <v>0</v>
      </c>
      <c r="AB1038" s="19" t="str">
        <f ca="1">IF(Tabela1[[#This Row],[PRAZO ABERTURA R.A.E]]&gt;=TODAY(),"",IF(Tabela1[[#This Row],[STATUS]]="ATRASADO",TODAY()-Tabela1[[#This Row],[PRAZO ABERTURA R.A.E]],""))</f>
        <v/>
      </c>
      <c r="AE1038" s="2"/>
      <c r="AF1038" t="s">
        <v>52</v>
      </c>
    </row>
    <row r="1039" spans="1:32" ht="45" x14ac:dyDescent="0.25">
      <c r="A1039" s="20">
        <v>1038</v>
      </c>
      <c r="B1039" s="20" t="s">
        <v>71</v>
      </c>
      <c r="C1039" s="49">
        <v>45525</v>
      </c>
      <c r="D1039" s="6" t="str">
        <f t="shared" si="13"/>
        <v>agosto</v>
      </c>
      <c r="E1039" s="21">
        <v>0.39027777777777778</v>
      </c>
      <c r="F1039" s="40" t="s">
        <v>5644</v>
      </c>
      <c r="G1039" s="20" t="s">
        <v>73</v>
      </c>
      <c r="H1039" s="9"/>
      <c r="I1039" s="10"/>
      <c r="J1039" s="2"/>
      <c r="K1039" s="11" t="s">
        <v>5645</v>
      </c>
      <c r="L1039" s="4" t="s">
        <v>75</v>
      </c>
      <c r="M1039" s="2" t="s">
        <v>272</v>
      </c>
      <c r="N1039" s="20" t="s">
        <v>5646</v>
      </c>
      <c r="O1039" s="20" t="s">
        <v>5647</v>
      </c>
      <c r="P1039" s="2" t="s">
        <v>3142</v>
      </c>
      <c r="S1039" s="2"/>
      <c r="T1039" s="41" t="s">
        <v>5648</v>
      </c>
      <c r="U1039" s="1" t="s">
        <v>5649</v>
      </c>
      <c r="V1039" s="4" t="s">
        <v>5545</v>
      </c>
      <c r="W1039" s="2" t="s">
        <v>46</v>
      </c>
      <c r="X1039" s="2" t="s">
        <v>151</v>
      </c>
      <c r="Y1039" s="2" t="s">
        <v>52</v>
      </c>
      <c r="Z1039" s="17">
        <f>IF(Tabela1[[#This Row],[R.A.E]]="SIM",VLOOKUP(Tabela1[[#This Row],[CLASSIFICAÇÃO]],[1]Lista_Susp_!PRAZO,2,0)+Tabela1[[#This Row],[DATA]],"")</f>
        <v>45532</v>
      </c>
      <c r="AA1039" s="19" t="str">
        <f ca="1">IF(Tabela1[[#This Row],[R.A.E]]="SIM",IF(AC1039="ok","CONCLUÍDO",IF(Tabela1[[#This Row],[PRAZO ABERTURA R.A.E]]&lt;TODAY(),"ATRASADO","NO PRAZO")))</f>
        <v>ATRASADO</v>
      </c>
      <c r="AB1039" s="19">
        <f ca="1">IF(Tabela1[[#This Row],[PRAZO ABERTURA R.A.E]]&gt;=TODAY(),"",IF(Tabela1[[#This Row],[STATUS]]="ATRASADO",TODAY()-Tabela1[[#This Row],[PRAZO ABERTURA R.A.E]],""))</f>
        <v>51</v>
      </c>
      <c r="AE1039" s="2"/>
      <c r="AF1039" t="s">
        <v>52</v>
      </c>
    </row>
    <row r="1040" spans="1:32" x14ac:dyDescent="0.25">
      <c r="A1040" s="20">
        <v>1039</v>
      </c>
      <c r="B1040" s="20" t="s">
        <v>32</v>
      </c>
      <c r="C1040" s="49">
        <v>45525</v>
      </c>
      <c r="D1040" s="6" t="str">
        <f t="shared" si="13"/>
        <v>agosto</v>
      </c>
      <c r="E1040" s="21">
        <v>0.61458333333333337</v>
      </c>
      <c r="F1040" s="40" t="s">
        <v>5650</v>
      </c>
      <c r="G1040" s="20" t="s">
        <v>125</v>
      </c>
      <c r="H1040" s="9"/>
      <c r="I1040" s="10"/>
      <c r="J1040" s="2"/>
      <c r="K1040" s="11" t="s">
        <v>5651</v>
      </c>
      <c r="L1040" s="4" t="s">
        <v>560</v>
      </c>
      <c r="M1040" s="2" t="s">
        <v>128</v>
      </c>
      <c r="N1040" s="20" t="s">
        <v>781</v>
      </c>
      <c r="O1040" s="20" t="s">
        <v>5652</v>
      </c>
      <c r="P1040" s="2" t="s">
        <v>394</v>
      </c>
      <c r="S1040" s="2"/>
      <c r="T1040" s="41" t="s">
        <v>5653</v>
      </c>
      <c r="U1040" s="2" t="s">
        <v>5654</v>
      </c>
      <c r="V1040" s="2" t="s">
        <v>135</v>
      </c>
      <c r="W1040" s="2" t="s">
        <v>46</v>
      </c>
      <c r="X1040" s="2" t="s">
        <v>47</v>
      </c>
      <c r="Y1040" s="2" t="s">
        <v>48</v>
      </c>
      <c r="Z1040" s="17" t="str">
        <f>IF(Tabela1[[#This Row],[R.A.E]]="SIM",VLOOKUP(Tabela1[[#This Row],[CLASSIFICAÇÃO]],[1]Lista_Susp_!PRAZO,2,0)+Tabela1[[#This Row],[DATA]],"")</f>
        <v/>
      </c>
      <c r="AA1040" s="19" t="b">
        <f ca="1">IF(Tabela1[[#This Row],[R.A.E]]="SIM",IF(AC1040="ok","CONCLUÍDO",IF(Tabela1[[#This Row],[PRAZO ABERTURA R.A.E]]&lt;TODAY(),"ATRASADO","NO PRAZO")))</f>
        <v>0</v>
      </c>
      <c r="AB1040" s="19" t="str">
        <f ca="1">IF(Tabela1[[#This Row],[PRAZO ABERTURA R.A.E]]&gt;=TODAY(),"",IF(Tabela1[[#This Row],[STATUS]]="ATRASADO",TODAY()-Tabela1[[#This Row],[PRAZO ABERTURA R.A.E]],""))</f>
        <v/>
      </c>
      <c r="AE1040" s="2"/>
      <c r="AF1040" t="s">
        <v>52</v>
      </c>
    </row>
    <row r="1041" spans="1:32" ht="45" x14ac:dyDescent="0.25">
      <c r="A1041" s="20">
        <v>1040</v>
      </c>
      <c r="B1041" s="20" t="s">
        <v>32</v>
      </c>
      <c r="C1041" s="49">
        <v>45526</v>
      </c>
      <c r="D1041" s="6" t="str">
        <f t="shared" si="13"/>
        <v>agosto</v>
      </c>
      <c r="E1041" s="21">
        <v>0.52083333333333337</v>
      </c>
      <c r="F1041" s="40" t="s">
        <v>5655</v>
      </c>
      <c r="G1041" s="20" t="s">
        <v>73</v>
      </c>
      <c r="H1041" s="9"/>
      <c r="I1041" s="10"/>
      <c r="J1041" s="2"/>
      <c r="K1041" s="11" t="s">
        <v>5656</v>
      </c>
      <c r="L1041" s="4" t="s">
        <v>37</v>
      </c>
      <c r="M1041" s="2" t="s">
        <v>96</v>
      </c>
      <c r="N1041" s="20" t="s">
        <v>5657</v>
      </c>
      <c r="O1041" s="20" t="s">
        <v>5658</v>
      </c>
      <c r="P1041" s="2" t="s">
        <v>3595</v>
      </c>
      <c r="S1041" s="2"/>
      <c r="T1041" s="41" t="s">
        <v>5659</v>
      </c>
      <c r="U1041" s="2" t="s">
        <v>5660</v>
      </c>
      <c r="V1041" s="2" t="s">
        <v>104</v>
      </c>
      <c r="W1041" s="2" t="s">
        <v>46</v>
      </c>
      <c r="X1041" s="2" t="s">
        <v>47</v>
      </c>
      <c r="Y1041" s="2" t="s">
        <v>48</v>
      </c>
      <c r="Z1041" s="17" t="str">
        <f>IF(Tabela1[[#This Row],[R.A.E]]="SIM",VLOOKUP(Tabela1[[#This Row],[CLASSIFICAÇÃO]],[1]Lista_Susp_!PRAZO,2,0)+Tabela1[[#This Row],[DATA]],"")</f>
        <v/>
      </c>
      <c r="AA1041" s="19" t="s">
        <v>972</v>
      </c>
      <c r="AB1041" s="19" t="str">
        <f ca="1">IF(Tabela1[[#This Row],[PRAZO ABERTURA R.A.E]]&gt;=TODAY(),"",IF(Tabela1[[#This Row],[STATUS]]="ATRASADO",TODAY()-Tabela1[[#This Row],[PRAZO ABERTURA R.A.E]],""))</f>
        <v/>
      </c>
      <c r="AE1041" s="2"/>
      <c r="AF1041" t="s">
        <v>52</v>
      </c>
    </row>
    <row r="1042" spans="1:32" ht="45" x14ac:dyDescent="0.25">
      <c r="A1042" s="20">
        <v>1041</v>
      </c>
      <c r="B1042" s="20" t="s">
        <v>32</v>
      </c>
      <c r="C1042" s="49">
        <v>45526</v>
      </c>
      <c r="D1042" s="6" t="str">
        <f t="shared" si="13"/>
        <v>agosto</v>
      </c>
      <c r="E1042" s="21">
        <v>0.57638888888888895</v>
      </c>
      <c r="F1042" s="40" t="s">
        <v>5557</v>
      </c>
      <c r="G1042" s="20" t="s">
        <v>34</v>
      </c>
      <c r="H1042" s="9" t="s">
        <v>93</v>
      </c>
      <c r="I1042" s="10"/>
      <c r="J1042" s="2"/>
      <c r="K1042" s="11" t="s">
        <v>5661</v>
      </c>
      <c r="L1042" s="4" t="s">
        <v>37</v>
      </c>
      <c r="M1042" s="2" t="s">
        <v>729</v>
      </c>
      <c r="N1042" s="20" t="s">
        <v>5559</v>
      </c>
      <c r="O1042" s="20" t="s">
        <v>5662</v>
      </c>
      <c r="P1042" s="2" t="s">
        <v>5663</v>
      </c>
      <c r="S1042" s="2"/>
      <c r="T1042" s="41" t="s">
        <v>5664</v>
      </c>
      <c r="U1042" s="2" t="s">
        <v>5563</v>
      </c>
      <c r="V1042" s="2" t="s">
        <v>45</v>
      </c>
      <c r="W1042" s="2" t="s">
        <v>46</v>
      </c>
      <c r="X1042" s="2" t="s">
        <v>47</v>
      </c>
      <c r="Y1042" s="2" t="s">
        <v>48</v>
      </c>
      <c r="Z1042" s="17" t="str">
        <f>IF(Tabela1[[#This Row],[R.A.E]]="SIM",VLOOKUP(Tabela1[[#This Row],[CLASSIFICAÇÃO]],[1]Lista_Susp_!PRAZO,2,0)+Tabela1[[#This Row],[DATA]],"")</f>
        <v/>
      </c>
      <c r="AA1042" s="19" t="b">
        <f ca="1">IF(Tabela1[[#This Row],[R.A.E]]="SIM",IF(AC1042="ok","CONCLUÍDO",IF(Tabela1[[#This Row],[PRAZO ABERTURA R.A.E]]&lt;TODAY(),"ATRASADO","NO PRAZO")))</f>
        <v>0</v>
      </c>
      <c r="AB1042" s="19" t="str">
        <f ca="1">IF(Tabela1[[#This Row],[PRAZO ABERTURA R.A.E]]&gt;=TODAY(),"",IF(Tabela1[[#This Row],[STATUS]]="ATRASADO",TODAY()-Tabela1[[#This Row],[PRAZO ABERTURA R.A.E]],""))</f>
        <v/>
      </c>
      <c r="AE1042" s="2"/>
      <c r="AF1042" t="s">
        <v>52</v>
      </c>
    </row>
    <row r="1043" spans="1:32" ht="30" x14ac:dyDescent="0.25">
      <c r="A1043" s="20">
        <v>1042</v>
      </c>
      <c r="B1043" s="20" t="s">
        <v>32</v>
      </c>
      <c r="C1043" s="49">
        <v>45526</v>
      </c>
      <c r="D1043" s="6" t="str">
        <f t="shared" si="13"/>
        <v>agosto</v>
      </c>
      <c r="E1043" s="21">
        <v>0.8125</v>
      </c>
      <c r="F1043" s="40" t="s">
        <v>5665</v>
      </c>
      <c r="G1043" s="20" t="s">
        <v>73</v>
      </c>
      <c r="H1043" s="9"/>
      <c r="I1043" s="10"/>
      <c r="J1043" s="2"/>
      <c r="K1043" s="11" t="s">
        <v>5666</v>
      </c>
      <c r="L1043" s="4" t="s">
        <v>37</v>
      </c>
      <c r="M1043" s="2" t="s">
        <v>38</v>
      </c>
      <c r="N1043" s="20" t="s">
        <v>4248</v>
      </c>
      <c r="O1043" s="20" t="s">
        <v>5667</v>
      </c>
      <c r="P1043" s="2" t="s">
        <v>5668</v>
      </c>
      <c r="S1043" s="2"/>
      <c r="T1043" s="41" t="s">
        <v>5669</v>
      </c>
      <c r="V1043" s="2" t="s">
        <v>45</v>
      </c>
      <c r="Y1043" s="2"/>
      <c r="Z1043" s="17" t="str">
        <f>IF(Tabela1[[#This Row],[R.A.E]]="SIM",VLOOKUP(Tabela1[[#This Row],[CLASSIFICAÇÃO]],[1]Lista_Susp_!PRAZO,2,0)+Tabela1[[#This Row],[DATA]],"")</f>
        <v/>
      </c>
      <c r="AA1043" s="19" t="b">
        <f ca="1">IF(Tabela1[[#This Row],[R.A.E]]="SIM",IF(AC1043="ok","CONCLUÍDO",IF(Tabela1[[#This Row],[PRAZO ABERTURA R.A.E]]&lt;TODAY(),"ATRASADO","NO PRAZO")))</f>
        <v>0</v>
      </c>
      <c r="AB1043" s="19" t="str">
        <f ca="1">IF(Tabela1[[#This Row],[PRAZO ABERTURA R.A.E]]&gt;=TODAY(),"",IF(Tabela1[[#This Row],[STATUS]]="ATRASADO",TODAY()-Tabela1[[#This Row],[PRAZO ABERTURA R.A.E]],""))</f>
        <v/>
      </c>
      <c r="AE1043" s="2"/>
      <c r="AF1043" t="s">
        <v>52</v>
      </c>
    </row>
    <row r="1044" spans="1:32" ht="30" x14ac:dyDescent="0.25">
      <c r="A1044" s="20">
        <v>1043</v>
      </c>
      <c r="B1044" s="20" t="s">
        <v>32</v>
      </c>
      <c r="C1044" s="49">
        <v>45526</v>
      </c>
      <c r="D1044" s="6" t="str">
        <f t="shared" si="13"/>
        <v>agosto</v>
      </c>
      <c r="E1044" s="21">
        <v>0.28333333333333333</v>
      </c>
      <c r="F1044" s="40" t="s">
        <v>5670</v>
      </c>
      <c r="G1044" s="20" t="s">
        <v>34</v>
      </c>
      <c r="H1044" s="9" t="s">
        <v>113</v>
      </c>
      <c r="I1044" s="10"/>
      <c r="J1044" s="2"/>
      <c r="K1044" s="11" t="s">
        <v>5671</v>
      </c>
      <c r="L1044" s="4" t="s">
        <v>1457</v>
      </c>
      <c r="M1044" s="2" t="s">
        <v>38</v>
      </c>
      <c r="N1044" s="20" t="s">
        <v>4519</v>
      </c>
      <c r="O1044" s="20" t="s">
        <v>5672</v>
      </c>
      <c r="P1044" s="2" t="s">
        <v>329</v>
      </c>
      <c r="S1044" s="2"/>
      <c r="T1044" s="41" t="s">
        <v>5673</v>
      </c>
      <c r="U1044" s="2" t="s">
        <v>5674</v>
      </c>
      <c r="V1044" s="2" t="s">
        <v>5545</v>
      </c>
      <c r="W1044" s="2" t="s">
        <v>46</v>
      </c>
      <c r="X1044" s="2" t="s">
        <v>47</v>
      </c>
      <c r="Y1044" s="2" t="s">
        <v>48</v>
      </c>
      <c r="Z1044" s="17" t="str">
        <f>IF(Tabela1[[#This Row],[R.A.E]]="SIM",VLOOKUP(Tabela1[[#This Row],[CLASSIFICAÇÃO]],[1]Lista_Susp_!PRAZO,2,0)+Tabela1[[#This Row],[DATA]],"")</f>
        <v/>
      </c>
      <c r="AA1044" s="19" t="b">
        <f ca="1">IF(Tabela1[[#This Row],[R.A.E]]="SIM",IF(AC1044="ok","CONCLUÍDO",IF(Tabela1[[#This Row],[PRAZO ABERTURA R.A.E]]&lt;TODAY(),"ATRASADO","NO PRAZO")))</f>
        <v>0</v>
      </c>
      <c r="AB1044" s="19" t="str">
        <f ca="1">IF(Tabela1[[#This Row],[PRAZO ABERTURA R.A.E]]&gt;=TODAY(),"",IF(Tabela1[[#This Row],[STATUS]]="ATRASADO",TODAY()-Tabela1[[#This Row],[PRAZO ABERTURA R.A.E]],""))</f>
        <v/>
      </c>
      <c r="AE1044" s="2"/>
      <c r="AF1044" t="s">
        <v>52</v>
      </c>
    </row>
    <row r="1045" spans="1:32" ht="30" x14ac:dyDescent="0.25">
      <c r="A1045" s="20">
        <v>1044</v>
      </c>
      <c r="B1045" s="20" t="s">
        <v>71</v>
      </c>
      <c r="C1045" s="49">
        <v>45525</v>
      </c>
      <c r="D1045" s="6" t="str">
        <f t="shared" si="13"/>
        <v>agosto</v>
      </c>
      <c r="E1045" s="21">
        <v>0.26041666666666669</v>
      </c>
      <c r="F1045" s="40" t="s">
        <v>5675</v>
      </c>
      <c r="G1045" s="20" t="s">
        <v>73</v>
      </c>
      <c r="H1045" s="9"/>
      <c r="I1045" s="10"/>
      <c r="J1045" s="2"/>
      <c r="K1045" s="11" t="s">
        <v>5676</v>
      </c>
      <c r="L1045" s="4" t="s">
        <v>75</v>
      </c>
      <c r="M1045" s="2" t="s">
        <v>76</v>
      </c>
      <c r="N1045" s="20" t="s">
        <v>5677</v>
      </c>
      <c r="O1045" s="20" t="s">
        <v>5678</v>
      </c>
      <c r="P1045" s="2" t="s">
        <v>79</v>
      </c>
      <c r="S1045" s="2"/>
      <c r="T1045" t="s">
        <v>5679</v>
      </c>
      <c r="U1045" s="2" t="s">
        <v>5680</v>
      </c>
      <c r="V1045" s="2" t="s">
        <v>415</v>
      </c>
      <c r="W1045" s="2" t="s">
        <v>46</v>
      </c>
      <c r="X1045" s="2" t="s">
        <v>47</v>
      </c>
      <c r="Y1045" s="2" t="s">
        <v>48</v>
      </c>
      <c r="Z1045" s="17" t="str">
        <f>IF(Tabela1[[#This Row],[R.A.E]]="SIM",VLOOKUP(Tabela1[[#This Row],[CLASSIFICAÇÃO]],[1]Lista_Susp_!PRAZO,2,0)+Tabela1[[#This Row],[DATA]],"")</f>
        <v/>
      </c>
      <c r="AA1045" s="19" t="b">
        <f ca="1">IF(Tabela1[[#This Row],[R.A.E]]="SIM",IF(AC1045="ok","CONCLUÍDO",IF(Tabela1[[#This Row],[PRAZO ABERTURA R.A.E]]&lt;TODAY(),"ATRASADO","NO PRAZO")))</f>
        <v>0</v>
      </c>
      <c r="AB1045" s="19" t="str">
        <f ca="1">IF(Tabela1[[#This Row],[PRAZO ABERTURA R.A.E]]&gt;=TODAY(),"",IF(Tabela1[[#This Row],[STATUS]]="ATRASADO",TODAY()-Tabela1[[#This Row],[PRAZO ABERTURA R.A.E]],""))</f>
        <v/>
      </c>
      <c r="AE1045" s="2"/>
      <c r="AF1045" t="s">
        <v>52</v>
      </c>
    </row>
    <row r="1046" spans="1:32" ht="30" x14ac:dyDescent="0.25">
      <c r="A1046" s="20">
        <v>1045</v>
      </c>
      <c r="B1046" s="20" t="s">
        <v>71</v>
      </c>
      <c r="C1046" s="49">
        <v>45526</v>
      </c>
      <c r="D1046" s="6" t="str">
        <f t="shared" si="13"/>
        <v>agosto</v>
      </c>
      <c r="E1046" s="21">
        <v>0.3347222222222222</v>
      </c>
      <c r="F1046" s="40" t="s">
        <v>5681</v>
      </c>
      <c r="G1046" s="20" t="s">
        <v>1084</v>
      </c>
      <c r="H1046" s="9"/>
      <c r="I1046" s="10"/>
      <c r="J1046" s="2"/>
      <c r="K1046" s="11" t="s">
        <v>5682</v>
      </c>
      <c r="L1046" s="4" t="s">
        <v>75</v>
      </c>
      <c r="M1046" s="2" t="s">
        <v>76</v>
      </c>
      <c r="N1046" s="20" t="s">
        <v>5683</v>
      </c>
      <c r="O1046" s="20" t="s">
        <v>5684</v>
      </c>
      <c r="P1046" s="2" t="s">
        <v>79</v>
      </c>
      <c r="S1046" s="2"/>
      <c r="T1046" s="41" t="s">
        <v>5685</v>
      </c>
      <c r="U1046" s="2" t="s">
        <v>5686</v>
      </c>
      <c r="V1046" s="2" t="s">
        <v>415</v>
      </c>
      <c r="W1046" s="2" t="s">
        <v>184</v>
      </c>
      <c r="X1046" s="2" t="s">
        <v>151</v>
      </c>
      <c r="Y1046" s="2" t="s">
        <v>52</v>
      </c>
      <c r="Z1046" s="17">
        <f>IF(Tabela1[[#This Row],[R.A.E]]="SIM",VLOOKUP(Tabela1[[#This Row],[CLASSIFICAÇÃO]],[1]Lista_Susp_!PRAZO,2,0)+Tabela1[[#This Row],[DATA]],"")</f>
        <v>45533</v>
      </c>
      <c r="AA1046" s="19" t="str">
        <f ca="1">IF(Tabela1[[#This Row],[R.A.E]]="SIM",IF(AC1046="ok","CONCLUÍDO",IF(Tabela1[[#This Row],[PRAZO ABERTURA R.A.E]]&lt;TODAY(),"ATRASADO","NO PRAZO")))</f>
        <v>ATRASADO</v>
      </c>
      <c r="AB1046" s="19">
        <f ca="1">IF(Tabela1[[#This Row],[PRAZO ABERTURA R.A.E]]&gt;=TODAY(),"",IF(Tabela1[[#This Row],[STATUS]]="ATRASADO",TODAY()-Tabela1[[#This Row],[PRAZO ABERTURA R.A.E]],""))</f>
        <v>50</v>
      </c>
      <c r="AE1046" s="2"/>
      <c r="AF1046" t="s">
        <v>52</v>
      </c>
    </row>
    <row r="1047" spans="1:32" ht="30" x14ac:dyDescent="0.25">
      <c r="A1047" s="20">
        <v>1046</v>
      </c>
      <c r="B1047" s="20" t="s">
        <v>71</v>
      </c>
      <c r="C1047" s="49">
        <v>45526</v>
      </c>
      <c r="D1047" s="6" t="str">
        <f t="shared" si="13"/>
        <v>agosto</v>
      </c>
      <c r="E1047" s="21">
        <v>0.50208333333333333</v>
      </c>
      <c r="F1047" s="40" t="s">
        <v>5687</v>
      </c>
      <c r="G1047" s="20" t="s">
        <v>73</v>
      </c>
      <c r="H1047" s="9"/>
      <c r="I1047" s="10"/>
      <c r="J1047" s="2"/>
      <c r="K1047" s="11" t="s">
        <v>5688</v>
      </c>
      <c r="L1047" s="4" t="s">
        <v>75</v>
      </c>
      <c r="M1047" s="2" t="s">
        <v>76</v>
      </c>
      <c r="N1047" s="20" t="s">
        <v>5687</v>
      </c>
      <c r="O1047" s="40" t="s">
        <v>5689</v>
      </c>
      <c r="P1047" s="2" t="s">
        <v>3111</v>
      </c>
      <c r="S1047" s="2"/>
      <c r="T1047" s="41" t="s">
        <v>5690</v>
      </c>
      <c r="U1047" s="2" t="s">
        <v>2654</v>
      </c>
      <c r="V1047" s="2" t="s">
        <v>5691</v>
      </c>
      <c r="W1047" s="2" t="s">
        <v>184</v>
      </c>
      <c r="X1047" s="2" t="s">
        <v>47</v>
      </c>
      <c r="Y1047" s="2" t="s">
        <v>52</v>
      </c>
      <c r="Z1047" s="17">
        <f>IF(Tabela1[[#This Row],[R.A.E]]="SIM",VLOOKUP(Tabela1[[#This Row],[CLASSIFICAÇÃO]],[1]Lista_Susp_!PRAZO,2,0)+Tabela1[[#This Row],[DATA]],"")</f>
        <v>45533</v>
      </c>
      <c r="AA1047" s="19" t="str">
        <f ca="1">IF(Tabela1[[#This Row],[R.A.E]]="SIM",IF(AC1047="ok","CONCLUÍDO",IF(Tabela1[[#This Row],[PRAZO ABERTURA R.A.E]]&lt;TODAY(),"ATRASADO","NO PRAZO")))</f>
        <v>ATRASADO</v>
      </c>
      <c r="AB1047" s="19">
        <f ca="1">IF(Tabela1[[#This Row],[PRAZO ABERTURA R.A.E]]&gt;=TODAY(),"",IF(Tabela1[[#This Row],[STATUS]]="ATRASADO",TODAY()-Tabela1[[#This Row],[PRAZO ABERTURA R.A.E]],""))</f>
        <v>50</v>
      </c>
      <c r="AE1047" s="2"/>
      <c r="AF1047" t="s">
        <v>52</v>
      </c>
    </row>
    <row r="1048" spans="1:32" ht="30" x14ac:dyDescent="0.25">
      <c r="A1048" s="20">
        <v>1047</v>
      </c>
      <c r="B1048" s="20" t="s">
        <v>71</v>
      </c>
      <c r="C1048" s="49">
        <v>45526</v>
      </c>
      <c r="D1048" s="6" t="str">
        <f t="shared" si="13"/>
        <v>agosto</v>
      </c>
      <c r="E1048" s="21">
        <v>0.53749999999999998</v>
      </c>
      <c r="F1048" s="40" t="s">
        <v>5681</v>
      </c>
      <c r="G1048" s="20" t="s">
        <v>73</v>
      </c>
      <c r="H1048" s="9"/>
      <c r="I1048" s="10"/>
      <c r="J1048" s="2"/>
      <c r="K1048" s="11" t="s">
        <v>5692</v>
      </c>
      <c r="L1048" s="4" t="s">
        <v>75</v>
      </c>
      <c r="M1048" s="2" t="s">
        <v>76</v>
      </c>
      <c r="N1048" s="20" t="s">
        <v>5683</v>
      </c>
      <c r="O1048" s="40" t="s">
        <v>5693</v>
      </c>
      <c r="P1048" s="2" t="s">
        <v>79</v>
      </c>
      <c r="S1048" s="2"/>
      <c r="T1048" s="41" t="s">
        <v>5694</v>
      </c>
      <c r="U1048" s="2" t="s">
        <v>5695</v>
      </c>
      <c r="V1048" s="2" t="s">
        <v>415</v>
      </c>
      <c r="W1048" s="2" t="s">
        <v>46</v>
      </c>
      <c r="X1048" s="2" t="s">
        <v>47</v>
      </c>
      <c r="Y1048" s="2" t="s">
        <v>48</v>
      </c>
      <c r="Z1048" s="17" t="str">
        <f>IF(Tabela1[[#This Row],[R.A.E]]="SIM",VLOOKUP(Tabela1[[#This Row],[CLASSIFICAÇÃO]],[1]Lista_Susp_!PRAZO,2,0)+Tabela1[[#This Row],[DATA]],"")</f>
        <v/>
      </c>
      <c r="AA1048" s="19" t="b">
        <f ca="1">IF(Tabela1[[#This Row],[R.A.E]]="SIM",IF(AC1048="ok","CONCLUÍDO",IF(Tabela1[[#This Row],[PRAZO ABERTURA R.A.E]]&lt;TODAY(),"ATRASADO","NO PRAZO")))</f>
        <v>0</v>
      </c>
      <c r="AB1048" s="19" t="str">
        <f ca="1">IF(Tabela1[[#This Row],[PRAZO ABERTURA R.A.E]]&gt;=TODAY(),"",IF(Tabela1[[#This Row],[STATUS]]="ATRASADO",TODAY()-Tabela1[[#This Row],[PRAZO ABERTURA R.A.E]],""))</f>
        <v/>
      </c>
      <c r="AE1048" s="2"/>
      <c r="AF1048" t="s">
        <v>52</v>
      </c>
    </row>
    <row r="1049" spans="1:32" x14ac:dyDescent="0.25">
      <c r="A1049" s="20">
        <v>1048</v>
      </c>
      <c r="B1049" s="20" t="s">
        <v>32</v>
      </c>
      <c r="C1049" s="49">
        <v>45525</v>
      </c>
      <c r="D1049" s="6" t="str">
        <f t="shared" si="13"/>
        <v>agosto</v>
      </c>
      <c r="E1049" s="21">
        <v>0.65277777777777779</v>
      </c>
      <c r="F1049" s="40" t="s">
        <v>5696</v>
      </c>
      <c r="G1049" s="20" t="s">
        <v>125</v>
      </c>
      <c r="H1049" s="9"/>
      <c r="I1049" s="10"/>
      <c r="J1049" s="2"/>
      <c r="K1049" s="11" t="s">
        <v>5697</v>
      </c>
      <c r="L1049" s="4" t="s">
        <v>560</v>
      </c>
      <c r="M1049" s="2" t="s">
        <v>128</v>
      </c>
      <c r="N1049" s="20" t="s">
        <v>5698</v>
      </c>
      <c r="O1049" s="20" t="s">
        <v>5699</v>
      </c>
      <c r="P1049" s="2" t="s">
        <v>245</v>
      </c>
      <c r="S1049" s="2"/>
      <c r="T1049" t="s">
        <v>5700</v>
      </c>
      <c r="U1049" s="2" t="s">
        <v>5701</v>
      </c>
      <c r="V1049" s="2" t="s">
        <v>219</v>
      </c>
      <c r="W1049" s="2" t="s">
        <v>46</v>
      </c>
      <c r="X1049" s="2" t="s">
        <v>47</v>
      </c>
      <c r="Y1049" s="2" t="s">
        <v>48</v>
      </c>
      <c r="Z1049" s="17" t="str">
        <f>IF(Tabela1[[#This Row],[R.A.E]]="SIM",VLOOKUP(Tabela1[[#This Row],[CLASSIFICAÇÃO]],[1]Lista_Susp_!PRAZO,2,0)+Tabela1[[#This Row],[DATA]],"")</f>
        <v/>
      </c>
      <c r="AA1049" s="19" t="b">
        <f ca="1">IF(Tabela1[[#This Row],[R.A.E]]="SIM",IF(AC1049="ok","CONCLUÍDO",IF(Tabela1[[#This Row],[PRAZO ABERTURA R.A.E]]&lt;TODAY(),"ATRASADO","NO PRAZO")))</f>
        <v>0</v>
      </c>
      <c r="AB1049" s="19" t="str">
        <f ca="1">IF(Tabela1[[#This Row],[PRAZO ABERTURA R.A.E]]&gt;=TODAY(),"",IF(Tabela1[[#This Row],[STATUS]]="ATRASADO",TODAY()-Tabela1[[#This Row],[PRAZO ABERTURA R.A.E]],""))</f>
        <v/>
      </c>
      <c r="AE1049" s="2"/>
      <c r="AF1049" t="s">
        <v>52</v>
      </c>
    </row>
    <row r="1050" spans="1:32" x14ac:dyDescent="0.25">
      <c r="A1050" s="20">
        <v>1049</v>
      </c>
      <c r="B1050" s="20" t="s">
        <v>32</v>
      </c>
      <c r="C1050" s="49">
        <v>45525</v>
      </c>
      <c r="D1050" s="6" t="str">
        <f t="shared" si="13"/>
        <v>agosto</v>
      </c>
      <c r="E1050" s="21">
        <v>0.625</v>
      </c>
      <c r="F1050" s="40" t="s">
        <v>5702</v>
      </c>
      <c r="G1050" s="20" t="s">
        <v>50</v>
      </c>
      <c r="H1050" s="9"/>
      <c r="I1050" s="10" t="s">
        <v>172</v>
      </c>
      <c r="J1050" s="2"/>
      <c r="K1050" s="11" t="s">
        <v>5703</v>
      </c>
      <c r="L1050" s="4" t="s">
        <v>3885</v>
      </c>
      <c r="M1050" s="2" t="s">
        <v>128</v>
      </c>
      <c r="N1050" s="20" t="s">
        <v>4688</v>
      </c>
      <c r="O1050" s="20" t="s">
        <v>5704</v>
      </c>
      <c r="P1050" s="2" t="s">
        <v>3717</v>
      </c>
      <c r="S1050" s="2"/>
      <c r="T1050" s="41" t="s">
        <v>5705</v>
      </c>
      <c r="U1050" s="2" t="s">
        <v>3888</v>
      </c>
      <c r="V1050" s="2" t="s">
        <v>135</v>
      </c>
      <c r="W1050" s="2" t="s">
        <v>184</v>
      </c>
      <c r="X1050" s="2" t="s">
        <v>47</v>
      </c>
      <c r="Y1050" s="2" t="s">
        <v>52</v>
      </c>
      <c r="Z1050" s="17">
        <f>IF(Tabela1[[#This Row],[R.A.E]]="SIM",VLOOKUP(Tabela1[[#This Row],[CLASSIFICAÇÃO]],[1]Lista_Susp_!PRAZO,2,0)+Tabela1[[#This Row],[DATA]],"")</f>
        <v>45532</v>
      </c>
      <c r="AA1050" s="19" t="str">
        <f ca="1">IF(Tabela1[[#This Row],[R.A.E]]="SIM",IF(AC1050="ok","CONCLUÍDO",IF(Tabela1[[#This Row],[PRAZO ABERTURA R.A.E]]&lt;TODAY(),"ATRASADO","NO PRAZO")))</f>
        <v>CONCLUÍDO</v>
      </c>
      <c r="AB1050" s="19" t="str">
        <f ca="1">IF(Tabela1[[#This Row],[PRAZO ABERTURA R.A.E]]&gt;=TODAY(),"",IF(Tabela1[[#This Row],[STATUS]]="ATRASADO",TODAY()-Tabela1[[#This Row],[PRAZO ABERTURA R.A.E]],""))</f>
        <v/>
      </c>
      <c r="AC1050" s="2" t="s">
        <v>62</v>
      </c>
      <c r="AD1050" s="17">
        <v>45532</v>
      </c>
      <c r="AE1050" s="2" t="s">
        <v>52</v>
      </c>
      <c r="AF1050" t="s">
        <v>52</v>
      </c>
    </row>
    <row r="1051" spans="1:32" ht="45" x14ac:dyDescent="0.25">
      <c r="A1051" s="20">
        <v>1050</v>
      </c>
      <c r="B1051" s="20" t="s">
        <v>71</v>
      </c>
      <c r="C1051" s="49">
        <v>45527</v>
      </c>
      <c r="D1051" s="6" t="str">
        <f t="shared" si="13"/>
        <v>agosto</v>
      </c>
      <c r="E1051" s="21">
        <v>0.42291666666666666</v>
      </c>
      <c r="F1051" s="40" t="s">
        <v>5706</v>
      </c>
      <c r="G1051" s="20" t="s">
        <v>73</v>
      </c>
      <c r="H1051" s="9"/>
      <c r="I1051" s="10"/>
      <c r="J1051" s="2"/>
      <c r="K1051" s="11" t="s">
        <v>5707</v>
      </c>
      <c r="L1051" s="4" t="s">
        <v>138</v>
      </c>
      <c r="M1051" s="2" t="s">
        <v>128</v>
      </c>
      <c r="N1051" s="20" t="s">
        <v>1004</v>
      </c>
      <c r="O1051" s="20" t="s">
        <v>5708</v>
      </c>
      <c r="P1051" s="2" t="s">
        <v>5709</v>
      </c>
      <c r="S1051" s="2"/>
      <c r="T1051"/>
      <c r="U1051" s="2" t="s">
        <v>5710</v>
      </c>
      <c r="V1051" s="2" t="s">
        <v>3811</v>
      </c>
      <c r="W1051" s="2" t="s">
        <v>46</v>
      </c>
      <c r="X1051" s="2" t="s">
        <v>151</v>
      </c>
      <c r="Y1051" s="2" t="s">
        <v>52</v>
      </c>
      <c r="Z1051" s="17">
        <f>IF(Tabela1[[#This Row],[R.A.E]]="SIM",VLOOKUP(Tabela1[[#This Row],[CLASSIFICAÇÃO]],[1]Lista_Susp_!PRAZO,2,0)+Tabela1[[#This Row],[DATA]],"")</f>
        <v>45534</v>
      </c>
      <c r="AA1051" s="19" t="str">
        <f ca="1">IF(Tabela1[[#This Row],[R.A.E]]="SIM",IF(AC1051="ok","CONCLUÍDO",IF(Tabela1[[#This Row],[PRAZO ABERTURA R.A.E]]&lt;TODAY(),"ATRASADO","NO PRAZO")))</f>
        <v>ATRASADO</v>
      </c>
      <c r="AB1051" s="19">
        <f ca="1">IF(Tabela1[[#This Row],[PRAZO ABERTURA R.A.E]]&gt;=TODAY(),"",IF(Tabela1[[#This Row],[STATUS]]="ATRASADO",TODAY()-Tabela1[[#This Row],[PRAZO ABERTURA R.A.E]],""))</f>
        <v>49</v>
      </c>
      <c r="AE1051" s="2"/>
      <c r="AF1051" t="s">
        <v>52</v>
      </c>
    </row>
    <row r="1052" spans="1:32" ht="30" x14ac:dyDescent="0.25">
      <c r="A1052" s="20">
        <v>1051</v>
      </c>
      <c r="B1052" s="20" t="s">
        <v>71</v>
      </c>
      <c r="C1052" s="49">
        <v>45526</v>
      </c>
      <c r="D1052" s="6" t="str">
        <f t="shared" si="13"/>
        <v>agosto</v>
      </c>
      <c r="E1052" s="21">
        <v>0.14097222222222222</v>
      </c>
      <c r="F1052" s="40" t="s">
        <v>5711</v>
      </c>
      <c r="G1052" s="20" t="s">
        <v>125</v>
      </c>
      <c r="H1052" s="9"/>
      <c r="I1052" s="10"/>
      <c r="J1052" s="2"/>
      <c r="K1052" s="11" t="s">
        <v>5712</v>
      </c>
      <c r="L1052" s="4" t="s">
        <v>552</v>
      </c>
      <c r="M1052" s="2" t="s">
        <v>128</v>
      </c>
      <c r="N1052" s="20" t="s">
        <v>5713</v>
      </c>
      <c r="O1052" s="20" t="s">
        <v>5714</v>
      </c>
      <c r="P1052" s="2" t="s">
        <v>5715</v>
      </c>
      <c r="S1052" s="2"/>
      <c r="T1052" s="41" t="s">
        <v>5716</v>
      </c>
      <c r="U1052" s="2" t="s">
        <v>5717</v>
      </c>
      <c r="V1052" s="2" t="s">
        <v>374</v>
      </c>
      <c r="W1052" s="2" t="s">
        <v>46</v>
      </c>
      <c r="X1052" s="2" t="s">
        <v>151</v>
      </c>
      <c r="Y1052" s="2" t="s">
        <v>52</v>
      </c>
      <c r="Z1052" s="17">
        <f>IF(Tabela1[[#This Row],[R.A.E]]="SIM",VLOOKUP(Tabela1[[#This Row],[CLASSIFICAÇÃO]],[1]Lista_Susp_!PRAZO,2,0)+Tabela1[[#This Row],[DATA]],"")</f>
        <v>45533</v>
      </c>
      <c r="AA1052" s="19" t="str">
        <f ca="1">IF(Tabela1[[#This Row],[R.A.E]]="SIM",IF(AC1052="ok","CONCLUÍDO",IF(Tabela1[[#This Row],[PRAZO ABERTURA R.A.E]]&lt;TODAY(),"ATRASADO","NO PRAZO")))</f>
        <v>ATRASADO</v>
      </c>
      <c r="AB1052" s="19">
        <f ca="1">IF(Tabela1[[#This Row],[PRAZO ABERTURA R.A.E]]&gt;=TODAY(),"",IF(Tabela1[[#This Row],[STATUS]]="ATRASADO",TODAY()-Tabela1[[#This Row],[PRAZO ABERTURA R.A.E]],""))</f>
        <v>50</v>
      </c>
      <c r="AE1052" s="2"/>
      <c r="AF1052" t="s">
        <v>52</v>
      </c>
    </row>
    <row r="1053" spans="1:32" ht="45" x14ac:dyDescent="0.25">
      <c r="A1053" s="20">
        <v>1052</v>
      </c>
      <c r="B1053" s="20" t="s">
        <v>71</v>
      </c>
      <c r="C1053" s="49">
        <v>45527</v>
      </c>
      <c r="D1053" s="6" t="str">
        <f t="shared" si="13"/>
        <v>agosto</v>
      </c>
      <c r="E1053" s="21">
        <v>0.33333333333333331</v>
      </c>
      <c r="F1053" s="40" t="s">
        <v>5718</v>
      </c>
      <c r="G1053" s="20" t="s">
        <v>73</v>
      </c>
      <c r="H1053" s="9"/>
      <c r="I1053" s="10"/>
      <c r="J1053" s="2"/>
      <c r="K1053" s="11" t="s">
        <v>5719</v>
      </c>
      <c r="L1053" s="4" t="s">
        <v>5720</v>
      </c>
      <c r="M1053" s="2" t="s">
        <v>128</v>
      </c>
      <c r="N1053" s="20" t="s">
        <v>128</v>
      </c>
      <c r="O1053" s="20" t="s">
        <v>5721</v>
      </c>
      <c r="P1053" s="2" t="s">
        <v>5722</v>
      </c>
      <c r="S1053" s="2"/>
      <c r="T1053" s="41" t="s">
        <v>5723</v>
      </c>
      <c r="U1053" s="2" t="s">
        <v>5724</v>
      </c>
      <c r="V1053" s="2" t="s">
        <v>3811</v>
      </c>
      <c r="W1053" s="2" t="s">
        <v>184</v>
      </c>
      <c r="X1053" s="2" t="s">
        <v>47</v>
      </c>
      <c r="Y1053" s="2" t="s">
        <v>52</v>
      </c>
      <c r="Z1053" s="17">
        <f>IF(Tabela1[[#This Row],[R.A.E]]="SIM",VLOOKUP(Tabela1[[#This Row],[CLASSIFICAÇÃO]],[1]Lista_Susp_!PRAZO,2,0)+Tabela1[[#This Row],[DATA]],"")</f>
        <v>45534</v>
      </c>
      <c r="AA1053" s="19" t="str">
        <f ca="1">IF(Tabela1[[#This Row],[R.A.E]]="SIM",IF(AC1053="ok","CONCLUÍDO",IF(Tabela1[[#This Row],[PRAZO ABERTURA R.A.E]]&lt;TODAY(),"ATRASADO","NO PRAZO")))</f>
        <v>ATRASADO</v>
      </c>
      <c r="AB1053" s="19">
        <f ca="1">IF(Tabela1[[#This Row],[PRAZO ABERTURA R.A.E]]&gt;=TODAY(),"",IF(Tabela1[[#This Row],[STATUS]]="ATRASADO",TODAY()-Tabela1[[#This Row],[PRAZO ABERTURA R.A.E]],""))</f>
        <v>49</v>
      </c>
      <c r="AE1053" s="2"/>
      <c r="AF1053" t="s">
        <v>52</v>
      </c>
    </row>
    <row r="1054" spans="1:32" x14ac:dyDescent="0.25">
      <c r="A1054" s="20">
        <v>1053</v>
      </c>
      <c r="B1054" s="20" t="s">
        <v>32</v>
      </c>
      <c r="C1054" s="49">
        <v>45527</v>
      </c>
      <c r="D1054" s="6" t="str">
        <f t="shared" si="13"/>
        <v>agosto</v>
      </c>
      <c r="E1054" s="21">
        <v>0.52083333333333337</v>
      </c>
      <c r="F1054" s="40" t="s">
        <v>5725</v>
      </c>
      <c r="G1054" s="20" t="s">
        <v>125</v>
      </c>
      <c r="H1054" s="9"/>
      <c r="I1054" s="10"/>
      <c r="J1054" s="2"/>
      <c r="K1054" s="11" t="s">
        <v>5726</v>
      </c>
      <c r="L1054" s="4" t="s">
        <v>5727</v>
      </c>
      <c r="M1054" s="2" t="s">
        <v>128</v>
      </c>
      <c r="N1054" s="20" t="s">
        <v>128</v>
      </c>
      <c r="O1054" s="20" t="s">
        <v>5728</v>
      </c>
      <c r="P1054" s="2" t="s">
        <v>245</v>
      </c>
      <c r="S1054" s="2"/>
      <c r="T1054" s="41" t="s">
        <v>5729</v>
      </c>
      <c r="U1054" s="2" t="s">
        <v>5730</v>
      </c>
      <c r="V1054" s="2" t="s">
        <v>104</v>
      </c>
      <c r="W1054" s="2" t="s">
        <v>46</v>
      </c>
      <c r="X1054" s="2" t="s">
        <v>47</v>
      </c>
      <c r="Y1054" s="2" t="s">
        <v>48</v>
      </c>
      <c r="Z1054" s="17" t="str">
        <f>IF(Tabela1[[#This Row],[R.A.E]]="SIM",VLOOKUP(Tabela1[[#This Row],[CLASSIFICAÇÃO]],[1]Lista_Susp_!PRAZO,2,0)+Tabela1[[#This Row],[DATA]],"")</f>
        <v/>
      </c>
      <c r="AA1054" s="19" t="b">
        <f ca="1">IF(Tabela1[[#This Row],[R.A.E]]="SIM",IF(AC1054="ok","CONCLUÍDO",IF(Tabela1[[#This Row],[PRAZO ABERTURA R.A.E]]&lt;TODAY(),"ATRASADO","NO PRAZO")))</f>
        <v>0</v>
      </c>
      <c r="AB1054" s="19" t="str">
        <f ca="1">IF(Tabela1[[#This Row],[PRAZO ABERTURA R.A.E]]&gt;=TODAY(),"",IF(Tabela1[[#This Row],[STATUS]]="ATRASADO",TODAY()-Tabela1[[#This Row],[PRAZO ABERTURA R.A.E]],""))</f>
        <v/>
      </c>
      <c r="AE1054" s="2"/>
      <c r="AF1054" t="s">
        <v>52</v>
      </c>
    </row>
    <row r="1055" spans="1:32" x14ac:dyDescent="0.25">
      <c r="A1055" s="20">
        <v>1054</v>
      </c>
      <c r="B1055" s="20" t="s">
        <v>32</v>
      </c>
      <c r="C1055" s="49">
        <v>45527</v>
      </c>
      <c r="D1055" s="6" t="str">
        <f t="shared" si="13"/>
        <v>agosto</v>
      </c>
      <c r="E1055" s="21">
        <v>0.6875</v>
      </c>
      <c r="F1055" s="40" t="s">
        <v>5731</v>
      </c>
      <c r="G1055" s="20" t="s">
        <v>125</v>
      </c>
      <c r="H1055" s="9"/>
      <c r="I1055" s="10"/>
      <c r="J1055" s="2"/>
      <c r="K1055" s="11" t="s">
        <v>5732</v>
      </c>
      <c r="L1055" s="4" t="s">
        <v>5733</v>
      </c>
      <c r="M1055" s="2" t="s">
        <v>128</v>
      </c>
      <c r="N1055" s="20" t="s">
        <v>128</v>
      </c>
      <c r="O1055" s="20" t="s">
        <v>5734</v>
      </c>
      <c r="P1055" s="2" t="s">
        <v>5735</v>
      </c>
      <c r="S1055" s="2"/>
      <c r="T1055" s="41" t="s">
        <v>5736</v>
      </c>
      <c r="U1055" s="20" t="s">
        <v>5734</v>
      </c>
      <c r="V1055" s="2" t="s">
        <v>135</v>
      </c>
      <c r="W1055" s="2" t="s">
        <v>46</v>
      </c>
      <c r="X1055" s="2" t="s">
        <v>47</v>
      </c>
      <c r="Y1055" s="2" t="s">
        <v>48</v>
      </c>
      <c r="Z1055" s="17" t="str">
        <f>IF(Tabela1[[#This Row],[R.A.E]]="SIM",VLOOKUP(Tabela1[[#This Row],[CLASSIFICAÇÃO]],[1]Lista_Susp_!PRAZO,2,0)+Tabela1[[#This Row],[DATA]],"")</f>
        <v/>
      </c>
      <c r="AA1055" s="19" t="b">
        <f ca="1">IF(Tabela1[[#This Row],[R.A.E]]="SIM",IF(AC1055="ok","CONCLUÍDO",IF(Tabela1[[#This Row],[PRAZO ABERTURA R.A.E]]&lt;TODAY(),"ATRASADO","NO PRAZO")))</f>
        <v>0</v>
      </c>
      <c r="AB1055" s="19" t="str">
        <f ca="1">IF(Tabela1[[#This Row],[PRAZO ABERTURA R.A.E]]&gt;=TODAY(),"",IF(Tabela1[[#This Row],[STATUS]]="ATRASADO",TODAY()-Tabela1[[#This Row],[PRAZO ABERTURA R.A.E]],""))</f>
        <v/>
      </c>
      <c r="AE1055" s="2"/>
      <c r="AF1055" t="s">
        <v>52</v>
      </c>
    </row>
    <row r="1056" spans="1:32" x14ac:dyDescent="0.25">
      <c r="A1056" s="20">
        <v>1055</v>
      </c>
      <c r="B1056" s="20" t="s">
        <v>71</v>
      </c>
      <c r="C1056" s="49">
        <v>45527</v>
      </c>
      <c r="D1056" s="6" t="str">
        <f t="shared" si="13"/>
        <v>agosto</v>
      </c>
      <c r="E1056" s="21">
        <v>0.38194444444444442</v>
      </c>
      <c r="F1056" s="40" t="s">
        <v>935</v>
      </c>
      <c r="G1056" s="20" t="s">
        <v>125</v>
      </c>
      <c r="H1056" s="9"/>
      <c r="I1056" s="10"/>
      <c r="J1056" s="2"/>
      <c r="K1056" s="11" t="s">
        <v>5737</v>
      </c>
      <c r="L1056" s="4" t="s">
        <v>4119</v>
      </c>
      <c r="M1056" s="2" t="s">
        <v>128</v>
      </c>
      <c r="N1056" s="20" t="s">
        <v>128</v>
      </c>
      <c r="O1056" s="20" t="s">
        <v>4598</v>
      </c>
      <c r="P1056" s="2" t="s">
        <v>5738</v>
      </c>
      <c r="S1056" s="2"/>
      <c r="T1056" t="s">
        <v>5739</v>
      </c>
      <c r="U1056" s="2" t="s">
        <v>5740</v>
      </c>
      <c r="V1056" s="2" t="s">
        <v>374</v>
      </c>
      <c r="W1056" s="2" t="s">
        <v>46</v>
      </c>
      <c r="X1056" s="2" t="s">
        <v>151</v>
      </c>
      <c r="Y1056" s="2" t="s">
        <v>52</v>
      </c>
      <c r="Z1056" s="17">
        <f>IF(Tabela1[[#This Row],[R.A.E]]="SIM",VLOOKUP(Tabela1[[#This Row],[CLASSIFICAÇÃO]],[1]Lista_Susp_!PRAZO,2,0)+Tabela1[[#This Row],[DATA]],"")</f>
        <v>45534</v>
      </c>
      <c r="AA1056" s="19" t="str">
        <f ca="1">IF(Tabela1[[#This Row],[R.A.E]]="SIM",IF(AC1056="ok","CONCLUÍDO",IF(Tabela1[[#This Row],[PRAZO ABERTURA R.A.E]]&lt;TODAY(),"ATRASADO","NO PRAZO")))</f>
        <v>ATRASADO</v>
      </c>
      <c r="AB1056" s="19">
        <f ca="1">IF(Tabela1[[#This Row],[PRAZO ABERTURA R.A.E]]&gt;=TODAY(),"",IF(Tabela1[[#This Row],[STATUS]]="ATRASADO",TODAY()-Tabela1[[#This Row],[PRAZO ABERTURA R.A.E]],""))</f>
        <v>49</v>
      </c>
      <c r="AE1056" s="2"/>
      <c r="AF1056" t="s">
        <v>52</v>
      </c>
    </row>
    <row r="1057" spans="1:32" ht="45" x14ac:dyDescent="0.25">
      <c r="A1057" s="20">
        <v>1056</v>
      </c>
      <c r="B1057" s="20" t="s">
        <v>71</v>
      </c>
      <c r="C1057" s="49">
        <v>45527</v>
      </c>
      <c r="D1057" s="6" t="str">
        <f t="shared" si="13"/>
        <v>agosto</v>
      </c>
      <c r="E1057" s="21">
        <v>0.85416666666666663</v>
      </c>
      <c r="F1057" s="40" t="s">
        <v>5741</v>
      </c>
      <c r="G1057" s="20" t="s">
        <v>125</v>
      </c>
      <c r="H1057" s="9"/>
      <c r="I1057" s="10"/>
      <c r="J1057" s="2"/>
      <c r="K1057" s="11" t="s">
        <v>5742</v>
      </c>
      <c r="L1057" s="4" t="s">
        <v>75</v>
      </c>
      <c r="M1057" s="2" t="s">
        <v>163</v>
      </c>
      <c r="N1057" s="20" t="s">
        <v>5743</v>
      </c>
      <c r="O1057" s="20" t="s">
        <v>5744</v>
      </c>
      <c r="P1057" s="2" t="s">
        <v>1279</v>
      </c>
      <c r="S1057" s="2"/>
      <c r="T1057" s="41" t="s">
        <v>5745</v>
      </c>
      <c r="U1057" s="2" t="s">
        <v>4960</v>
      </c>
      <c r="V1057" s="2" t="s">
        <v>5545</v>
      </c>
      <c r="W1057" s="2" t="s">
        <v>46</v>
      </c>
      <c r="X1057" s="2" t="s">
        <v>47</v>
      </c>
      <c r="Y1057" s="2" t="s">
        <v>48</v>
      </c>
      <c r="Z1057" s="17" t="str">
        <f>IF(Tabela1[[#This Row],[R.A.E]]="SIM",VLOOKUP(Tabela1[[#This Row],[CLASSIFICAÇÃO]],[1]Lista_Susp_!PRAZO,2,0)+Tabela1[[#This Row],[DATA]],"")</f>
        <v/>
      </c>
      <c r="AA1057" s="19" t="b">
        <f ca="1">IF(Tabela1[[#This Row],[R.A.E]]="SIM",IF(AC1057="ok","CONCLUÍDO",IF(Tabela1[[#This Row],[PRAZO ABERTURA R.A.E]]&lt;TODAY(),"ATRASADO","NO PRAZO")))</f>
        <v>0</v>
      </c>
      <c r="AB1057" s="19" t="str">
        <f ca="1">IF(Tabela1[[#This Row],[PRAZO ABERTURA R.A.E]]&gt;=TODAY(),"",IF(Tabela1[[#This Row],[STATUS]]="ATRASADO",TODAY()-Tabela1[[#This Row],[PRAZO ABERTURA R.A.E]],""))</f>
        <v/>
      </c>
      <c r="AE1057" s="2"/>
      <c r="AF1057" t="s">
        <v>52</v>
      </c>
    </row>
    <row r="1058" spans="1:32" ht="45" x14ac:dyDescent="0.25">
      <c r="A1058" s="20">
        <v>1057</v>
      </c>
      <c r="B1058" s="20" t="s">
        <v>71</v>
      </c>
      <c r="C1058" s="49">
        <v>45528</v>
      </c>
      <c r="D1058" s="6" t="str">
        <f t="shared" si="13"/>
        <v>agosto</v>
      </c>
      <c r="E1058" s="21">
        <v>0.3611111111111111</v>
      </c>
      <c r="F1058" s="40" t="s">
        <v>2778</v>
      </c>
      <c r="G1058" s="20" t="s">
        <v>125</v>
      </c>
      <c r="H1058" s="9"/>
      <c r="I1058" s="10"/>
      <c r="J1058" s="2"/>
      <c r="K1058" s="11" t="s">
        <v>5746</v>
      </c>
      <c r="L1058" s="4" t="s">
        <v>75</v>
      </c>
      <c r="M1058" s="2" t="s">
        <v>128</v>
      </c>
      <c r="N1058" s="20" t="s">
        <v>5747</v>
      </c>
      <c r="O1058" s="20" t="s">
        <v>5748</v>
      </c>
      <c r="P1058" s="2" t="s">
        <v>5749</v>
      </c>
      <c r="S1058" s="2"/>
      <c r="T1058" s="41" t="s">
        <v>5750</v>
      </c>
      <c r="U1058" s="2" t="s">
        <v>5751</v>
      </c>
      <c r="V1058" s="2" t="s">
        <v>3811</v>
      </c>
      <c r="W1058" s="2" t="s">
        <v>46</v>
      </c>
      <c r="X1058" s="2" t="s">
        <v>151</v>
      </c>
      <c r="Y1058" s="2" t="s">
        <v>52</v>
      </c>
      <c r="Z1058" s="17">
        <f>IF(Tabela1[[#This Row],[R.A.E]]="SIM",VLOOKUP(Tabela1[[#This Row],[CLASSIFICAÇÃO]],[1]Lista_Susp_!PRAZO,2,0)+Tabela1[[#This Row],[DATA]],"")</f>
        <v>45535</v>
      </c>
      <c r="AA1058" s="19" t="str">
        <f ca="1">IF(Tabela1[[#This Row],[R.A.E]]="SIM",IF(AC1058="ok","CONCLUÍDO",IF(Tabela1[[#This Row],[PRAZO ABERTURA R.A.E]]&lt;TODAY(),"ATRASADO","NO PRAZO")))</f>
        <v>ATRASADO</v>
      </c>
      <c r="AB1058" s="19">
        <f ca="1">IF(Tabela1[[#This Row],[PRAZO ABERTURA R.A.E]]&gt;=TODAY(),"",IF(Tabela1[[#This Row],[STATUS]]="ATRASADO",TODAY()-Tabela1[[#This Row],[PRAZO ABERTURA R.A.E]],""))</f>
        <v>48</v>
      </c>
      <c r="AE1058" s="2"/>
      <c r="AF1058" t="s">
        <v>52</v>
      </c>
    </row>
    <row r="1059" spans="1:32" ht="45" x14ac:dyDescent="0.25">
      <c r="A1059" s="20">
        <v>1058</v>
      </c>
      <c r="B1059" s="20" t="s">
        <v>32</v>
      </c>
      <c r="C1059" s="49">
        <v>45528</v>
      </c>
      <c r="D1059" s="6" t="str">
        <f t="shared" si="13"/>
        <v>agosto</v>
      </c>
      <c r="E1059" s="21">
        <v>0.72222222222222221</v>
      </c>
      <c r="F1059" s="40" t="s">
        <v>5752</v>
      </c>
      <c r="G1059" s="20" t="s">
        <v>34</v>
      </c>
      <c r="H1059" s="9" t="s">
        <v>113</v>
      </c>
      <c r="I1059" s="10"/>
      <c r="J1059" s="2" t="s">
        <v>52</v>
      </c>
      <c r="K1059" s="11" t="s">
        <v>5753</v>
      </c>
      <c r="L1059" s="4" t="s">
        <v>37</v>
      </c>
      <c r="M1059" s="2" t="s">
        <v>38</v>
      </c>
      <c r="N1059" s="20" t="s">
        <v>5754</v>
      </c>
      <c r="O1059" s="20" t="s">
        <v>5755</v>
      </c>
      <c r="P1059" s="2" t="s">
        <v>4462</v>
      </c>
      <c r="S1059" s="2"/>
      <c r="T1059" s="41" t="s">
        <v>5756</v>
      </c>
      <c r="U1059" s="2" t="s">
        <v>5757</v>
      </c>
      <c r="V1059" s="2" t="s">
        <v>45</v>
      </c>
      <c r="W1059" s="2" t="s">
        <v>61</v>
      </c>
      <c r="X1059" s="2" t="s">
        <v>47</v>
      </c>
      <c r="Y1059" s="2" t="s">
        <v>52</v>
      </c>
      <c r="Z1059" s="17">
        <f>IF(Tabela1[[#This Row],[R.A.E]]="SIM",VLOOKUP(Tabela1[[#This Row],[CLASSIFICAÇÃO]],[1]Lista_Susp_!PRAZO,2,0)+Tabela1[[#This Row],[DATA]],"")</f>
        <v>45535</v>
      </c>
      <c r="AA1059" s="19" t="str">
        <f ca="1">IF(Tabela1[[#This Row],[R.A.E]]="SIM",IF(AC1059="ok","CONCLUÍDO",IF(Tabela1[[#This Row],[PRAZO ABERTURA R.A.E]]&lt;TODAY(),"ATRASADO","NO PRAZO")))</f>
        <v>CONCLUÍDO</v>
      </c>
      <c r="AB1059" s="19" t="str">
        <f ca="1">IF(Tabela1[[#This Row],[PRAZO ABERTURA R.A.E]]&gt;=TODAY(),"",IF(Tabela1[[#This Row],[STATUS]]="ATRASADO",TODAY()-Tabela1[[#This Row],[PRAZO ABERTURA R.A.E]],""))</f>
        <v/>
      </c>
      <c r="AC1059" s="2" t="s">
        <v>186</v>
      </c>
      <c r="AE1059" s="2"/>
      <c r="AF1059" t="s">
        <v>52</v>
      </c>
    </row>
    <row r="1060" spans="1:32" x14ac:dyDescent="0.25">
      <c r="A1060" s="20">
        <v>1059</v>
      </c>
      <c r="B1060" s="20" t="s">
        <v>32</v>
      </c>
      <c r="C1060" s="49">
        <v>45528</v>
      </c>
      <c r="D1060" s="6" t="str">
        <f t="shared" si="13"/>
        <v>agosto</v>
      </c>
      <c r="E1060" s="21">
        <v>0.15277777777777776</v>
      </c>
      <c r="F1060" s="40" t="s">
        <v>5758</v>
      </c>
      <c r="G1060" s="20" t="s">
        <v>125</v>
      </c>
      <c r="H1060" s="9"/>
      <c r="I1060" s="10"/>
      <c r="J1060" s="2"/>
      <c r="K1060" s="11" t="s">
        <v>5759</v>
      </c>
      <c r="L1060" s="4" t="s">
        <v>5760</v>
      </c>
      <c r="M1060" s="2" t="s">
        <v>54</v>
      </c>
      <c r="N1060" s="20" t="s">
        <v>5761</v>
      </c>
      <c r="O1060" s="20" t="s">
        <v>358</v>
      </c>
      <c r="P1060" s="2" t="s">
        <v>3025</v>
      </c>
      <c r="S1060" s="2"/>
      <c r="T1060" t="s">
        <v>5762</v>
      </c>
      <c r="U1060" s="2" t="s">
        <v>2312</v>
      </c>
      <c r="V1060" s="2" t="s">
        <v>45</v>
      </c>
      <c r="W1060" s="2" t="s">
        <v>46</v>
      </c>
      <c r="X1060" s="2" t="s">
        <v>47</v>
      </c>
      <c r="Y1060" s="2" t="s">
        <v>48</v>
      </c>
      <c r="Z1060" s="17" t="str">
        <f>IF(Tabela1[[#This Row],[R.A.E]]="SIM",VLOOKUP(Tabela1[[#This Row],[CLASSIFICAÇÃO]],[1]Lista_Susp_!PRAZO,2,0)+Tabela1[[#This Row],[DATA]],"")</f>
        <v/>
      </c>
      <c r="AA1060" s="19" t="b">
        <f ca="1">IF(Tabela1[[#This Row],[R.A.E]]="SIM",IF(AC1060="ok","CONCLUÍDO",IF(Tabela1[[#This Row],[PRAZO ABERTURA R.A.E]]&lt;TODAY(),"ATRASADO","NO PRAZO")))</f>
        <v>0</v>
      </c>
      <c r="AB1060" s="19" t="str">
        <f ca="1">IF(Tabela1[[#This Row],[PRAZO ABERTURA R.A.E]]&gt;=TODAY(),"",IF(Tabela1[[#This Row],[STATUS]]="ATRASADO",TODAY()-Tabela1[[#This Row],[PRAZO ABERTURA R.A.E]],""))</f>
        <v/>
      </c>
      <c r="AE1060" s="2"/>
      <c r="AF1060" t="s">
        <v>52</v>
      </c>
    </row>
    <row r="1061" spans="1:32" x14ac:dyDescent="0.25">
      <c r="A1061" s="20">
        <v>1060</v>
      </c>
      <c r="B1061" s="20" t="s">
        <v>32</v>
      </c>
      <c r="C1061" s="49">
        <v>45529</v>
      </c>
      <c r="D1061" s="6" t="str">
        <f t="shared" si="13"/>
        <v>agosto</v>
      </c>
      <c r="E1061" s="21">
        <v>0.61805555555555558</v>
      </c>
      <c r="F1061" s="40" t="s">
        <v>5763</v>
      </c>
      <c r="G1061" s="20" t="s">
        <v>73</v>
      </c>
      <c r="H1061" s="9"/>
      <c r="I1061" s="10"/>
      <c r="J1061" s="2"/>
      <c r="K1061" s="11" t="s">
        <v>5764</v>
      </c>
      <c r="L1061" s="4" t="s">
        <v>560</v>
      </c>
      <c r="M1061" s="2" t="s">
        <v>128</v>
      </c>
      <c r="N1061" s="20" t="s">
        <v>5765</v>
      </c>
      <c r="O1061" s="20" t="s">
        <v>5766</v>
      </c>
      <c r="P1061" s="2" t="s">
        <v>1628</v>
      </c>
      <c r="S1061" s="2"/>
      <c r="T1061" s="41" t="s">
        <v>5767</v>
      </c>
      <c r="U1061" s="2" t="s">
        <v>5768</v>
      </c>
      <c r="V1061" s="2" t="s">
        <v>104</v>
      </c>
      <c r="W1061" s="2" t="s">
        <v>46</v>
      </c>
      <c r="X1061" s="2" t="s">
        <v>47</v>
      </c>
      <c r="Y1061" s="2" t="s">
        <v>52</v>
      </c>
      <c r="Z1061" s="17">
        <f>IF(Tabela1[[#This Row],[R.A.E]]="SIM",VLOOKUP(Tabela1[[#This Row],[CLASSIFICAÇÃO]],[1]Lista_Susp_!PRAZO,2,0)+Tabela1[[#This Row],[DATA]],"")</f>
        <v>45536</v>
      </c>
      <c r="AA1061" s="19" t="str">
        <f ca="1">IF(Tabela1[[#This Row],[R.A.E]]="SIM",IF(AC1061="ok","CONCLUÍDO",IF(Tabela1[[#This Row],[PRAZO ABERTURA R.A.E]]&lt;TODAY(),"ATRASADO","NO PRAZO")))</f>
        <v>ATRASADO</v>
      </c>
      <c r="AB1061" s="19">
        <f ca="1">IF(Tabela1[[#This Row],[PRAZO ABERTURA R.A.E]]&gt;=TODAY(),"",IF(Tabela1[[#This Row],[STATUS]]="ATRASADO",TODAY()-Tabela1[[#This Row],[PRAZO ABERTURA R.A.E]],""))</f>
        <v>47</v>
      </c>
      <c r="AE1061" s="2"/>
      <c r="AF1061" t="s">
        <v>52</v>
      </c>
    </row>
    <row r="1062" spans="1:32" ht="60" x14ac:dyDescent="0.25">
      <c r="A1062" s="20">
        <v>1061</v>
      </c>
      <c r="B1062" s="20" t="s">
        <v>32</v>
      </c>
      <c r="C1062" s="49">
        <v>45529</v>
      </c>
      <c r="D1062" s="6" t="str">
        <f t="shared" si="13"/>
        <v>agosto</v>
      </c>
      <c r="E1062" s="21">
        <v>0.72222222222222221</v>
      </c>
      <c r="F1062" s="40" t="s">
        <v>5769</v>
      </c>
      <c r="G1062" s="20" t="s">
        <v>73</v>
      </c>
      <c r="H1062" s="9"/>
      <c r="I1062" s="10"/>
      <c r="J1062" s="2"/>
      <c r="K1062" s="11" t="s">
        <v>5770</v>
      </c>
      <c r="L1062" s="4" t="s">
        <v>37</v>
      </c>
      <c r="M1062" s="2" t="s">
        <v>272</v>
      </c>
      <c r="N1062" s="20" t="s">
        <v>5771</v>
      </c>
      <c r="O1062" s="20" t="s">
        <v>5772</v>
      </c>
      <c r="P1062" s="2" t="s">
        <v>5773</v>
      </c>
      <c r="S1062" s="2"/>
      <c r="T1062" s="41" t="s">
        <v>5774</v>
      </c>
      <c r="U1062" s="2" t="s">
        <v>5775</v>
      </c>
      <c r="V1062" s="2" t="s">
        <v>398</v>
      </c>
      <c r="W1062" s="2" t="s">
        <v>46</v>
      </c>
      <c r="X1062" s="2" t="s">
        <v>47</v>
      </c>
      <c r="Y1062" s="2" t="s">
        <v>48</v>
      </c>
      <c r="Z1062" s="17" t="str">
        <f>IF(Tabela1[[#This Row],[R.A.E]]="SIM",VLOOKUP(Tabela1[[#This Row],[CLASSIFICAÇÃO]],[1]Lista_Susp_!PRAZO,2,0)+Tabela1[[#This Row],[DATA]],"")</f>
        <v/>
      </c>
      <c r="AA1062" s="19" t="b">
        <f ca="1">IF(Tabela1[[#This Row],[R.A.E]]="SIM",IF(AC1062="ok","CONCLUÍDO",IF(Tabela1[[#This Row],[PRAZO ABERTURA R.A.E]]&lt;TODAY(),"ATRASADO","NO PRAZO")))</f>
        <v>0</v>
      </c>
      <c r="AB1062" s="19" t="str">
        <f ca="1">IF(Tabela1[[#This Row],[PRAZO ABERTURA R.A.E]]&gt;=TODAY(),"",IF(Tabela1[[#This Row],[STATUS]]="ATRASADO",TODAY()-Tabela1[[#This Row],[PRAZO ABERTURA R.A.E]],""))</f>
        <v/>
      </c>
      <c r="AE1062" s="2"/>
      <c r="AF1062" t="s">
        <v>52</v>
      </c>
    </row>
    <row r="1063" spans="1:32" ht="45" x14ac:dyDescent="0.25">
      <c r="A1063" s="20">
        <v>1062</v>
      </c>
      <c r="B1063" s="20" t="s">
        <v>32</v>
      </c>
      <c r="C1063" s="49">
        <v>45529</v>
      </c>
      <c r="D1063" s="6" t="str">
        <f t="shared" si="13"/>
        <v>agosto</v>
      </c>
      <c r="E1063" s="21">
        <v>0.54166666666666663</v>
      </c>
      <c r="F1063" s="40" t="s">
        <v>5776</v>
      </c>
      <c r="G1063" s="20" t="s">
        <v>1084</v>
      </c>
      <c r="H1063" s="2"/>
      <c r="I1063" s="9"/>
      <c r="J1063" s="2"/>
      <c r="K1063" s="11" t="s">
        <v>5777</v>
      </c>
      <c r="L1063" s="4" t="s">
        <v>37</v>
      </c>
      <c r="M1063" s="2" t="s">
        <v>38</v>
      </c>
      <c r="N1063" s="20" t="s">
        <v>5503</v>
      </c>
      <c r="O1063" s="20" t="s">
        <v>4702</v>
      </c>
      <c r="P1063" s="2" t="s">
        <v>3878</v>
      </c>
      <c r="S1063" s="2"/>
      <c r="T1063" s="41" t="s">
        <v>5778</v>
      </c>
      <c r="U1063" s="2" t="s">
        <v>5240</v>
      </c>
      <c r="V1063" s="2" t="s">
        <v>279</v>
      </c>
      <c r="W1063" s="2" t="s">
        <v>184</v>
      </c>
      <c r="X1063" s="2" t="s">
        <v>151</v>
      </c>
      <c r="Y1063" s="2" t="s">
        <v>52</v>
      </c>
      <c r="Z1063" s="17">
        <f>IF(Tabela1[[#This Row],[R.A.E]]="SIM",VLOOKUP(Tabela1[[#This Row],[CLASSIFICAÇÃO]],[1]Lista_Susp_!PRAZO,2,0)+Tabela1[[#This Row],[DATA]],"")</f>
        <v>45536</v>
      </c>
      <c r="AA1063" s="19" t="str">
        <f ca="1">IF(Tabela1[[#This Row],[R.A.E]]="SIM",IF(AC1063="ok","CONCLUÍDO",IF(Tabela1[[#This Row],[PRAZO ABERTURA R.A.E]]&lt;TODAY(),"ATRASADO","NO PRAZO")))</f>
        <v>CONCLUÍDO</v>
      </c>
      <c r="AB1063" s="19" t="str">
        <f ca="1">IF(Tabela1[[#This Row],[PRAZO ABERTURA R.A.E]]&gt;=TODAY(),"",IF(Tabela1[[#This Row],[STATUS]]="ATRASADO",TODAY()-Tabela1[[#This Row],[PRAZO ABERTURA R.A.E]],""))</f>
        <v/>
      </c>
      <c r="AC1063" s="2" t="s">
        <v>186</v>
      </c>
      <c r="AE1063" s="2"/>
      <c r="AF1063" t="s">
        <v>52</v>
      </c>
    </row>
    <row r="1064" spans="1:32" ht="30" x14ac:dyDescent="0.25">
      <c r="A1064" s="20">
        <v>1063</v>
      </c>
      <c r="B1064" s="20" t="s">
        <v>71</v>
      </c>
      <c r="C1064" s="49">
        <v>45530</v>
      </c>
      <c r="D1064" s="6" t="str">
        <f t="shared" si="13"/>
        <v>agosto</v>
      </c>
      <c r="E1064" s="21">
        <v>0.63472222222222219</v>
      </c>
      <c r="F1064" s="40" t="s">
        <v>5779</v>
      </c>
      <c r="G1064" s="20" t="s">
        <v>34</v>
      </c>
      <c r="H1064" s="9" t="s">
        <v>93</v>
      </c>
      <c r="I1064" s="10"/>
      <c r="J1064" s="2"/>
      <c r="K1064" s="11" t="s">
        <v>5780</v>
      </c>
      <c r="L1064" s="4" t="s">
        <v>75</v>
      </c>
      <c r="M1064" s="2" t="s">
        <v>272</v>
      </c>
      <c r="N1064" s="20" t="s">
        <v>5781</v>
      </c>
      <c r="O1064" s="20" t="s">
        <v>5782</v>
      </c>
      <c r="P1064" s="2" t="s">
        <v>3290</v>
      </c>
      <c r="S1064" s="2"/>
      <c r="T1064" s="41" t="s">
        <v>5783</v>
      </c>
      <c r="U1064" s="2" t="s">
        <v>5784</v>
      </c>
      <c r="V1064" s="2" t="s">
        <v>85</v>
      </c>
      <c r="W1064" s="2" t="s">
        <v>46</v>
      </c>
      <c r="X1064" s="2" t="s">
        <v>151</v>
      </c>
      <c r="Y1064" s="2" t="s">
        <v>52</v>
      </c>
      <c r="Z1064" s="17">
        <f>IF(Tabela1[[#This Row],[R.A.E]]="SIM",VLOOKUP(Tabela1[[#This Row],[CLASSIFICAÇÃO]],[1]Lista_Susp_!PRAZO,2,0)+Tabela1[[#This Row],[DATA]],"")</f>
        <v>45537</v>
      </c>
      <c r="AA1064" s="19" t="str">
        <f ca="1">IF(Tabela1[[#This Row],[R.A.E]]="SIM",IF(AC1064="ok","CONCLUÍDO",IF(Tabela1[[#This Row],[PRAZO ABERTURA R.A.E]]&lt;TODAY(),"ATRASADO","NO PRAZO")))</f>
        <v>ATRASADO</v>
      </c>
      <c r="AB1064" s="19">
        <f ca="1">IF(Tabela1[[#This Row],[PRAZO ABERTURA R.A.E]]&gt;=TODAY(),"",IF(Tabela1[[#This Row],[STATUS]]="ATRASADO",TODAY()-Tabela1[[#This Row],[PRAZO ABERTURA R.A.E]],""))</f>
        <v>46</v>
      </c>
      <c r="AE1064" s="2"/>
      <c r="AF1064" t="s">
        <v>52</v>
      </c>
    </row>
    <row r="1065" spans="1:32" ht="45" x14ac:dyDescent="0.25">
      <c r="A1065" s="20">
        <v>1064</v>
      </c>
      <c r="B1065" s="20" t="s">
        <v>32</v>
      </c>
      <c r="C1065" s="49">
        <v>45530</v>
      </c>
      <c r="D1065" s="6" t="str">
        <f t="shared" si="13"/>
        <v>agosto</v>
      </c>
      <c r="E1065" s="21">
        <v>0.39930555555555558</v>
      </c>
      <c r="F1065" s="40" t="s">
        <v>5785</v>
      </c>
      <c r="G1065" s="20" t="s">
        <v>34</v>
      </c>
      <c r="H1065" s="9" t="s">
        <v>113</v>
      </c>
      <c r="I1065" s="10"/>
      <c r="J1065" s="2"/>
      <c r="K1065" s="11" t="s">
        <v>5786</v>
      </c>
      <c r="L1065" s="4" t="s">
        <v>37</v>
      </c>
      <c r="M1065" s="2" t="s">
        <v>38</v>
      </c>
      <c r="N1065" s="20" t="s">
        <v>3859</v>
      </c>
      <c r="O1065" s="20" t="s">
        <v>5787</v>
      </c>
      <c r="P1065" s="2" t="s">
        <v>3166</v>
      </c>
      <c r="S1065" s="2"/>
      <c r="T1065" s="41" t="s">
        <v>5788</v>
      </c>
      <c r="U1065" s="2" t="s">
        <v>3168</v>
      </c>
      <c r="V1065" s="2" t="s">
        <v>60</v>
      </c>
      <c r="W1065" s="2" t="s">
        <v>46</v>
      </c>
      <c r="X1065" s="2" t="s">
        <v>47</v>
      </c>
      <c r="Y1065" s="2" t="s">
        <v>48</v>
      </c>
      <c r="Z1065" s="17" t="str">
        <f>IF(Tabela1[[#This Row],[R.A.E]]="SIM",VLOOKUP(Tabela1[[#This Row],[CLASSIFICAÇÃO]],[1]Lista_Susp_!PRAZO,2,0)+Tabela1[[#This Row],[DATA]],"")</f>
        <v/>
      </c>
      <c r="AA1065" s="19" t="b">
        <f ca="1">IF(Tabela1[[#This Row],[R.A.E]]="SIM",IF(AC1065="ok","CONCLUÍDO",IF(Tabela1[[#This Row],[PRAZO ABERTURA R.A.E]]&lt;TODAY(),"ATRASADO","NO PRAZO")))</f>
        <v>0</v>
      </c>
      <c r="AB1065" s="19" t="str">
        <f ca="1">IF(Tabela1[[#This Row],[PRAZO ABERTURA R.A.E]]&gt;=TODAY(),"",IF(Tabela1[[#This Row],[STATUS]]="ATRASADO",TODAY()-Tabela1[[#This Row],[PRAZO ABERTURA R.A.E]],""))</f>
        <v/>
      </c>
      <c r="AE1065" s="2"/>
      <c r="AF1065" t="s">
        <v>52</v>
      </c>
    </row>
    <row r="1066" spans="1:32" x14ac:dyDescent="0.25">
      <c r="A1066" s="20">
        <v>1065</v>
      </c>
      <c r="B1066" s="20" t="s">
        <v>32</v>
      </c>
      <c r="C1066" s="49">
        <v>45530</v>
      </c>
      <c r="D1066" s="6" t="str">
        <f t="shared" si="13"/>
        <v>agosto</v>
      </c>
      <c r="E1066" s="21">
        <v>0.63611111111111118</v>
      </c>
      <c r="F1066" s="40" t="s">
        <v>5789</v>
      </c>
      <c r="G1066" s="20" t="s">
        <v>125</v>
      </c>
      <c r="H1066" s="9"/>
      <c r="I1066" s="10"/>
      <c r="J1066" s="2"/>
      <c r="K1066" s="11" t="s">
        <v>5790</v>
      </c>
      <c r="L1066" s="4" t="s">
        <v>689</v>
      </c>
      <c r="M1066" s="2" t="s">
        <v>128</v>
      </c>
      <c r="N1066" s="20" t="s">
        <v>4316</v>
      </c>
      <c r="O1066" s="20" t="s">
        <v>5440</v>
      </c>
      <c r="P1066" s="2" t="s">
        <v>394</v>
      </c>
      <c r="S1066" s="2"/>
      <c r="T1066" s="41" t="s">
        <v>4833</v>
      </c>
      <c r="U1066" s="2" t="s">
        <v>5308</v>
      </c>
      <c r="V1066" s="2" t="s">
        <v>135</v>
      </c>
      <c r="W1066" s="2" t="s">
        <v>46</v>
      </c>
      <c r="X1066" s="2" t="s">
        <v>47</v>
      </c>
      <c r="Y1066" s="2" t="s">
        <v>48</v>
      </c>
      <c r="Z1066" s="17" t="str">
        <f>IF(Tabela1[[#This Row],[R.A.E]]="SIM",VLOOKUP(Tabela1[[#This Row],[CLASSIFICAÇÃO]],[1]Lista_Susp_!PRAZO,2,0)+Tabela1[[#This Row],[DATA]],"")</f>
        <v/>
      </c>
      <c r="AA1066" s="19" t="b">
        <f ca="1">IF(Tabela1[[#This Row],[R.A.E]]="SIM",IF(AC1066="ok","CONCLUÍDO",IF(Tabela1[[#This Row],[PRAZO ABERTURA R.A.E]]&lt;TODAY(),"ATRASADO","NO PRAZO")))</f>
        <v>0</v>
      </c>
      <c r="AB1066" s="19" t="str">
        <f ca="1">IF(Tabela1[[#This Row],[PRAZO ABERTURA R.A.E]]&gt;=TODAY(),"",IF(Tabela1[[#This Row],[STATUS]]="ATRASADO",TODAY()-Tabela1[[#This Row],[PRAZO ABERTURA R.A.E]],""))</f>
        <v/>
      </c>
      <c r="AE1066" s="2"/>
      <c r="AF1066" t="s">
        <v>52</v>
      </c>
    </row>
    <row r="1067" spans="1:32" ht="30" x14ac:dyDescent="0.25">
      <c r="A1067" s="20">
        <v>1066</v>
      </c>
      <c r="B1067" s="20" t="s">
        <v>32</v>
      </c>
      <c r="C1067" s="49">
        <v>45530</v>
      </c>
      <c r="D1067" s="6" t="str">
        <f t="shared" si="13"/>
        <v>agosto</v>
      </c>
      <c r="E1067" s="21">
        <v>0.40277777777777773</v>
      </c>
      <c r="F1067" s="40" t="s">
        <v>5791</v>
      </c>
      <c r="G1067" s="20" t="s">
        <v>73</v>
      </c>
      <c r="H1067" s="9"/>
      <c r="I1067" s="10"/>
      <c r="J1067" s="2"/>
      <c r="K1067" s="11" t="s">
        <v>5792</v>
      </c>
      <c r="L1067" s="4" t="s">
        <v>37</v>
      </c>
      <c r="M1067" s="2" t="s">
        <v>76</v>
      </c>
      <c r="N1067" s="20" t="s">
        <v>5793</v>
      </c>
      <c r="O1067" s="40" t="s">
        <v>5794</v>
      </c>
      <c r="P1067" s="2" t="s">
        <v>3448</v>
      </c>
      <c r="S1067" s="2"/>
      <c r="T1067" s="41" t="s">
        <v>5795</v>
      </c>
      <c r="U1067" s="2" t="s">
        <v>5796</v>
      </c>
      <c r="V1067" s="2" t="s">
        <v>467</v>
      </c>
      <c r="W1067" s="2" t="s">
        <v>46</v>
      </c>
      <c r="X1067" s="2" t="s">
        <v>47</v>
      </c>
      <c r="Y1067" s="2" t="s">
        <v>48</v>
      </c>
      <c r="Z1067" s="17" t="str">
        <f>IF(Tabela1[[#This Row],[R.A.E]]="SIM",VLOOKUP(Tabela1[[#This Row],[CLASSIFICAÇÃO]],[1]Lista_Susp_!PRAZO,2,0)+Tabela1[[#This Row],[DATA]],"")</f>
        <v/>
      </c>
      <c r="AA1067" s="19" t="b">
        <f ca="1">IF(Tabela1[[#This Row],[R.A.E]]="SIM",IF(AC1067="ok","CONCLUÍDO",IF(Tabela1[[#This Row],[PRAZO ABERTURA R.A.E]]&lt;TODAY(),"ATRASADO","NO PRAZO")))</f>
        <v>0</v>
      </c>
      <c r="AB1067" s="19" t="str">
        <f ca="1">IF(Tabela1[[#This Row],[PRAZO ABERTURA R.A.E]]&gt;=TODAY(),"",IF(Tabela1[[#This Row],[STATUS]]="ATRASADO",TODAY()-Tabela1[[#This Row],[PRAZO ABERTURA R.A.E]],""))</f>
        <v/>
      </c>
      <c r="AE1067" s="2"/>
      <c r="AF1067" t="s">
        <v>52</v>
      </c>
    </row>
    <row r="1068" spans="1:32" ht="45" x14ac:dyDescent="0.25">
      <c r="A1068" s="20">
        <v>1067</v>
      </c>
      <c r="B1068" s="20" t="s">
        <v>71</v>
      </c>
      <c r="C1068" s="49">
        <v>45530</v>
      </c>
      <c r="D1068" s="6" t="str">
        <f t="shared" si="13"/>
        <v>agosto</v>
      </c>
      <c r="E1068" s="21">
        <v>0.4375</v>
      </c>
      <c r="F1068" s="40" t="s">
        <v>5797</v>
      </c>
      <c r="G1068" s="20" t="s">
        <v>125</v>
      </c>
      <c r="H1068" s="9"/>
      <c r="I1068" s="10"/>
      <c r="J1068" s="2"/>
      <c r="K1068" s="11" t="s">
        <v>5798</v>
      </c>
      <c r="L1068" s="4" t="s">
        <v>4898</v>
      </c>
      <c r="M1068" s="2" t="s">
        <v>128</v>
      </c>
      <c r="N1068" s="20" t="s">
        <v>4899</v>
      </c>
      <c r="O1068" s="20" t="s">
        <v>5799</v>
      </c>
      <c r="P1068" s="2" t="s">
        <v>846</v>
      </c>
      <c r="S1068" s="2"/>
      <c r="T1068" s="41" t="s">
        <v>5800</v>
      </c>
      <c r="U1068" s="2" t="s">
        <v>5801</v>
      </c>
      <c r="V1068" s="2" t="s">
        <v>3811</v>
      </c>
      <c r="W1068" s="2" t="s">
        <v>184</v>
      </c>
      <c r="X1068" s="2" t="s">
        <v>47</v>
      </c>
      <c r="Y1068" s="2" t="s">
        <v>52</v>
      </c>
      <c r="Z1068" s="17">
        <f>IF(Tabela1[[#This Row],[R.A.E]]="SIM",VLOOKUP(Tabela1[[#This Row],[CLASSIFICAÇÃO]],[1]Lista_Susp_!PRAZO,2,0)+Tabela1[[#This Row],[DATA]],"")</f>
        <v>45537</v>
      </c>
      <c r="AA1068" s="19" t="str">
        <f ca="1">IF(Tabela1[[#This Row],[R.A.E]]="SIM",IF(AC1068="ok","CONCLUÍDO",IF(Tabela1[[#This Row],[PRAZO ABERTURA R.A.E]]&lt;TODAY(),"ATRASADO","NO PRAZO")))</f>
        <v>ATRASADO</v>
      </c>
      <c r="AB1068" s="19">
        <f ca="1">IF(Tabela1[[#This Row],[PRAZO ABERTURA R.A.E]]&gt;=TODAY(),"",IF(Tabela1[[#This Row],[STATUS]]="ATRASADO",TODAY()-Tabela1[[#This Row],[PRAZO ABERTURA R.A.E]],""))</f>
        <v>46</v>
      </c>
      <c r="AE1068" s="2"/>
      <c r="AF1068" t="s">
        <v>52</v>
      </c>
    </row>
    <row r="1069" spans="1:32" ht="45" x14ac:dyDescent="0.25">
      <c r="A1069" s="20">
        <v>1068</v>
      </c>
      <c r="B1069" s="20" t="s">
        <v>71</v>
      </c>
      <c r="C1069" s="49">
        <v>45531</v>
      </c>
      <c r="D1069" s="6" t="str">
        <f t="shared" si="13"/>
        <v>agosto</v>
      </c>
      <c r="E1069" s="21">
        <v>0.43055555555555558</v>
      </c>
      <c r="F1069" s="40" t="s">
        <v>5797</v>
      </c>
      <c r="G1069" s="20" t="s">
        <v>73</v>
      </c>
      <c r="H1069" s="9"/>
      <c r="I1069" s="10"/>
      <c r="J1069" s="2"/>
      <c r="K1069" s="11" t="s">
        <v>5802</v>
      </c>
      <c r="L1069" s="4" t="s">
        <v>75</v>
      </c>
      <c r="M1069" s="2" t="s">
        <v>569</v>
      </c>
      <c r="N1069" s="20" t="s">
        <v>5803</v>
      </c>
      <c r="O1069" s="20" t="s">
        <v>5804</v>
      </c>
      <c r="P1069" s="2" t="s">
        <v>4656</v>
      </c>
      <c r="S1069" s="2"/>
      <c r="T1069" s="41" t="s">
        <v>5805</v>
      </c>
      <c r="U1069" s="2" t="s">
        <v>4658</v>
      </c>
      <c r="V1069" s="2" t="s">
        <v>374</v>
      </c>
      <c r="W1069" s="2" t="s">
        <v>46</v>
      </c>
      <c r="X1069" s="2" t="s">
        <v>47</v>
      </c>
      <c r="Y1069" s="2" t="s">
        <v>48</v>
      </c>
      <c r="Z1069" s="17" t="str">
        <f>IF(Tabela1[[#This Row],[R.A.E]]="SIM",VLOOKUP(Tabela1[[#This Row],[CLASSIFICAÇÃO]],[1]Lista_Susp_!PRAZO,2,0)+Tabela1[[#This Row],[DATA]],"")</f>
        <v/>
      </c>
      <c r="AA1069" s="19" t="b">
        <f ca="1">IF(Tabela1[[#This Row],[R.A.E]]="SIM",IF(AC1069="ok","CONCLUÍDO",IF(Tabela1[[#This Row],[PRAZO ABERTURA R.A.E]]&lt;TODAY(),"ATRASADO","NO PRAZO")))</f>
        <v>0</v>
      </c>
      <c r="AB1069" s="19" t="str">
        <f ca="1">IF(Tabela1[[#This Row],[PRAZO ABERTURA R.A.E]]&gt;=TODAY(),"",IF(Tabela1[[#This Row],[STATUS]]="ATRASADO",TODAY()-Tabela1[[#This Row],[PRAZO ABERTURA R.A.E]],""))</f>
        <v/>
      </c>
      <c r="AE1069" s="2"/>
      <c r="AF1069" t="s">
        <v>52</v>
      </c>
    </row>
    <row r="1070" spans="1:32" x14ac:dyDescent="0.25">
      <c r="A1070" s="80">
        <v>1069</v>
      </c>
      <c r="B1070" s="20" t="s">
        <v>71</v>
      </c>
      <c r="C1070" s="49">
        <v>45531</v>
      </c>
      <c r="D1070" s="6" t="str">
        <f t="shared" si="13"/>
        <v>agosto</v>
      </c>
      <c r="E1070" s="21">
        <v>0.41666666666666669</v>
      </c>
      <c r="F1070" s="40" t="s">
        <v>5806</v>
      </c>
      <c r="G1070" s="20" t="s">
        <v>73</v>
      </c>
      <c r="H1070" s="9"/>
      <c r="I1070" s="10"/>
      <c r="J1070" s="2"/>
      <c r="K1070" s="11" t="s">
        <v>5807</v>
      </c>
      <c r="L1070" s="4" t="s">
        <v>689</v>
      </c>
      <c r="M1070" s="2" t="s">
        <v>128</v>
      </c>
      <c r="N1070" s="20" t="s">
        <v>2039</v>
      </c>
      <c r="O1070" s="20" t="s">
        <v>5808</v>
      </c>
      <c r="P1070" s="2" t="s">
        <v>140</v>
      </c>
      <c r="S1070" s="2"/>
      <c r="T1070" s="41" t="s">
        <v>5809</v>
      </c>
      <c r="U1070" s="2" t="s">
        <v>5810</v>
      </c>
      <c r="V1070" s="2" t="s">
        <v>5811</v>
      </c>
      <c r="W1070" s="2" t="s">
        <v>46</v>
      </c>
      <c r="X1070" s="2" t="s">
        <v>47</v>
      </c>
      <c r="Y1070" s="2" t="s">
        <v>48</v>
      </c>
      <c r="Z1070" s="17" t="str">
        <f>IF(Tabela1[[#This Row],[R.A.E]]="SIM",VLOOKUP(Tabela1[[#This Row],[CLASSIFICAÇÃO]],[1]Lista_Susp_!PRAZO,2,0)+Tabela1[[#This Row],[DATA]],"")</f>
        <v/>
      </c>
      <c r="AA1070" s="19" t="b">
        <f ca="1">IF(Tabela1[[#This Row],[R.A.E]]="SIM",IF(AC1070="ok","CONCLUÍDO",IF(Tabela1[[#This Row],[PRAZO ABERTURA R.A.E]]&lt;TODAY(),"ATRASADO","NO PRAZO")))</f>
        <v>0</v>
      </c>
      <c r="AB1070" s="19" t="str">
        <f ca="1">IF(Tabela1[[#This Row],[PRAZO ABERTURA R.A.E]]&gt;=TODAY(),"",IF(Tabela1[[#This Row],[STATUS]]="ATRASADO",TODAY()-Tabela1[[#This Row],[PRAZO ABERTURA R.A.E]],""))</f>
        <v/>
      </c>
      <c r="AE1070" s="2"/>
      <c r="AF1070" t="s">
        <v>52</v>
      </c>
    </row>
    <row r="1071" spans="1:32" x14ac:dyDescent="0.25">
      <c r="A1071" s="20">
        <v>1070</v>
      </c>
      <c r="B1071" s="20" t="s">
        <v>32</v>
      </c>
      <c r="C1071" s="49">
        <v>45531</v>
      </c>
      <c r="D1071" s="6" t="str">
        <f t="shared" si="13"/>
        <v>agosto</v>
      </c>
      <c r="E1071" s="21">
        <v>0.4694444444444445</v>
      </c>
      <c r="F1071" s="40" t="s">
        <v>5812</v>
      </c>
      <c r="G1071" s="20" t="s">
        <v>125</v>
      </c>
      <c r="H1071" s="9"/>
      <c r="I1071" s="10"/>
      <c r="J1071" s="2"/>
      <c r="K1071" s="11" t="s">
        <v>5813</v>
      </c>
      <c r="L1071" s="4" t="s">
        <v>3885</v>
      </c>
      <c r="M1071" s="2" t="s">
        <v>128</v>
      </c>
      <c r="N1071" s="20" t="s">
        <v>1104</v>
      </c>
      <c r="O1071" s="20" t="s">
        <v>5814</v>
      </c>
      <c r="P1071" s="2" t="s">
        <v>5815</v>
      </c>
      <c r="S1071" s="2"/>
      <c r="T1071" s="41" t="s">
        <v>5816</v>
      </c>
      <c r="U1071" s="2" t="s">
        <v>3888</v>
      </c>
      <c r="V1071" s="2" t="s">
        <v>135</v>
      </c>
      <c r="W1071" s="2" t="s">
        <v>46</v>
      </c>
      <c r="X1071" s="2" t="s">
        <v>47</v>
      </c>
      <c r="Y1071" s="2" t="s">
        <v>48</v>
      </c>
      <c r="Z1071" s="17" t="str">
        <f>IF(Tabela1[[#This Row],[R.A.E]]="SIM",VLOOKUP(Tabela1[[#This Row],[CLASSIFICAÇÃO]],[1]Lista_Susp_!PRAZO,2,0)+Tabela1[[#This Row],[DATA]],"")</f>
        <v/>
      </c>
      <c r="AA1071" s="19" t="b">
        <f ca="1">IF(Tabela1[[#This Row],[R.A.E]]="SIM",IF(AC1071="ok","CONCLUÍDO",IF(Tabela1[[#This Row],[PRAZO ABERTURA R.A.E]]&lt;TODAY(),"ATRASADO","NO PRAZO")))</f>
        <v>0</v>
      </c>
      <c r="AB1071" s="19" t="str">
        <f ca="1">IF(Tabela1[[#This Row],[PRAZO ABERTURA R.A.E]]&gt;=TODAY(),"",IF(Tabela1[[#This Row],[STATUS]]="ATRASADO",TODAY()-Tabela1[[#This Row],[PRAZO ABERTURA R.A.E]],""))</f>
        <v/>
      </c>
      <c r="AE1071" s="2"/>
      <c r="AF1071" t="s">
        <v>52</v>
      </c>
    </row>
    <row r="1072" spans="1:32" ht="45" x14ac:dyDescent="0.25">
      <c r="A1072" s="80">
        <v>1071</v>
      </c>
      <c r="B1072" s="20" t="s">
        <v>71</v>
      </c>
      <c r="C1072" s="49">
        <v>45531</v>
      </c>
      <c r="D1072" s="6" t="str">
        <f t="shared" si="13"/>
        <v>agosto</v>
      </c>
      <c r="E1072" s="21">
        <v>0.61111111111111105</v>
      </c>
      <c r="F1072" s="40" t="s">
        <v>5817</v>
      </c>
      <c r="G1072" s="20" t="s">
        <v>73</v>
      </c>
      <c r="H1072" s="9"/>
      <c r="I1072" s="10"/>
      <c r="J1072" s="2"/>
      <c r="K1072" s="11" t="s">
        <v>5818</v>
      </c>
      <c r="L1072" s="4" t="s">
        <v>75</v>
      </c>
      <c r="M1072" s="2" t="s">
        <v>128</v>
      </c>
      <c r="N1072" s="20" t="s">
        <v>1748</v>
      </c>
      <c r="O1072" s="20" t="s">
        <v>5819</v>
      </c>
      <c r="P1072" s="2" t="s">
        <v>5820</v>
      </c>
      <c r="S1072" s="2"/>
      <c r="T1072" t="s">
        <v>5821</v>
      </c>
      <c r="U1072" s="2" t="s">
        <v>5822</v>
      </c>
      <c r="V1072" s="2" t="s">
        <v>5545</v>
      </c>
      <c r="W1072" s="2" t="s">
        <v>46</v>
      </c>
      <c r="X1072" s="2" t="s">
        <v>47</v>
      </c>
      <c r="Y1072" s="2" t="s">
        <v>48</v>
      </c>
      <c r="Z1072" s="17" t="str">
        <f>IF(Tabela1[[#This Row],[R.A.E]]="SIM",VLOOKUP(Tabela1[[#This Row],[CLASSIFICAÇÃO]],[1]Lista_Susp_!PRAZO,2,0)+Tabela1[[#This Row],[DATA]],"")</f>
        <v/>
      </c>
      <c r="AA1072" s="19" t="b">
        <f ca="1">IF(Tabela1[[#This Row],[R.A.E]]="SIM",IF(AC1072="ok","CONCLUÍDO",IF(Tabela1[[#This Row],[PRAZO ABERTURA R.A.E]]&lt;TODAY(),"ATRASADO","NO PRAZO")))</f>
        <v>0</v>
      </c>
      <c r="AB1072" s="19" t="str">
        <f ca="1">IF(Tabela1[[#This Row],[PRAZO ABERTURA R.A.E]]&gt;=TODAY(),"",IF(Tabela1[[#This Row],[STATUS]]="ATRASADO",TODAY()-Tabela1[[#This Row],[PRAZO ABERTURA R.A.E]],""))</f>
        <v/>
      </c>
      <c r="AE1072" s="2"/>
      <c r="AF1072" t="s">
        <v>52</v>
      </c>
    </row>
    <row r="1073" spans="1:32" x14ac:dyDescent="0.25">
      <c r="A1073" s="20">
        <v>1072</v>
      </c>
      <c r="B1073" s="20" t="s">
        <v>32</v>
      </c>
      <c r="C1073" s="49">
        <v>45532</v>
      </c>
      <c r="D1073" s="6" t="str">
        <f t="shared" si="13"/>
        <v>agosto</v>
      </c>
      <c r="E1073" s="21">
        <v>0.39583333333333331</v>
      </c>
      <c r="F1073" s="40" t="s">
        <v>5725</v>
      </c>
      <c r="G1073" s="20" t="s">
        <v>125</v>
      </c>
      <c r="H1073" s="9"/>
      <c r="I1073" s="10"/>
      <c r="J1073" s="2"/>
      <c r="K1073" s="11" t="s">
        <v>5823</v>
      </c>
      <c r="L1073" s="4" t="s">
        <v>5727</v>
      </c>
      <c r="M1073" s="2" t="s">
        <v>128</v>
      </c>
      <c r="N1073" s="20" t="s">
        <v>128</v>
      </c>
      <c r="O1073" s="20" t="s">
        <v>5824</v>
      </c>
      <c r="P1073" s="2" t="s">
        <v>245</v>
      </c>
      <c r="S1073" s="2"/>
      <c r="T1073" s="41" t="s">
        <v>5825</v>
      </c>
      <c r="U1073" s="2" t="s">
        <v>5826</v>
      </c>
      <c r="V1073" s="2" t="s">
        <v>104</v>
      </c>
      <c r="W1073" s="2" t="s">
        <v>46</v>
      </c>
      <c r="X1073" s="2" t="s">
        <v>47</v>
      </c>
      <c r="Y1073" s="2" t="s">
        <v>48</v>
      </c>
      <c r="Z1073" s="17" t="str">
        <f>IF(Tabela1[[#This Row],[R.A.E]]="SIM",VLOOKUP(Tabela1[[#This Row],[CLASSIFICAÇÃO]],[1]Lista_Susp_!PRAZO,2,0)+Tabela1[[#This Row],[DATA]],"")</f>
        <v/>
      </c>
      <c r="AA1073" s="19" t="b">
        <f ca="1">IF(Tabela1[[#This Row],[R.A.E]]="SIM",IF(AC1073="ok","CONCLUÍDO",IF(Tabela1[[#This Row],[PRAZO ABERTURA R.A.E]]&lt;TODAY(),"ATRASADO","NO PRAZO")))</f>
        <v>0</v>
      </c>
      <c r="AB1073" s="19" t="str">
        <f ca="1">IF(Tabela1[[#This Row],[PRAZO ABERTURA R.A.E]]&gt;=TODAY(),"",IF(Tabela1[[#This Row],[STATUS]]="ATRASADO",TODAY()-Tabela1[[#This Row],[PRAZO ABERTURA R.A.E]],""))</f>
        <v/>
      </c>
      <c r="AE1073" s="2"/>
      <c r="AF1073" t="s">
        <v>52</v>
      </c>
    </row>
    <row r="1074" spans="1:32" x14ac:dyDescent="0.25">
      <c r="A1074" s="20">
        <v>1073</v>
      </c>
      <c r="B1074" s="20" t="s">
        <v>32</v>
      </c>
      <c r="C1074" s="49">
        <v>45525</v>
      </c>
      <c r="D1074" s="6" t="str">
        <f t="shared" si="13"/>
        <v>agosto</v>
      </c>
      <c r="E1074" s="21">
        <v>0.45833333333333331</v>
      </c>
      <c r="F1074" s="40" t="s">
        <v>5827</v>
      </c>
      <c r="G1074" s="20" t="s">
        <v>34</v>
      </c>
      <c r="H1074" s="9" t="s">
        <v>93</v>
      </c>
      <c r="I1074" s="10"/>
      <c r="J1074" s="2"/>
      <c r="K1074" s="11" t="s">
        <v>5828</v>
      </c>
      <c r="L1074" s="4" t="s">
        <v>37</v>
      </c>
      <c r="M1074" s="2" t="s">
        <v>3934</v>
      </c>
      <c r="N1074" s="20" t="s">
        <v>3934</v>
      </c>
      <c r="O1074" s="20" t="s">
        <v>5829</v>
      </c>
      <c r="P1074" s="2" t="s">
        <v>5830</v>
      </c>
      <c r="S1074" s="2"/>
      <c r="T1074" t="s">
        <v>5831</v>
      </c>
      <c r="U1074" s="2" t="s">
        <v>5832</v>
      </c>
      <c r="V1074" s="2" t="s">
        <v>599</v>
      </c>
      <c r="W1074" s="2" t="s">
        <v>46</v>
      </c>
      <c r="X1074" s="2" t="s">
        <v>47</v>
      </c>
      <c r="Y1074" s="2" t="s">
        <v>48</v>
      </c>
      <c r="Z1074" s="17" t="str">
        <f>IF(Tabela1[[#This Row],[R.A.E]]="SIM",VLOOKUP(Tabela1[[#This Row],[CLASSIFICAÇÃO]],[1]Lista_Susp_!PRAZO,2,0)+Tabela1[[#This Row],[DATA]],"")</f>
        <v/>
      </c>
      <c r="AA1074" s="19" t="b">
        <f ca="1">IF(Tabela1[[#This Row],[R.A.E]]="SIM",IF(AC1074="ok","CONCLUÍDO",IF(Tabela1[[#This Row],[PRAZO ABERTURA R.A.E]]&lt;TODAY(),"ATRASADO","NO PRAZO")))</f>
        <v>0</v>
      </c>
      <c r="AB1074" s="19" t="str">
        <f ca="1">IF(Tabela1[[#This Row],[PRAZO ABERTURA R.A.E]]&gt;=TODAY(),"",IF(Tabela1[[#This Row],[STATUS]]="ATRASADO",TODAY()-Tabela1[[#This Row],[PRAZO ABERTURA R.A.E]],""))</f>
        <v/>
      </c>
      <c r="AE1074" s="2"/>
      <c r="AF1074" t="s">
        <v>48</v>
      </c>
    </row>
    <row r="1075" spans="1:32" ht="45" x14ac:dyDescent="0.25">
      <c r="A1075" s="20">
        <v>1074</v>
      </c>
      <c r="B1075" s="20" t="s">
        <v>32</v>
      </c>
      <c r="C1075" s="49">
        <v>45533</v>
      </c>
      <c r="D1075" s="6" t="str">
        <f t="shared" si="13"/>
        <v>agosto</v>
      </c>
      <c r="E1075" s="21">
        <v>0.64583333333333337</v>
      </c>
      <c r="F1075" s="40" t="s">
        <v>5833</v>
      </c>
      <c r="G1075" s="20" t="s">
        <v>125</v>
      </c>
      <c r="H1075" s="9"/>
      <c r="I1075" s="10"/>
      <c r="J1075" s="2" t="s">
        <v>52</v>
      </c>
      <c r="K1075" s="11" t="s">
        <v>5834</v>
      </c>
      <c r="L1075" s="4" t="s">
        <v>5280</v>
      </c>
      <c r="M1075" s="2" t="s">
        <v>128</v>
      </c>
      <c r="N1075" s="20" t="s">
        <v>128</v>
      </c>
      <c r="O1075" s="20" t="s">
        <v>5835</v>
      </c>
      <c r="P1075" s="2" t="s">
        <v>5836</v>
      </c>
      <c r="S1075" s="2"/>
      <c r="T1075" s="41" t="s">
        <v>5837</v>
      </c>
      <c r="U1075" s="2" t="s">
        <v>5838</v>
      </c>
      <c r="V1075" s="2" t="s">
        <v>219</v>
      </c>
      <c r="W1075" s="2" t="s">
        <v>184</v>
      </c>
      <c r="X1075" s="2" t="s">
        <v>151</v>
      </c>
      <c r="Y1075" s="2" t="s">
        <v>52</v>
      </c>
      <c r="Z1075" s="17">
        <f>IF(Tabela1[[#This Row],[R.A.E]]="SIM",VLOOKUP(Tabela1[[#This Row],[CLASSIFICAÇÃO]],[1]Lista_Susp_!PRAZO,2,0)+Tabela1[[#This Row],[DATA]],"")</f>
        <v>45540</v>
      </c>
      <c r="AA1075" s="19" t="str">
        <f ca="1">IF(Tabela1[[#This Row],[R.A.E]]="SIM",IF(AC1075="ok","CONCLUÍDO",IF(Tabela1[[#This Row],[PRAZO ABERTURA R.A.E]]&lt;TODAY(),"ATRASADO","NO PRAZO")))</f>
        <v>ATRASADO</v>
      </c>
      <c r="AB1075" s="19">
        <f ca="1">IF(Tabela1[[#This Row],[PRAZO ABERTURA R.A.E]]&gt;=TODAY(),"",IF(Tabela1[[#This Row],[STATUS]]="ATRASADO",TODAY()-Tabela1[[#This Row],[PRAZO ABERTURA R.A.E]],""))</f>
        <v>43</v>
      </c>
      <c r="AE1075" s="2"/>
      <c r="AF1075" t="s">
        <v>52</v>
      </c>
    </row>
    <row r="1076" spans="1:32" ht="30" x14ac:dyDescent="0.25">
      <c r="A1076" s="20">
        <v>1075</v>
      </c>
      <c r="B1076" s="20" t="s">
        <v>32</v>
      </c>
      <c r="C1076" s="49">
        <v>45532</v>
      </c>
      <c r="D1076" s="6" t="str">
        <f t="shared" si="13"/>
        <v>agosto</v>
      </c>
      <c r="E1076" s="21">
        <v>0.66666666666666663</v>
      </c>
      <c r="F1076" s="40" t="s">
        <v>4363</v>
      </c>
      <c r="G1076" s="20" t="s">
        <v>34</v>
      </c>
      <c r="H1076" s="9" t="s">
        <v>93</v>
      </c>
      <c r="I1076" s="10"/>
      <c r="J1076" s="2"/>
      <c r="K1076" s="11" t="s">
        <v>5839</v>
      </c>
      <c r="L1076" s="4" t="s">
        <v>37</v>
      </c>
      <c r="M1076" s="2" t="s">
        <v>3934</v>
      </c>
      <c r="N1076" s="20" t="s">
        <v>3934</v>
      </c>
      <c r="O1076" s="20" t="s">
        <v>5840</v>
      </c>
      <c r="P1076" s="2" t="s">
        <v>5830</v>
      </c>
      <c r="S1076" s="2"/>
      <c r="T1076" t="s">
        <v>5841</v>
      </c>
      <c r="U1076" s="2" t="s">
        <v>5842</v>
      </c>
      <c r="V1076" s="2" t="s">
        <v>599</v>
      </c>
      <c r="W1076" s="2" t="s">
        <v>46</v>
      </c>
      <c r="X1076" s="2" t="s">
        <v>47</v>
      </c>
      <c r="Y1076" s="2" t="s">
        <v>48</v>
      </c>
      <c r="Z1076" s="17" t="str">
        <f>IF(Tabela1[[#This Row],[R.A.E]]="SIM",VLOOKUP(Tabela1[[#This Row],[CLASSIFICAÇÃO]],[1]Lista_Susp_!PRAZO,2,0)+Tabela1[[#This Row],[DATA]],"")</f>
        <v/>
      </c>
      <c r="AA1076" s="19" t="b">
        <f ca="1">IF(Tabela1[[#This Row],[R.A.E]]="SIM",IF(AC1076="ok","CONCLUÍDO",IF(Tabela1[[#This Row],[PRAZO ABERTURA R.A.E]]&lt;TODAY(),"ATRASADO","NO PRAZO")))</f>
        <v>0</v>
      </c>
      <c r="AB1076" s="19" t="str">
        <f ca="1">IF(Tabela1[[#This Row],[PRAZO ABERTURA R.A.E]]&gt;=TODAY(),"",IF(Tabela1[[#This Row],[STATUS]]="ATRASADO",TODAY()-Tabela1[[#This Row],[PRAZO ABERTURA R.A.E]],""))</f>
        <v/>
      </c>
      <c r="AE1076" s="2"/>
      <c r="AF1076" t="s">
        <v>48</v>
      </c>
    </row>
    <row r="1077" spans="1:32" ht="30" x14ac:dyDescent="0.25">
      <c r="A1077" s="20">
        <v>1076</v>
      </c>
      <c r="B1077" s="2" t="s">
        <v>32</v>
      </c>
      <c r="C1077" s="49">
        <v>45533</v>
      </c>
      <c r="D1077" s="6" t="str">
        <f t="shared" si="13"/>
        <v>agosto</v>
      </c>
      <c r="E1077" s="21">
        <v>0.53402777777777777</v>
      </c>
      <c r="F1077" s="40" t="s">
        <v>5843</v>
      </c>
      <c r="G1077" s="20" t="s">
        <v>34</v>
      </c>
      <c r="H1077" s="9" t="s">
        <v>93</v>
      </c>
      <c r="I1077" s="10"/>
      <c r="J1077" s="2"/>
      <c r="K1077" s="11" t="s">
        <v>5844</v>
      </c>
      <c r="L1077" s="4" t="s">
        <v>3010</v>
      </c>
      <c r="M1077" s="2" t="s">
        <v>38</v>
      </c>
      <c r="N1077" s="20" t="s">
        <v>1544</v>
      </c>
      <c r="O1077" s="20" t="s">
        <v>5845</v>
      </c>
      <c r="P1077" s="2" t="s">
        <v>5846</v>
      </c>
      <c r="S1077" s="2"/>
      <c r="T1077" s="41" t="s">
        <v>5847</v>
      </c>
      <c r="U1077" s="2" t="s">
        <v>1072</v>
      </c>
      <c r="V1077" s="2" t="s">
        <v>145</v>
      </c>
      <c r="W1077" s="2" t="s">
        <v>46</v>
      </c>
      <c r="X1077" s="2" t="s">
        <v>47</v>
      </c>
      <c r="Y1077" s="2" t="s">
        <v>48</v>
      </c>
      <c r="Z1077" s="17" t="str">
        <f>IF(Tabela1[[#This Row],[R.A.E]]="SIM",VLOOKUP(Tabela1[[#This Row],[CLASSIFICAÇÃO]],[1]Lista_Susp_!PRAZO,2,0)+Tabela1[[#This Row],[DATA]],"")</f>
        <v/>
      </c>
      <c r="AA1077" s="19" t="b">
        <f ca="1">IF(Tabela1[[#This Row],[R.A.E]]="SIM",IF(AC1077="ok","CONCLUÍDO",IF(Tabela1[[#This Row],[PRAZO ABERTURA R.A.E]]&lt;TODAY(),"ATRASADO","NO PRAZO")))</f>
        <v>0</v>
      </c>
      <c r="AB1077" s="19" t="str">
        <f ca="1">IF(Tabela1[[#This Row],[PRAZO ABERTURA R.A.E]]&gt;=TODAY(),"",IF(Tabela1[[#This Row],[STATUS]]="ATRASADO",TODAY()-Tabela1[[#This Row],[PRAZO ABERTURA R.A.E]],""))</f>
        <v/>
      </c>
      <c r="AE1077" s="2"/>
      <c r="AF1077" t="s">
        <v>52</v>
      </c>
    </row>
    <row r="1078" spans="1:32" x14ac:dyDescent="0.25">
      <c r="A1078" s="20">
        <v>1077</v>
      </c>
      <c r="B1078" s="20" t="s">
        <v>32</v>
      </c>
      <c r="C1078" s="49">
        <v>45533</v>
      </c>
      <c r="D1078" s="6" t="str">
        <f t="shared" si="13"/>
        <v>agosto</v>
      </c>
      <c r="E1078" s="21">
        <v>0.4236111111111111</v>
      </c>
      <c r="F1078" s="40" t="s">
        <v>5848</v>
      </c>
      <c r="G1078" s="20" t="s">
        <v>50</v>
      </c>
      <c r="H1078" s="9"/>
      <c r="I1078" s="10" t="s">
        <v>51</v>
      </c>
      <c r="J1078" s="2"/>
      <c r="K1078" s="11" t="s">
        <v>5849</v>
      </c>
      <c r="L1078" s="4" t="s">
        <v>921</v>
      </c>
      <c r="M1078" s="2" t="s">
        <v>128</v>
      </c>
      <c r="N1078" s="20" t="s">
        <v>1104</v>
      </c>
      <c r="O1078" s="20" t="s">
        <v>5850</v>
      </c>
      <c r="P1078" s="2" t="s">
        <v>4032</v>
      </c>
      <c r="S1078" s="2"/>
      <c r="T1078" t="s">
        <v>5851</v>
      </c>
      <c r="U1078" s="2" t="s">
        <v>5852</v>
      </c>
      <c r="V1078" s="2" t="s">
        <v>135</v>
      </c>
      <c r="W1078" s="2" t="s">
        <v>46</v>
      </c>
      <c r="X1078" s="2" t="s">
        <v>47</v>
      </c>
      <c r="Y1078" s="2" t="s">
        <v>52</v>
      </c>
      <c r="Z1078" s="17">
        <f>IF(Tabela1[[#This Row],[R.A.E]]="SIM",VLOOKUP(Tabela1[[#This Row],[CLASSIFICAÇÃO]],[1]Lista_Susp_!PRAZO,2,0)+Tabela1[[#This Row],[DATA]],"")</f>
        <v>45540</v>
      </c>
      <c r="AA1078" s="19" t="str">
        <f ca="1">IF(Tabela1[[#This Row],[R.A.E]]="SIM",IF(AC1078="ok","CONCLUÍDO",IF(Tabela1[[#This Row],[PRAZO ABERTURA R.A.E]]&lt;TODAY(),"ATRASADO","NO PRAZO")))</f>
        <v>CONCLUÍDO</v>
      </c>
      <c r="AB1078" s="19" t="str">
        <f ca="1">IF(Tabela1[[#This Row],[PRAZO ABERTURA R.A.E]]&gt;=TODAY(),"",IF(Tabela1[[#This Row],[STATUS]]="ATRASADO",TODAY()-Tabela1[[#This Row],[PRAZO ABERTURA R.A.E]],""))</f>
        <v/>
      </c>
      <c r="AC1078" s="17" t="s">
        <v>186</v>
      </c>
      <c r="AD1078" s="17">
        <v>45539</v>
      </c>
      <c r="AE1078" s="2"/>
      <c r="AF1078" t="s">
        <v>52</v>
      </c>
    </row>
    <row r="1079" spans="1:32" ht="30" x14ac:dyDescent="0.25">
      <c r="A1079" s="20">
        <v>1078</v>
      </c>
      <c r="B1079" s="20" t="s">
        <v>71</v>
      </c>
      <c r="C1079" s="49">
        <v>45533</v>
      </c>
      <c r="D1079" s="6" t="str">
        <f t="shared" si="13"/>
        <v>agosto</v>
      </c>
      <c r="E1079" s="21">
        <v>0.35416666666666669</v>
      </c>
      <c r="F1079" s="40" t="s">
        <v>5853</v>
      </c>
      <c r="G1079" s="20" t="s">
        <v>73</v>
      </c>
      <c r="H1079" s="9"/>
      <c r="I1079" s="10"/>
      <c r="J1079" s="2"/>
      <c r="K1079" s="11" t="s">
        <v>5854</v>
      </c>
      <c r="L1079" s="4" t="s">
        <v>689</v>
      </c>
      <c r="M1079" s="2" t="s">
        <v>128</v>
      </c>
      <c r="N1079" s="20" t="s">
        <v>935</v>
      </c>
      <c r="O1079" s="20" t="s">
        <v>5855</v>
      </c>
      <c r="P1079" s="2" t="s">
        <v>3184</v>
      </c>
      <c r="S1079" s="2"/>
      <c r="T1079" s="41" t="s">
        <v>5856</v>
      </c>
      <c r="U1079" s="2" t="s">
        <v>5857</v>
      </c>
      <c r="V1079" s="2" t="s">
        <v>5811</v>
      </c>
      <c r="W1079" s="2" t="s">
        <v>46</v>
      </c>
      <c r="X1079" s="2" t="s">
        <v>47</v>
      </c>
      <c r="Y1079" s="2" t="s">
        <v>48</v>
      </c>
      <c r="Z1079" s="17" t="str">
        <f>IF(Tabela1[[#This Row],[R.A.E]]="SIM",VLOOKUP(Tabela1[[#This Row],[CLASSIFICAÇÃO]],[1]Lista_Susp_!PRAZO,2,0)+Tabela1[[#This Row],[DATA]],"")</f>
        <v/>
      </c>
      <c r="AA1079" s="19" t="b">
        <f ca="1">IF(Tabela1[[#This Row],[R.A.E]]="SIM",IF(AC1079="ok","CONCLUÍDO",IF(Tabela1[[#This Row],[PRAZO ABERTURA R.A.E]]&lt;TODAY(),"ATRASADO","NO PRAZO")))</f>
        <v>0</v>
      </c>
      <c r="AB1079" s="19" t="str">
        <f ca="1">IF(Tabela1[[#This Row],[PRAZO ABERTURA R.A.E]]&gt;=TODAY(),"",IF(Tabela1[[#This Row],[STATUS]]="ATRASADO",TODAY()-Tabela1[[#This Row],[PRAZO ABERTURA R.A.E]],""))</f>
        <v/>
      </c>
      <c r="AE1079" s="2"/>
      <c r="AF1079" t="s">
        <v>52</v>
      </c>
    </row>
    <row r="1080" spans="1:32" x14ac:dyDescent="0.25">
      <c r="A1080" s="80">
        <v>1079</v>
      </c>
      <c r="B1080" s="20" t="s">
        <v>32</v>
      </c>
      <c r="C1080" s="49">
        <v>45530</v>
      </c>
      <c r="D1080" s="6" t="str">
        <f t="shared" si="13"/>
        <v>agosto</v>
      </c>
      <c r="E1080" s="21">
        <v>0.5625</v>
      </c>
      <c r="F1080" s="40" t="s">
        <v>5858</v>
      </c>
      <c r="G1080" s="20" t="s">
        <v>64</v>
      </c>
      <c r="H1080" s="9"/>
      <c r="I1080" s="10"/>
      <c r="J1080" s="2"/>
      <c r="K1080" s="11" t="s">
        <v>5859</v>
      </c>
      <c r="L1080" s="4" t="s">
        <v>37</v>
      </c>
      <c r="M1080" s="2" t="s">
        <v>272</v>
      </c>
      <c r="N1080" s="20" t="s">
        <v>5860</v>
      </c>
      <c r="O1080" s="20" t="s">
        <v>5861</v>
      </c>
      <c r="P1080" s="2" t="s">
        <v>5862</v>
      </c>
      <c r="S1080" s="2"/>
      <c r="T1080" s="41" t="s">
        <v>5863</v>
      </c>
      <c r="U1080" s="2" t="s">
        <v>5864</v>
      </c>
      <c r="V1080" s="2" t="s">
        <v>398</v>
      </c>
      <c r="W1080" s="2" t="s">
        <v>46</v>
      </c>
      <c r="X1080" s="2" t="s">
        <v>47</v>
      </c>
      <c r="Y1080" s="2" t="s">
        <v>48</v>
      </c>
      <c r="Z1080" s="17" t="str">
        <f>IF(Tabela1[[#This Row],[R.A.E]]="SIM",VLOOKUP(Tabela1[[#This Row],[CLASSIFICAÇÃO]],[1]Lista_Susp_!PRAZO,2,0)+Tabela1[[#This Row],[DATA]],"")</f>
        <v/>
      </c>
      <c r="AA1080" s="19" t="b">
        <f ca="1">IF(Tabela1[[#This Row],[R.A.E]]="SIM",IF(AC1080="ok","CONCLUÍDO",IF(Tabela1[[#This Row],[PRAZO ABERTURA R.A.E]]&lt;TODAY(),"ATRASADO","NO PRAZO")))</f>
        <v>0</v>
      </c>
      <c r="AB1080" s="19" t="str">
        <f ca="1">IF(Tabela1[[#This Row],[PRAZO ABERTURA R.A.E]]&gt;=TODAY(),"",IF(Tabela1[[#This Row],[STATUS]]="ATRASADO",TODAY()-Tabela1[[#This Row],[PRAZO ABERTURA R.A.E]],""))</f>
        <v/>
      </c>
      <c r="AE1080" s="2"/>
      <c r="AF1080" t="s">
        <v>48</v>
      </c>
    </row>
    <row r="1081" spans="1:32" x14ac:dyDescent="0.25">
      <c r="A1081" s="20">
        <v>1080</v>
      </c>
      <c r="B1081" s="20" t="s">
        <v>32</v>
      </c>
      <c r="C1081" s="49">
        <v>45532</v>
      </c>
      <c r="D1081" s="6" t="str">
        <f t="shared" si="13"/>
        <v>agosto</v>
      </c>
      <c r="E1081" s="21">
        <v>0.69444444444444453</v>
      </c>
      <c r="F1081" s="40" t="s">
        <v>5865</v>
      </c>
      <c r="G1081" s="20" t="s">
        <v>125</v>
      </c>
      <c r="H1081" s="9"/>
      <c r="I1081" s="10"/>
      <c r="J1081" s="2"/>
      <c r="K1081" s="11" t="s">
        <v>5866</v>
      </c>
      <c r="L1081" s="4" t="s">
        <v>37</v>
      </c>
      <c r="M1081" s="2" t="s">
        <v>96</v>
      </c>
      <c r="N1081" s="20" t="s">
        <v>1673</v>
      </c>
      <c r="O1081" s="20" t="s">
        <v>5867</v>
      </c>
      <c r="P1081" s="2" t="s">
        <v>5868</v>
      </c>
      <c r="S1081" s="2"/>
      <c r="T1081" t="s">
        <v>5869</v>
      </c>
      <c r="U1081" s="2" t="s">
        <v>5870</v>
      </c>
      <c r="V1081" s="2" t="s">
        <v>104</v>
      </c>
      <c r="W1081" s="2" t="s">
        <v>46</v>
      </c>
      <c r="X1081" s="2" t="s">
        <v>151</v>
      </c>
      <c r="Y1081" s="2" t="s">
        <v>52</v>
      </c>
      <c r="Z1081" s="17">
        <f>IF(Tabela1[[#This Row],[R.A.E]]="SIM",VLOOKUP(Tabela1[[#This Row],[CLASSIFICAÇÃO]],[1]Lista_Susp_!PRAZO,2,0)+Tabela1[[#This Row],[DATA]],"")</f>
        <v>45539</v>
      </c>
      <c r="AA1081" s="19" t="str">
        <f ca="1">IF(Tabela1[[#This Row],[R.A.E]]="SIM",IF(AC1081="ok","CONCLUÍDO",IF(Tabela1[[#This Row],[PRAZO ABERTURA R.A.E]]&lt;TODAY(),"ATRASADO","NO PRAZO")))</f>
        <v>CONCLUÍDO</v>
      </c>
      <c r="AB1081" s="19" t="str">
        <f ca="1">IF(Tabela1[[#This Row],[PRAZO ABERTURA R.A.E]]&gt;=TODAY(),"",IF(Tabela1[[#This Row],[STATUS]]="ATRASADO",TODAY()-Tabela1[[#This Row],[PRAZO ABERTURA R.A.E]],""))</f>
        <v/>
      </c>
      <c r="AC1081" s="2" t="s">
        <v>186</v>
      </c>
      <c r="AE1081" s="2"/>
      <c r="AF1081" t="s">
        <v>52</v>
      </c>
    </row>
    <row r="1082" spans="1:32" ht="45" x14ac:dyDescent="0.25">
      <c r="A1082" s="20">
        <v>1081</v>
      </c>
      <c r="B1082" s="20" t="s">
        <v>32</v>
      </c>
      <c r="C1082" s="49">
        <v>45532</v>
      </c>
      <c r="D1082" s="6" t="str">
        <f t="shared" ref="D1082:D1145" si="14">TEXT(C1082,"MMMM")</f>
        <v>agosto</v>
      </c>
      <c r="E1082" s="21">
        <v>0.70833333333333337</v>
      </c>
      <c r="F1082" s="40" t="s">
        <v>5871</v>
      </c>
      <c r="G1082" s="20" t="s">
        <v>73</v>
      </c>
      <c r="H1082" s="9"/>
      <c r="I1082" s="10"/>
      <c r="J1082" s="2"/>
      <c r="K1082" s="11" t="s">
        <v>5872</v>
      </c>
      <c r="L1082" s="4" t="s">
        <v>37</v>
      </c>
      <c r="M1082" s="2" t="s">
        <v>272</v>
      </c>
      <c r="N1082" s="20" t="s">
        <v>3114</v>
      </c>
      <c r="O1082" s="20" t="s">
        <v>5873</v>
      </c>
      <c r="P1082" s="2" t="s">
        <v>5874</v>
      </c>
      <c r="S1082" s="2"/>
      <c r="T1082" s="41" t="s">
        <v>5875</v>
      </c>
      <c r="U1082" s="2" t="s">
        <v>3118</v>
      </c>
      <c r="V1082" s="2" t="s">
        <v>398</v>
      </c>
      <c r="W1082" s="2" t="s">
        <v>46</v>
      </c>
      <c r="X1082" s="2" t="s">
        <v>47</v>
      </c>
      <c r="Y1082" s="2" t="s">
        <v>48</v>
      </c>
      <c r="Z1082" s="17" t="str">
        <f>IF(Tabela1[[#This Row],[R.A.E]]="SIM",VLOOKUP(Tabela1[[#This Row],[CLASSIFICAÇÃO]],[1]Lista_Susp_!PRAZO,2,0)+Tabela1[[#This Row],[DATA]],"")</f>
        <v/>
      </c>
      <c r="AA1082" s="19" t="b">
        <f ca="1">IF(Tabela1[[#This Row],[R.A.E]]="SIM",IF(AC1082="ok","CONCLUÍDO",IF(Tabela1[[#This Row],[PRAZO ABERTURA R.A.E]]&lt;TODAY(),"ATRASADO","NO PRAZO")))</f>
        <v>0</v>
      </c>
      <c r="AB1082" s="19" t="str">
        <f ca="1">IF(Tabela1[[#This Row],[PRAZO ABERTURA R.A.E]]&gt;=TODAY(),"",IF(Tabela1[[#This Row],[STATUS]]="ATRASADO",TODAY()-Tabela1[[#This Row],[PRAZO ABERTURA R.A.E]],""))</f>
        <v/>
      </c>
      <c r="AE1082" s="2"/>
      <c r="AF1082" t="s">
        <v>52</v>
      </c>
    </row>
    <row r="1083" spans="1:32" x14ac:dyDescent="0.25">
      <c r="A1083" s="20">
        <v>1082</v>
      </c>
      <c r="B1083" s="20" t="s">
        <v>32</v>
      </c>
      <c r="C1083" s="49">
        <v>45533</v>
      </c>
      <c r="D1083" s="6" t="str">
        <f t="shared" si="14"/>
        <v>agosto</v>
      </c>
      <c r="E1083" s="21">
        <v>0.74305555555555547</v>
      </c>
      <c r="F1083" s="40" t="s">
        <v>5876</v>
      </c>
      <c r="G1083" s="20" t="s">
        <v>34</v>
      </c>
      <c r="H1083" s="9" t="s">
        <v>35</v>
      </c>
      <c r="I1083" s="10"/>
      <c r="J1083" s="2"/>
      <c r="K1083" s="11" t="s">
        <v>5877</v>
      </c>
      <c r="L1083" s="4" t="s">
        <v>37</v>
      </c>
      <c r="M1083" s="2" t="s">
        <v>38</v>
      </c>
      <c r="N1083" s="20" t="s">
        <v>5878</v>
      </c>
      <c r="O1083" s="20" t="s">
        <v>5879</v>
      </c>
      <c r="P1083" s="2" t="s">
        <v>5880</v>
      </c>
      <c r="S1083" s="2"/>
      <c r="T1083" s="41" t="s">
        <v>5881</v>
      </c>
      <c r="U1083" s="2" t="s">
        <v>5882</v>
      </c>
      <c r="V1083" s="2" t="s">
        <v>45</v>
      </c>
      <c r="W1083" s="2" t="s">
        <v>46</v>
      </c>
      <c r="X1083" s="2" t="s">
        <v>47</v>
      </c>
      <c r="Y1083" s="2" t="s">
        <v>48</v>
      </c>
      <c r="Z1083" s="17" t="str">
        <f>IF(Tabela1[[#This Row],[R.A.E]]="SIM",VLOOKUP(Tabela1[[#This Row],[CLASSIFICAÇÃO]],[1]Lista_Susp_!PRAZO,2,0)+Tabela1[[#This Row],[DATA]],"")</f>
        <v/>
      </c>
      <c r="AA1083" s="19" t="b">
        <f ca="1">IF(Tabela1[[#This Row],[R.A.E]]="SIM",IF(AC1083="ok","CONCLUÍDO",IF(Tabela1[[#This Row],[PRAZO ABERTURA R.A.E]]&lt;TODAY(),"ATRASADO","NO PRAZO")))</f>
        <v>0</v>
      </c>
      <c r="AB1083" s="19" t="str">
        <f ca="1">IF(Tabela1[[#This Row],[PRAZO ABERTURA R.A.E]]&gt;=TODAY(),"",IF(Tabela1[[#This Row],[STATUS]]="ATRASADO",TODAY()-Tabela1[[#This Row],[PRAZO ABERTURA R.A.E]],""))</f>
        <v/>
      </c>
      <c r="AE1083" s="2"/>
      <c r="AF1083" t="s">
        <v>52</v>
      </c>
    </row>
    <row r="1084" spans="1:32" ht="30" x14ac:dyDescent="0.25">
      <c r="A1084" s="20">
        <v>1083</v>
      </c>
      <c r="B1084" s="20" t="s">
        <v>32</v>
      </c>
      <c r="C1084" s="49">
        <v>45533</v>
      </c>
      <c r="D1084" s="6" t="str">
        <f t="shared" si="14"/>
        <v>agosto</v>
      </c>
      <c r="E1084" s="21">
        <v>0.63194444444444442</v>
      </c>
      <c r="F1084" s="40" t="s">
        <v>5883</v>
      </c>
      <c r="G1084" s="20" t="s">
        <v>34</v>
      </c>
      <c r="H1084" s="9" t="s">
        <v>113</v>
      </c>
      <c r="I1084" s="10"/>
      <c r="J1084" s="2"/>
      <c r="K1084" s="11" t="s">
        <v>5884</v>
      </c>
      <c r="L1084" s="4" t="s">
        <v>37</v>
      </c>
      <c r="M1084" s="2" t="s">
        <v>38</v>
      </c>
      <c r="N1084" s="20" t="s">
        <v>5885</v>
      </c>
      <c r="O1084" s="20" t="s">
        <v>5886</v>
      </c>
      <c r="P1084" s="2" t="s">
        <v>3878</v>
      </c>
      <c r="S1084" s="2"/>
      <c r="T1084" s="41" t="s">
        <v>5887</v>
      </c>
      <c r="U1084" s="2" t="s">
        <v>5240</v>
      </c>
      <c r="V1084" s="2" t="s">
        <v>279</v>
      </c>
      <c r="W1084" s="2" t="s">
        <v>46</v>
      </c>
      <c r="X1084" s="2" t="s">
        <v>47</v>
      </c>
      <c r="Y1084" s="2" t="s">
        <v>48</v>
      </c>
      <c r="Z1084" s="17" t="str">
        <f>IF(Tabela1[[#This Row],[R.A.E]]="SIM",VLOOKUP(Tabela1[[#This Row],[CLASSIFICAÇÃO]],[1]Lista_Susp_!PRAZO,2,0)+Tabela1[[#This Row],[DATA]],"")</f>
        <v/>
      </c>
      <c r="AA1084" s="19" t="b">
        <f ca="1">IF(Tabela1[[#This Row],[R.A.E]]="SIM",IF(AC1084="ok","CONCLUÍDO",IF(Tabela1[[#This Row],[PRAZO ABERTURA R.A.E]]&lt;TODAY(),"ATRASADO","NO PRAZO")))</f>
        <v>0</v>
      </c>
      <c r="AB1084" s="19" t="str">
        <f ca="1">IF(Tabela1[[#This Row],[PRAZO ABERTURA R.A.E]]&gt;=TODAY(),"",IF(Tabela1[[#This Row],[STATUS]]="ATRASADO",TODAY()-Tabela1[[#This Row],[PRAZO ABERTURA R.A.E]],""))</f>
        <v/>
      </c>
      <c r="AE1084" s="2"/>
      <c r="AF1084" t="s">
        <v>52</v>
      </c>
    </row>
    <row r="1085" spans="1:32" ht="60" x14ac:dyDescent="0.25">
      <c r="A1085" s="20">
        <v>1084</v>
      </c>
      <c r="B1085" s="20" t="s">
        <v>71</v>
      </c>
      <c r="C1085" s="49">
        <v>45533</v>
      </c>
      <c r="D1085" s="6" t="str">
        <f t="shared" si="14"/>
        <v>agosto</v>
      </c>
      <c r="E1085" s="21">
        <v>0.34027777777777773</v>
      </c>
      <c r="F1085" s="40" t="s">
        <v>5888</v>
      </c>
      <c r="G1085" s="20" t="s">
        <v>1084</v>
      </c>
      <c r="H1085" s="9"/>
      <c r="I1085" s="10"/>
      <c r="J1085" s="2"/>
      <c r="K1085" s="11" t="s">
        <v>5889</v>
      </c>
      <c r="L1085" s="4" t="s">
        <v>75</v>
      </c>
      <c r="M1085" s="2" t="s">
        <v>128</v>
      </c>
      <c r="N1085" s="20" t="s">
        <v>4223</v>
      </c>
      <c r="O1085" s="20" t="s">
        <v>5890</v>
      </c>
      <c r="P1085" s="2" t="s">
        <v>177</v>
      </c>
      <c r="S1085" s="2"/>
      <c r="T1085" s="41" t="s">
        <v>5891</v>
      </c>
      <c r="U1085" s="2" t="s">
        <v>5892</v>
      </c>
      <c r="V1085" s="2" t="s">
        <v>5811</v>
      </c>
      <c r="W1085" s="2" t="s">
        <v>184</v>
      </c>
      <c r="X1085" s="2" t="s">
        <v>151</v>
      </c>
      <c r="Y1085" s="2" t="s">
        <v>52</v>
      </c>
      <c r="Z1085" s="17">
        <f>IF(Tabela1[[#This Row],[R.A.E]]="SIM",VLOOKUP(Tabela1[[#This Row],[CLASSIFICAÇÃO]],[1]Lista_Susp_!PRAZO,2,0)+Tabela1[[#This Row],[DATA]],"")</f>
        <v>45540</v>
      </c>
      <c r="AA1085" s="19" t="str">
        <f ca="1">IF(Tabela1[[#This Row],[R.A.E]]="SIM",IF(AC1085="ok","CONCLUÍDO",IF(Tabela1[[#This Row],[PRAZO ABERTURA R.A.E]]&lt;TODAY(),"ATRASADO","NO PRAZO")))</f>
        <v>ATRASADO</v>
      </c>
      <c r="AB1085" s="19">
        <f ca="1">IF(Tabela1[[#This Row],[PRAZO ABERTURA R.A.E]]&gt;=TODAY(),"",IF(Tabela1[[#This Row],[STATUS]]="ATRASADO",TODAY()-Tabela1[[#This Row],[PRAZO ABERTURA R.A.E]],""))</f>
        <v>43</v>
      </c>
      <c r="AE1085" s="2"/>
      <c r="AF1085" t="s">
        <v>52</v>
      </c>
    </row>
    <row r="1086" spans="1:32" x14ac:dyDescent="0.25">
      <c r="A1086" s="20">
        <v>1085</v>
      </c>
      <c r="B1086" s="20" t="s">
        <v>71</v>
      </c>
      <c r="C1086" s="49">
        <v>45534</v>
      </c>
      <c r="D1086" s="6" t="str">
        <f t="shared" si="14"/>
        <v>agosto</v>
      </c>
      <c r="E1086" s="21">
        <v>0.39583333333333331</v>
      </c>
      <c r="F1086" s="40" t="s">
        <v>5893</v>
      </c>
      <c r="G1086" s="20" t="s">
        <v>1084</v>
      </c>
      <c r="H1086" s="9"/>
      <c r="I1086" s="10"/>
      <c r="J1086" s="2"/>
      <c r="K1086" s="11" t="s">
        <v>5894</v>
      </c>
      <c r="L1086" s="4" t="s">
        <v>75</v>
      </c>
      <c r="M1086" s="2" t="s">
        <v>128</v>
      </c>
      <c r="N1086" s="20" t="s">
        <v>1004</v>
      </c>
      <c r="O1086" s="20" t="s">
        <v>5895</v>
      </c>
      <c r="P1086" s="2" t="s">
        <v>3111</v>
      </c>
      <c r="S1086" s="2"/>
      <c r="T1086" t="s">
        <v>5896</v>
      </c>
      <c r="U1086" s="2" t="s">
        <v>4129</v>
      </c>
      <c r="V1086" s="2" t="s">
        <v>85</v>
      </c>
      <c r="W1086" s="2" t="s">
        <v>46</v>
      </c>
      <c r="X1086" s="2" t="s">
        <v>151</v>
      </c>
      <c r="Y1086" s="2" t="s">
        <v>52</v>
      </c>
      <c r="Z1086" s="17">
        <f>IF(Tabela1[[#This Row],[R.A.E]]="SIM",VLOOKUP(Tabela1[[#This Row],[CLASSIFICAÇÃO]],[1]Lista_Susp_!PRAZO,2,0)+Tabela1[[#This Row],[DATA]],"")</f>
        <v>45541</v>
      </c>
      <c r="AA1086" s="19" t="str">
        <f ca="1">IF(Tabela1[[#This Row],[R.A.E]]="SIM",IF(AC1086="ok","CONCLUÍDO",IF(Tabela1[[#This Row],[PRAZO ABERTURA R.A.E]]&lt;TODAY(),"ATRASADO","NO PRAZO")))</f>
        <v>ATRASADO</v>
      </c>
      <c r="AB1086" s="19">
        <f ca="1">IF(Tabela1[[#This Row],[PRAZO ABERTURA R.A.E]]&gt;=TODAY(),"",IF(Tabela1[[#This Row],[STATUS]]="ATRASADO",TODAY()-Tabela1[[#This Row],[PRAZO ABERTURA R.A.E]],""))</f>
        <v>42</v>
      </c>
      <c r="AE1086" s="2"/>
      <c r="AF1086" t="s">
        <v>52</v>
      </c>
    </row>
    <row r="1087" spans="1:32" ht="45" x14ac:dyDescent="0.25">
      <c r="A1087" s="20">
        <v>1086</v>
      </c>
      <c r="B1087" s="20" t="s">
        <v>71</v>
      </c>
      <c r="C1087" s="49">
        <v>45534</v>
      </c>
      <c r="D1087" s="6" t="str">
        <f t="shared" si="14"/>
        <v>agosto</v>
      </c>
      <c r="E1087" s="21">
        <v>0.66666666666666663</v>
      </c>
      <c r="F1087" s="40" t="s">
        <v>5806</v>
      </c>
      <c r="G1087" s="20" t="s">
        <v>34</v>
      </c>
      <c r="H1087" s="9" t="s">
        <v>93</v>
      </c>
      <c r="I1087" s="10"/>
      <c r="J1087" s="2"/>
      <c r="K1087" s="11" t="s">
        <v>5897</v>
      </c>
      <c r="L1087" s="4" t="s">
        <v>689</v>
      </c>
      <c r="M1087" s="2" t="s">
        <v>128</v>
      </c>
      <c r="N1087" s="20" t="s">
        <v>5898</v>
      </c>
      <c r="O1087" s="20" t="s">
        <v>5899</v>
      </c>
      <c r="P1087" s="2" t="s">
        <v>5900</v>
      </c>
      <c r="S1087" s="2"/>
      <c r="T1087" t="s">
        <v>5901</v>
      </c>
      <c r="U1087" s="2" t="s">
        <v>5810</v>
      </c>
      <c r="V1087" s="2" t="s">
        <v>5811</v>
      </c>
      <c r="W1087" s="2" t="s">
        <v>46</v>
      </c>
      <c r="X1087" s="2" t="s">
        <v>47</v>
      </c>
      <c r="Y1087" s="2" t="s">
        <v>48</v>
      </c>
      <c r="Z1087" s="17" t="str">
        <f>IF(Tabela1[[#This Row],[R.A.E]]="SIM",VLOOKUP(Tabela1[[#This Row],[CLASSIFICAÇÃO]],[1]Lista_Susp_!PRAZO,2,0)+Tabela1[[#This Row],[DATA]],"")</f>
        <v/>
      </c>
      <c r="AA1087" s="19" t="b">
        <f ca="1">IF(Tabela1[[#This Row],[R.A.E]]="SIM",IF(AC1087="ok","CONCLUÍDO",IF(Tabela1[[#This Row],[PRAZO ABERTURA R.A.E]]&lt;TODAY(),"ATRASADO","NO PRAZO")))</f>
        <v>0</v>
      </c>
      <c r="AB1087" s="19" t="str">
        <f ca="1">IF(Tabela1[[#This Row],[PRAZO ABERTURA R.A.E]]&gt;=TODAY(),"",IF(Tabela1[[#This Row],[STATUS]]="ATRASADO",TODAY()-Tabela1[[#This Row],[PRAZO ABERTURA R.A.E]],""))</f>
        <v/>
      </c>
      <c r="AE1087" s="2"/>
      <c r="AF1087" t="s">
        <v>52</v>
      </c>
    </row>
    <row r="1088" spans="1:32" x14ac:dyDescent="0.25">
      <c r="A1088" s="20">
        <v>1087</v>
      </c>
      <c r="B1088" s="20" t="s">
        <v>32</v>
      </c>
      <c r="C1088" s="49">
        <v>45534</v>
      </c>
      <c r="D1088" s="6" t="str">
        <f t="shared" si="14"/>
        <v>agosto</v>
      </c>
      <c r="E1088" s="21">
        <v>0.375</v>
      </c>
      <c r="F1088" s="40" t="s">
        <v>383</v>
      </c>
      <c r="G1088" s="20" t="s">
        <v>73</v>
      </c>
      <c r="H1088" s="9"/>
      <c r="I1088" s="10"/>
      <c r="J1088" s="2"/>
      <c r="K1088" s="11" t="s">
        <v>5902</v>
      </c>
      <c r="L1088" s="4" t="s">
        <v>689</v>
      </c>
      <c r="M1088" s="2" t="s">
        <v>128</v>
      </c>
      <c r="N1088" s="20" t="s">
        <v>4082</v>
      </c>
      <c r="O1088" s="20" t="s">
        <v>5903</v>
      </c>
      <c r="P1088" s="2" t="s">
        <v>3184</v>
      </c>
      <c r="S1088" s="2"/>
      <c r="T1088" t="s">
        <v>5904</v>
      </c>
      <c r="U1088" s="2" t="s">
        <v>5905</v>
      </c>
      <c r="V1088" s="2" t="s">
        <v>135</v>
      </c>
      <c r="W1088" s="2" t="s">
        <v>46</v>
      </c>
      <c r="X1088" s="2" t="s">
        <v>47</v>
      </c>
      <c r="Y1088" s="2" t="s">
        <v>48</v>
      </c>
      <c r="Z1088" s="17" t="str">
        <f>IF(Tabela1[[#This Row],[R.A.E]]="SIM",VLOOKUP(Tabela1[[#This Row],[CLASSIFICAÇÃO]],[1]Lista_Susp_!PRAZO,2,0)+Tabela1[[#This Row],[DATA]],"")</f>
        <v/>
      </c>
      <c r="AA1088" s="19" t="b">
        <f ca="1">IF(Tabela1[[#This Row],[R.A.E]]="SIM",IF(AC1088="ok","CONCLUÍDO",IF(Tabela1[[#This Row],[PRAZO ABERTURA R.A.E]]&lt;TODAY(),"ATRASADO","NO PRAZO")))</f>
        <v>0</v>
      </c>
      <c r="AB1088" s="19" t="str">
        <f ca="1">IF(Tabela1[[#This Row],[PRAZO ABERTURA R.A.E]]&gt;=TODAY(),"",IF(Tabela1[[#This Row],[STATUS]]="ATRASADO",TODAY()-Tabela1[[#This Row],[PRAZO ABERTURA R.A.E]],""))</f>
        <v/>
      </c>
      <c r="AE1088" s="2"/>
      <c r="AF1088" t="s">
        <v>52</v>
      </c>
    </row>
    <row r="1089" spans="1:32" x14ac:dyDescent="0.25">
      <c r="A1089" s="20">
        <v>1088</v>
      </c>
      <c r="B1089" s="20" t="s">
        <v>32</v>
      </c>
      <c r="C1089" s="49">
        <v>45534</v>
      </c>
      <c r="D1089" s="6" t="str">
        <f t="shared" si="14"/>
        <v>agosto</v>
      </c>
      <c r="E1089" s="21">
        <v>0.72916666666666663</v>
      </c>
      <c r="F1089" s="40" t="s">
        <v>5906</v>
      </c>
      <c r="G1089" s="20" t="s">
        <v>125</v>
      </c>
      <c r="H1089" s="9"/>
      <c r="I1089" s="10"/>
      <c r="J1089" s="2"/>
      <c r="K1089" s="11" t="s">
        <v>5907</v>
      </c>
      <c r="L1089" s="4" t="s">
        <v>689</v>
      </c>
      <c r="M1089" s="2" t="s">
        <v>128</v>
      </c>
      <c r="N1089" s="20" t="s">
        <v>4082</v>
      </c>
      <c r="O1089" s="20" t="s">
        <v>5908</v>
      </c>
      <c r="P1089" s="2" t="s">
        <v>5909</v>
      </c>
      <c r="S1089" s="2"/>
      <c r="T1089" s="41" t="s">
        <v>5910</v>
      </c>
      <c r="U1089" s="2" t="s">
        <v>5911</v>
      </c>
      <c r="V1089" s="2" t="s">
        <v>135</v>
      </c>
      <c r="W1089" s="2" t="s">
        <v>46</v>
      </c>
      <c r="X1089" s="2" t="s">
        <v>47</v>
      </c>
      <c r="Y1089" s="2" t="s">
        <v>48</v>
      </c>
      <c r="Z1089" s="17" t="str">
        <f>IF(Tabela1[[#This Row],[R.A.E]]="SIM",VLOOKUP(Tabela1[[#This Row],[CLASSIFICAÇÃO]],[1]Lista_Susp_!PRAZO,2,0)+Tabela1[[#This Row],[DATA]],"")</f>
        <v/>
      </c>
      <c r="AA1089" s="19" t="b">
        <f ca="1">IF(Tabela1[[#This Row],[R.A.E]]="SIM",IF(AC1089="ok","CONCLUÍDO",IF(Tabela1[[#This Row],[PRAZO ABERTURA R.A.E]]&lt;TODAY(),"ATRASADO","NO PRAZO")))</f>
        <v>0</v>
      </c>
      <c r="AB1089" s="19" t="str">
        <f ca="1">IF(Tabela1[[#This Row],[PRAZO ABERTURA R.A.E]]&gt;=TODAY(),"",IF(Tabela1[[#This Row],[STATUS]]="ATRASADO",TODAY()-Tabela1[[#This Row],[PRAZO ABERTURA R.A.E]],""))</f>
        <v/>
      </c>
      <c r="AE1089" s="2"/>
      <c r="AF1089" t="s">
        <v>52</v>
      </c>
    </row>
    <row r="1090" spans="1:32" ht="45" x14ac:dyDescent="0.25">
      <c r="A1090" s="20">
        <v>1089</v>
      </c>
      <c r="B1090" s="20" t="s">
        <v>32</v>
      </c>
      <c r="C1090" s="49">
        <v>45534</v>
      </c>
      <c r="D1090" s="6" t="str">
        <f t="shared" si="14"/>
        <v>agosto</v>
      </c>
      <c r="E1090" s="21">
        <v>0.64583333333333337</v>
      </c>
      <c r="F1090" s="40" t="s">
        <v>5912</v>
      </c>
      <c r="G1090" s="20" t="s">
        <v>73</v>
      </c>
      <c r="H1090" s="9"/>
      <c r="I1090" s="10"/>
      <c r="J1090" s="2"/>
      <c r="K1090" s="11" t="s">
        <v>5913</v>
      </c>
      <c r="L1090" s="4" t="s">
        <v>5280</v>
      </c>
      <c r="M1090" s="2" t="s">
        <v>128</v>
      </c>
      <c r="N1090" s="20" t="s">
        <v>128</v>
      </c>
      <c r="O1090" s="20" t="s">
        <v>5914</v>
      </c>
      <c r="P1090" s="2" t="s">
        <v>5915</v>
      </c>
      <c r="S1090" s="2"/>
      <c r="T1090" s="41" t="s">
        <v>5916</v>
      </c>
      <c r="U1090" s="2" t="s">
        <v>5917</v>
      </c>
      <c r="V1090" s="2" t="s">
        <v>219</v>
      </c>
      <c r="W1090" s="2" t="s">
        <v>46</v>
      </c>
      <c r="X1090" s="2" t="s">
        <v>47</v>
      </c>
      <c r="Y1090" s="2" t="s">
        <v>48</v>
      </c>
      <c r="Z1090" s="17" t="str">
        <f>IF(Tabela1[[#This Row],[R.A.E]]="SIM",VLOOKUP(Tabela1[[#This Row],[CLASSIFICAÇÃO]],[1]Lista_Susp_!PRAZO,2,0)+Tabela1[[#This Row],[DATA]],"")</f>
        <v/>
      </c>
      <c r="AA1090" s="19" t="b">
        <f ca="1">IF(Tabela1[[#This Row],[R.A.E]]="SIM",IF(AC1090="ok","CONCLUÍDO",IF(Tabela1[[#This Row],[PRAZO ABERTURA R.A.E]]&lt;TODAY(),"ATRASADO","NO PRAZO")))</f>
        <v>0</v>
      </c>
      <c r="AB1090" s="19" t="str">
        <f ca="1">IF(Tabela1[[#This Row],[PRAZO ABERTURA R.A.E]]&gt;=TODAY(),"",IF(Tabela1[[#This Row],[STATUS]]="ATRASADO",TODAY()-Tabela1[[#This Row],[PRAZO ABERTURA R.A.E]],""))</f>
        <v/>
      </c>
      <c r="AE1090" s="2"/>
      <c r="AF1090" t="s">
        <v>52</v>
      </c>
    </row>
    <row r="1091" spans="1:32" ht="60" x14ac:dyDescent="0.25">
      <c r="A1091" s="20">
        <v>1090</v>
      </c>
      <c r="B1091" s="20" t="s">
        <v>32</v>
      </c>
      <c r="C1091" s="49">
        <v>45534</v>
      </c>
      <c r="D1091" s="6" t="str">
        <f t="shared" si="14"/>
        <v>agosto</v>
      </c>
      <c r="E1091" s="21">
        <v>0.88194444444444453</v>
      </c>
      <c r="F1091" s="40" t="s">
        <v>5918</v>
      </c>
      <c r="G1091" s="20" t="s">
        <v>1084</v>
      </c>
      <c r="H1091" s="9"/>
      <c r="I1091" s="10"/>
      <c r="J1091" s="2" t="s">
        <v>52</v>
      </c>
      <c r="K1091" s="11" t="s">
        <v>5919</v>
      </c>
      <c r="L1091" s="4" t="s">
        <v>37</v>
      </c>
      <c r="M1091" s="2" t="s">
        <v>38</v>
      </c>
      <c r="N1091" s="20" t="s">
        <v>1544</v>
      </c>
      <c r="O1091" s="20" t="s">
        <v>5920</v>
      </c>
      <c r="P1091" s="2" t="s">
        <v>1628</v>
      </c>
      <c r="S1091" s="2"/>
      <c r="T1091" s="41" t="s">
        <v>5921</v>
      </c>
      <c r="U1091" s="2" t="s">
        <v>70</v>
      </c>
      <c r="V1091" s="2" t="s">
        <v>60</v>
      </c>
      <c r="W1091" s="2" t="s">
        <v>61</v>
      </c>
      <c r="X1091" s="2" t="s">
        <v>47</v>
      </c>
      <c r="Y1091" s="2" t="s">
        <v>52</v>
      </c>
      <c r="Z1091" s="17">
        <f>IF(Tabela1[[#This Row],[R.A.E]]="SIM",VLOOKUP(Tabela1[[#This Row],[CLASSIFICAÇÃO]],[1]Lista_Susp_!PRAZO,2,0)+Tabela1[[#This Row],[DATA]],"")</f>
        <v>45541</v>
      </c>
      <c r="AA1091" s="19" t="str">
        <f ca="1">IF(Tabela1[[#This Row],[R.A.E]]="SIM",IF(AC1091="ok","CONCLUÍDO",IF(Tabela1[[#This Row],[PRAZO ABERTURA R.A.E]]&lt;TODAY(),"ATRASADO","NO PRAZO")))</f>
        <v>CONCLUÍDO</v>
      </c>
      <c r="AB1091" s="19" t="str">
        <f ca="1">IF(Tabela1[[#This Row],[PRAZO ABERTURA R.A.E]]&gt;=TODAY(),"",IF(Tabela1[[#This Row],[STATUS]]="ATRASADO",TODAY()-Tabela1[[#This Row],[PRAZO ABERTURA R.A.E]],""))</f>
        <v/>
      </c>
      <c r="AC1091" s="2" t="s">
        <v>186</v>
      </c>
      <c r="AD1091" s="17">
        <v>45540</v>
      </c>
      <c r="AE1091" s="2" t="s">
        <v>5035</v>
      </c>
      <c r="AF1091" t="s">
        <v>52</v>
      </c>
    </row>
    <row r="1092" spans="1:32" ht="30" x14ac:dyDescent="0.25">
      <c r="A1092" s="20">
        <v>1091</v>
      </c>
      <c r="B1092" s="20" t="s">
        <v>32</v>
      </c>
      <c r="C1092" s="49">
        <v>45533</v>
      </c>
      <c r="D1092" s="6" t="str">
        <f t="shared" si="14"/>
        <v>agosto</v>
      </c>
      <c r="E1092" s="21">
        <v>0.68055555555555547</v>
      </c>
      <c r="F1092" s="40" t="s">
        <v>5922</v>
      </c>
      <c r="G1092" s="20" t="s">
        <v>125</v>
      </c>
      <c r="H1092" s="9"/>
      <c r="I1092" s="10"/>
      <c r="J1092" s="2"/>
      <c r="K1092" s="11" t="s">
        <v>5923</v>
      </c>
      <c r="L1092" s="4" t="s">
        <v>37</v>
      </c>
      <c r="M1092" s="2" t="s">
        <v>593</v>
      </c>
      <c r="N1092" s="2" t="s">
        <v>593</v>
      </c>
      <c r="O1092" s="20" t="s">
        <v>5924</v>
      </c>
      <c r="P1092" s="2" t="s">
        <v>846</v>
      </c>
      <c r="S1092" s="2"/>
      <c r="T1092" s="41" t="s">
        <v>5925</v>
      </c>
      <c r="U1092" s="2" t="s">
        <v>640</v>
      </c>
      <c r="V1092" s="2" t="s">
        <v>398</v>
      </c>
      <c r="W1092" s="2" t="s">
        <v>46</v>
      </c>
      <c r="X1092" s="2" t="s">
        <v>47</v>
      </c>
      <c r="Y1092" s="2" t="s">
        <v>48</v>
      </c>
      <c r="Z1092" s="17" t="str">
        <f>IF(Tabela1[[#This Row],[R.A.E]]="SIM",VLOOKUP(Tabela1[[#This Row],[CLASSIFICAÇÃO]],[1]Lista_Susp_!PRAZO,2,0)+Tabela1[[#This Row],[DATA]],"")</f>
        <v/>
      </c>
      <c r="AA1092" s="19" t="b">
        <f ca="1">IF(Tabela1[[#This Row],[R.A.E]]="SIM",IF(AC1092="ok","CONCLUÍDO",IF(Tabela1[[#This Row],[PRAZO ABERTURA R.A.E]]&lt;TODAY(),"ATRASADO","NO PRAZO")))</f>
        <v>0</v>
      </c>
      <c r="AB1092" s="19" t="str">
        <f ca="1">IF(Tabela1[[#This Row],[PRAZO ABERTURA R.A.E]]&gt;=TODAY(),"",IF(Tabela1[[#This Row],[STATUS]]="ATRASADO",TODAY()-Tabela1[[#This Row],[PRAZO ABERTURA R.A.E]],""))</f>
        <v/>
      </c>
      <c r="AE1092" s="2"/>
      <c r="AF1092" t="s">
        <v>52</v>
      </c>
    </row>
    <row r="1093" spans="1:32" ht="36.75" customHeight="1" x14ac:dyDescent="0.25">
      <c r="A1093" s="20">
        <v>1092</v>
      </c>
      <c r="B1093" s="20" t="s">
        <v>32</v>
      </c>
      <c r="C1093" s="49">
        <v>45535</v>
      </c>
      <c r="D1093" s="6" t="str">
        <f t="shared" si="14"/>
        <v>agosto</v>
      </c>
      <c r="E1093" s="21">
        <v>0.39583333333333331</v>
      </c>
      <c r="F1093" s="40" t="s">
        <v>3920</v>
      </c>
      <c r="G1093" s="20" t="s">
        <v>73</v>
      </c>
      <c r="H1093" s="9"/>
      <c r="I1093" s="10"/>
      <c r="J1093" s="2"/>
      <c r="K1093" s="11" t="s">
        <v>5926</v>
      </c>
      <c r="L1093" s="4" t="s">
        <v>37</v>
      </c>
      <c r="M1093" s="2" t="s">
        <v>272</v>
      </c>
      <c r="N1093" s="20" t="s">
        <v>5927</v>
      </c>
      <c r="O1093" s="20" t="s">
        <v>5928</v>
      </c>
      <c r="P1093" s="2" t="s">
        <v>5929</v>
      </c>
      <c r="S1093" s="2"/>
      <c r="T1093" t="s">
        <v>5930</v>
      </c>
      <c r="U1093" s="2" t="s">
        <v>3455</v>
      </c>
      <c r="V1093" s="2" t="s">
        <v>398</v>
      </c>
      <c r="W1093" s="2" t="s">
        <v>46</v>
      </c>
      <c r="X1093" s="2" t="s">
        <v>47</v>
      </c>
      <c r="Y1093" s="2" t="s">
        <v>48</v>
      </c>
      <c r="Z1093" s="17" t="str">
        <f>IF(Tabela1[[#This Row],[R.A.E]]="SIM",VLOOKUP(Tabela1[[#This Row],[CLASSIFICAÇÃO]],[1]Lista_Susp_!PRAZO,2,0)+Tabela1[[#This Row],[DATA]],"")</f>
        <v/>
      </c>
      <c r="AA1093" s="19" t="b">
        <f ca="1">IF(Tabela1[[#This Row],[R.A.E]]="SIM",IF(AC1093="ok","CONCLUÍDO",IF(Tabela1[[#This Row],[PRAZO ABERTURA R.A.E]]&lt;TODAY(),"ATRASADO","NO PRAZO")))</f>
        <v>0</v>
      </c>
      <c r="AB1093" s="19" t="str">
        <f ca="1">IF(Tabela1[[#This Row],[PRAZO ABERTURA R.A.E]]&gt;=TODAY(),"",IF(Tabela1[[#This Row],[STATUS]]="ATRASADO",TODAY()-Tabela1[[#This Row],[PRAZO ABERTURA R.A.E]],""))</f>
        <v/>
      </c>
      <c r="AE1093" s="2"/>
      <c r="AF1093" t="s">
        <v>52</v>
      </c>
    </row>
    <row r="1094" spans="1:32" ht="30" x14ac:dyDescent="0.25">
      <c r="A1094" s="20">
        <v>1093</v>
      </c>
      <c r="B1094" s="20" t="s">
        <v>32</v>
      </c>
      <c r="C1094" s="49">
        <v>45536</v>
      </c>
      <c r="D1094" s="6" t="str">
        <f t="shared" si="14"/>
        <v>setembro</v>
      </c>
      <c r="E1094" s="21">
        <v>0.43263888888888885</v>
      </c>
      <c r="F1094" s="40" t="s">
        <v>5931</v>
      </c>
      <c r="G1094" s="20" t="s">
        <v>34</v>
      </c>
      <c r="H1094" s="9" t="s">
        <v>113</v>
      </c>
      <c r="I1094" s="10"/>
      <c r="J1094" s="2"/>
      <c r="K1094" s="11" t="s">
        <v>5932</v>
      </c>
      <c r="L1094" s="4" t="s">
        <v>37</v>
      </c>
      <c r="M1094" s="2" t="s">
        <v>38</v>
      </c>
      <c r="N1094" s="20" t="s">
        <v>5933</v>
      </c>
      <c r="O1094" s="20" t="s">
        <v>5934</v>
      </c>
      <c r="P1094" s="2" t="s">
        <v>329</v>
      </c>
      <c r="S1094" s="2"/>
      <c r="T1094" s="41" t="s">
        <v>5935</v>
      </c>
      <c r="U1094" s="2" t="s">
        <v>1164</v>
      </c>
      <c r="V1094" s="2" t="s">
        <v>45</v>
      </c>
      <c r="W1094" s="2" t="s">
        <v>46</v>
      </c>
      <c r="X1094" s="2" t="s">
        <v>47</v>
      </c>
      <c r="Y1094" s="2" t="s">
        <v>48</v>
      </c>
      <c r="Z1094" s="17" t="str">
        <f>IF(Tabela1[[#This Row],[R.A.E]]="SIM",VLOOKUP(Tabela1[[#This Row],[CLASSIFICAÇÃO]],[1]Lista_Susp_!PRAZO,2,0)+Tabela1[[#This Row],[DATA]],"")</f>
        <v/>
      </c>
      <c r="AA1094" s="19" t="b">
        <f ca="1">IF(Tabela1[[#This Row],[R.A.E]]="SIM",IF(AC1094="ok","CONCLUÍDO",IF(Tabela1[[#This Row],[PRAZO ABERTURA R.A.E]]&lt;TODAY(),"ATRASADO","NO PRAZO")))</f>
        <v>0</v>
      </c>
      <c r="AB1094" s="19" t="str">
        <f ca="1">IF(Tabela1[[#This Row],[PRAZO ABERTURA R.A.E]]&gt;=TODAY(),"",IF(Tabela1[[#This Row],[STATUS]]="ATRASADO",TODAY()-Tabela1[[#This Row],[PRAZO ABERTURA R.A.E]],""))</f>
        <v/>
      </c>
      <c r="AE1094" s="2"/>
      <c r="AF1094" t="s">
        <v>52</v>
      </c>
    </row>
    <row r="1095" spans="1:32" ht="45" customHeight="1" x14ac:dyDescent="0.25">
      <c r="A1095" s="20">
        <v>1094</v>
      </c>
      <c r="B1095" s="20" t="s">
        <v>32</v>
      </c>
      <c r="C1095" s="49">
        <v>45537</v>
      </c>
      <c r="D1095" s="6" t="str">
        <f t="shared" si="14"/>
        <v>setembro</v>
      </c>
      <c r="E1095" s="21">
        <v>0.17708333333333334</v>
      </c>
      <c r="F1095" s="40" t="s">
        <v>5936</v>
      </c>
      <c r="G1095" s="20" t="s">
        <v>34</v>
      </c>
      <c r="H1095" s="9" t="s">
        <v>113</v>
      </c>
      <c r="I1095" s="10"/>
      <c r="J1095" s="2"/>
      <c r="K1095" s="11" t="s">
        <v>5937</v>
      </c>
      <c r="L1095" s="4" t="s">
        <v>37</v>
      </c>
      <c r="M1095" s="2" t="s">
        <v>38</v>
      </c>
      <c r="N1095" s="20" t="s">
        <v>813</v>
      </c>
      <c r="O1095" s="20" t="s">
        <v>5938</v>
      </c>
      <c r="P1095" s="2" t="s">
        <v>329</v>
      </c>
      <c r="S1095" s="2"/>
      <c r="T1095" t="s">
        <v>5939</v>
      </c>
      <c r="U1095" s="2" t="s">
        <v>5940</v>
      </c>
      <c r="V1095" s="2" t="s">
        <v>45</v>
      </c>
      <c r="W1095" s="2" t="s">
        <v>46</v>
      </c>
      <c r="X1095" s="2" t="s">
        <v>47</v>
      </c>
      <c r="Y1095" s="2" t="s">
        <v>48</v>
      </c>
      <c r="Z1095" s="17" t="str">
        <f>IF(Tabela1[[#This Row],[R.A.E]]="SIM",VLOOKUP(Tabela1[[#This Row],[CLASSIFICAÇÃO]],[1]Lista_Susp_!PRAZO,2,0)+Tabela1[[#This Row],[DATA]],"")</f>
        <v/>
      </c>
      <c r="AA1095" s="19" t="b">
        <f ca="1">IF(Tabela1[[#This Row],[R.A.E]]="SIM",IF(AC1095="ok","CONCLUÍDO",IF(Tabela1[[#This Row],[PRAZO ABERTURA R.A.E]]&lt;TODAY(),"ATRASADO","NO PRAZO")))</f>
        <v>0</v>
      </c>
      <c r="AB1095" s="19" t="str">
        <f ca="1">IF(Tabela1[[#This Row],[PRAZO ABERTURA R.A.E]]&gt;=TODAY(),"",IF(Tabela1[[#This Row],[STATUS]]="ATRASADO",TODAY()-Tabela1[[#This Row],[PRAZO ABERTURA R.A.E]],""))</f>
        <v/>
      </c>
      <c r="AE1095" s="2"/>
      <c r="AF1095" t="s">
        <v>52</v>
      </c>
    </row>
    <row r="1096" spans="1:32" ht="30" x14ac:dyDescent="0.25">
      <c r="A1096" s="80">
        <v>1095</v>
      </c>
      <c r="B1096" s="20" t="s">
        <v>32</v>
      </c>
      <c r="C1096" s="49">
        <v>45537</v>
      </c>
      <c r="D1096" s="6" t="str">
        <f t="shared" si="14"/>
        <v>setembro</v>
      </c>
      <c r="E1096" s="21">
        <v>0.40277777777777773</v>
      </c>
      <c r="F1096" s="40" t="s">
        <v>5941</v>
      </c>
      <c r="G1096" s="20" t="s">
        <v>73</v>
      </c>
      <c r="H1096" s="9"/>
      <c r="I1096" s="10"/>
      <c r="J1096" s="2"/>
      <c r="K1096" s="11" t="s">
        <v>5942</v>
      </c>
      <c r="L1096" s="4" t="s">
        <v>127</v>
      </c>
      <c r="M1096" s="2" t="s">
        <v>128</v>
      </c>
      <c r="N1096" s="20" t="s">
        <v>3045</v>
      </c>
      <c r="O1096" s="20" t="s">
        <v>5943</v>
      </c>
      <c r="P1096" s="2" t="s">
        <v>3047</v>
      </c>
      <c r="S1096" s="2"/>
      <c r="T1096" s="41" t="s">
        <v>5944</v>
      </c>
      <c r="U1096" s="2" t="s">
        <v>489</v>
      </c>
      <c r="V1096" s="2" t="s">
        <v>135</v>
      </c>
      <c r="W1096" s="2" t="s">
        <v>46</v>
      </c>
      <c r="X1096" s="2" t="s">
        <v>47</v>
      </c>
      <c r="Y1096" s="2" t="s">
        <v>48</v>
      </c>
      <c r="Z1096" s="17" t="str">
        <f>IF(Tabela1[[#This Row],[R.A.E]]="SIM",VLOOKUP(Tabela1[[#This Row],[CLASSIFICAÇÃO]],[1]Lista_Susp_!PRAZO,2,0)+Tabela1[[#This Row],[DATA]],"")</f>
        <v/>
      </c>
      <c r="AA1096" s="19" t="b">
        <f ca="1">IF(Tabela1[[#This Row],[R.A.E]]="SIM",IF(AC1096="ok","CONCLUÍDO",IF(Tabela1[[#This Row],[PRAZO ABERTURA R.A.E]]&lt;TODAY(),"ATRASADO","NO PRAZO")))</f>
        <v>0</v>
      </c>
      <c r="AB1096" s="19" t="str">
        <f ca="1">IF(Tabela1[[#This Row],[PRAZO ABERTURA R.A.E]]&gt;=TODAY(),"",IF(Tabela1[[#This Row],[STATUS]]="ATRASADO",TODAY()-Tabela1[[#This Row],[PRAZO ABERTURA R.A.E]],""))</f>
        <v/>
      </c>
      <c r="AE1096" s="2"/>
      <c r="AF1096" t="s">
        <v>52</v>
      </c>
    </row>
    <row r="1097" spans="1:32" x14ac:dyDescent="0.25">
      <c r="A1097" s="20">
        <v>1096</v>
      </c>
      <c r="B1097" s="20" t="s">
        <v>32</v>
      </c>
      <c r="C1097" s="49">
        <v>45537</v>
      </c>
      <c r="D1097" s="6" t="str">
        <f t="shared" si="14"/>
        <v>setembro</v>
      </c>
      <c r="E1097" s="21">
        <v>0.60763888888888895</v>
      </c>
      <c r="F1097" s="40" t="s">
        <v>5945</v>
      </c>
      <c r="G1097" s="20" t="s">
        <v>125</v>
      </c>
      <c r="H1097" s="9"/>
      <c r="I1097" s="10"/>
      <c r="J1097" s="2"/>
      <c r="K1097" s="11" t="s">
        <v>5946</v>
      </c>
      <c r="L1097" s="4" t="s">
        <v>3885</v>
      </c>
      <c r="M1097" s="2" t="s">
        <v>128</v>
      </c>
      <c r="N1097" s="20" t="s">
        <v>5947</v>
      </c>
      <c r="O1097" s="20" t="s">
        <v>5948</v>
      </c>
      <c r="P1097" s="2" t="s">
        <v>3833</v>
      </c>
      <c r="S1097" s="2"/>
      <c r="T1097" s="41" t="s">
        <v>5949</v>
      </c>
      <c r="U1097" s="2" t="s">
        <v>3888</v>
      </c>
      <c r="V1097" s="2" t="s">
        <v>1038</v>
      </c>
      <c r="W1097" s="2" t="s">
        <v>46</v>
      </c>
      <c r="X1097" s="2" t="s">
        <v>47</v>
      </c>
      <c r="Y1097" s="2" t="s">
        <v>48</v>
      </c>
      <c r="Z1097" s="17" t="str">
        <f>IF(Tabela1[[#This Row],[R.A.E]]="SIM",VLOOKUP(Tabela1[[#This Row],[CLASSIFICAÇÃO]],[1]Lista_Susp_!PRAZO,2,0)+Tabela1[[#This Row],[DATA]],"")</f>
        <v/>
      </c>
      <c r="AA1097" s="19" t="b">
        <f ca="1">IF(Tabela1[[#This Row],[R.A.E]]="SIM",IF(AC1097="ok","CONCLUÍDO",IF(Tabela1[[#This Row],[PRAZO ABERTURA R.A.E]]&lt;TODAY(),"ATRASADO","NO PRAZO")))</f>
        <v>0</v>
      </c>
      <c r="AB1097" s="19" t="str">
        <f ca="1">IF(Tabela1[[#This Row],[PRAZO ABERTURA R.A.E]]&gt;=TODAY(),"",IF(Tabela1[[#This Row],[STATUS]]="ATRASADO",TODAY()-Tabela1[[#This Row],[PRAZO ABERTURA R.A.E]],""))</f>
        <v/>
      </c>
      <c r="AE1097" s="2"/>
      <c r="AF1097" t="s">
        <v>52</v>
      </c>
    </row>
    <row r="1098" spans="1:32" ht="45" x14ac:dyDescent="0.25">
      <c r="A1098" s="20">
        <v>1097</v>
      </c>
      <c r="B1098" s="20" t="s">
        <v>32</v>
      </c>
      <c r="C1098" s="49">
        <v>45536</v>
      </c>
      <c r="D1098" s="6" t="str">
        <f t="shared" si="14"/>
        <v>setembro</v>
      </c>
      <c r="E1098" s="21">
        <v>0.35069444444444442</v>
      </c>
      <c r="F1098" s="40" t="s">
        <v>5950</v>
      </c>
      <c r="G1098" s="20" t="s">
        <v>73</v>
      </c>
      <c r="H1098" s="9"/>
      <c r="I1098" s="10"/>
      <c r="J1098" s="2"/>
      <c r="K1098" s="11" t="s">
        <v>5951</v>
      </c>
      <c r="L1098" s="4" t="s">
        <v>37</v>
      </c>
      <c r="M1098" s="2" t="s">
        <v>96</v>
      </c>
      <c r="N1098" s="20" t="s">
        <v>3225</v>
      </c>
      <c r="O1098" s="20" t="s">
        <v>5952</v>
      </c>
      <c r="P1098" s="2" t="s">
        <v>5953</v>
      </c>
      <c r="S1098" s="2"/>
      <c r="T1098" s="41" t="s">
        <v>5954</v>
      </c>
      <c r="U1098" s="2" t="s">
        <v>5955</v>
      </c>
      <c r="V1098" s="2" t="s">
        <v>60</v>
      </c>
      <c r="W1098" s="2" t="s">
        <v>46</v>
      </c>
      <c r="X1098" s="2" t="s">
        <v>47</v>
      </c>
      <c r="Y1098" s="2" t="s">
        <v>48</v>
      </c>
      <c r="Z1098" s="17" t="str">
        <f>IF(Tabela1[[#This Row],[R.A.E]]="SIM",VLOOKUP(Tabela1[[#This Row],[CLASSIFICAÇÃO]],[1]Lista_Susp_!PRAZO,2,0)+Tabela1[[#This Row],[DATA]],"")</f>
        <v/>
      </c>
      <c r="AA1098" s="19" t="b">
        <f ca="1">IF(Tabela1[[#This Row],[R.A.E]]="SIM",IF(AC1098="ok","CONCLUÍDO",IF(Tabela1[[#This Row],[PRAZO ABERTURA R.A.E]]&lt;TODAY(),"ATRASADO","NO PRAZO")))</f>
        <v>0</v>
      </c>
      <c r="AB1098" s="19" t="str">
        <f ca="1">IF(Tabela1[[#This Row],[PRAZO ABERTURA R.A.E]]&gt;=TODAY(),"",IF(Tabela1[[#This Row],[STATUS]]="ATRASADO",TODAY()-Tabela1[[#This Row],[PRAZO ABERTURA R.A.E]],""))</f>
        <v/>
      </c>
      <c r="AE1098" s="2"/>
      <c r="AF1098" t="s">
        <v>52</v>
      </c>
    </row>
    <row r="1099" spans="1:32" ht="30" x14ac:dyDescent="0.25">
      <c r="A1099" s="20">
        <v>1098</v>
      </c>
      <c r="B1099" s="20" t="s">
        <v>32</v>
      </c>
      <c r="C1099" s="49">
        <v>45537</v>
      </c>
      <c r="D1099" s="6" t="str">
        <f t="shared" si="14"/>
        <v>setembro</v>
      </c>
      <c r="E1099" s="21">
        <v>0.42708333333333331</v>
      </c>
      <c r="F1099" s="40" t="s">
        <v>3055</v>
      </c>
      <c r="G1099" s="20" t="s">
        <v>73</v>
      </c>
      <c r="H1099" s="9"/>
      <c r="I1099" s="10"/>
      <c r="J1099" s="2"/>
      <c r="K1099" s="11" t="s">
        <v>5956</v>
      </c>
      <c r="L1099" s="4" t="s">
        <v>211</v>
      </c>
      <c r="M1099" s="2" t="s">
        <v>128</v>
      </c>
      <c r="N1099" s="2" t="s">
        <v>128</v>
      </c>
      <c r="O1099" s="20" t="s">
        <v>5957</v>
      </c>
      <c r="P1099" s="2" t="s">
        <v>3717</v>
      </c>
      <c r="S1099" s="2"/>
      <c r="T1099" s="41" t="s">
        <v>5958</v>
      </c>
      <c r="U1099" s="2" t="s">
        <v>5959</v>
      </c>
      <c r="V1099" s="2" t="s">
        <v>219</v>
      </c>
      <c r="W1099" s="2" t="s">
        <v>46</v>
      </c>
      <c r="X1099" s="2" t="s">
        <v>47</v>
      </c>
      <c r="Y1099" s="2" t="s">
        <v>48</v>
      </c>
      <c r="Z1099" s="17" t="str">
        <f>IF(Tabela1[[#This Row],[R.A.E]]="SIM",VLOOKUP(Tabela1[[#This Row],[CLASSIFICAÇÃO]],[1]Lista_Susp_!PRAZO,2,0)+Tabela1[[#This Row],[DATA]],"")</f>
        <v/>
      </c>
      <c r="AA1099" s="19" t="b">
        <f ca="1">IF(Tabela1[[#This Row],[R.A.E]]="SIM",IF(AC1099="ok","CONCLUÍDO",IF(Tabela1[[#This Row],[PRAZO ABERTURA R.A.E]]&lt;TODAY(),"ATRASADO","NO PRAZO")))</f>
        <v>0</v>
      </c>
      <c r="AB1099" s="19" t="str">
        <f ca="1">IF(Tabela1[[#This Row],[PRAZO ABERTURA R.A.E]]&gt;=TODAY(),"",IF(Tabela1[[#This Row],[STATUS]]="ATRASADO",TODAY()-Tabela1[[#This Row],[PRAZO ABERTURA R.A.E]],""))</f>
        <v/>
      </c>
      <c r="AE1099" s="2"/>
      <c r="AF1099" t="s">
        <v>52</v>
      </c>
    </row>
    <row r="1100" spans="1:32" ht="45" x14ac:dyDescent="0.25">
      <c r="A1100" s="20">
        <v>1099</v>
      </c>
      <c r="B1100" s="20" t="s">
        <v>71</v>
      </c>
      <c r="C1100" s="49">
        <v>45537</v>
      </c>
      <c r="D1100" s="6" t="str">
        <f t="shared" si="14"/>
        <v>setembro</v>
      </c>
      <c r="E1100" s="21">
        <v>0.625</v>
      </c>
      <c r="F1100" s="40" t="s">
        <v>5960</v>
      </c>
      <c r="G1100" s="20" t="s">
        <v>73</v>
      </c>
      <c r="H1100" s="9"/>
      <c r="I1100" s="10"/>
      <c r="J1100" s="2"/>
      <c r="K1100" s="11" t="s">
        <v>5961</v>
      </c>
      <c r="L1100" s="4" t="s">
        <v>689</v>
      </c>
      <c r="M1100" s="2" t="s">
        <v>128</v>
      </c>
      <c r="N1100" s="20" t="s">
        <v>863</v>
      </c>
      <c r="O1100" s="20" t="s">
        <v>5962</v>
      </c>
      <c r="P1100" s="2" t="s">
        <v>5963</v>
      </c>
      <c r="S1100" s="2"/>
      <c r="T1100" s="41" t="s">
        <v>5964</v>
      </c>
      <c r="U1100" s="2" t="s">
        <v>5965</v>
      </c>
      <c r="V1100" s="2" t="s">
        <v>5811</v>
      </c>
      <c r="W1100" s="2" t="s">
        <v>46</v>
      </c>
      <c r="X1100" s="2" t="s">
        <v>47</v>
      </c>
      <c r="Y1100" s="2" t="s">
        <v>48</v>
      </c>
      <c r="Z1100" s="17" t="str">
        <f>IF(Tabela1[[#This Row],[R.A.E]]="SIM",VLOOKUP(Tabela1[[#This Row],[CLASSIFICAÇÃO]],[1]Lista_Susp_!PRAZO,2,0)+Tabela1[[#This Row],[DATA]],"")</f>
        <v/>
      </c>
      <c r="AA1100" s="19" t="b">
        <f ca="1">IF(Tabela1[[#This Row],[R.A.E]]="SIM",IF(AC1100="ok","CONCLUÍDO",IF(Tabela1[[#This Row],[PRAZO ABERTURA R.A.E]]&lt;TODAY(),"ATRASADO","NO PRAZO")))</f>
        <v>0</v>
      </c>
      <c r="AB1100" s="19" t="str">
        <f ca="1">IF(Tabela1[[#This Row],[PRAZO ABERTURA R.A.E]]&gt;=TODAY(),"",IF(Tabela1[[#This Row],[STATUS]]="ATRASADO",TODAY()-Tabela1[[#This Row],[PRAZO ABERTURA R.A.E]],""))</f>
        <v/>
      </c>
      <c r="AE1100" s="2"/>
      <c r="AF1100" t="s">
        <v>52</v>
      </c>
    </row>
    <row r="1101" spans="1:32" x14ac:dyDescent="0.25">
      <c r="A1101" s="20">
        <v>1100</v>
      </c>
      <c r="B1101" s="20" t="s">
        <v>71</v>
      </c>
      <c r="C1101" s="49">
        <v>45537</v>
      </c>
      <c r="D1101" s="6" t="str">
        <f t="shared" si="14"/>
        <v>setembro</v>
      </c>
      <c r="E1101" s="21">
        <v>0.41666666666666669</v>
      </c>
      <c r="F1101" s="40" t="s">
        <v>5966</v>
      </c>
      <c r="G1101" s="20" t="s">
        <v>125</v>
      </c>
      <c r="H1101" s="9"/>
      <c r="I1101" s="10"/>
      <c r="J1101" s="2" t="s">
        <v>52</v>
      </c>
      <c r="K1101" s="11" t="s">
        <v>5967</v>
      </c>
      <c r="L1101" s="4" t="s">
        <v>75</v>
      </c>
      <c r="M1101" s="2" t="s">
        <v>128</v>
      </c>
      <c r="N1101" s="20" t="s">
        <v>5968</v>
      </c>
      <c r="O1101" s="20" t="s">
        <v>5969</v>
      </c>
      <c r="P1101" s="2" t="s">
        <v>5970</v>
      </c>
      <c r="S1101" s="2"/>
      <c r="T1101" s="41" t="s">
        <v>5783</v>
      </c>
      <c r="U1101" s="2" t="s">
        <v>5971</v>
      </c>
      <c r="V1101" s="2" t="s">
        <v>85</v>
      </c>
      <c r="W1101" s="2" t="s">
        <v>184</v>
      </c>
      <c r="X1101" s="2" t="s">
        <v>151</v>
      </c>
      <c r="Y1101" s="2" t="s">
        <v>52</v>
      </c>
      <c r="Z1101" s="17">
        <f>IF(Tabela1[[#This Row],[R.A.E]]="SIM",VLOOKUP(Tabela1[[#This Row],[CLASSIFICAÇÃO]],[1]Lista_Susp_!PRAZO,2,0)+Tabela1[[#This Row],[DATA]],"")</f>
        <v>45544</v>
      </c>
      <c r="AA1101" s="19" t="str">
        <f ca="1">IF(Tabela1[[#This Row],[R.A.E]]="SIM",IF(AC1101="ok","CONCLUÍDO",IF(Tabela1[[#This Row],[PRAZO ABERTURA R.A.E]]&lt;TODAY(),"ATRASADO","NO PRAZO")))</f>
        <v>ATRASADO</v>
      </c>
      <c r="AB1101" s="19">
        <f ca="1">IF(Tabela1[[#This Row],[PRAZO ABERTURA R.A.E]]&gt;=TODAY(),"",IF(Tabela1[[#This Row],[STATUS]]="ATRASADO",TODAY()-Tabela1[[#This Row],[PRAZO ABERTURA R.A.E]],""))</f>
        <v>39</v>
      </c>
      <c r="AE1101" s="2"/>
      <c r="AF1101" t="s">
        <v>52</v>
      </c>
    </row>
    <row r="1102" spans="1:32" ht="45" x14ac:dyDescent="0.25">
      <c r="A1102" s="20">
        <v>1101</v>
      </c>
      <c r="B1102" s="20" t="s">
        <v>71</v>
      </c>
      <c r="C1102" s="49">
        <v>45537</v>
      </c>
      <c r="D1102" s="6" t="str">
        <f t="shared" si="14"/>
        <v>setembro</v>
      </c>
      <c r="E1102" s="21">
        <v>0.59027777777777779</v>
      </c>
      <c r="F1102" s="40" t="s">
        <v>5972</v>
      </c>
      <c r="G1102" s="20" t="s">
        <v>34</v>
      </c>
      <c r="H1102" s="9" t="s">
        <v>35</v>
      </c>
      <c r="I1102" s="10"/>
      <c r="J1102" s="2"/>
      <c r="K1102" s="11" t="s">
        <v>5973</v>
      </c>
      <c r="L1102" s="4" t="s">
        <v>3830</v>
      </c>
      <c r="M1102" s="2" t="s">
        <v>128</v>
      </c>
      <c r="N1102" s="20" t="s">
        <v>1496</v>
      </c>
      <c r="O1102" s="20" t="s">
        <v>5974</v>
      </c>
      <c r="P1102" s="2" t="s">
        <v>329</v>
      </c>
      <c r="S1102" s="2"/>
      <c r="T1102" s="41" t="s">
        <v>5975</v>
      </c>
      <c r="U1102" s="2" t="s">
        <v>5976</v>
      </c>
      <c r="V1102" s="2" t="s">
        <v>3811</v>
      </c>
      <c r="W1102" s="2" t="s">
        <v>46</v>
      </c>
      <c r="X1102" s="2" t="s">
        <v>47</v>
      </c>
      <c r="Y1102" s="2" t="s">
        <v>48</v>
      </c>
      <c r="Z1102" s="17" t="str">
        <f>IF(Tabela1[[#This Row],[R.A.E]]="SIM",VLOOKUP(Tabela1[[#This Row],[CLASSIFICAÇÃO]],[1]Lista_Susp_!PRAZO,2,0)+Tabela1[[#This Row],[DATA]],"")</f>
        <v/>
      </c>
      <c r="AA1102" s="19" t="b">
        <f ca="1">IF(Tabela1[[#This Row],[R.A.E]]="SIM",IF(AC1102="ok","CONCLUÍDO",IF(Tabela1[[#This Row],[PRAZO ABERTURA R.A.E]]&lt;TODAY(),"ATRASADO","NO PRAZO")))</f>
        <v>0</v>
      </c>
      <c r="AB1102" s="19" t="str">
        <f ca="1">IF(Tabela1[[#This Row],[PRAZO ABERTURA R.A.E]]&gt;=TODAY(),"",IF(Tabela1[[#This Row],[STATUS]]="ATRASADO",TODAY()-Tabela1[[#This Row],[PRAZO ABERTURA R.A.E]],""))</f>
        <v/>
      </c>
      <c r="AE1102" s="2"/>
      <c r="AF1102" t="s">
        <v>48</v>
      </c>
    </row>
    <row r="1103" spans="1:32" ht="30" x14ac:dyDescent="0.25">
      <c r="A1103" s="20">
        <v>1102</v>
      </c>
      <c r="B1103" s="20" t="s">
        <v>32</v>
      </c>
      <c r="C1103" s="49">
        <v>45538</v>
      </c>
      <c r="D1103" s="6" t="str">
        <f t="shared" si="14"/>
        <v>setembro</v>
      </c>
      <c r="E1103" s="21">
        <v>0.41111111111111115</v>
      </c>
      <c r="F1103" s="40" t="s">
        <v>5977</v>
      </c>
      <c r="G1103" s="20" t="s">
        <v>34</v>
      </c>
      <c r="H1103" s="9" t="s">
        <v>113</v>
      </c>
      <c r="I1103" s="10"/>
      <c r="J1103" s="2"/>
      <c r="K1103" s="11" t="s">
        <v>5978</v>
      </c>
      <c r="L1103" s="4" t="s">
        <v>441</v>
      </c>
      <c r="M1103" s="2" t="s">
        <v>38</v>
      </c>
      <c r="N1103" s="20" t="s">
        <v>4519</v>
      </c>
      <c r="O1103" s="20" t="s">
        <v>5979</v>
      </c>
      <c r="P1103" s="2" t="s">
        <v>3090</v>
      </c>
      <c r="S1103" s="2"/>
      <c r="T1103" s="41" t="s">
        <v>5980</v>
      </c>
      <c r="U1103" s="2" t="s">
        <v>4843</v>
      </c>
      <c r="V1103" s="2" t="s">
        <v>1551</v>
      </c>
      <c r="W1103" s="2" t="s">
        <v>46</v>
      </c>
      <c r="X1103" s="2" t="s">
        <v>47</v>
      </c>
      <c r="Y1103" s="2" t="s">
        <v>48</v>
      </c>
      <c r="Z1103" s="17" t="str">
        <f>IF(Tabela1[[#This Row],[R.A.E]]="SIM",VLOOKUP(Tabela1[[#This Row],[CLASSIFICAÇÃO]],[1]Lista_Susp_!PRAZO,2,0)+Tabela1[[#This Row],[DATA]],"")</f>
        <v/>
      </c>
      <c r="AA1103" s="19" t="b">
        <f ca="1">IF(Tabela1[[#This Row],[R.A.E]]="SIM",IF(AC1103="ok","CONCLUÍDO",IF(Tabela1[[#This Row],[PRAZO ABERTURA R.A.E]]&lt;TODAY(),"ATRASADO","NO PRAZO")))</f>
        <v>0</v>
      </c>
      <c r="AB1103" s="19" t="str">
        <f ca="1">IF(Tabela1[[#This Row],[PRAZO ABERTURA R.A.E]]&gt;=TODAY(),"",IF(Tabela1[[#This Row],[STATUS]]="ATRASADO",TODAY()-Tabela1[[#This Row],[PRAZO ABERTURA R.A.E]],""))</f>
        <v/>
      </c>
      <c r="AE1103" s="2"/>
      <c r="AF1103" t="s">
        <v>52</v>
      </c>
    </row>
    <row r="1104" spans="1:32" ht="27.75" customHeight="1" x14ac:dyDescent="0.25">
      <c r="A1104" s="20">
        <v>1103</v>
      </c>
      <c r="B1104" s="20" t="s">
        <v>32</v>
      </c>
      <c r="C1104" s="49">
        <v>45538</v>
      </c>
      <c r="D1104" s="6" t="str">
        <f t="shared" si="14"/>
        <v>setembro</v>
      </c>
      <c r="E1104" s="21">
        <v>0.46180555555555558</v>
      </c>
      <c r="F1104" s="40" t="s">
        <v>5981</v>
      </c>
      <c r="G1104" s="20" t="s">
        <v>73</v>
      </c>
      <c r="H1104" s="9"/>
      <c r="I1104" s="10"/>
      <c r="J1104" s="2"/>
      <c r="K1104" s="11" t="s">
        <v>5982</v>
      </c>
      <c r="L1104" s="4" t="s">
        <v>5727</v>
      </c>
      <c r="M1104" s="2" t="s">
        <v>128</v>
      </c>
      <c r="N1104" s="20" t="s">
        <v>5983</v>
      </c>
      <c r="O1104" s="20" t="s">
        <v>5984</v>
      </c>
      <c r="P1104" s="2" t="s">
        <v>5985</v>
      </c>
      <c r="S1104" s="2"/>
      <c r="T1104" s="41" t="s">
        <v>5986</v>
      </c>
      <c r="U1104" s="2" t="s">
        <v>5987</v>
      </c>
      <c r="V1104" s="2" t="s">
        <v>104</v>
      </c>
      <c r="W1104" s="2" t="s">
        <v>46</v>
      </c>
      <c r="X1104" s="2" t="s">
        <v>47</v>
      </c>
      <c r="Y1104" s="2" t="s">
        <v>48</v>
      </c>
      <c r="Z1104" s="17" t="str">
        <f>IF(Tabela1[[#This Row],[R.A.E]]="SIM",VLOOKUP(Tabela1[[#This Row],[CLASSIFICAÇÃO]],[1]Lista_Susp_!PRAZO,2,0)+Tabela1[[#This Row],[DATA]],"")</f>
        <v/>
      </c>
      <c r="AA1104" s="19" t="b">
        <f ca="1">IF(Tabela1[[#This Row],[R.A.E]]="SIM",IF(AC1104="ok","CONCLUÍDO",IF(Tabela1[[#This Row],[PRAZO ABERTURA R.A.E]]&lt;TODAY(),"ATRASADO","NO PRAZO")))</f>
        <v>0</v>
      </c>
      <c r="AB1104" s="19" t="str">
        <f ca="1">IF(Tabela1[[#This Row],[PRAZO ABERTURA R.A.E]]&gt;=TODAY(),"",IF(Tabela1[[#This Row],[STATUS]]="ATRASADO",TODAY()-Tabela1[[#This Row],[PRAZO ABERTURA R.A.E]],""))</f>
        <v/>
      </c>
      <c r="AE1104" s="2"/>
      <c r="AF1104" t="s">
        <v>52</v>
      </c>
    </row>
    <row r="1105" spans="1:32" ht="30" x14ac:dyDescent="0.25">
      <c r="A1105" s="20">
        <v>1104</v>
      </c>
      <c r="B1105" s="20" t="s">
        <v>32</v>
      </c>
      <c r="C1105" s="49">
        <v>45538</v>
      </c>
      <c r="D1105" s="6" t="str">
        <f t="shared" si="14"/>
        <v>setembro</v>
      </c>
      <c r="E1105" s="21">
        <v>0.2951388888888889</v>
      </c>
      <c r="F1105" s="40" t="s">
        <v>5988</v>
      </c>
      <c r="G1105" s="20" t="s">
        <v>34</v>
      </c>
      <c r="H1105" s="9" t="s">
        <v>93</v>
      </c>
      <c r="I1105" s="10"/>
      <c r="J1105" s="2"/>
      <c r="K1105" s="11" t="s">
        <v>5989</v>
      </c>
      <c r="L1105" s="4" t="s">
        <v>37</v>
      </c>
      <c r="M1105" s="2" t="s">
        <v>3934</v>
      </c>
      <c r="N1105" s="20" t="s">
        <v>3934</v>
      </c>
      <c r="O1105" s="20" t="s">
        <v>5829</v>
      </c>
      <c r="P1105" s="2" t="s">
        <v>5830</v>
      </c>
      <c r="S1105" s="2"/>
      <c r="T1105" t="s">
        <v>5990</v>
      </c>
      <c r="U1105" s="2" t="s">
        <v>5832</v>
      </c>
      <c r="V1105" s="2" t="s">
        <v>599</v>
      </c>
      <c r="W1105" s="2" t="s">
        <v>46</v>
      </c>
      <c r="X1105" s="2" t="s">
        <v>47</v>
      </c>
      <c r="Y1105" s="2" t="s">
        <v>48</v>
      </c>
      <c r="Z1105" s="17" t="str">
        <f>IF(Tabela1[[#This Row],[R.A.E]]="SIM",VLOOKUP(Tabela1[[#This Row],[CLASSIFICAÇÃO]],[1]Lista_Susp_!PRAZO,2,0)+Tabela1[[#This Row],[DATA]],"")</f>
        <v/>
      </c>
      <c r="AA1105" s="19" t="b">
        <f ca="1">IF(Tabela1[[#This Row],[R.A.E]]="SIM",IF(AC1105="ok","CONCLUÍDO",IF(Tabela1[[#This Row],[PRAZO ABERTURA R.A.E]]&lt;TODAY(),"ATRASADO","NO PRAZO")))</f>
        <v>0</v>
      </c>
      <c r="AB1105" s="19" t="str">
        <f ca="1">IF(Tabela1[[#This Row],[PRAZO ABERTURA R.A.E]]&gt;=TODAY(),"",IF(Tabela1[[#This Row],[STATUS]]="ATRASADO",TODAY()-Tabela1[[#This Row],[PRAZO ABERTURA R.A.E]],""))</f>
        <v/>
      </c>
      <c r="AE1105" s="2"/>
      <c r="AF1105" t="s">
        <v>52</v>
      </c>
    </row>
    <row r="1106" spans="1:32" ht="32.25" customHeight="1" x14ac:dyDescent="0.25">
      <c r="A1106" s="20">
        <v>1105</v>
      </c>
      <c r="B1106" s="20" t="s">
        <v>32</v>
      </c>
      <c r="C1106" s="49">
        <v>45537</v>
      </c>
      <c r="D1106" s="6" t="str">
        <f t="shared" si="14"/>
        <v>setembro</v>
      </c>
      <c r="E1106" s="21">
        <v>0.875</v>
      </c>
      <c r="F1106" s="40" t="s">
        <v>5991</v>
      </c>
      <c r="G1106" s="20" t="s">
        <v>718</v>
      </c>
      <c r="H1106" s="9"/>
      <c r="I1106" s="10"/>
      <c r="J1106" s="2"/>
      <c r="K1106" s="11" t="s">
        <v>5992</v>
      </c>
      <c r="L1106" s="4" t="s">
        <v>37</v>
      </c>
      <c r="M1106" s="2" t="s">
        <v>38</v>
      </c>
      <c r="N1106" s="20" t="s">
        <v>5503</v>
      </c>
      <c r="O1106" s="20" t="s">
        <v>5993</v>
      </c>
      <c r="P1106" s="2" t="s">
        <v>5994</v>
      </c>
      <c r="S1106" s="2"/>
      <c r="T1106" s="41" t="s">
        <v>5995</v>
      </c>
      <c r="U1106" s="2" t="s">
        <v>2741</v>
      </c>
      <c r="V1106" s="2" t="s">
        <v>279</v>
      </c>
      <c r="W1106" s="2" t="s">
        <v>5996</v>
      </c>
      <c r="X1106" s="2" t="s">
        <v>5996</v>
      </c>
      <c r="Y1106" s="2" t="s">
        <v>48</v>
      </c>
      <c r="Z1106" s="17" t="str">
        <f>IF(Tabela1[[#This Row],[R.A.E]]="SIM",VLOOKUP(Tabela1[[#This Row],[CLASSIFICAÇÃO]],[1]Lista_Susp_!PRAZO,2,0)+Tabela1[[#This Row],[DATA]],"")</f>
        <v/>
      </c>
      <c r="AA1106" s="19" t="b">
        <f ca="1">IF(Tabela1[[#This Row],[R.A.E]]="SIM",IF(AC1106="ok","CONCLUÍDO",IF(Tabela1[[#This Row],[PRAZO ABERTURA R.A.E]]&lt;TODAY(),"ATRASADO","NO PRAZO")))</f>
        <v>0</v>
      </c>
      <c r="AB1106" s="19" t="str">
        <f ca="1">IF(Tabela1[[#This Row],[PRAZO ABERTURA R.A.E]]&gt;=TODAY(),"",IF(Tabela1[[#This Row],[STATUS]]="ATRASADO",TODAY()-Tabela1[[#This Row],[PRAZO ABERTURA R.A.E]],""))</f>
        <v/>
      </c>
      <c r="AE1106" s="2"/>
      <c r="AF1106" t="s">
        <v>52</v>
      </c>
    </row>
    <row r="1107" spans="1:32" ht="56.25" customHeight="1" x14ac:dyDescent="0.25">
      <c r="A1107" s="20">
        <v>1106</v>
      </c>
      <c r="B1107" s="20" t="s">
        <v>32</v>
      </c>
      <c r="C1107" s="49">
        <v>45539</v>
      </c>
      <c r="D1107" s="6" t="str">
        <f t="shared" si="14"/>
        <v>setembro</v>
      </c>
      <c r="E1107" s="21">
        <v>0.47916666666666669</v>
      </c>
      <c r="F1107" s="40" t="s">
        <v>5997</v>
      </c>
      <c r="G1107" s="20" t="s">
        <v>125</v>
      </c>
      <c r="H1107" s="9"/>
      <c r="I1107" s="10"/>
      <c r="J1107" s="2" t="s">
        <v>52</v>
      </c>
      <c r="K1107" s="11" t="s">
        <v>5998</v>
      </c>
      <c r="L1107" s="4" t="s">
        <v>3820</v>
      </c>
      <c r="M1107" s="2" t="s">
        <v>128</v>
      </c>
      <c r="N1107" s="20" t="s">
        <v>4780</v>
      </c>
      <c r="O1107" s="20" t="s">
        <v>5999</v>
      </c>
      <c r="P1107" s="2" t="s">
        <v>2035</v>
      </c>
      <c r="S1107" s="2"/>
      <c r="T1107" s="41" t="s">
        <v>6000</v>
      </c>
      <c r="U1107" s="2" t="s">
        <v>6001</v>
      </c>
      <c r="V1107" s="2" t="s">
        <v>1038</v>
      </c>
      <c r="W1107" s="2" t="s">
        <v>184</v>
      </c>
      <c r="X1107" s="2" t="s">
        <v>47</v>
      </c>
      <c r="Y1107" s="2" t="s">
        <v>52</v>
      </c>
      <c r="Z1107" s="17">
        <f>IF(Tabela1[[#This Row],[R.A.E]]="SIM",VLOOKUP(Tabela1[[#This Row],[CLASSIFICAÇÃO]],[1]Lista_Susp_!PRAZO,2,0)+Tabela1[[#This Row],[DATA]],"")</f>
        <v>45546</v>
      </c>
      <c r="AA1107" s="19" t="str">
        <f ca="1">IF(Tabela1[[#This Row],[R.A.E]]="SIM",IF(AC1107="ok","CONCLUÍDO",IF(Tabela1[[#This Row],[PRAZO ABERTURA R.A.E]]&lt;TODAY(),"ATRASADO","NO PRAZO")))</f>
        <v>CONCLUÍDO</v>
      </c>
      <c r="AB1107" s="19" t="str">
        <f ca="1">IF(Tabela1[[#This Row],[PRAZO ABERTURA R.A.E]]&gt;=TODAY(),"",IF(Tabela1[[#This Row],[STATUS]]="ATRASADO",TODAY()-Tabela1[[#This Row],[PRAZO ABERTURA R.A.E]],""))</f>
        <v/>
      </c>
      <c r="AC1107" s="2" t="s">
        <v>186</v>
      </c>
      <c r="AD1107" s="17">
        <v>45552</v>
      </c>
      <c r="AE1107" s="2" t="s">
        <v>5035</v>
      </c>
      <c r="AF1107" t="s">
        <v>52</v>
      </c>
    </row>
    <row r="1108" spans="1:32" ht="30" x14ac:dyDescent="0.25">
      <c r="A1108" s="20">
        <v>1107</v>
      </c>
      <c r="B1108" s="20" t="s">
        <v>71</v>
      </c>
      <c r="C1108" s="49">
        <v>45538</v>
      </c>
      <c r="D1108" s="6" t="str">
        <f t="shared" si="14"/>
        <v>setembro</v>
      </c>
      <c r="E1108" s="21">
        <v>0.51527777777777783</v>
      </c>
      <c r="F1108" s="40" t="s">
        <v>6002</v>
      </c>
      <c r="G1108" s="20" t="s">
        <v>34</v>
      </c>
      <c r="H1108" s="9" t="s">
        <v>93</v>
      </c>
      <c r="I1108" s="10"/>
      <c r="J1108" s="2"/>
      <c r="K1108" s="11" t="s">
        <v>6003</v>
      </c>
      <c r="L1108" s="4" t="s">
        <v>75</v>
      </c>
      <c r="M1108" s="2" t="s">
        <v>460</v>
      </c>
      <c r="N1108" s="20" t="s">
        <v>6004</v>
      </c>
      <c r="O1108" s="20" t="s">
        <v>6005</v>
      </c>
      <c r="P1108" s="2" t="s">
        <v>6006</v>
      </c>
      <c r="S1108" s="2"/>
      <c r="T1108" s="41" t="s">
        <v>6007</v>
      </c>
      <c r="U1108" s="2" t="s">
        <v>6008</v>
      </c>
      <c r="V1108" s="2" t="s">
        <v>145</v>
      </c>
      <c r="W1108" s="2" t="s">
        <v>46</v>
      </c>
      <c r="X1108" s="2" t="s">
        <v>47</v>
      </c>
      <c r="Y1108" s="2" t="s">
        <v>48</v>
      </c>
      <c r="Z1108" s="17" t="str">
        <f>IF(Tabela1[[#This Row],[R.A.E]]="SIM",VLOOKUP(Tabela1[[#This Row],[CLASSIFICAÇÃO]],[1]Lista_Susp_!PRAZO,2,0)+Tabela1[[#This Row],[DATA]],"")</f>
        <v/>
      </c>
      <c r="AA1108" s="19" t="b">
        <f ca="1">IF(Tabela1[[#This Row],[R.A.E]]="SIM",IF(AC1108="ok","CONCLUÍDO",IF(Tabela1[[#This Row],[PRAZO ABERTURA R.A.E]]&lt;TODAY(),"ATRASADO","NO PRAZO")))</f>
        <v>0</v>
      </c>
      <c r="AB1108" s="19" t="str">
        <f ca="1">IF(Tabela1[[#This Row],[PRAZO ABERTURA R.A.E]]&gt;=TODAY(),"",IF(Tabela1[[#This Row],[STATUS]]="ATRASADO",TODAY()-Tabela1[[#This Row],[PRAZO ABERTURA R.A.E]],""))</f>
        <v/>
      </c>
      <c r="AE1108" s="2"/>
      <c r="AF1108" t="s">
        <v>52</v>
      </c>
    </row>
    <row r="1109" spans="1:32" ht="30" x14ac:dyDescent="0.25">
      <c r="A1109" s="20">
        <v>1108</v>
      </c>
      <c r="B1109" s="20" t="s">
        <v>32</v>
      </c>
      <c r="C1109" s="49">
        <v>45539</v>
      </c>
      <c r="D1109" s="6" t="str">
        <f t="shared" si="14"/>
        <v>setembro</v>
      </c>
      <c r="E1109" s="21">
        <v>0.43055555555555558</v>
      </c>
      <c r="F1109" s="40" t="s">
        <v>6009</v>
      </c>
      <c r="G1109" s="20" t="s">
        <v>125</v>
      </c>
      <c r="H1109" s="9"/>
      <c r="I1109" s="10"/>
      <c r="J1109" s="2"/>
      <c r="K1109" s="11" t="s">
        <v>6010</v>
      </c>
      <c r="L1109" s="4" t="s">
        <v>560</v>
      </c>
      <c r="M1109" s="2" t="s">
        <v>128</v>
      </c>
      <c r="N1109" s="20" t="s">
        <v>2084</v>
      </c>
      <c r="O1109" s="20" t="s">
        <v>6011</v>
      </c>
      <c r="P1109" s="2" t="s">
        <v>394</v>
      </c>
      <c r="S1109" s="2"/>
      <c r="T1109" s="41" t="s">
        <v>6012</v>
      </c>
      <c r="U1109" s="2" t="s">
        <v>6013</v>
      </c>
      <c r="V1109" s="2" t="s">
        <v>1038</v>
      </c>
      <c r="W1109" s="2" t="s">
        <v>46</v>
      </c>
      <c r="X1109" s="2" t="s">
        <v>47</v>
      </c>
      <c r="Y1109" s="2" t="s">
        <v>48</v>
      </c>
      <c r="Z1109" s="17" t="str">
        <f>IF(Tabela1[[#This Row],[R.A.E]]="SIM",VLOOKUP(Tabela1[[#This Row],[CLASSIFICAÇÃO]],[1]Lista_Susp_!PRAZO,2,0)+Tabela1[[#This Row],[DATA]],"")</f>
        <v/>
      </c>
      <c r="AA1109" s="19" t="b">
        <f ca="1">IF(Tabela1[[#This Row],[R.A.E]]="SIM",IF(AC1109="ok","CONCLUÍDO",IF(Tabela1[[#This Row],[PRAZO ABERTURA R.A.E]]&lt;TODAY(),"ATRASADO","NO PRAZO")))</f>
        <v>0</v>
      </c>
      <c r="AB1109" s="19" t="str">
        <f ca="1">IF(Tabela1[[#This Row],[PRAZO ABERTURA R.A.E]]&gt;=TODAY(),"",IF(Tabela1[[#This Row],[STATUS]]="ATRASADO",TODAY()-Tabela1[[#This Row],[PRAZO ABERTURA R.A.E]],""))</f>
        <v/>
      </c>
      <c r="AE1109" s="2"/>
      <c r="AF1109" t="s">
        <v>48</v>
      </c>
    </row>
    <row r="1110" spans="1:32" ht="45" x14ac:dyDescent="0.25">
      <c r="A1110" s="20">
        <v>1109</v>
      </c>
      <c r="B1110" s="20" t="s">
        <v>32</v>
      </c>
      <c r="C1110" s="49">
        <v>45536</v>
      </c>
      <c r="D1110" s="6" t="str">
        <f t="shared" si="14"/>
        <v>setembro</v>
      </c>
      <c r="E1110" s="21">
        <v>0.3125</v>
      </c>
      <c r="F1110" s="40" t="s">
        <v>6014</v>
      </c>
      <c r="G1110" s="20" t="s">
        <v>73</v>
      </c>
      <c r="H1110" s="9"/>
      <c r="I1110" s="10"/>
      <c r="J1110" s="2"/>
      <c r="K1110" s="11" t="s">
        <v>6015</v>
      </c>
      <c r="L1110" s="4" t="s">
        <v>37</v>
      </c>
      <c r="M1110" s="2" t="s">
        <v>272</v>
      </c>
      <c r="N1110" s="20" t="s">
        <v>3266</v>
      </c>
      <c r="O1110" s="20" t="s">
        <v>6016</v>
      </c>
      <c r="P1110" s="2" t="s">
        <v>6017</v>
      </c>
      <c r="S1110" s="2"/>
      <c r="T1110" s="41" t="s">
        <v>6018</v>
      </c>
      <c r="U1110" s="2" t="s">
        <v>2376</v>
      </c>
      <c r="V1110" s="2" t="s">
        <v>398</v>
      </c>
      <c r="W1110" s="2" t="s">
        <v>46</v>
      </c>
      <c r="X1110" s="2" t="s">
        <v>151</v>
      </c>
      <c r="Y1110" s="2" t="s">
        <v>52</v>
      </c>
      <c r="Z1110" s="17">
        <f>IF(Tabela1[[#This Row],[R.A.E]]="SIM",VLOOKUP(Tabela1[[#This Row],[CLASSIFICAÇÃO]],[1]Lista_Susp_!PRAZO,2,0)+Tabela1[[#This Row],[DATA]],"")</f>
        <v>45543</v>
      </c>
      <c r="AA1110" s="19" t="str">
        <f ca="1">IF(Tabela1[[#This Row],[R.A.E]]="SIM",IF(AC1110="ok","CONCLUÍDO",IF(Tabela1[[#This Row],[PRAZO ABERTURA R.A.E]]&lt;TODAY(),"ATRASADO","NO PRAZO")))</f>
        <v>ATRASADO</v>
      </c>
      <c r="AB1110" s="19">
        <f ca="1">IF(Tabela1[[#This Row],[PRAZO ABERTURA R.A.E]]&gt;=TODAY(),"",IF(Tabela1[[#This Row],[STATUS]]="ATRASADO",TODAY()-Tabela1[[#This Row],[PRAZO ABERTURA R.A.E]],""))</f>
        <v>40</v>
      </c>
      <c r="AE1110" s="2"/>
      <c r="AF1110" t="s">
        <v>52</v>
      </c>
    </row>
    <row r="1111" spans="1:32" ht="75" x14ac:dyDescent="0.25">
      <c r="A1111" s="20">
        <v>1110</v>
      </c>
      <c r="B1111" s="20" t="s">
        <v>32</v>
      </c>
      <c r="C1111" s="49">
        <v>45539</v>
      </c>
      <c r="D1111" s="6" t="str">
        <f t="shared" si="14"/>
        <v>setembro</v>
      </c>
      <c r="E1111" s="21">
        <v>0.10069444444444443</v>
      </c>
      <c r="F1111" s="40" t="s">
        <v>6019</v>
      </c>
      <c r="G1111" s="20" t="s">
        <v>73</v>
      </c>
      <c r="H1111" s="9"/>
      <c r="I1111" s="10"/>
      <c r="J1111" s="2" t="s">
        <v>52</v>
      </c>
      <c r="K1111" s="11" t="s">
        <v>6020</v>
      </c>
      <c r="L1111" s="4" t="s">
        <v>37</v>
      </c>
      <c r="M1111" s="2" t="s">
        <v>38</v>
      </c>
      <c r="N1111" s="20" t="s">
        <v>5754</v>
      </c>
      <c r="O1111" s="20" t="s">
        <v>6021</v>
      </c>
      <c r="P1111" s="2" t="s">
        <v>4462</v>
      </c>
      <c r="S1111" s="2"/>
      <c r="T1111" s="41" t="s">
        <v>6022</v>
      </c>
      <c r="U1111" s="2" t="s">
        <v>5757</v>
      </c>
      <c r="V1111" s="2" t="s">
        <v>45</v>
      </c>
      <c r="W1111" s="2" t="s">
        <v>61</v>
      </c>
      <c r="X1111" s="2" t="s">
        <v>47</v>
      </c>
      <c r="Y1111" s="2" t="s">
        <v>52</v>
      </c>
      <c r="Z1111" s="17">
        <f>IF(Tabela1[[#This Row],[R.A.E]]="SIM",VLOOKUP(Tabela1[[#This Row],[CLASSIFICAÇÃO]],[1]Lista_Susp_!PRAZO,2,0)+Tabela1[[#This Row],[DATA]],"")</f>
        <v>45546</v>
      </c>
      <c r="AA1111" s="19" t="s">
        <v>972</v>
      </c>
      <c r="AB1111" s="19" t="str">
        <f ca="1">IF(Tabela1[[#This Row],[PRAZO ABERTURA R.A.E]]&gt;=TODAY(),"",IF(Tabela1[[#This Row],[STATUS]]="ATRASADO",TODAY()-Tabela1[[#This Row],[PRAZO ABERTURA R.A.E]],""))</f>
        <v/>
      </c>
      <c r="AD1111" s="17">
        <v>45547</v>
      </c>
      <c r="AE1111" s="2"/>
      <c r="AF1111" t="s">
        <v>52</v>
      </c>
    </row>
    <row r="1112" spans="1:32" ht="30" x14ac:dyDescent="0.25">
      <c r="A1112" s="20">
        <v>1111</v>
      </c>
      <c r="B1112" s="20" t="s">
        <v>32</v>
      </c>
      <c r="C1112" s="49">
        <v>45540</v>
      </c>
      <c r="D1112" s="6" t="str">
        <f t="shared" si="14"/>
        <v>setembro</v>
      </c>
      <c r="E1112" s="21">
        <v>0.3611111111111111</v>
      </c>
      <c r="F1112" s="40" t="s">
        <v>3928</v>
      </c>
      <c r="G1112" s="20" t="s">
        <v>73</v>
      </c>
      <c r="H1112" s="9"/>
      <c r="I1112" s="10"/>
      <c r="J1112" s="2"/>
      <c r="K1112" s="11" t="s">
        <v>6023</v>
      </c>
      <c r="L1112" s="4" t="s">
        <v>3339</v>
      </c>
      <c r="M1112" s="2" t="s">
        <v>128</v>
      </c>
      <c r="N1112" s="20" t="s">
        <v>3340</v>
      </c>
      <c r="O1112" s="20" t="s">
        <v>6024</v>
      </c>
      <c r="P1112" s="2" t="s">
        <v>923</v>
      </c>
      <c r="S1112" s="2"/>
      <c r="T1112" s="41" t="s">
        <v>6025</v>
      </c>
      <c r="U1112" s="2" t="s">
        <v>3344</v>
      </c>
      <c r="V1112" s="2" t="s">
        <v>1038</v>
      </c>
      <c r="W1112" s="2" t="s">
        <v>46</v>
      </c>
      <c r="X1112" s="2" t="s">
        <v>47</v>
      </c>
      <c r="Y1112" s="2" t="s">
        <v>48</v>
      </c>
      <c r="Z1112" s="17" t="str">
        <f>IF(Tabela1[[#This Row],[R.A.E]]="SIM",VLOOKUP(Tabela1[[#This Row],[CLASSIFICAÇÃO]],[1]Lista_Susp_!PRAZO,2,0)+Tabela1[[#This Row],[DATA]],"")</f>
        <v/>
      </c>
      <c r="AA1112" s="19" t="b">
        <f ca="1">IF(Tabela1[[#This Row],[R.A.E]]="SIM",IF(AC1112="ok","CONCLUÍDO",IF(Tabela1[[#This Row],[PRAZO ABERTURA R.A.E]]&lt;TODAY(),"ATRASADO","NO PRAZO")))</f>
        <v>0</v>
      </c>
      <c r="AB1112" s="19" t="str">
        <f ca="1">IF(Tabela1[[#This Row],[PRAZO ABERTURA R.A.E]]&gt;=TODAY(),"",IF(Tabela1[[#This Row],[STATUS]]="ATRASADO",TODAY()-Tabela1[[#This Row],[PRAZO ABERTURA R.A.E]],""))</f>
        <v/>
      </c>
      <c r="AE1112" s="2"/>
      <c r="AF1112" t="s">
        <v>52</v>
      </c>
    </row>
    <row r="1113" spans="1:32" x14ac:dyDescent="0.25">
      <c r="A1113" s="20">
        <v>1112</v>
      </c>
      <c r="B1113" s="20" t="s">
        <v>32</v>
      </c>
      <c r="C1113" s="49">
        <v>45539</v>
      </c>
      <c r="D1113" s="6" t="str">
        <f t="shared" si="14"/>
        <v>setembro</v>
      </c>
      <c r="E1113" s="21">
        <v>0.67708333333333337</v>
      </c>
      <c r="F1113" s="40" t="s">
        <v>6026</v>
      </c>
      <c r="G1113" s="20" t="s">
        <v>73</v>
      </c>
      <c r="H1113" s="9"/>
      <c r="I1113" s="10"/>
      <c r="J1113" s="2"/>
      <c r="K1113" s="11" t="s">
        <v>6027</v>
      </c>
      <c r="L1113" s="4" t="s">
        <v>37</v>
      </c>
      <c r="M1113" s="2" t="s">
        <v>38</v>
      </c>
      <c r="N1113" s="20" t="s">
        <v>5933</v>
      </c>
      <c r="O1113" s="20" t="s">
        <v>6028</v>
      </c>
      <c r="P1113" s="2" t="s">
        <v>3878</v>
      </c>
      <c r="S1113" s="2"/>
      <c r="T1113" s="41" t="s">
        <v>6029</v>
      </c>
      <c r="U1113" s="2" t="s">
        <v>3124</v>
      </c>
      <c r="V1113" s="2" t="s">
        <v>104</v>
      </c>
      <c r="W1113" s="2" t="s">
        <v>46</v>
      </c>
      <c r="X1113" s="2" t="s">
        <v>47</v>
      </c>
      <c r="Y1113" s="2" t="s">
        <v>48</v>
      </c>
      <c r="Z1113" s="17" t="str">
        <f>IF(Tabela1[[#This Row],[R.A.E]]="SIM",VLOOKUP(Tabela1[[#This Row],[CLASSIFICAÇÃO]],[1]Lista_Susp_!PRAZO,2,0)+Tabela1[[#This Row],[DATA]],"")</f>
        <v/>
      </c>
      <c r="AA1113" s="19" t="b">
        <f ca="1">IF(Tabela1[[#This Row],[R.A.E]]="SIM",IF(AC1113="ok","CONCLUÍDO",IF(Tabela1[[#This Row],[PRAZO ABERTURA R.A.E]]&lt;TODAY(),"ATRASADO","NO PRAZO")))</f>
        <v>0</v>
      </c>
      <c r="AB1113" s="19" t="str">
        <f ca="1">IF(Tabela1[[#This Row],[PRAZO ABERTURA R.A.E]]&gt;=TODAY(),"",IF(Tabela1[[#This Row],[STATUS]]="ATRASADO",TODAY()-Tabela1[[#This Row],[PRAZO ABERTURA R.A.E]],""))</f>
        <v/>
      </c>
      <c r="AE1113" s="2"/>
      <c r="AF1113" t="s">
        <v>52</v>
      </c>
    </row>
    <row r="1114" spans="1:32" ht="45" x14ac:dyDescent="0.25">
      <c r="A1114" s="20">
        <v>1113</v>
      </c>
      <c r="B1114" s="20" t="s">
        <v>32</v>
      </c>
      <c r="C1114" s="49">
        <v>45540</v>
      </c>
      <c r="D1114" s="6" t="str">
        <f t="shared" si="14"/>
        <v>setembro</v>
      </c>
      <c r="E1114" s="21">
        <v>0.86458333333333337</v>
      </c>
      <c r="F1114" s="40" t="s">
        <v>6030</v>
      </c>
      <c r="G1114" s="20" t="s">
        <v>50</v>
      </c>
      <c r="H1114" s="9"/>
      <c r="I1114" s="10" t="s">
        <v>172</v>
      </c>
      <c r="J1114" s="2"/>
      <c r="K1114" s="11" t="s">
        <v>6031</v>
      </c>
      <c r="L1114" s="4" t="s">
        <v>902</v>
      </c>
      <c r="M1114" s="2" t="s">
        <v>96</v>
      </c>
      <c r="N1114" s="20" t="s">
        <v>3225</v>
      </c>
      <c r="O1114" s="20" t="s">
        <v>6032</v>
      </c>
      <c r="P1114" s="2" t="s">
        <v>4738</v>
      </c>
      <c r="S1114" s="2"/>
      <c r="T1114" s="41" t="s">
        <v>6033</v>
      </c>
      <c r="U1114" s="2" t="s">
        <v>3689</v>
      </c>
      <c r="V1114" s="2" t="s">
        <v>60</v>
      </c>
      <c r="W1114" s="2" t="s">
        <v>184</v>
      </c>
      <c r="X1114" s="2" t="s">
        <v>47</v>
      </c>
      <c r="Y1114" s="2" t="s">
        <v>52</v>
      </c>
      <c r="Z1114" s="17">
        <f>IF(Tabela1[[#This Row],[R.A.E]]="SIM",VLOOKUP(Tabela1[[#This Row],[CLASSIFICAÇÃO]],[1]Lista_Susp_!PRAZO,2,0)+Tabela1[[#This Row],[DATA]],"")</f>
        <v>45547</v>
      </c>
      <c r="AA1114" s="19" t="str">
        <f ca="1">IF(Tabela1[[#This Row],[R.A.E]]="SIM",IF(AC1114="ok","CONCLUÍDO",IF(Tabela1[[#This Row],[PRAZO ABERTURA R.A.E]]&lt;TODAY(),"ATRASADO","NO PRAZO")))</f>
        <v>CONCLUÍDO</v>
      </c>
      <c r="AB1114" s="19" t="str">
        <f ca="1">IF(Tabela1[[#This Row],[PRAZO ABERTURA R.A.E]]&gt;=TODAY(),"",IF(Tabela1[[#This Row],[STATUS]]="ATRASADO",TODAY()-Tabela1[[#This Row],[PRAZO ABERTURA R.A.E]],""))</f>
        <v/>
      </c>
      <c r="AC1114" s="2" t="s">
        <v>62</v>
      </c>
      <c r="AD1114" s="17">
        <v>45546</v>
      </c>
      <c r="AE1114" s="2"/>
      <c r="AF1114" t="s">
        <v>52</v>
      </c>
    </row>
    <row r="1115" spans="1:32" ht="45" x14ac:dyDescent="0.25">
      <c r="A1115" s="20">
        <v>1114</v>
      </c>
      <c r="B1115" s="20" t="s">
        <v>32</v>
      </c>
      <c r="C1115" s="49">
        <v>45539</v>
      </c>
      <c r="D1115" s="6" t="str">
        <f t="shared" si="14"/>
        <v>setembro</v>
      </c>
      <c r="E1115" s="21">
        <v>4.8611111111111112E-2</v>
      </c>
      <c r="F1115" s="40" t="s">
        <v>6034</v>
      </c>
      <c r="G1115" s="20" t="s">
        <v>405</v>
      </c>
      <c r="H1115" s="9"/>
      <c r="I1115" s="10"/>
      <c r="J1115" s="2"/>
      <c r="K1115" s="11" t="s">
        <v>6035</v>
      </c>
      <c r="L1115" s="4" t="s">
        <v>350</v>
      </c>
      <c r="M1115" s="2" t="s">
        <v>38</v>
      </c>
      <c r="N1115" s="20" t="s">
        <v>4519</v>
      </c>
      <c r="O1115" s="20" t="s">
        <v>6036</v>
      </c>
      <c r="P1115" s="2" t="s">
        <v>1011</v>
      </c>
      <c r="S1115" s="2"/>
      <c r="T1115" s="41" t="s">
        <v>6037</v>
      </c>
      <c r="U1115" s="2" t="s">
        <v>6038</v>
      </c>
      <c r="V1115" s="2" t="s">
        <v>1551</v>
      </c>
      <c r="W1115" s="2" t="s">
        <v>61</v>
      </c>
      <c r="X1115" s="2" t="s">
        <v>151</v>
      </c>
      <c r="Y1115" s="2" t="s">
        <v>52</v>
      </c>
      <c r="Z1115" s="17" t="e">
        <f>IF(Tabela1[[#This Row],[R.A.E]]="SIM",VLOOKUP(Tabela1[[#This Row],[CLASSIFICAÇÃO]],[1]Lista_Susp_!PRAZO,2,0)+Tabela1[[#This Row],[DATA]],"")</f>
        <v>#N/A</v>
      </c>
      <c r="AA1115" s="19" t="str">
        <f ca="1">IF(Tabela1[[#This Row],[R.A.E]]="SIM",IF(AC1115="ok","CONCLUÍDO",IF(Tabela1[[#This Row],[PRAZO ABERTURA R.A.E]]&lt;TODAY(),"ATRASADO","NO PRAZO")))</f>
        <v>CONCLUÍDO</v>
      </c>
      <c r="AB1115" s="19" t="e">
        <f ca="1">IF(Tabela1[[#This Row],[PRAZO ABERTURA R.A.E]]&gt;=TODAY(),"",IF(Tabela1[[#This Row],[STATUS]]="ATRASADO",TODAY()-Tabela1[[#This Row],[PRAZO ABERTURA R.A.E]],""))</f>
        <v>#N/A</v>
      </c>
      <c r="AC1115" s="2" t="s">
        <v>62</v>
      </c>
      <c r="AD1115" s="17">
        <v>45546</v>
      </c>
      <c r="AE1115" s="2"/>
      <c r="AF1115" t="s">
        <v>52</v>
      </c>
    </row>
    <row r="1116" spans="1:32" ht="30" x14ac:dyDescent="0.25">
      <c r="A1116" s="20">
        <v>1115</v>
      </c>
      <c r="B1116" s="20" t="s">
        <v>32</v>
      </c>
      <c r="C1116" s="49">
        <v>45540</v>
      </c>
      <c r="D1116" s="6" t="str">
        <f t="shared" si="14"/>
        <v>setembro</v>
      </c>
      <c r="E1116" s="21">
        <v>0.59375</v>
      </c>
      <c r="F1116" s="40" t="s">
        <v>6039</v>
      </c>
      <c r="G1116" s="20" t="s">
        <v>1084</v>
      </c>
      <c r="H1116" s="9"/>
      <c r="I1116" s="10"/>
      <c r="J1116" s="2"/>
      <c r="K1116" s="11" t="s">
        <v>6040</v>
      </c>
      <c r="L1116" s="4" t="s">
        <v>560</v>
      </c>
      <c r="M1116" s="2" t="s">
        <v>128</v>
      </c>
      <c r="N1116" s="20" t="s">
        <v>579</v>
      </c>
      <c r="O1116" s="20" t="s">
        <v>3624</v>
      </c>
      <c r="P1116" s="2" t="s">
        <v>245</v>
      </c>
      <c r="S1116" s="2"/>
      <c r="T1116" s="41" t="s">
        <v>6041</v>
      </c>
      <c r="U1116" s="2" t="s">
        <v>6042</v>
      </c>
      <c r="V1116" s="2" t="s">
        <v>1038</v>
      </c>
      <c r="W1116" s="2" t="s">
        <v>61</v>
      </c>
      <c r="X1116" s="2" t="s">
        <v>47</v>
      </c>
      <c r="Y1116" s="2" t="s">
        <v>52</v>
      </c>
      <c r="Z1116" s="17">
        <f>IF(Tabela1[[#This Row],[R.A.E]]="SIM",VLOOKUP(Tabela1[[#This Row],[CLASSIFICAÇÃO]],[1]Lista_Susp_!PRAZO,2,0)+Tabela1[[#This Row],[DATA]],"")</f>
        <v>45547</v>
      </c>
      <c r="AA1116" s="19" t="str">
        <f ca="1">IF(Tabela1[[#This Row],[R.A.E]]="SIM",IF(AC1116="ok","CONCLUÍDO",IF(Tabela1[[#This Row],[PRAZO ABERTURA R.A.E]]&lt;TODAY(),"ATRASADO","NO PRAZO")))</f>
        <v>CONCLUÍDO</v>
      </c>
      <c r="AB1116" s="19" t="str">
        <f ca="1">IF(Tabela1[[#This Row],[PRAZO ABERTURA R.A.E]]&gt;=TODAY(),"",IF(Tabela1[[#This Row],[STATUS]]="ATRASADO",TODAY()-Tabela1[[#This Row],[PRAZO ABERTURA R.A.E]],""))</f>
        <v/>
      </c>
      <c r="AC1116" s="2" t="s">
        <v>186</v>
      </c>
      <c r="AD1116" s="2" t="s">
        <v>6043</v>
      </c>
      <c r="AE1116" s="2" t="s">
        <v>5035</v>
      </c>
      <c r="AF1116" t="s">
        <v>52</v>
      </c>
    </row>
    <row r="1117" spans="1:32" ht="45" x14ac:dyDescent="0.25">
      <c r="A1117" s="20">
        <v>1116</v>
      </c>
      <c r="B1117" s="20" t="s">
        <v>32</v>
      </c>
      <c r="C1117" s="49">
        <v>45542</v>
      </c>
      <c r="D1117" s="6" t="str">
        <f t="shared" si="14"/>
        <v>setembro</v>
      </c>
      <c r="E1117" s="21">
        <v>1.0416666666666666E-2</v>
      </c>
      <c r="F1117" s="40" t="s">
        <v>4946</v>
      </c>
      <c r="G1117" s="20" t="s">
        <v>34</v>
      </c>
      <c r="H1117" s="9" t="s">
        <v>113</v>
      </c>
      <c r="I1117" s="10"/>
      <c r="J1117" s="2"/>
      <c r="K1117" s="11" t="s">
        <v>6044</v>
      </c>
      <c r="L1117" s="4" t="s">
        <v>37</v>
      </c>
      <c r="M1117" s="2" t="s">
        <v>38</v>
      </c>
      <c r="N1117" s="20" t="s">
        <v>2721</v>
      </c>
      <c r="O1117" s="20" t="s">
        <v>6045</v>
      </c>
      <c r="P1117" s="2" t="s">
        <v>3878</v>
      </c>
      <c r="S1117" s="2"/>
      <c r="T1117" s="41" t="s">
        <v>6046</v>
      </c>
      <c r="U1117" s="2" t="s">
        <v>3665</v>
      </c>
      <c r="V1117" s="2" t="s">
        <v>3811</v>
      </c>
      <c r="W1117" s="2" t="s">
        <v>46</v>
      </c>
      <c r="X1117" s="2" t="s">
        <v>47</v>
      </c>
      <c r="Y1117" s="2" t="s">
        <v>48</v>
      </c>
      <c r="Z1117" s="17" t="str">
        <f>IF(Tabela1[[#This Row],[R.A.E]]="SIM",VLOOKUP(Tabela1[[#This Row],[CLASSIFICAÇÃO]],[1]Lista_Susp_!PRAZO,2,0)+Tabela1[[#This Row],[DATA]],"")</f>
        <v/>
      </c>
      <c r="AA1117" s="19" t="b">
        <f ca="1">IF(Tabela1[[#This Row],[R.A.E]]="SIM",IF(AC1117="ok","CONCLUÍDO",IF(Tabela1[[#This Row],[PRAZO ABERTURA R.A.E]]&lt;TODAY(),"ATRASADO","NO PRAZO")))</f>
        <v>0</v>
      </c>
      <c r="AB1117" s="19" t="str">
        <f ca="1">IF(Tabela1[[#This Row],[PRAZO ABERTURA R.A.E]]&gt;=TODAY(),"",IF(Tabela1[[#This Row],[STATUS]]="ATRASADO",TODAY()-Tabela1[[#This Row],[PRAZO ABERTURA R.A.E]],""))</f>
        <v/>
      </c>
      <c r="AE1117" s="2"/>
      <c r="AF1117" t="s">
        <v>52</v>
      </c>
    </row>
    <row r="1118" spans="1:32" ht="30" x14ac:dyDescent="0.25">
      <c r="A1118" s="20">
        <v>1117</v>
      </c>
      <c r="B1118" s="20" t="s">
        <v>32</v>
      </c>
      <c r="C1118" s="49">
        <v>45542</v>
      </c>
      <c r="D1118" s="6" t="str">
        <f t="shared" si="14"/>
        <v>setembro</v>
      </c>
      <c r="E1118" s="21">
        <v>0.89097222222222217</v>
      </c>
      <c r="F1118" s="40" t="s">
        <v>6047</v>
      </c>
      <c r="G1118" s="20" t="s">
        <v>34</v>
      </c>
      <c r="H1118" s="9" t="s">
        <v>113</v>
      </c>
      <c r="I1118" s="10"/>
      <c r="J1118" s="2"/>
      <c r="K1118" s="11" t="s">
        <v>6048</v>
      </c>
      <c r="L1118" s="4" t="s">
        <v>982</v>
      </c>
      <c r="M1118" s="2" t="s">
        <v>38</v>
      </c>
      <c r="N1118" s="20" t="s">
        <v>4519</v>
      </c>
      <c r="O1118" s="20" t="s">
        <v>6049</v>
      </c>
      <c r="P1118" s="2" t="s">
        <v>3090</v>
      </c>
      <c r="S1118" s="2"/>
      <c r="T1118" s="41" t="s">
        <v>3838</v>
      </c>
      <c r="U1118" s="2" t="s">
        <v>6050</v>
      </c>
      <c r="V1118" s="2" t="s">
        <v>1551</v>
      </c>
      <c r="W1118" s="2" t="s">
        <v>184</v>
      </c>
      <c r="X1118" s="2" t="s">
        <v>47</v>
      </c>
      <c r="Y1118" s="2" t="s">
        <v>52</v>
      </c>
      <c r="Z1118" s="17">
        <f>IF(Tabela1[[#This Row],[R.A.E]]="SIM",VLOOKUP(Tabela1[[#This Row],[CLASSIFICAÇÃO]],[1]Lista_Susp_!PRAZO,2,0)+Tabela1[[#This Row],[DATA]],"")</f>
        <v>45549</v>
      </c>
      <c r="AA1118" s="19" t="str">
        <f ca="1">IF(Tabela1[[#This Row],[R.A.E]]="SIM",IF(AC1118="ok","CONCLUÍDO",IF(Tabela1[[#This Row],[PRAZO ABERTURA R.A.E]]&lt;TODAY(),"ATRASADO","NO PRAZO")))</f>
        <v>CONCLUÍDO</v>
      </c>
      <c r="AB1118" s="19" t="str">
        <f ca="1">IF(Tabela1[[#This Row],[PRAZO ABERTURA R.A.E]]&gt;=TODAY(),"",IF(Tabela1[[#This Row],[STATUS]]="ATRASADO",TODAY()-Tabela1[[#This Row],[PRAZO ABERTURA R.A.E]],""))</f>
        <v/>
      </c>
      <c r="AC1118" s="2" t="s">
        <v>62</v>
      </c>
      <c r="AD1118" s="17">
        <v>45545</v>
      </c>
      <c r="AE1118" s="2"/>
      <c r="AF1118" t="s">
        <v>52</v>
      </c>
    </row>
    <row r="1119" spans="1:32" ht="30" x14ac:dyDescent="0.25">
      <c r="A1119" s="20">
        <v>1118</v>
      </c>
      <c r="B1119" s="20" t="s">
        <v>32</v>
      </c>
      <c r="C1119" s="49">
        <v>45541</v>
      </c>
      <c r="D1119" s="6" t="str">
        <f t="shared" si="14"/>
        <v>setembro</v>
      </c>
      <c r="E1119" s="21">
        <v>0.5625</v>
      </c>
      <c r="F1119" s="40" t="s">
        <v>6051</v>
      </c>
      <c r="G1119" s="20" t="s">
        <v>64</v>
      </c>
      <c r="H1119" s="9"/>
      <c r="I1119" s="10"/>
      <c r="J1119" s="2"/>
      <c r="K1119" s="11" t="s">
        <v>6052</v>
      </c>
      <c r="L1119" s="4" t="s">
        <v>37</v>
      </c>
      <c r="M1119" s="2" t="s">
        <v>1436</v>
      </c>
      <c r="N1119" s="20" t="s">
        <v>3476</v>
      </c>
      <c r="O1119" s="20" t="s">
        <v>6053</v>
      </c>
      <c r="P1119" s="2" t="s">
        <v>6054</v>
      </c>
      <c r="S1119" s="2"/>
      <c r="T1119" t="s">
        <v>6055</v>
      </c>
      <c r="U1119" s="2" t="s">
        <v>500</v>
      </c>
      <c r="V1119" s="2" t="s">
        <v>599</v>
      </c>
      <c r="W1119" s="2" t="s">
        <v>46</v>
      </c>
      <c r="X1119" s="2" t="s">
        <v>47</v>
      </c>
      <c r="Y1119" s="2" t="s">
        <v>48</v>
      </c>
      <c r="Z1119" s="17" t="str">
        <f>IF(Tabela1[[#This Row],[R.A.E]]="SIM",VLOOKUP(Tabela1[[#This Row],[CLASSIFICAÇÃO]],[1]Lista_Susp_!PRAZO,2,0)+Tabela1[[#This Row],[DATA]],"")</f>
        <v/>
      </c>
      <c r="AA1119" s="19" t="b">
        <f ca="1">IF(Tabela1[[#This Row],[R.A.E]]="SIM",IF(AC1119="ok","CONCLUÍDO",IF(Tabela1[[#This Row],[PRAZO ABERTURA R.A.E]]&lt;TODAY(),"ATRASADO","NO PRAZO")))</f>
        <v>0</v>
      </c>
      <c r="AB1119" s="19" t="str">
        <f ca="1">IF(Tabela1[[#This Row],[PRAZO ABERTURA R.A.E]]&gt;=TODAY(),"",IF(Tabela1[[#This Row],[STATUS]]="ATRASADO",TODAY()-Tabela1[[#This Row],[PRAZO ABERTURA R.A.E]],""))</f>
        <v/>
      </c>
      <c r="AE1119" s="2"/>
      <c r="AF1119" t="s">
        <v>52</v>
      </c>
    </row>
    <row r="1120" spans="1:32" ht="30" x14ac:dyDescent="0.25">
      <c r="A1120" s="20">
        <v>1119</v>
      </c>
      <c r="B1120" s="20" t="s">
        <v>32</v>
      </c>
      <c r="C1120" s="49">
        <v>45541</v>
      </c>
      <c r="D1120" s="6" t="str">
        <f t="shared" si="14"/>
        <v>setembro</v>
      </c>
      <c r="E1120" s="21">
        <v>0.64583333333333337</v>
      </c>
      <c r="F1120" s="40" t="s">
        <v>6056</v>
      </c>
      <c r="G1120" s="20" t="s">
        <v>64</v>
      </c>
      <c r="H1120" s="9"/>
      <c r="I1120" s="10"/>
      <c r="J1120" s="2"/>
      <c r="K1120" s="11" t="s">
        <v>6057</v>
      </c>
      <c r="L1120" s="4" t="s">
        <v>689</v>
      </c>
      <c r="M1120" s="2" t="s">
        <v>128</v>
      </c>
      <c r="N1120" s="20" t="s">
        <v>4316</v>
      </c>
      <c r="O1120" s="20" t="s">
        <v>6058</v>
      </c>
      <c r="P1120" s="2" t="s">
        <v>140</v>
      </c>
      <c r="S1120" s="2"/>
      <c r="T1120" s="41" t="s">
        <v>6059</v>
      </c>
      <c r="U1120" s="2" t="s">
        <v>6060</v>
      </c>
      <c r="V1120" s="2" t="s">
        <v>1038</v>
      </c>
      <c r="W1120" s="2" t="s">
        <v>46</v>
      </c>
      <c r="X1120" s="2" t="s">
        <v>47</v>
      </c>
      <c r="Y1120" s="2" t="s">
        <v>48</v>
      </c>
      <c r="Z1120" s="17" t="str">
        <f>IF(Tabela1[[#This Row],[R.A.E]]="SIM",VLOOKUP(Tabela1[[#This Row],[CLASSIFICAÇÃO]],[1]Lista_Susp_!PRAZO,2,0)+Tabela1[[#This Row],[DATA]],"")</f>
        <v/>
      </c>
      <c r="AA1120" s="19" t="b">
        <f ca="1">IF(Tabela1[[#This Row],[R.A.E]]="SIM",IF(AC1120="ok","CONCLUÍDO",IF(Tabela1[[#This Row],[PRAZO ABERTURA R.A.E]]&lt;TODAY(),"ATRASADO","NO PRAZO")))</f>
        <v>0</v>
      </c>
      <c r="AB1120" s="19" t="str">
        <f ca="1">IF(Tabela1[[#This Row],[PRAZO ABERTURA R.A.E]]&gt;=TODAY(),"",IF(Tabela1[[#This Row],[STATUS]]="ATRASADO",TODAY()-Tabela1[[#This Row],[PRAZO ABERTURA R.A.E]],""))</f>
        <v/>
      </c>
      <c r="AE1120" s="2"/>
      <c r="AF1120" t="s">
        <v>52</v>
      </c>
    </row>
    <row r="1121" spans="1:32" ht="45" x14ac:dyDescent="0.25">
      <c r="A1121" s="20">
        <v>1120</v>
      </c>
      <c r="B1121" s="20" t="s">
        <v>32</v>
      </c>
      <c r="C1121" s="49">
        <v>45544</v>
      </c>
      <c r="D1121" s="6" t="str">
        <f t="shared" si="14"/>
        <v>setembro</v>
      </c>
      <c r="E1121" s="21">
        <v>0.27083333333333331</v>
      </c>
      <c r="F1121" s="40" t="s">
        <v>6061</v>
      </c>
      <c r="G1121" s="20" t="s">
        <v>34</v>
      </c>
      <c r="H1121" s="9" t="s">
        <v>93</v>
      </c>
      <c r="I1121" s="10"/>
      <c r="J1121" s="2"/>
      <c r="K1121" s="11" t="s">
        <v>6062</v>
      </c>
      <c r="L1121" s="4" t="s">
        <v>689</v>
      </c>
      <c r="M1121" s="2" t="s">
        <v>128</v>
      </c>
      <c r="N1121" s="20" t="s">
        <v>6063</v>
      </c>
      <c r="O1121" s="20" t="s">
        <v>6064</v>
      </c>
      <c r="P1121" s="2" t="s">
        <v>6065</v>
      </c>
      <c r="S1121" s="2"/>
      <c r="T1121" s="41" t="s">
        <v>6066</v>
      </c>
      <c r="U1121" s="2" t="s">
        <v>3698</v>
      </c>
      <c r="V1121" s="2" t="s">
        <v>1038</v>
      </c>
      <c r="W1121" s="2" t="s">
        <v>46</v>
      </c>
      <c r="X1121" s="2" t="s">
        <v>47</v>
      </c>
      <c r="Y1121" s="2" t="s">
        <v>48</v>
      </c>
      <c r="Z1121" s="17" t="str">
        <f>IF(Tabela1[[#This Row],[R.A.E]]="SIM",VLOOKUP(Tabela1[[#This Row],[CLASSIFICAÇÃO]],[1]Lista_Susp_!PRAZO,2,0)+Tabela1[[#This Row],[DATA]],"")</f>
        <v/>
      </c>
      <c r="AA1121" s="19" t="b">
        <f ca="1">IF(Tabela1[[#This Row],[R.A.E]]="SIM",IF(AC1121="ok","CONCLUÍDO",IF(Tabela1[[#This Row],[PRAZO ABERTURA R.A.E]]&lt;TODAY(),"ATRASADO","NO PRAZO")))</f>
        <v>0</v>
      </c>
      <c r="AB1121" s="19" t="str">
        <f ca="1">IF(Tabela1[[#This Row],[PRAZO ABERTURA R.A.E]]&gt;=TODAY(),"",IF(Tabela1[[#This Row],[STATUS]]="ATRASADO",TODAY()-Tabela1[[#This Row],[PRAZO ABERTURA R.A.E]],""))</f>
        <v/>
      </c>
      <c r="AE1121" s="2"/>
      <c r="AF1121" t="s">
        <v>52</v>
      </c>
    </row>
    <row r="1122" spans="1:32" ht="45" x14ac:dyDescent="0.25">
      <c r="A1122" s="20">
        <v>1121</v>
      </c>
      <c r="B1122" s="20" t="s">
        <v>32</v>
      </c>
      <c r="C1122" s="49">
        <v>45544</v>
      </c>
      <c r="D1122" s="6" t="str">
        <f t="shared" si="14"/>
        <v>setembro</v>
      </c>
      <c r="E1122" s="21">
        <v>0.38194444444444442</v>
      </c>
      <c r="F1122" s="40" t="s">
        <v>6067</v>
      </c>
      <c r="G1122" s="20" t="s">
        <v>125</v>
      </c>
      <c r="H1122" s="9"/>
      <c r="I1122" s="10"/>
      <c r="J1122" s="2"/>
      <c r="K1122" s="11" t="s">
        <v>6068</v>
      </c>
      <c r="L1122" s="4" t="s">
        <v>921</v>
      </c>
      <c r="M1122" s="2" t="s">
        <v>128</v>
      </c>
      <c r="N1122" s="20" t="s">
        <v>3245</v>
      </c>
      <c r="O1122" s="20" t="s">
        <v>6069</v>
      </c>
      <c r="P1122" s="2" t="s">
        <v>2149</v>
      </c>
      <c r="S1122" s="2"/>
      <c r="T1122" s="41" t="s">
        <v>6070</v>
      </c>
      <c r="U1122" s="2" t="s">
        <v>5852</v>
      </c>
      <c r="V1122" s="2" t="s">
        <v>1038</v>
      </c>
      <c r="W1122" s="2" t="s">
        <v>46</v>
      </c>
      <c r="X1122" s="2" t="s">
        <v>47</v>
      </c>
      <c r="Y1122" s="2" t="s">
        <v>48</v>
      </c>
      <c r="Z1122" s="17" t="str">
        <f>IF(Tabela1[[#This Row],[R.A.E]]="SIM",VLOOKUP(Tabela1[[#This Row],[CLASSIFICAÇÃO]],[1]Lista_Susp_!PRAZO,2,0)+Tabela1[[#This Row],[DATA]],"")</f>
        <v/>
      </c>
      <c r="AA1122" s="19" t="b">
        <f ca="1">IF(Tabela1[[#This Row],[R.A.E]]="SIM",IF(AC1122="ok","CONCLUÍDO",IF(Tabela1[[#This Row],[PRAZO ABERTURA R.A.E]]&lt;TODAY(),"ATRASADO","NO PRAZO")))</f>
        <v>0</v>
      </c>
      <c r="AB1122" s="19" t="str">
        <f ca="1">IF(Tabela1[[#This Row],[PRAZO ABERTURA R.A.E]]&gt;=TODAY(),"",IF(Tabela1[[#This Row],[STATUS]]="ATRASADO",TODAY()-Tabela1[[#This Row],[PRAZO ABERTURA R.A.E]],""))</f>
        <v/>
      </c>
      <c r="AE1122" s="2"/>
      <c r="AF1122" t="s">
        <v>52</v>
      </c>
    </row>
    <row r="1123" spans="1:32" ht="30" x14ac:dyDescent="0.25">
      <c r="A1123" s="20">
        <v>1122</v>
      </c>
      <c r="B1123" s="20" t="s">
        <v>32</v>
      </c>
      <c r="C1123" s="49">
        <v>45544</v>
      </c>
      <c r="D1123" s="6" t="str">
        <f t="shared" si="14"/>
        <v>setembro</v>
      </c>
      <c r="E1123" s="21">
        <v>0.5083333333333333</v>
      </c>
      <c r="F1123" s="40" t="s">
        <v>6071</v>
      </c>
      <c r="G1123" s="20" t="s">
        <v>125</v>
      </c>
      <c r="H1123" s="9"/>
      <c r="I1123" s="10"/>
      <c r="J1123" s="2"/>
      <c r="K1123" s="11" t="s">
        <v>6072</v>
      </c>
      <c r="L1123" s="4" t="s">
        <v>701</v>
      </c>
      <c r="M1123" s="2" t="s">
        <v>128</v>
      </c>
      <c r="N1123" s="20" t="s">
        <v>6073</v>
      </c>
      <c r="O1123" s="20" t="s">
        <v>6074</v>
      </c>
      <c r="P1123" s="2" t="s">
        <v>245</v>
      </c>
      <c r="S1123" s="2"/>
      <c r="T1123" s="41" t="s">
        <v>6075</v>
      </c>
      <c r="U1123" s="2" t="s">
        <v>6076</v>
      </c>
      <c r="V1123" s="2" t="s">
        <v>1038</v>
      </c>
      <c r="W1123" s="2" t="s">
        <v>46</v>
      </c>
      <c r="X1123" s="2" t="s">
        <v>151</v>
      </c>
      <c r="Y1123" s="2" t="s">
        <v>52</v>
      </c>
      <c r="Z1123" s="17">
        <f>IF(Tabela1[[#This Row],[R.A.E]]="SIM",VLOOKUP(Tabela1[[#This Row],[CLASSIFICAÇÃO]],[1]Lista_Susp_!PRAZO,2,0)+Tabela1[[#This Row],[DATA]],"")</f>
        <v>45551</v>
      </c>
      <c r="AA1123" s="19" t="str">
        <f ca="1">IF(Tabela1[[#This Row],[R.A.E]]="SIM",IF(AC1123="ok","CONCLUÍDO",IF(Tabela1[[#This Row],[PRAZO ABERTURA R.A.E]]&lt;TODAY(),"ATRASADO","NO PRAZO")))</f>
        <v>CONCLUÍDO</v>
      </c>
      <c r="AB1123" s="19" t="str">
        <f ca="1">IF(Tabela1[[#This Row],[PRAZO ABERTURA R.A.E]]&gt;=TODAY(),"",IF(Tabela1[[#This Row],[STATUS]]="ATRASADO",TODAY()-Tabela1[[#This Row],[PRAZO ABERTURA R.A.E]],""))</f>
        <v/>
      </c>
      <c r="AC1123" s="2" t="s">
        <v>186</v>
      </c>
      <c r="AD1123" s="17">
        <v>45551</v>
      </c>
      <c r="AE1123" s="2" t="s">
        <v>5035</v>
      </c>
      <c r="AF1123" t="s">
        <v>52</v>
      </c>
    </row>
    <row r="1124" spans="1:32" ht="30" x14ac:dyDescent="0.25">
      <c r="A1124" s="44">
        <v>1123</v>
      </c>
      <c r="B1124" s="20" t="s">
        <v>32</v>
      </c>
      <c r="C1124" s="49">
        <v>45544</v>
      </c>
      <c r="D1124" s="6" t="str">
        <f t="shared" si="14"/>
        <v>setembro</v>
      </c>
      <c r="E1124" s="21">
        <v>0.60416666666666663</v>
      </c>
      <c r="F1124" s="40" t="s">
        <v>6077</v>
      </c>
      <c r="G1124" s="20" t="s">
        <v>73</v>
      </c>
      <c r="H1124" s="9"/>
      <c r="I1124" s="10"/>
      <c r="J1124" s="2"/>
      <c r="K1124" s="11" t="s">
        <v>6078</v>
      </c>
      <c r="L1124" s="4" t="s">
        <v>3339</v>
      </c>
      <c r="M1124" s="2" t="s">
        <v>128</v>
      </c>
      <c r="N1124" s="20" t="s">
        <v>3340</v>
      </c>
      <c r="O1124" s="20" t="s">
        <v>6079</v>
      </c>
      <c r="P1124" s="2" t="s">
        <v>923</v>
      </c>
      <c r="S1124" s="2"/>
      <c r="T1124" s="41" t="s">
        <v>6080</v>
      </c>
      <c r="U1124" s="2" t="s">
        <v>3344</v>
      </c>
      <c r="V1124" s="2" t="s">
        <v>1038</v>
      </c>
      <c r="W1124" s="2" t="s">
        <v>46</v>
      </c>
      <c r="X1124" s="2" t="s">
        <v>47</v>
      </c>
      <c r="Y1124" s="2" t="s">
        <v>48</v>
      </c>
      <c r="Z1124" s="17" t="str">
        <f>IF(Tabela1[[#This Row],[R.A.E]]="SIM",VLOOKUP(Tabela1[[#This Row],[CLASSIFICAÇÃO]],[1]Lista_Susp_!PRAZO,2,0)+Tabela1[[#This Row],[DATA]],"")</f>
        <v/>
      </c>
      <c r="AA1124" s="19" t="b">
        <f ca="1">IF(Tabela1[[#This Row],[R.A.E]]="SIM",IF(AC1124="ok","CONCLUÍDO",IF(Tabela1[[#This Row],[PRAZO ABERTURA R.A.E]]&lt;TODAY(),"ATRASADO","NO PRAZO")))</f>
        <v>0</v>
      </c>
      <c r="AB1124" s="19" t="str">
        <f ca="1">IF(Tabela1[[#This Row],[PRAZO ABERTURA R.A.E]]&gt;=TODAY(),"",IF(Tabela1[[#This Row],[STATUS]]="ATRASADO",TODAY()-Tabela1[[#This Row],[PRAZO ABERTURA R.A.E]],""))</f>
        <v/>
      </c>
      <c r="AE1124" s="2"/>
      <c r="AF1124" t="s">
        <v>52</v>
      </c>
    </row>
    <row r="1125" spans="1:32" x14ac:dyDescent="0.25">
      <c r="A1125" s="20">
        <v>1124</v>
      </c>
      <c r="B1125" s="20" t="s">
        <v>32</v>
      </c>
      <c r="C1125" s="49">
        <v>45544</v>
      </c>
      <c r="D1125" s="6" t="str">
        <f t="shared" si="14"/>
        <v>setembro</v>
      </c>
      <c r="E1125" s="21">
        <v>0.45833333333333331</v>
      </c>
      <c r="F1125" s="40" t="s">
        <v>6081</v>
      </c>
      <c r="G1125" s="20" t="s">
        <v>73</v>
      </c>
      <c r="H1125" s="9"/>
      <c r="I1125" s="10"/>
      <c r="J1125" s="2"/>
      <c r="K1125" s="61" t="s">
        <v>6082</v>
      </c>
      <c r="L1125" s="4" t="s">
        <v>37</v>
      </c>
      <c r="M1125" s="2" t="s">
        <v>76</v>
      </c>
      <c r="N1125" s="20" t="s">
        <v>6083</v>
      </c>
      <c r="O1125" s="20" t="s">
        <v>6084</v>
      </c>
      <c r="P1125" s="2" t="s">
        <v>6085</v>
      </c>
      <c r="S1125" s="2"/>
      <c r="T1125" t="s">
        <v>6086</v>
      </c>
      <c r="U1125" s="2" t="s">
        <v>3149</v>
      </c>
      <c r="V1125" s="2" t="s">
        <v>467</v>
      </c>
      <c r="W1125" s="2" t="s">
        <v>46</v>
      </c>
      <c r="X1125" s="2" t="s">
        <v>47</v>
      </c>
      <c r="Y1125" s="2" t="s">
        <v>48</v>
      </c>
      <c r="Z1125" s="17" t="str">
        <f>IF(Tabela1[[#This Row],[R.A.E]]="SIM",VLOOKUP(Tabela1[[#This Row],[CLASSIFICAÇÃO]],[1]Lista_Susp_!PRAZO,2,0)+Tabela1[[#This Row],[DATA]],"")</f>
        <v/>
      </c>
      <c r="AA1125" s="19" t="b">
        <f ca="1">IF(Tabela1[[#This Row],[R.A.E]]="SIM",IF(AC1125="ok","CONCLUÍDO",IF(Tabela1[[#This Row],[PRAZO ABERTURA R.A.E]]&lt;TODAY(),"ATRASADO","NO PRAZO")))</f>
        <v>0</v>
      </c>
      <c r="AB1125" s="19" t="str">
        <f ca="1">IF(Tabela1[[#This Row],[PRAZO ABERTURA R.A.E]]&gt;=TODAY(),"",IF(Tabela1[[#This Row],[STATUS]]="ATRASADO",TODAY()-Tabela1[[#This Row],[PRAZO ABERTURA R.A.E]],""))</f>
        <v/>
      </c>
      <c r="AE1125" s="2"/>
      <c r="AF1125" t="s">
        <v>52</v>
      </c>
    </row>
    <row r="1126" spans="1:32" ht="30" x14ac:dyDescent="0.25">
      <c r="A1126" s="20">
        <v>1125</v>
      </c>
      <c r="B1126" s="20" t="s">
        <v>32</v>
      </c>
      <c r="C1126" s="49">
        <v>45541</v>
      </c>
      <c r="D1126" s="6" t="str">
        <f t="shared" si="14"/>
        <v>setembro</v>
      </c>
      <c r="E1126" s="21">
        <v>0.70000000000000007</v>
      </c>
      <c r="F1126" s="40" t="s">
        <v>6087</v>
      </c>
      <c r="G1126" s="20" t="s">
        <v>64</v>
      </c>
      <c r="H1126" s="9"/>
      <c r="I1126" s="10"/>
      <c r="J1126" s="2"/>
      <c r="K1126" s="83" t="s">
        <v>6088</v>
      </c>
      <c r="L1126" s="4" t="s">
        <v>37</v>
      </c>
      <c r="M1126" s="2" t="s">
        <v>76</v>
      </c>
      <c r="N1126" s="20" t="s">
        <v>2140</v>
      </c>
      <c r="O1126" s="20" t="s">
        <v>6089</v>
      </c>
      <c r="P1126" s="2" t="s">
        <v>3111</v>
      </c>
      <c r="S1126" s="2"/>
      <c r="T1126" s="41" t="s">
        <v>6090</v>
      </c>
      <c r="U1126" s="2" t="s">
        <v>6091</v>
      </c>
      <c r="V1126" s="2" t="s">
        <v>467</v>
      </c>
      <c r="W1126" s="2" t="s">
        <v>46</v>
      </c>
      <c r="X1126" s="2" t="s">
        <v>47</v>
      </c>
      <c r="Y1126" s="2" t="s">
        <v>48</v>
      </c>
      <c r="Z1126" s="17" t="str">
        <f>IF(Tabela1[[#This Row],[R.A.E]]="SIM",VLOOKUP(Tabela1[[#This Row],[CLASSIFICAÇÃO]],[1]Lista_Susp_!PRAZO,2,0)+Tabela1[[#This Row],[DATA]],"")</f>
        <v/>
      </c>
      <c r="AA1126" s="19" t="b">
        <f ca="1">IF(Tabela1[[#This Row],[R.A.E]]="SIM",IF(AC1126="ok","CONCLUÍDO",IF(Tabela1[[#This Row],[PRAZO ABERTURA R.A.E]]&lt;TODAY(),"ATRASADO","NO PRAZO")))</f>
        <v>0</v>
      </c>
      <c r="AB1126" s="19" t="str">
        <f ca="1">IF(Tabela1[[#This Row],[PRAZO ABERTURA R.A.E]]&gt;=TODAY(),"",IF(Tabela1[[#This Row],[STATUS]]="ATRASADO",TODAY()-Tabela1[[#This Row],[PRAZO ABERTURA R.A.E]],""))</f>
        <v/>
      </c>
      <c r="AE1126" s="2"/>
      <c r="AF1126" t="s">
        <v>52</v>
      </c>
    </row>
    <row r="1127" spans="1:32" ht="30" x14ac:dyDescent="0.25">
      <c r="A1127" s="20">
        <v>1126</v>
      </c>
      <c r="B1127" s="20" t="s">
        <v>71</v>
      </c>
      <c r="C1127" s="49">
        <v>45539</v>
      </c>
      <c r="D1127" s="6" t="str">
        <f t="shared" si="14"/>
        <v>setembro</v>
      </c>
      <c r="E1127" s="21">
        <v>0.26874999999999999</v>
      </c>
      <c r="F1127" s="40" t="s">
        <v>6092</v>
      </c>
      <c r="G1127" s="20" t="s">
        <v>34</v>
      </c>
      <c r="H1127" s="9" t="s">
        <v>93</v>
      </c>
      <c r="I1127" s="10"/>
      <c r="J1127" s="2"/>
      <c r="K1127" s="83" t="s">
        <v>6093</v>
      </c>
      <c r="L1127" s="4" t="s">
        <v>75</v>
      </c>
      <c r="M1127" s="2" t="s">
        <v>128</v>
      </c>
      <c r="N1127" s="20" t="s">
        <v>2872</v>
      </c>
      <c r="O1127" s="20" t="s">
        <v>6094</v>
      </c>
      <c r="P1127" s="2" t="s">
        <v>4058</v>
      </c>
      <c r="S1127" s="2"/>
      <c r="T1127"/>
      <c r="V1127" s="2" t="s">
        <v>145</v>
      </c>
      <c r="W1127" s="2" t="s">
        <v>46</v>
      </c>
      <c r="X1127" s="2" t="s">
        <v>47</v>
      </c>
      <c r="Y1127" s="2" t="s">
        <v>48</v>
      </c>
      <c r="Z1127" s="17" t="str">
        <f>IF(Tabela1[[#This Row],[R.A.E]]="SIM",VLOOKUP(Tabela1[[#This Row],[CLASSIFICAÇÃO]],[1]Lista_Susp_!PRAZO,2,0)+Tabela1[[#This Row],[DATA]],"")</f>
        <v/>
      </c>
      <c r="AA1127" s="19" t="b">
        <f ca="1">IF(Tabela1[[#This Row],[R.A.E]]="SIM",IF(AC1127="ok","CONCLUÍDO",IF(Tabela1[[#This Row],[PRAZO ABERTURA R.A.E]]&lt;TODAY(),"ATRASADO","NO PRAZO")))</f>
        <v>0</v>
      </c>
      <c r="AB1127" s="19" t="str">
        <f ca="1">IF(Tabela1[[#This Row],[PRAZO ABERTURA R.A.E]]&gt;=TODAY(),"",IF(Tabela1[[#This Row],[STATUS]]="ATRASADO",TODAY()-Tabela1[[#This Row],[PRAZO ABERTURA R.A.E]],""))</f>
        <v/>
      </c>
      <c r="AE1127" s="2"/>
      <c r="AF1127" t="s">
        <v>52</v>
      </c>
    </row>
    <row r="1128" spans="1:32" x14ac:dyDescent="0.25">
      <c r="A1128" s="20">
        <v>1127</v>
      </c>
      <c r="B1128" s="20" t="s">
        <v>71</v>
      </c>
      <c r="C1128" s="49">
        <v>45541</v>
      </c>
      <c r="D1128" s="6" t="str">
        <f t="shared" si="14"/>
        <v>setembro</v>
      </c>
      <c r="E1128" s="21">
        <v>0.60416666666666663</v>
      </c>
      <c r="F1128" s="40" t="s">
        <v>6095</v>
      </c>
      <c r="G1128" s="20" t="s">
        <v>125</v>
      </c>
      <c r="H1128" s="9"/>
      <c r="I1128" s="10"/>
      <c r="J1128" s="2"/>
      <c r="K1128" s="11" t="s">
        <v>6096</v>
      </c>
      <c r="L1128" s="4" t="s">
        <v>75</v>
      </c>
      <c r="M1128" s="2" t="s">
        <v>128</v>
      </c>
      <c r="N1128" s="20" t="s">
        <v>6095</v>
      </c>
      <c r="O1128" s="20" t="s">
        <v>6097</v>
      </c>
      <c r="P1128" s="2" t="s">
        <v>6098</v>
      </c>
      <c r="S1128" s="2"/>
      <c r="T1128"/>
      <c r="V1128" s="2" t="s">
        <v>3811</v>
      </c>
      <c r="W1128" s="2" t="s">
        <v>46</v>
      </c>
      <c r="X1128" s="2" t="s">
        <v>151</v>
      </c>
      <c r="Y1128" s="2" t="s">
        <v>52</v>
      </c>
      <c r="Z1128" s="17">
        <f>IF(Tabela1[[#This Row],[R.A.E]]="SIM",VLOOKUP(Tabela1[[#This Row],[CLASSIFICAÇÃO]],[1]Lista_Susp_!PRAZO,2,0)+Tabela1[[#This Row],[DATA]],"")</f>
        <v>45548</v>
      </c>
      <c r="AA1128" s="19" t="str">
        <f ca="1">IF(Tabela1[[#This Row],[R.A.E]]="SIM",IF(AC1128="ok","CONCLUÍDO",IF(Tabela1[[#This Row],[PRAZO ABERTURA R.A.E]]&lt;TODAY(),"ATRASADO","NO PRAZO")))</f>
        <v>ATRASADO</v>
      </c>
      <c r="AB1128" s="19">
        <f ca="1">IF(Tabela1[[#This Row],[PRAZO ABERTURA R.A.E]]&gt;=TODAY(),"",IF(Tabela1[[#This Row],[STATUS]]="ATRASADO",TODAY()-Tabela1[[#This Row],[PRAZO ABERTURA R.A.E]],""))</f>
        <v>35</v>
      </c>
      <c r="AE1128" s="2"/>
      <c r="AF1128" t="s">
        <v>52</v>
      </c>
    </row>
    <row r="1129" spans="1:32" ht="45" x14ac:dyDescent="0.25">
      <c r="A1129" s="20">
        <v>1128</v>
      </c>
      <c r="B1129" s="20" t="s">
        <v>32</v>
      </c>
      <c r="C1129" s="49">
        <v>45542</v>
      </c>
      <c r="D1129" s="6" t="str">
        <f t="shared" si="14"/>
        <v>setembro</v>
      </c>
      <c r="E1129" s="21">
        <v>1.0416666666666666E-2</v>
      </c>
      <c r="F1129" s="40" t="s">
        <v>4946</v>
      </c>
      <c r="G1129" s="20" t="s">
        <v>34</v>
      </c>
      <c r="H1129" s="9" t="s">
        <v>93</v>
      </c>
      <c r="I1129" s="10"/>
      <c r="J1129" s="2"/>
      <c r="K1129" s="11" t="s">
        <v>6099</v>
      </c>
      <c r="L1129" s="4" t="s">
        <v>37</v>
      </c>
      <c r="M1129" s="2" t="s">
        <v>38</v>
      </c>
      <c r="N1129" s="20" t="s">
        <v>6100</v>
      </c>
      <c r="O1129" s="20" t="s">
        <v>6101</v>
      </c>
      <c r="P1129" s="2" t="s">
        <v>313</v>
      </c>
      <c r="S1129" s="2"/>
      <c r="T1129"/>
      <c r="V1129" s="2" t="s">
        <v>3811</v>
      </c>
      <c r="W1129" s="2" t="s">
        <v>46</v>
      </c>
      <c r="X1129" s="2" t="s">
        <v>47</v>
      </c>
      <c r="Y1129" s="2" t="s">
        <v>48</v>
      </c>
      <c r="Z1129" s="17" t="str">
        <f>IF(Tabela1[[#This Row],[R.A.E]]="SIM",VLOOKUP(Tabela1[[#This Row],[CLASSIFICAÇÃO]],[1]Lista_Susp_!PRAZO,2,0)+Tabela1[[#This Row],[DATA]],"")</f>
        <v/>
      </c>
      <c r="AA1129" s="19" t="b">
        <f ca="1">IF(Tabela1[[#This Row],[R.A.E]]="SIM",IF(AC1129="ok","CONCLUÍDO",IF(Tabela1[[#This Row],[PRAZO ABERTURA R.A.E]]&lt;TODAY(),"ATRASADO","NO PRAZO")))</f>
        <v>0</v>
      </c>
      <c r="AB1129" s="19" t="str">
        <f ca="1">IF(Tabela1[[#This Row],[PRAZO ABERTURA R.A.E]]&gt;=TODAY(),"",IF(Tabela1[[#This Row],[STATUS]]="ATRASADO",TODAY()-Tabela1[[#This Row],[PRAZO ABERTURA R.A.E]],""))</f>
        <v/>
      </c>
      <c r="AE1129" s="2"/>
      <c r="AF1129" t="s">
        <v>52</v>
      </c>
    </row>
    <row r="1130" spans="1:32" ht="30" x14ac:dyDescent="0.25">
      <c r="A1130" s="20">
        <v>1129</v>
      </c>
      <c r="B1130" s="20" t="s">
        <v>71</v>
      </c>
      <c r="C1130" s="49">
        <v>45544</v>
      </c>
      <c r="D1130" s="6" t="str">
        <f t="shared" si="14"/>
        <v>setembro</v>
      </c>
      <c r="E1130" s="21">
        <v>0.5</v>
      </c>
      <c r="F1130" s="40" t="s">
        <v>6102</v>
      </c>
      <c r="G1130" s="20" t="s">
        <v>125</v>
      </c>
      <c r="H1130" s="9"/>
      <c r="I1130" s="10"/>
      <c r="J1130" s="2"/>
      <c r="K1130" s="11" t="s">
        <v>6103</v>
      </c>
      <c r="L1130" s="4" t="s">
        <v>75</v>
      </c>
      <c r="M1130" s="2" t="s">
        <v>128</v>
      </c>
      <c r="N1130" s="20" t="s">
        <v>6104</v>
      </c>
      <c r="O1130" s="20" t="s">
        <v>6105</v>
      </c>
      <c r="P1130" s="2" t="s">
        <v>6106</v>
      </c>
      <c r="S1130" s="2"/>
      <c r="T1130"/>
      <c r="V1130" s="2" t="s">
        <v>894</v>
      </c>
      <c r="W1130" s="2" t="s">
        <v>46</v>
      </c>
      <c r="X1130" s="2" t="s">
        <v>47</v>
      </c>
      <c r="Y1130" s="2" t="s">
        <v>48</v>
      </c>
      <c r="Z1130" s="17" t="str">
        <f>IF(Tabela1[[#This Row],[R.A.E]]="SIM",VLOOKUP(Tabela1[[#This Row],[CLASSIFICAÇÃO]],[1]Lista_Susp_!PRAZO,2,0)+Tabela1[[#This Row],[DATA]],"")</f>
        <v/>
      </c>
      <c r="AA1130" s="19" t="b">
        <f ca="1">IF(Tabela1[[#This Row],[R.A.E]]="SIM",IF(AC1130="ok","CONCLUÍDO",IF(Tabela1[[#This Row],[PRAZO ABERTURA R.A.E]]&lt;TODAY(),"ATRASADO","NO PRAZO")))</f>
        <v>0</v>
      </c>
      <c r="AB1130" s="19" t="str">
        <f ca="1">IF(Tabela1[[#This Row],[PRAZO ABERTURA R.A.E]]&gt;=TODAY(),"",IF(Tabela1[[#This Row],[STATUS]]="ATRASADO",TODAY()-Tabela1[[#This Row],[PRAZO ABERTURA R.A.E]],""))</f>
        <v/>
      </c>
      <c r="AE1130" s="2"/>
      <c r="AF1130" t="s">
        <v>52</v>
      </c>
    </row>
    <row r="1131" spans="1:32" x14ac:dyDescent="0.25">
      <c r="A1131" s="20">
        <v>1130</v>
      </c>
      <c r="B1131" s="20" t="s">
        <v>32</v>
      </c>
      <c r="C1131" s="49">
        <v>45542</v>
      </c>
      <c r="D1131" s="6" t="str">
        <f t="shared" si="14"/>
        <v>setembro</v>
      </c>
      <c r="E1131" s="21">
        <v>0.99305555555555547</v>
      </c>
      <c r="F1131" s="40" t="s">
        <v>6107</v>
      </c>
      <c r="G1131" s="20" t="s">
        <v>73</v>
      </c>
      <c r="H1131" s="9"/>
      <c r="I1131" s="10"/>
      <c r="J1131" s="2"/>
      <c r="K1131" s="11" t="s">
        <v>6108</v>
      </c>
      <c r="L1131" s="4" t="s">
        <v>37</v>
      </c>
      <c r="M1131" s="2" t="s">
        <v>96</v>
      </c>
      <c r="N1131" s="20" t="s">
        <v>146</v>
      </c>
      <c r="O1131" s="20" t="s">
        <v>6109</v>
      </c>
      <c r="P1131" s="2" t="s">
        <v>5446</v>
      </c>
      <c r="S1131" s="2"/>
      <c r="T1131" s="41" t="s">
        <v>6110</v>
      </c>
      <c r="U1131" s="2" t="s">
        <v>5626</v>
      </c>
      <c r="V1131" s="2" t="s">
        <v>45</v>
      </c>
      <c r="W1131" s="2" t="s">
        <v>46</v>
      </c>
      <c r="X1131" s="2" t="s">
        <v>47</v>
      </c>
      <c r="Y1131" s="2" t="s">
        <v>48</v>
      </c>
      <c r="Z1131" s="17" t="str">
        <f>IF(Tabela1[[#This Row],[R.A.E]]="SIM",VLOOKUP(Tabela1[[#This Row],[CLASSIFICAÇÃO]],[1]Lista_Susp_!PRAZO,2,0)+Tabela1[[#This Row],[DATA]],"")</f>
        <v/>
      </c>
      <c r="AA1131" s="19" t="b">
        <f ca="1">IF(Tabela1[[#This Row],[R.A.E]]="SIM",IF(AC1131="ok","CONCLUÍDO",IF(Tabela1[[#This Row],[PRAZO ABERTURA R.A.E]]&lt;TODAY(),"ATRASADO","NO PRAZO")))</f>
        <v>0</v>
      </c>
      <c r="AB1131" s="19" t="str">
        <f ca="1">IF(Tabela1[[#This Row],[PRAZO ABERTURA R.A.E]]&gt;=TODAY(),"",IF(Tabela1[[#This Row],[STATUS]]="ATRASADO",TODAY()-Tabela1[[#This Row],[PRAZO ABERTURA R.A.E]],""))</f>
        <v/>
      </c>
      <c r="AE1131" s="2"/>
      <c r="AF1131" t="s">
        <v>52</v>
      </c>
    </row>
    <row r="1132" spans="1:32" ht="30" x14ac:dyDescent="0.25">
      <c r="A1132" s="20">
        <v>1131</v>
      </c>
      <c r="B1132" s="20" t="s">
        <v>32</v>
      </c>
      <c r="C1132" s="49">
        <v>45543</v>
      </c>
      <c r="D1132" s="6" t="str">
        <f t="shared" si="14"/>
        <v>setembro</v>
      </c>
      <c r="E1132" s="21">
        <v>0.58333333333333337</v>
      </c>
      <c r="F1132" s="40" t="s">
        <v>6111</v>
      </c>
      <c r="G1132" s="20" t="s">
        <v>34</v>
      </c>
      <c r="H1132" s="9" t="s">
        <v>113</v>
      </c>
      <c r="I1132" s="10"/>
      <c r="J1132" s="2"/>
      <c r="K1132" s="11" t="s">
        <v>6112</v>
      </c>
      <c r="L1132" s="4" t="s">
        <v>6113</v>
      </c>
      <c r="M1132" s="2" t="s">
        <v>38</v>
      </c>
      <c r="N1132" s="20" t="s">
        <v>4519</v>
      </c>
      <c r="O1132" s="20" t="s">
        <v>6114</v>
      </c>
      <c r="P1132" s="2" t="s">
        <v>3090</v>
      </c>
      <c r="S1132" s="2"/>
      <c r="T1132" s="41" t="s">
        <v>6115</v>
      </c>
      <c r="U1132" s="2" t="s">
        <v>6116</v>
      </c>
      <c r="V1132" s="2" t="s">
        <v>1551</v>
      </c>
      <c r="W1132" s="2" t="s">
        <v>46</v>
      </c>
      <c r="X1132" s="2" t="s">
        <v>47</v>
      </c>
      <c r="Y1132" s="2" t="s">
        <v>48</v>
      </c>
      <c r="Z1132" s="17" t="str">
        <f>IF(Tabela1[[#This Row],[R.A.E]]="SIM",VLOOKUP(Tabela1[[#This Row],[CLASSIFICAÇÃO]],[1]Lista_Susp_!PRAZO,2,0)+Tabela1[[#This Row],[DATA]],"")</f>
        <v/>
      </c>
      <c r="AA1132" s="19" t="b">
        <f ca="1">IF(Tabela1[[#This Row],[R.A.E]]="SIM",IF(AC1132="ok","CONCLUÍDO",IF(Tabela1[[#This Row],[PRAZO ABERTURA R.A.E]]&lt;TODAY(),"ATRASADO","NO PRAZO")))</f>
        <v>0</v>
      </c>
      <c r="AB1132" s="19" t="str">
        <f ca="1">IF(Tabela1[[#This Row],[PRAZO ABERTURA R.A.E]]&gt;=TODAY(),"",IF(Tabela1[[#This Row],[STATUS]]="ATRASADO",TODAY()-Tabela1[[#This Row],[PRAZO ABERTURA R.A.E]],""))</f>
        <v/>
      </c>
      <c r="AE1132" s="2"/>
      <c r="AF1132" t="s">
        <v>52</v>
      </c>
    </row>
    <row r="1133" spans="1:32" ht="60" x14ac:dyDescent="0.25">
      <c r="A1133" s="20">
        <v>1132</v>
      </c>
      <c r="B1133" s="20" t="s">
        <v>32</v>
      </c>
      <c r="C1133" s="49">
        <v>45540</v>
      </c>
      <c r="D1133" s="6" t="str">
        <f t="shared" si="14"/>
        <v>setembro</v>
      </c>
      <c r="E1133" s="21">
        <v>0.33333333333333331</v>
      </c>
      <c r="F1133" s="40" t="s">
        <v>6117</v>
      </c>
      <c r="G1133" s="20" t="s">
        <v>405</v>
      </c>
      <c r="H1133" s="9"/>
      <c r="I1133" s="10"/>
      <c r="J1133" s="2"/>
      <c r="K1133" s="11" t="s">
        <v>6118</v>
      </c>
      <c r="L1133" s="4" t="s">
        <v>174</v>
      </c>
      <c r="M1133" s="2" t="s">
        <v>96</v>
      </c>
      <c r="N1133" s="20" t="s">
        <v>6119</v>
      </c>
      <c r="O1133" s="20" t="s">
        <v>6120</v>
      </c>
      <c r="P1133" s="2" t="s">
        <v>6121</v>
      </c>
      <c r="S1133" s="2"/>
      <c r="T1133" s="41" t="s">
        <v>6122</v>
      </c>
      <c r="U1133" s="2" t="s">
        <v>6123</v>
      </c>
      <c r="V1133" s="2" t="s">
        <v>398</v>
      </c>
      <c r="W1133" s="2" t="s">
        <v>46</v>
      </c>
      <c r="X1133" s="2" t="s">
        <v>47</v>
      </c>
      <c r="Y1133" s="2" t="s">
        <v>48</v>
      </c>
      <c r="Z1133" s="17" t="str">
        <f>IF(Tabela1[[#This Row],[R.A.E]]="SIM",VLOOKUP(Tabela1[[#This Row],[CLASSIFICAÇÃO]],[1]Lista_Susp_!PRAZO,2,0)+Tabela1[[#This Row],[DATA]],"")</f>
        <v/>
      </c>
      <c r="AA1133" s="19" t="b">
        <f ca="1">IF(Tabela1[[#This Row],[R.A.E]]="SIM",IF(AC1133="ok","CONCLUÍDO",IF(Tabela1[[#This Row],[PRAZO ABERTURA R.A.E]]&lt;TODAY(),"ATRASADO","NO PRAZO")))</f>
        <v>0</v>
      </c>
      <c r="AB1133" s="19" t="str">
        <f ca="1">IF(Tabela1[[#This Row],[PRAZO ABERTURA R.A.E]]&gt;=TODAY(),"",IF(Tabela1[[#This Row],[STATUS]]="ATRASADO",TODAY()-Tabela1[[#This Row],[PRAZO ABERTURA R.A.E]],""))</f>
        <v/>
      </c>
      <c r="AE1133" s="2"/>
      <c r="AF1133" t="s">
        <v>52</v>
      </c>
    </row>
    <row r="1134" spans="1:32" ht="30" x14ac:dyDescent="0.25">
      <c r="A1134" s="20">
        <v>1133</v>
      </c>
      <c r="B1134" s="20" t="s">
        <v>32</v>
      </c>
      <c r="C1134" s="49">
        <v>45544</v>
      </c>
      <c r="D1134" s="6" t="str">
        <f t="shared" si="14"/>
        <v>setembro</v>
      </c>
      <c r="E1134" s="21">
        <v>0.22916666666666666</v>
      </c>
      <c r="F1134" s="40" t="s">
        <v>6124</v>
      </c>
      <c r="G1134" s="20" t="s">
        <v>34</v>
      </c>
      <c r="H1134" s="9" t="s">
        <v>35</v>
      </c>
      <c r="I1134" s="10"/>
      <c r="J1134" s="2"/>
      <c r="K1134" s="11" t="s">
        <v>6125</v>
      </c>
      <c r="L1134" s="4" t="s">
        <v>37</v>
      </c>
      <c r="M1134" s="2" t="s">
        <v>593</v>
      </c>
      <c r="N1134" s="20" t="s">
        <v>6126</v>
      </c>
      <c r="O1134" s="20" t="s">
        <v>6127</v>
      </c>
      <c r="P1134" s="2" t="s">
        <v>6128</v>
      </c>
      <c r="S1134" s="2"/>
      <c r="T1134" s="41" t="s">
        <v>6129</v>
      </c>
      <c r="U1134" s="2" t="s">
        <v>6130</v>
      </c>
      <c r="V1134" s="2" t="s">
        <v>398</v>
      </c>
      <c r="W1134" s="2" t="s">
        <v>46</v>
      </c>
      <c r="X1134" s="2" t="s">
        <v>47</v>
      </c>
      <c r="Y1134" s="2" t="s">
        <v>48</v>
      </c>
      <c r="Z1134" s="17" t="str">
        <f>IF(Tabela1[[#This Row],[R.A.E]]="SIM",VLOOKUP(Tabela1[[#This Row],[CLASSIFICAÇÃO]],[1]Lista_Susp_!PRAZO,2,0)+Tabela1[[#This Row],[DATA]],"")</f>
        <v/>
      </c>
      <c r="AA1134" s="19" t="b">
        <f ca="1">IF(Tabela1[[#This Row],[R.A.E]]="SIM",IF(AC1134="ok","CONCLUÍDO",IF(Tabela1[[#This Row],[PRAZO ABERTURA R.A.E]]&lt;TODAY(),"ATRASADO","NO PRAZO")))</f>
        <v>0</v>
      </c>
      <c r="AB1134" s="19" t="str">
        <f ca="1">IF(Tabela1[[#This Row],[PRAZO ABERTURA R.A.E]]&gt;=TODAY(),"",IF(Tabela1[[#This Row],[STATUS]]="ATRASADO",TODAY()-Tabela1[[#This Row],[PRAZO ABERTURA R.A.E]],""))</f>
        <v/>
      </c>
      <c r="AE1134" s="2"/>
      <c r="AF1134" t="s">
        <v>52</v>
      </c>
    </row>
    <row r="1135" spans="1:32" ht="60" x14ac:dyDescent="0.25">
      <c r="A1135" s="20">
        <v>1134</v>
      </c>
      <c r="B1135" s="20" t="s">
        <v>32</v>
      </c>
      <c r="C1135" s="49">
        <v>45544</v>
      </c>
      <c r="D1135" s="6" t="str">
        <f t="shared" si="14"/>
        <v>setembro</v>
      </c>
      <c r="E1135" s="21">
        <v>0.56597222222222221</v>
      </c>
      <c r="F1135" s="40" t="s">
        <v>6131</v>
      </c>
      <c r="G1135" s="20" t="s">
        <v>125</v>
      </c>
      <c r="H1135" s="9"/>
      <c r="I1135" s="10"/>
      <c r="J1135" s="2"/>
      <c r="K1135" s="11" t="s">
        <v>6132</v>
      </c>
      <c r="L1135" s="4" t="s">
        <v>37</v>
      </c>
      <c r="M1135" s="2" t="s">
        <v>593</v>
      </c>
      <c r="N1135" s="20" t="s">
        <v>2828</v>
      </c>
      <c r="O1135" s="20" t="s">
        <v>6133</v>
      </c>
      <c r="P1135" s="2" t="s">
        <v>6134</v>
      </c>
      <c r="S1135" s="2"/>
      <c r="T1135" s="41" t="s">
        <v>6135</v>
      </c>
      <c r="U1135" s="2" t="s">
        <v>6136</v>
      </c>
      <c r="V1135" s="2" t="s">
        <v>398</v>
      </c>
      <c r="W1135" s="2" t="s">
        <v>46</v>
      </c>
      <c r="X1135" s="2" t="s">
        <v>47</v>
      </c>
      <c r="Y1135" s="2" t="s">
        <v>48</v>
      </c>
      <c r="Z1135" s="17" t="str">
        <f>IF(Tabela1[[#This Row],[R.A.E]]="SIM",VLOOKUP(Tabela1[[#This Row],[CLASSIFICAÇÃO]],[1]Lista_Susp_!PRAZO,2,0)+Tabela1[[#This Row],[DATA]],"")</f>
        <v/>
      </c>
      <c r="AA1135" s="19" t="b">
        <f ca="1">IF(Tabela1[[#This Row],[R.A.E]]="SIM",IF(AC1135="ok","CONCLUÍDO",IF(Tabela1[[#This Row],[PRAZO ABERTURA R.A.E]]&lt;TODAY(),"ATRASADO","NO PRAZO")))</f>
        <v>0</v>
      </c>
      <c r="AB1135" s="19" t="str">
        <f ca="1">IF(Tabela1[[#This Row],[PRAZO ABERTURA R.A.E]]&gt;=TODAY(),"",IF(Tabela1[[#This Row],[STATUS]]="ATRASADO",TODAY()-Tabela1[[#This Row],[PRAZO ABERTURA R.A.E]],""))</f>
        <v/>
      </c>
      <c r="AE1135" s="2"/>
      <c r="AF1135" t="s">
        <v>52</v>
      </c>
    </row>
    <row r="1136" spans="1:32" ht="30" x14ac:dyDescent="0.25">
      <c r="A1136" s="20">
        <v>1135</v>
      </c>
      <c r="B1136" s="20" t="s">
        <v>32</v>
      </c>
      <c r="C1136" s="49">
        <v>45544</v>
      </c>
      <c r="D1136" s="6" t="str">
        <f t="shared" si="14"/>
        <v>setembro</v>
      </c>
      <c r="E1136" s="21">
        <v>0.70833333333333337</v>
      </c>
      <c r="F1136" s="40" t="s">
        <v>6137</v>
      </c>
      <c r="G1136" s="20" t="s">
        <v>34</v>
      </c>
      <c r="H1136" s="9" t="s">
        <v>113</v>
      </c>
      <c r="I1136" s="10"/>
      <c r="J1136" s="2"/>
      <c r="K1136" s="11" t="s">
        <v>6138</v>
      </c>
      <c r="L1136" s="4" t="s">
        <v>37</v>
      </c>
      <c r="M1136" s="2" t="s">
        <v>38</v>
      </c>
      <c r="N1136" s="20" t="s">
        <v>6139</v>
      </c>
      <c r="O1136" s="40" t="s">
        <v>6140</v>
      </c>
      <c r="P1136" s="2" t="s">
        <v>3878</v>
      </c>
      <c r="S1136" s="2"/>
      <c r="T1136" t="s">
        <v>6141</v>
      </c>
      <c r="U1136" s="2" t="s">
        <v>4751</v>
      </c>
      <c r="V1136" s="2" t="s">
        <v>45</v>
      </c>
      <c r="W1136" s="2" t="s">
        <v>46</v>
      </c>
      <c r="X1136" s="2" t="s">
        <v>47</v>
      </c>
      <c r="Y1136" s="2" t="s">
        <v>48</v>
      </c>
      <c r="Z1136" s="17" t="str">
        <f>IF(Tabela1[[#This Row],[R.A.E]]="SIM",VLOOKUP(Tabela1[[#This Row],[CLASSIFICAÇÃO]],[1]Lista_Susp_!PRAZO,2,0)+Tabela1[[#This Row],[DATA]],"")</f>
        <v/>
      </c>
      <c r="AA1136" s="19" t="b">
        <f ca="1">IF(Tabela1[[#This Row],[R.A.E]]="SIM",IF(AC1136="ok","CONCLUÍDO",IF(Tabela1[[#This Row],[PRAZO ABERTURA R.A.E]]&lt;TODAY(),"ATRASADO","NO PRAZO")))</f>
        <v>0</v>
      </c>
      <c r="AB1136" s="19" t="str">
        <f ca="1">IF(Tabela1[[#This Row],[PRAZO ABERTURA R.A.E]]&gt;=TODAY(),"",IF(Tabela1[[#This Row],[STATUS]]="ATRASADO",TODAY()-Tabela1[[#This Row],[PRAZO ABERTURA R.A.E]],""))</f>
        <v/>
      </c>
      <c r="AE1136" s="2"/>
      <c r="AF1136" t="s">
        <v>52</v>
      </c>
    </row>
    <row r="1137" spans="1:32" ht="45" x14ac:dyDescent="0.25">
      <c r="A1137" s="20">
        <v>1136</v>
      </c>
      <c r="B1137" s="20" t="s">
        <v>32</v>
      </c>
      <c r="C1137" s="49">
        <v>45546</v>
      </c>
      <c r="D1137" s="6" t="str">
        <f t="shared" si="14"/>
        <v>setembro</v>
      </c>
      <c r="E1137" s="21">
        <v>8.6805555555555566E-2</v>
      </c>
      <c r="F1137" s="40" t="s">
        <v>6142</v>
      </c>
      <c r="G1137" s="20" t="s">
        <v>1084</v>
      </c>
      <c r="H1137" s="9"/>
      <c r="I1137" s="10"/>
      <c r="J1137" s="2"/>
      <c r="K1137" s="11" t="s">
        <v>6143</v>
      </c>
      <c r="L1137" s="4" t="s">
        <v>115</v>
      </c>
      <c r="M1137" s="2" t="s">
        <v>38</v>
      </c>
      <c r="N1137" s="20" t="s">
        <v>4519</v>
      </c>
      <c r="O1137" s="20" t="s">
        <v>6144</v>
      </c>
      <c r="P1137" s="2" t="s">
        <v>4949</v>
      </c>
      <c r="S1137" s="2"/>
      <c r="T1137" s="41" t="s">
        <v>4950</v>
      </c>
      <c r="U1137" s="2" t="s">
        <v>6145</v>
      </c>
      <c r="V1137" s="2" t="s">
        <v>1551</v>
      </c>
      <c r="W1137" s="2" t="s">
        <v>184</v>
      </c>
      <c r="X1137" s="2" t="s">
        <v>47</v>
      </c>
      <c r="Y1137" s="2" t="s">
        <v>52</v>
      </c>
      <c r="Z1137" s="17">
        <f>IF(Tabela1[[#This Row],[R.A.E]]="SIM",VLOOKUP(Tabela1[[#This Row],[CLASSIFICAÇÃO]],[1]Lista_Susp_!PRAZO,2,0)+Tabela1[[#This Row],[DATA]],"")</f>
        <v>45553</v>
      </c>
      <c r="AA1137" s="19" t="str">
        <f ca="1">IF(Tabela1[[#This Row],[R.A.E]]="SIM",IF(AC1137="ok","CONCLUÍDO",IF(Tabela1[[#This Row],[PRAZO ABERTURA R.A.E]]&lt;TODAY(),"ATRASADO","NO PRAZO")))</f>
        <v>CONCLUÍDO</v>
      </c>
      <c r="AB1137" s="19" t="str">
        <f ca="1">IF(Tabela1[[#This Row],[PRAZO ABERTURA R.A.E]]&gt;=TODAY(),"",IF(Tabela1[[#This Row],[STATUS]]="ATRASADO",TODAY()-Tabela1[[#This Row],[PRAZO ABERTURA R.A.E]],""))</f>
        <v/>
      </c>
      <c r="AC1137" s="2" t="s">
        <v>186</v>
      </c>
      <c r="AD1137" s="17">
        <v>45551</v>
      </c>
      <c r="AE1137" s="2"/>
      <c r="AF1137" t="s">
        <v>52</v>
      </c>
    </row>
    <row r="1138" spans="1:32" x14ac:dyDescent="0.25">
      <c r="A1138" s="20">
        <v>1137</v>
      </c>
      <c r="B1138" s="20" t="s">
        <v>32</v>
      </c>
      <c r="C1138" s="49">
        <v>45546</v>
      </c>
      <c r="D1138" s="6" t="str">
        <f t="shared" si="14"/>
        <v>setembro</v>
      </c>
      <c r="E1138" s="21">
        <v>5.2083333333333336E-2</v>
      </c>
      <c r="F1138" s="40" t="s">
        <v>6146</v>
      </c>
      <c r="G1138" s="20" t="s">
        <v>34</v>
      </c>
      <c r="H1138" s="9" t="s">
        <v>113</v>
      </c>
      <c r="I1138" s="10"/>
      <c r="J1138" s="2"/>
      <c r="K1138" s="11" t="s">
        <v>6147</v>
      </c>
      <c r="L1138" s="4" t="s">
        <v>37</v>
      </c>
      <c r="M1138" s="2" t="s">
        <v>38</v>
      </c>
      <c r="N1138" s="20" t="s">
        <v>4675</v>
      </c>
      <c r="O1138" s="20" t="s">
        <v>6148</v>
      </c>
      <c r="P1138" s="2" t="s">
        <v>6149</v>
      </c>
      <c r="S1138" s="2"/>
      <c r="T1138" s="41" t="s">
        <v>5881</v>
      </c>
      <c r="U1138" s="2" t="s">
        <v>5882</v>
      </c>
      <c r="V1138" s="2" t="s">
        <v>45</v>
      </c>
      <c r="W1138" s="2" t="s">
        <v>46</v>
      </c>
      <c r="X1138" s="2" t="s">
        <v>47</v>
      </c>
      <c r="Y1138" s="2" t="s">
        <v>48</v>
      </c>
      <c r="Z1138" s="17" t="str">
        <f>IF(Tabela1[[#This Row],[R.A.E]]="SIM",VLOOKUP(Tabela1[[#This Row],[CLASSIFICAÇÃO]],[1]Lista_Susp_!PRAZO,2,0)+Tabela1[[#This Row],[DATA]],"")</f>
        <v/>
      </c>
      <c r="AA1138" s="19" t="b">
        <f ca="1">IF(Tabela1[[#This Row],[R.A.E]]="SIM",IF(AC1138="ok","CONCLUÍDO",IF(Tabela1[[#This Row],[PRAZO ABERTURA R.A.E]]&lt;TODAY(),"ATRASADO","NO PRAZO")))</f>
        <v>0</v>
      </c>
      <c r="AB1138" s="19" t="str">
        <f ca="1">IF(Tabela1[[#This Row],[PRAZO ABERTURA R.A.E]]&gt;=TODAY(),"",IF(Tabela1[[#This Row],[STATUS]]="ATRASADO",TODAY()-Tabela1[[#This Row],[PRAZO ABERTURA R.A.E]],""))</f>
        <v/>
      </c>
      <c r="AE1138" s="2"/>
      <c r="AF1138" t="s">
        <v>52</v>
      </c>
    </row>
    <row r="1139" spans="1:32" ht="60" x14ac:dyDescent="0.25">
      <c r="A1139" s="20">
        <v>1138</v>
      </c>
      <c r="B1139" s="20" t="s">
        <v>32</v>
      </c>
      <c r="C1139" s="49">
        <v>45547</v>
      </c>
      <c r="D1139" s="6" t="str">
        <f t="shared" si="14"/>
        <v>setembro</v>
      </c>
      <c r="E1139" s="21">
        <v>0.10416666666666667</v>
      </c>
      <c r="F1139" s="40" t="s">
        <v>6150</v>
      </c>
      <c r="G1139" s="20" t="s">
        <v>34</v>
      </c>
      <c r="H1139" s="9" t="s">
        <v>113</v>
      </c>
      <c r="I1139" s="10"/>
      <c r="J1139" s="2"/>
      <c r="K1139" s="11" t="s">
        <v>6151</v>
      </c>
      <c r="L1139" s="4" t="s">
        <v>298</v>
      </c>
      <c r="M1139" s="2" t="s">
        <v>38</v>
      </c>
      <c r="N1139" s="20" t="s">
        <v>4519</v>
      </c>
      <c r="O1139" s="20" t="s">
        <v>6152</v>
      </c>
      <c r="P1139" s="2" t="s">
        <v>3348</v>
      </c>
      <c r="S1139" s="2"/>
      <c r="T1139" s="41" t="s">
        <v>3750</v>
      </c>
      <c r="U1139" s="2" t="s">
        <v>1642</v>
      </c>
      <c r="V1139" s="2" t="s">
        <v>1551</v>
      </c>
      <c r="W1139" s="2" t="s">
        <v>46</v>
      </c>
      <c r="X1139" s="2" t="s">
        <v>47</v>
      </c>
      <c r="Y1139" s="2" t="s">
        <v>48</v>
      </c>
      <c r="Z1139" s="17" t="str">
        <f>IF(Tabela1[[#This Row],[R.A.E]]="SIM",VLOOKUP(Tabela1[[#This Row],[CLASSIFICAÇÃO]],[1]Lista_Susp_!PRAZO,2,0)+Tabela1[[#This Row],[DATA]],"")</f>
        <v/>
      </c>
      <c r="AA1139" s="19" t="b">
        <f ca="1">IF(Tabela1[[#This Row],[R.A.E]]="SIM",IF(AC1139="ok","CONCLUÍDO",IF(Tabela1[[#This Row],[PRAZO ABERTURA R.A.E]]&lt;TODAY(),"ATRASADO","NO PRAZO")))</f>
        <v>0</v>
      </c>
      <c r="AB1139" s="19" t="str">
        <f ca="1">IF(Tabela1[[#This Row],[PRAZO ABERTURA R.A.E]]&gt;=TODAY(),"",IF(Tabela1[[#This Row],[STATUS]]="ATRASADO",TODAY()-Tabela1[[#This Row],[PRAZO ABERTURA R.A.E]],""))</f>
        <v/>
      </c>
      <c r="AE1139" s="2"/>
      <c r="AF1139" t="s">
        <v>52</v>
      </c>
    </row>
    <row r="1140" spans="1:32" x14ac:dyDescent="0.25">
      <c r="A1140" s="20">
        <v>1139</v>
      </c>
      <c r="B1140" s="20" t="s">
        <v>32</v>
      </c>
      <c r="C1140" s="49">
        <v>45544</v>
      </c>
      <c r="D1140" s="6" t="str">
        <f t="shared" si="14"/>
        <v>setembro</v>
      </c>
      <c r="E1140" s="21">
        <v>0.60416666666666663</v>
      </c>
      <c r="F1140" s="40" t="s">
        <v>6153</v>
      </c>
      <c r="G1140" s="20" t="s">
        <v>73</v>
      </c>
      <c r="H1140" s="9"/>
      <c r="I1140" s="10"/>
      <c r="J1140" s="2"/>
      <c r="K1140" s="11" t="s">
        <v>6154</v>
      </c>
      <c r="L1140" s="4" t="s">
        <v>37</v>
      </c>
      <c r="M1140" s="2" t="s">
        <v>128</v>
      </c>
      <c r="N1140" s="20" t="s">
        <v>3780</v>
      </c>
      <c r="O1140" s="20" t="s">
        <v>6155</v>
      </c>
      <c r="P1140" s="2" t="s">
        <v>1125</v>
      </c>
      <c r="S1140" s="2"/>
      <c r="T1140" t="s">
        <v>6156</v>
      </c>
      <c r="U1140" s="2" t="s">
        <v>6157</v>
      </c>
      <c r="V1140" s="2" t="s">
        <v>219</v>
      </c>
      <c r="W1140" s="2" t="s">
        <v>46</v>
      </c>
      <c r="X1140" s="2" t="s">
        <v>47</v>
      </c>
      <c r="Y1140" s="2" t="s">
        <v>48</v>
      </c>
      <c r="Z1140" s="17" t="str">
        <f>IF(Tabela1[[#This Row],[R.A.E]]="SIM",VLOOKUP(Tabela1[[#This Row],[CLASSIFICAÇÃO]],[1]Lista_Susp_!PRAZO,2,0)+Tabela1[[#This Row],[DATA]],"")</f>
        <v/>
      </c>
      <c r="AA1140" s="19" t="b">
        <f ca="1">IF(Tabela1[[#This Row],[R.A.E]]="SIM",IF(AC1140="ok","CONCLUÍDO",IF(Tabela1[[#This Row],[PRAZO ABERTURA R.A.E]]&lt;TODAY(),"ATRASADO","NO PRAZO")))</f>
        <v>0</v>
      </c>
      <c r="AB1140" s="19" t="str">
        <f ca="1">IF(Tabela1[[#This Row],[PRAZO ABERTURA R.A.E]]&gt;=TODAY(),"",IF(Tabela1[[#This Row],[STATUS]]="ATRASADO",TODAY()-Tabela1[[#This Row],[PRAZO ABERTURA R.A.E]],""))</f>
        <v/>
      </c>
      <c r="AE1140" s="2"/>
      <c r="AF1140" t="s">
        <v>52</v>
      </c>
    </row>
    <row r="1141" spans="1:32" x14ac:dyDescent="0.25">
      <c r="A1141" s="20">
        <v>1140</v>
      </c>
      <c r="B1141" s="20" t="s">
        <v>32</v>
      </c>
      <c r="C1141" s="49">
        <v>45545</v>
      </c>
      <c r="D1141" s="6" t="str">
        <f t="shared" si="14"/>
        <v>setembro</v>
      </c>
      <c r="E1141" s="21">
        <v>0.375</v>
      </c>
      <c r="F1141" s="40" t="s">
        <v>6158</v>
      </c>
      <c r="G1141" s="20" t="s">
        <v>73</v>
      </c>
      <c r="H1141" s="9"/>
      <c r="I1141" s="10"/>
      <c r="J1141" s="2"/>
      <c r="K1141" s="11" t="s">
        <v>6159</v>
      </c>
      <c r="L1141" s="4" t="s">
        <v>37</v>
      </c>
      <c r="M1141" s="2" t="s">
        <v>76</v>
      </c>
      <c r="N1141" s="20" t="s">
        <v>6083</v>
      </c>
      <c r="O1141" s="20" t="s">
        <v>6160</v>
      </c>
      <c r="P1141" s="2" t="s">
        <v>1125</v>
      </c>
      <c r="S1141" s="2"/>
      <c r="T1141" t="s">
        <v>6161</v>
      </c>
      <c r="U1141" s="2" t="s">
        <v>3149</v>
      </c>
      <c r="V1141" s="2" t="s">
        <v>467</v>
      </c>
      <c r="W1141" s="2" t="s">
        <v>46</v>
      </c>
      <c r="X1141" s="2" t="s">
        <v>47</v>
      </c>
      <c r="Y1141" s="2" t="s">
        <v>48</v>
      </c>
      <c r="Z1141" s="17" t="str">
        <f>IF(Tabela1[[#This Row],[R.A.E]]="SIM",VLOOKUP(Tabela1[[#This Row],[CLASSIFICAÇÃO]],[1]Lista_Susp_!PRAZO,2,0)+Tabela1[[#This Row],[DATA]],"")</f>
        <v/>
      </c>
      <c r="AA1141" s="19" t="b">
        <f ca="1">IF(Tabela1[[#This Row],[R.A.E]]="SIM",IF(AC1141="ok","CONCLUÍDO",IF(Tabela1[[#This Row],[PRAZO ABERTURA R.A.E]]&lt;TODAY(),"ATRASADO","NO PRAZO")))</f>
        <v>0</v>
      </c>
      <c r="AB1141" s="19" t="str">
        <f ca="1">IF(Tabela1[[#This Row],[PRAZO ABERTURA R.A.E]]&gt;=TODAY(),"",IF(Tabela1[[#This Row],[STATUS]]="ATRASADO",TODAY()-Tabela1[[#This Row],[PRAZO ABERTURA R.A.E]],""))</f>
        <v/>
      </c>
      <c r="AE1141" s="2"/>
      <c r="AF1141" t="s">
        <v>52</v>
      </c>
    </row>
    <row r="1142" spans="1:32" ht="30" x14ac:dyDescent="0.25">
      <c r="A1142" s="20">
        <v>1141</v>
      </c>
      <c r="B1142" s="20" t="s">
        <v>32</v>
      </c>
      <c r="C1142" s="49">
        <v>45545</v>
      </c>
      <c r="D1142" s="6" t="str">
        <f t="shared" si="14"/>
        <v>setembro</v>
      </c>
      <c r="E1142" s="21">
        <v>0.6777777777777777</v>
      </c>
      <c r="F1142" s="40" t="s">
        <v>6162</v>
      </c>
      <c r="G1142" s="20" t="s">
        <v>73</v>
      </c>
      <c r="H1142" s="9"/>
      <c r="I1142" s="10"/>
      <c r="J1142" s="2"/>
      <c r="K1142" s="11" t="s">
        <v>6163</v>
      </c>
      <c r="L1142" s="4" t="s">
        <v>37</v>
      </c>
      <c r="M1142" s="2" t="s">
        <v>76</v>
      </c>
      <c r="N1142" s="20" t="s">
        <v>317</v>
      </c>
      <c r="O1142" s="20" t="s">
        <v>6164</v>
      </c>
      <c r="P1142" s="2" t="s">
        <v>6165</v>
      </c>
      <c r="S1142" s="2"/>
      <c r="T1142" s="41" t="s">
        <v>6166</v>
      </c>
      <c r="U1142" s="2" t="s">
        <v>6167</v>
      </c>
      <c r="V1142" s="2" t="s">
        <v>467</v>
      </c>
      <c r="W1142" s="2" t="s">
        <v>46</v>
      </c>
      <c r="X1142" s="2" t="s">
        <v>47</v>
      </c>
      <c r="Y1142" s="2" t="s">
        <v>48</v>
      </c>
      <c r="Z1142" s="17" t="str">
        <f>IF(Tabela1[[#This Row],[R.A.E]]="SIM",VLOOKUP(Tabela1[[#This Row],[CLASSIFICAÇÃO]],[1]Lista_Susp_!PRAZO,2,0)+Tabela1[[#This Row],[DATA]],"")</f>
        <v/>
      </c>
      <c r="AA1142" s="19" t="b">
        <f ca="1">IF(Tabela1[[#This Row],[R.A.E]]="SIM",IF(AC1142="ok","CONCLUÍDO",IF(Tabela1[[#This Row],[PRAZO ABERTURA R.A.E]]&lt;TODAY(),"ATRASADO","NO PRAZO")))</f>
        <v>0</v>
      </c>
      <c r="AB1142" s="19" t="str">
        <f ca="1">IF(Tabela1[[#This Row],[PRAZO ABERTURA R.A.E]]&gt;=TODAY(),"",IF(Tabela1[[#This Row],[STATUS]]="ATRASADO",TODAY()-Tabela1[[#This Row],[PRAZO ABERTURA R.A.E]],""))</f>
        <v/>
      </c>
      <c r="AE1142" s="2"/>
      <c r="AF1142" t="s">
        <v>52</v>
      </c>
    </row>
    <row r="1143" spans="1:32" ht="30" x14ac:dyDescent="0.25">
      <c r="A1143" s="20">
        <v>1142</v>
      </c>
      <c r="B1143" s="20" t="s">
        <v>32</v>
      </c>
      <c r="C1143" s="49">
        <v>45546</v>
      </c>
      <c r="D1143" s="6" t="str">
        <f t="shared" si="14"/>
        <v>setembro</v>
      </c>
      <c r="E1143" s="21">
        <v>0.21527777777777779</v>
      </c>
      <c r="F1143" s="40" t="s">
        <v>6168</v>
      </c>
      <c r="G1143" s="20" t="s">
        <v>73</v>
      </c>
      <c r="H1143" s="9"/>
      <c r="I1143" s="10"/>
      <c r="J1143" s="2"/>
      <c r="K1143" s="11" t="s">
        <v>6169</v>
      </c>
      <c r="L1143" s="4" t="s">
        <v>3339</v>
      </c>
      <c r="M1143" s="2" t="s">
        <v>128</v>
      </c>
      <c r="N1143" s="20" t="s">
        <v>3340</v>
      </c>
      <c r="O1143" s="20" t="s">
        <v>6170</v>
      </c>
      <c r="P1143" s="2" t="s">
        <v>923</v>
      </c>
      <c r="S1143" s="2"/>
      <c r="T1143" s="41" t="s">
        <v>6171</v>
      </c>
      <c r="U1143" s="2" t="s">
        <v>3344</v>
      </c>
      <c r="V1143" s="2" t="s">
        <v>1038</v>
      </c>
      <c r="W1143" s="2" t="s">
        <v>46</v>
      </c>
      <c r="X1143" s="2" t="s">
        <v>47</v>
      </c>
      <c r="Y1143" s="2" t="s">
        <v>48</v>
      </c>
      <c r="Z1143" s="17" t="str">
        <f>IF(Tabela1[[#This Row],[R.A.E]]="SIM",VLOOKUP(Tabela1[[#This Row],[CLASSIFICAÇÃO]],[1]Lista_Susp_!PRAZO,2,0)+Tabela1[[#This Row],[DATA]],"")</f>
        <v/>
      </c>
      <c r="AA1143" s="19" t="b">
        <f ca="1">IF(Tabela1[[#This Row],[R.A.E]]="SIM",IF(AC1143="ok","CONCLUÍDO",IF(Tabela1[[#This Row],[PRAZO ABERTURA R.A.E]]&lt;TODAY(),"ATRASADO","NO PRAZO")))</f>
        <v>0</v>
      </c>
      <c r="AB1143" s="19" t="str">
        <f ca="1">IF(Tabela1[[#This Row],[PRAZO ABERTURA R.A.E]]&gt;=TODAY(),"",IF(Tabela1[[#This Row],[STATUS]]="ATRASADO",TODAY()-Tabela1[[#This Row],[PRAZO ABERTURA R.A.E]],""))</f>
        <v/>
      </c>
      <c r="AE1143" s="2"/>
      <c r="AF1143" t="s">
        <v>52</v>
      </c>
    </row>
    <row r="1144" spans="1:32" x14ac:dyDescent="0.25">
      <c r="A1144" s="20">
        <v>1143</v>
      </c>
      <c r="B1144" s="20" t="s">
        <v>32</v>
      </c>
      <c r="C1144" s="49">
        <v>45545</v>
      </c>
      <c r="D1144" s="6" t="str">
        <f t="shared" si="14"/>
        <v>setembro</v>
      </c>
      <c r="E1144" s="21">
        <v>0.38472222222222219</v>
      </c>
      <c r="F1144" s="40" t="s">
        <v>6172</v>
      </c>
      <c r="G1144" s="20" t="s">
        <v>125</v>
      </c>
      <c r="H1144" s="9"/>
      <c r="I1144" s="10"/>
      <c r="J1144" s="2"/>
      <c r="K1144" s="11" t="s">
        <v>6173</v>
      </c>
      <c r="L1144" s="4" t="s">
        <v>37</v>
      </c>
      <c r="M1144" s="2" t="s">
        <v>128</v>
      </c>
      <c r="N1144" s="20" t="s">
        <v>6174</v>
      </c>
      <c r="O1144" s="20" t="s">
        <v>6175</v>
      </c>
      <c r="P1144" s="2" t="s">
        <v>2687</v>
      </c>
      <c r="S1144" s="2"/>
      <c r="T1144" t="s">
        <v>6176</v>
      </c>
      <c r="U1144" s="2" t="s">
        <v>6177</v>
      </c>
      <c r="V1144" s="2" t="s">
        <v>219</v>
      </c>
      <c r="W1144" s="2" t="s">
        <v>46</v>
      </c>
      <c r="X1144" s="2" t="s">
        <v>47</v>
      </c>
      <c r="Y1144" s="2" t="s">
        <v>48</v>
      </c>
      <c r="Z1144" s="17" t="str">
        <f>IF(Tabela1[[#This Row],[R.A.E]]="SIM",VLOOKUP(Tabela1[[#This Row],[CLASSIFICAÇÃO]],[1]Lista_Susp_!PRAZO,2,0)+Tabela1[[#This Row],[DATA]],"")</f>
        <v/>
      </c>
      <c r="AA1144" s="19" t="b">
        <f ca="1">IF(Tabela1[[#This Row],[R.A.E]]="SIM",IF(AC1144="ok","CONCLUÍDO",IF(Tabela1[[#This Row],[PRAZO ABERTURA R.A.E]]&lt;TODAY(),"ATRASADO","NO PRAZO")))</f>
        <v>0</v>
      </c>
      <c r="AB1144" s="19" t="str">
        <f ca="1">IF(Tabela1[[#This Row],[PRAZO ABERTURA R.A.E]]&gt;=TODAY(),"",IF(Tabela1[[#This Row],[STATUS]]="ATRASADO",TODAY()-Tabela1[[#This Row],[PRAZO ABERTURA R.A.E]],""))</f>
        <v/>
      </c>
      <c r="AE1144" s="2"/>
      <c r="AF1144" t="s">
        <v>52</v>
      </c>
    </row>
    <row r="1145" spans="1:32" x14ac:dyDescent="0.25">
      <c r="A1145" s="20">
        <v>1144</v>
      </c>
      <c r="B1145" s="20" t="s">
        <v>32</v>
      </c>
      <c r="C1145" s="49">
        <v>45547</v>
      </c>
      <c r="D1145" s="6" t="str">
        <f t="shared" si="14"/>
        <v>setembro</v>
      </c>
      <c r="E1145" s="21">
        <v>0.27083333333333331</v>
      </c>
      <c r="F1145" s="40" t="s">
        <v>6178</v>
      </c>
      <c r="G1145" s="20" t="s">
        <v>73</v>
      </c>
      <c r="H1145" s="9"/>
      <c r="I1145" s="10"/>
      <c r="J1145" s="2"/>
      <c r="K1145" s="11" t="s">
        <v>6179</v>
      </c>
      <c r="L1145" s="4" t="s">
        <v>37</v>
      </c>
      <c r="M1145" s="2" t="s">
        <v>76</v>
      </c>
      <c r="N1145" s="20" t="s">
        <v>5297</v>
      </c>
      <c r="O1145" s="20" t="s">
        <v>6180</v>
      </c>
      <c r="P1145" s="2" t="s">
        <v>319</v>
      </c>
      <c r="S1145" s="2"/>
      <c r="T1145" s="41" t="s">
        <v>6181</v>
      </c>
      <c r="U1145" s="2" t="s">
        <v>6182</v>
      </c>
      <c r="V1145" s="2" t="s">
        <v>467</v>
      </c>
      <c r="W1145" s="2" t="s">
        <v>46</v>
      </c>
      <c r="X1145" s="2" t="s">
        <v>47</v>
      </c>
      <c r="Y1145" s="2" t="s">
        <v>48</v>
      </c>
      <c r="Z1145" s="17" t="str">
        <f>IF(Tabela1[[#This Row],[R.A.E]]="SIM",VLOOKUP(Tabela1[[#This Row],[CLASSIFICAÇÃO]],[1]Lista_Susp_!PRAZO,2,0)+Tabela1[[#This Row],[DATA]],"")</f>
        <v/>
      </c>
      <c r="AA1145" s="19" t="b">
        <f ca="1">IF(Tabela1[[#This Row],[R.A.E]]="SIM",IF(AC1145="ok","CONCLUÍDO",IF(Tabela1[[#This Row],[PRAZO ABERTURA R.A.E]]&lt;TODAY(),"ATRASADO","NO PRAZO")))</f>
        <v>0</v>
      </c>
      <c r="AB1145" s="19" t="str">
        <f ca="1">IF(Tabela1[[#This Row],[PRAZO ABERTURA R.A.E]]&gt;=TODAY(),"",IF(Tabela1[[#This Row],[STATUS]]="ATRASADO",TODAY()-Tabela1[[#This Row],[PRAZO ABERTURA R.A.E]],""))</f>
        <v/>
      </c>
      <c r="AE1145" s="2"/>
      <c r="AF1145" t="s">
        <v>52</v>
      </c>
    </row>
    <row r="1146" spans="1:32" x14ac:dyDescent="0.25">
      <c r="A1146" s="20">
        <v>1145</v>
      </c>
      <c r="B1146" s="20" t="s">
        <v>32</v>
      </c>
      <c r="C1146" s="49">
        <v>45545</v>
      </c>
      <c r="D1146" s="6" t="str">
        <f t="shared" ref="D1146:D1165" si="15">TEXT(C1146,"MMMM")</f>
        <v>setembro</v>
      </c>
      <c r="E1146" s="21">
        <v>0.66666666666666663</v>
      </c>
      <c r="F1146" s="40" t="s">
        <v>6183</v>
      </c>
      <c r="G1146" s="20" t="s">
        <v>64</v>
      </c>
      <c r="H1146" s="9"/>
      <c r="I1146" s="10"/>
      <c r="J1146" s="2"/>
      <c r="K1146" s="11" t="s">
        <v>6184</v>
      </c>
      <c r="L1146" s="4" t="s">
        <v>37</v>
      </c>
      <c r="M1146" s="2" t="s">
        <v>497</v>
      </c>
      <c r="N1146" s="20" t="s">
        <v>1272</v>
      </c>
      <c r="O1146" s="20" t="s">
        <v>6185</v>
      </c>
      <c r="P1146" s="1" t="s">
        <v>6186</v>
      </c>
      <c r="S1146" s="2"/>
      <c r="T1146" t="s">
        <v>6187</v>
      </c>
      <c r="U1146" s="2" t="s">
        <v>6188</v>
      </c>
      <c r="V1146" s="2" t="s">
        <v>599</v>
      </c>
      <c r="W1146" s="2" t="s">
        <v>46</v>
      </c>
      <c r="X1146" s="2" t="s">
        <v>47</v>
      </c>
      <c r="Y1146" s="2" t="s">
        <v>48</v>
      </c>
      <c r="Z1146" s="17" t="str">
        <f>IF(Tabela1[[#This Row],[R.A.E]]="SIM",VLOOKUP(Tabela1[[#This Row],[CLASSIFICAÇÃO]],[1]Lista_Susp_!PRAZO,2,0)+Tabela1[[#This Row],[DATA]],"")</f>
        <v/>
      </c>
      <c r="AA1146" s="19" t="b">
        <f ca="1">IF(Tabela1[[#This Row],[R.A.E]]="SIM",IF(AC1146="ok","CONCLUÍDO",IF(Tabela1[[#This Row],[PRAZO ABERTURA R.A.E]]&lt;TODAY(),"ATRASADO","NO PRAZO")))</f>
        <v>0</v>
      </c>
      <c r="AB1146" s="19" t="str">
        <f ca="1">IF(Tabela1[[#This Row],[PRAZO ABERTURA R.A.E]]&gt;=TODAY(),"",IF(Tabela1[[#This Row],[STATUS]]="ATRASADO",TODAY()-Tabela1[[#This Row],[PRAZO ABERTURA R.A.E]],""))</f>
        <v/>
      </c>
      <c r="AE1146" s="2"/>
      <c r="AF1146" t="s">
        <v>52</v>
      </c>
    </row>
    <row r="1147" spans="1:32" ht="30" x14ac:dyDescent="0.25">
      <c r="A1147" s="20">
        <v>1146</v>
      </c>
      <c r="B1147" s="20" t="s">
        <v>32</v>
      </c>
      <c r="C1147" s="49">
        <v>45546</v>
      </c>
      <c r="D1147" s="6" t="str">
        <f t="shared" si="15"/>
        <v>setembro</v>
      </c>
      <c r="E1147" s="21">
        <v>0.625</v>
      </c>
      <c r="F1147" s="40" t="s">
        <v>4504</v>
      </c>
      <c r="G1147" s="20" t="s">
        <v>73</v>
      </c>
      <c r="H1147" s="9"/>
      <c r="I1147" s="10"/>
      <c r="J1147" s="2"/>
      <c r="K1147" s="11" t="s">
        <v>6189</v>
      </c>
      <c r="L1147" s="4" t="s">
        <v>37</v>
      </c>
      <c r="M1147" s="2" t="s">
        <v>76</v>
      </c>
      <c r="N1147" s="20" t="s">
        <v>317</v>
      </c>
      <c r="O1147" s="20" t="s">
        <v>6190</v>
      </c>
      <c r="P1147" s="2" t="s">
        <v>6191</v>
      </c>
      <c r="S1147" s="2"/>
      <c r="T1147" s="41" t="s">
        <v>6192</v>
      </c>
      <c r="U1147" s="2" t="s">
        <v>5221</v>
      </c>
      <c r="V1147" s="2" t="s">
        <v>467</v>
      </c>
      <c r="W1147" s="2" t="s">
        <v>46</v>
      </c>
      <c r="X1147" s="2" t="s">
        <v>47</v>
      </c>
      <c r="Y1147" s="2" t="s">
        <v>48</v>
      </c>
      <c r="Z1147" s="17" t="str">
        <f>IF(Tabela1[[#This Row],[R.A.E]]="SIM",VLOOKUP(Tabela1[[#This Row],[CLASSIFICAÇÃO]],[1]Lista_Susp_!PRAZO,2,0)+Tabela1[[#This Row],[DATA]],"")</f>
        <v/>
      </c>
      <c r="AA1147" s="19" t="b">
        <f ca="1">IF(Tabela1[[#This Row],[R.A.E]]="SIM",IF(AC1147="ok","CONCLUÍDO",IF(Tabela1[[#This Row],[PRAZO ABERTURA R.A.E]]&lt;TODAY(),"ATRASADO","NO PRAZO")))</f>
        <v>0</v>
      </c>
      <c r="AB1147" s="19" t="str">
        <f ca="1">IF(Tabela1[[#This Row],[PRAZO ABERTURA R.A.E]]&gt;=TODAY(),"",IF(Tabela1[[#This Row],[STATUS]]="ATRASADO",TODAY()-Tabela1[[#This Row],[PRAZO ABERTURA R.A.E]],""))</f>
        <v/>
      </c>
      <c r="AE1147" s="2"/>
      <c r="AF1147" t="s">
        <v>52</v>
      </c>
    </row>
    <row r="1148" spans="1:32" ht="30" x14ac:dyDescent="0.25">
      <c r="A1148" s="20">
        <v>1147</v>
      </c>
      <c r="B1148" s="20" t="s">
        <v>32</v>
      </c>
      <c r="C1148" s="49">
        <v>45547</v>
      </c>
      <c r="D1148" s="6" t="str">
        <f t="shared" si="15"/>
        <v>setembro</v>
      </c>
      <c r="E1148" s="21">
        <v>0.54166666666666663</v>
      </c>
      <c r="F1148" s="40" t="s">
        <v>6193</v>
      </c>
      <c r="G1148" s="20" t="s">
        <v>34</v>
      </c>
      <c r="H1148" s="9" t="s">
        <v>93</v>
      </c>
      <c r="I1148" s="10"/>
      <c r="J1148" s="2"/>
      <c r="K1148" s="11" t="s">
        <v>6194</v>
      </c>
      <c r="L1148" s="4" t="s">
        <v>37</v>
      </c>
      <c r="M1148" s="2" t="s">
        <v>128</v>
      </c>
      <c r="N1148" s="20" t="s">
        <v>5022</v>
      </c>
      <c r="O1148" s="20" t="s">
        <v>6195</v>
      </c>
      <c r="P1148" s="2" t="s">
        <v>3637</v>
      </c>
      <c r="S1148" s="2"/>
      <c r="T1148" s="83" t="s">
        <v>6196</v>
      </c>
      <c r="U1148" s="2" t="s">
        <v>6197</v>
      </c>
      <c r="V1148" s="2" t="s">
        <v>1038</v>
      </c>
      <c r="W1148" s="2" t="s">
        <v>46</v>
      </c>
      <c r="X1148" s="2" t="s">
        <v>47</v>
      </c>
      <c r="Y1148" s="2" t="s">
        <v>48</v>
      </c>
      <c r="Z1148" s="17" t="str">
        <f>IF(Tabela1[[#This Row],[R.A.E]]="SIM",VLOOKUP(Tabela1[[#This Row],[CLASSIFICAÇÃO]],[1]Lista_Susp_!PRAZO,2,0)+Tabela1[[#This Row],[DATA]],"")</f>
        <v/>
      </c>
      <c r="AA1148" s="19" t="b">
        <f ca="1">IF(Tabela1[[#This Row],[R.A.E]]="SIM",IF(AC1148="ok","CONCLUÍDO",IF(Tabela1[[#This Row],[PRAZO ABERTURA R.A.E]]&lt;TODAY(),"ATRASADO","NO PRAZO")))</f>
        <v>0</v>
      </c>
      <c r="AB1148" s="19" t="str">
        <f ca="1">IF(Tabela1[[#This Row],[PRAZO ABERTURA R.A.E]]&gt;=TODAY(),"",IF(Tabela1[[#This Row],[STATUS]]="ATRASADO",TODAY()-Tabela1[[#This Row],[PRAZO ABERTURA R.A.E]],""))</f>
        <v/>
      </c>
      <c r="AE1148" s="2"/>
      <c r="AF1148" t="s">
        <v>52</v>
      </c>
    </row>
    <row r="1149" spans="1:32" ht="30" x14ac:dyDescent="0.25">
      <c r="A1149" s="20">
        <v>1148</v>
      </c>
      <c r="B1149" s="20" t="s">
        <v>32</v>
      </c>
      <c r="C1149" s="49">
        <v>45550</v>
      </c>
      <c r="D1149" s="6" t="str">
        <f t="shared" si="15"/>
        <v>setembro</v>
      </c>
      <c r="E1149" s="21">
        <v>0.64583333333333337</v>
      </c>
      <c r="F1149" s="40" t="s">
        <v>6198</v>
      </c>
      <c r="G1149" s="20" t="s">
        <v>34</v>
      </c>
      <c r="H1149" s="9" t="s">
        <v>113</v>
      </c>
      <c r="I1149" s="10"/>
      <c r="J1149" s="2"/>
      <c r="K1149" s="11" t="s">
        <v>6199</v>
      </c>
      <c r="L1149" s="4" t="s">
        <v>6200</v>
      </c>
      <c r="M1149" s="2" t="s">
        <v>38</v>
      </c>
      <c r="N1149" s="20"/>
      <c r="O1149" s="20" t="s">
        <v>6201</v>
      </c>
      <c r="P1149" s="2" t="s">
        <v>117</v>
      </c>
      <c r="S1149" s="2"/>
      <c r="T1149" s="41"/>
      <c r="V1149" s="2" t="s">
        <v>3811</v>
      </c>
      <c r="W1149" s="2" t="s">
        <v>46</v>
      </c>
      <c r="X1149" s="2" t="s">
        <v>151</v>
      </c>
      <c r="Y1149" s="2" t="s">
        <v>48</v>
      </c>
      <c r="Z1149" s="17" t="str">
        <f>IF(Tabela1[[#This Row],[R.A.E]]="SIM",VLOOKUP(Tabela1[[#This Row],[CLASSIFICAÇÃO]],[1]Lista_Susp_!PRAZO,2,0)+Tabela1[[#This Row],[DATA]],"")</f>
        <v/>
      </c>
      <c r="AA1149" s="19" t="b">
        <f ca="1">IF(Tabela1[[#This Row],[R.A.E]]="SIM",IF(AC1149="ok","CONCLUÍDO",IF(Tabela1[[#This Row],[PRAZO ABERTURA R.A.E]]&lt;TODAY(),"ATRASADO","NO PRAZO")))</f>
        <v>0</v>
      </c>
      <c r="AB1149" s="19" t="str">
        <f ca="1">IF(Tabela1[[#This Row],[PRAZO ABERTURA R.A.E]]&gt;=TODAY(),"",IF(Tabela1[[#This Row],[STATUS]]="ATRASADO",TODAY()-Tabela1[[#This Row],[PRAZO ABERTURA R.A.E]],""))</f>
        <v/>
      </c>
      <c r="AE1149" s="2"/>
      <c r="AF1149" t="s">
        <v>52</v>
      </c>
    </row>
    <row r="1150" spans="1:32" x14ac:dyDescent="0.25">
      <c r="A1150" s="20">
        <v>1149</v>
      </c>
      <c r="B1150" s="20" t="s">
        <v>32</v>
      </c>
      <c r="C1150" s="49">
        <v>45548</v>
      </c>
      <c r="D1150" s="6" t="str">
        <f t="shared" si="15"/>
        <v>setembro</v>
      </c>
      <c r="E1150" s="21">
        <v>0.2638888888888889</v>
      </c>
      <c r="F1150" s="40" t="s">
        <v>6202</v>
      </c>
      <c r="G1150" s="20" t="s">
        <v>34</v>
      </c>
      <c r="H1150" s="9" t="s">
        <v>583</v>
      </c>
      <c r="I1150" s="10"/>
      <c r="J1150" s="2"/>
      <c r="K1150" s="11" t="s">
        <v>6203</v>
      </c>
      <c r="L1150" s="4" t="s">
        <v>95</v>
      </c>
      <c r="M1150" s="2" t="s">
        <v>76</v>
      </c>
      <c r="N1150" s="20" t="s">
        <v>6204</v>
      </c>
      <c r="O1150" s="20" t="s">
        <v>6205</v>
      </c>
      <c r="P1150" s="2" t="s">
        <v>329</v>
      </c>
      <c r="S1150" s="2"/>
      <c r="T1150" t="s">
        <v>6206</v>
      </c>
      <c r="U1150" s="2" t="s">
        <v>6207</v>
      </c>
      <c r="V1150" s="2" t="s">
        <v>467</v>
      </c>
      <c r="W1150" s="2" t="s">
        <v>46</v>
      </c>
      <c r="X1150" s="2" t="s">
        <v>47</v>
      </c>
      <c r="Y1150" s="2" t="s">
        <v>48</v>
      </c>
      <c r="Z1150" s="17" t="str">
        <f>IF(Tabela1[[#This Row],[R.A.E]]="SIM",VLOOKUP(Tabela1[[#This Row],[CLASSIFICAÇÃO]],[1]Lista_Susp_!PRAZO,2,0)+Tabela1[[#This Row],[DATA]],"")</f>
        <v/>
      </c>
      <c r="AA1150" s="19" t="b">
        <f ca="1">IF(Tabela1[[#This Row],[R.A.E]]="SIM",IF(AC1150="ok","CONCLUÍDO",IF(Tabela1[[#This Row],[PRAZO ABERTURA R.A.E]]&lt;TODAY(),"ATRASADO","NO PRAZO")))</f>
        <v>0</v>
      </c>
      <c r="AB1150" s="19" t="str">
        <f ca="1">IF(Tabela1[[#This Row],[PRAZO ABERTURA R.A.E]]&gt;=TODAY(),"",IF(Tabela1[[#This Row],[STATUS]]="ATRASADO",TODAY()-Tabela1[[#This Row],[PRAZO ABERTURA R.A.E]],""))</f>
        <v/>
      </c>
      <c r="AE1150" s="2"/>
      <c r="AF1150" t="s">
        <v>52</v>
      </c>
    </row>
    <row r="1151" spans="1:32" ht="30" x14ac:dyDescent="0.25">
      <c r="A1151" s="20">
        <v>1150</v>
      </c>
      <c r="B1151" s="20" t="s">
        <v>32</v>
      </c>
      <c r="C1151" s="49">
        <v>45547</v>
      </c>
      <c r="D1151" s="6" t="str">
        <f t="shared" si="15"/>
        <v>setembro</v>
      </c>
      <c r="E1151" s="21">
        <v>0.65277777777777779</v>
      </c>
      <c r="F1151" s="40" t="s">
        <v>6208</v>
      </c>
      <c r="G1151" s="20" t="s">
        <v>64</v>
      </c>
      <c r="H1151" s="9"/>
      <c r="I1151" s="10"/>
      <c r="J1151" s="2"/>
      <c r="K1151" s="11" t="s">
        <v>6209</v>
      </c>
      <c r="L1151" s="4" t="s">
        <v>37</v>
      </c>
      <c r="M1151" s="2" t="s">
        <v>460</v>
      </c>
      <c r="N1151" s="2" t="s">
        <v>460</v>
      </c>
      <c r="O1151" s="20" t="s">
        <v>6210</v>
      </c>
      <c r="P1151" s="2" t="s">
        <v>6211</v>
      </c>
      <c r="S1151" s="2"/>
      <c r="T1151" s="41" t="s">
        <v>6212</v>
      </c>
      <c r="U1151" s="2" t="s">
        <v>3080</v>
      </c>
      <c r="V1151" s="2" t="s">
        <v>599</v>
      </c>
      <c r="W1151" s="2" t="s">
        <v>46</v>
      </c>
      <c r="X1151" s="2" t="s">
        <v>47</v>
      </c>
      <c r="Y1151" s="2" t="s">
        <v>48</v>
      </c>
      <c r="Z1151" s="17" t="str">
        <f>IF(Tabela1[[#This Row],[R.A.E]]="SIM",VLOOKUP(Tabela1[[#This Row],[CLASSIFICAÇÃO]],[1]Lista_Susp_!PRAZO,2,0)+Tabela1[[#This Row],[DATA]],"")</f>
        <v/>
      </c>
      <c r="AA1151" s="19" t="b">
        <f ca="1">IF(Tabela1[[#This Row],[R.A.E]]="SIM",IF(AC1151="ok","CONCLUÍDO",IF(Tabela1[[#This Row],[PRAZO ABERTURA R.A.E]]&lt;TODAY(),"ATRASADO","NO PRAZO")))</f>
        <v>0</v>
      </c>
      <c r="AB1151" s="19" t="str">
        <f ca="1">IF(Tabela1[[#This Row],[PRAZO ABERTURA R.A.E]]&gt;=TODAY(),"",IF(Tabela1[[#This Row],[STATUS]]="ATRASADO",TODAY()-Tabela1[[#This Row],[PRAZO ABERTURA R.A.E]],""))</f>
        <v/>
      </c>
      <c r="AE1151" s="2"/>
      <c r="AF1151" t="s">
        <v>52</v>
      </c>
    </row>
    <row r="1152" spans="1:32" x14ac:dyDescent="0.25">
      <c r="A1152" s="20">
        <v>1151</v>
      </c>
      <c r="B1152" s="20" t="s">
        <v>32</v>
      </c>
      <c r="C1152" s="49">
        <v>45545</v>
      </c>
      <c r="D1152" s="6" t="str">
        <f t="shared" si="15"/>
        <v>setembro</v>
      </c>
      <c r="E1152" s="21">
        <v>0.78472222222222221</v>
      </c>
      <c r="F1152" s="40" t="s">
        <v>6213</v>
      </c>
      <c r="G1152" s="20" t="s">
        <v>34</v>
      </c>
      <c r="H1152" s="9" t="s">
        <v>113</v>
      </c>
      <c r="I1152" s="10"/>
      <c r="J1152" s="2"/>
      <c r="K1152" s="11" t="s">
        <v>6214</v>
      </c>
      <c r="L1152" s="4" t="s">
        <v>6215</v>
      </c>
      <c r="M1152" s="2" t="s">
        <v>54</v>
      </c>
      <c r="N1152" s="20" t="s">
        <v>5761</v>
      </c>
      <c r="O1152" s="20" t="s">
        <v>6216</v>
      </c>
      <c r="P1152" s="2" t="s">
        <v>6217</v>
      </c>
      <c r="S1152" s="2"/>
      <c r="T1152" s="41" t="s">
        <v>6218</v>
      </c>
      <c r="U1152" s="2" t="s">
        <v>6219</v>
      </c>
      <c r="V1152" s="2" t="s">
        <v>45</v>
      </c>
      <c r="W1152" s="2" t="s">
        <v>46</v>
      </c>
      <c r="X1152" s="2" t="s">
        <v>47</v>
      </c>
      <c r="Y1152" s="2" t="s">
        <v>48</v>
      </c>
      <c r="Z1152" s="17" t="str">
        <f>IF(Tabela1[[#This Row],[R.A.E]]="SIM",VLOOKUP(Tabela1[[#This Row],[CLASSIFICAÇÃO]],[1]Lista_Susp_!PRAZO,2,0)+Tabela1[[#This Row],[DATA]],"")</f>
        <v/>
      </c>
      <c r="AA1152" s="19" t="b">
        <f ca="1">IF(Tabela1[[#This Row],[R.A.E]]="SIM",IF(AC1152="ok","CONCLUÍDO",IF(Tabela1[[#This Row],[PRAZO ABERTURA R.A.E]]&lt;TODAY(),"ATRASADO","NO PRAZO")))</f>
        <v>0</v>
      </c>
      <c r="AB1152" s="19" t="str">
        <f ca="1">IF(Tabela1[[#This Row],[PRAZO ABERTURA R.A.E]]&gt;=TODAY(),"",IF(Tabela1[[#This Row],[STATUS]]="ATRASADO",TODAY()-Tabela1[[#This Row],[PRAZO ABERTURA R.A.E]],""))</f>
        <v/>
      </c>
      <c r="AE1152" s="2"/>
      <c r="AF1152" t="s">
        <v>52</v>
      </c>
    </row>
    <row r="1153" spans="1:32" ht="30" x14ac:dyDescent="0.25">
      <c r="A1153" s="20">
        <v>1152</v>
      </c>
      <c r="B1153" s="20" t="s">
        <v>32</v>
      </c>
      <c r="C1153" s="49">
        <v>45547</v>
      </c>
      <c r="D1153" s="6" t="str">
        <f t="shared" si="15"/>
        <v>setembro</v>
      </c>
      <c r="E1153" s="21">
        <v>0.55555555555555558</v>
      </c>
      <c r="F1153" s="40" t="s">
        <v>6220</v>
      </c>
      <c r="G1153" s="20" t="s">
        <v>34</v>
      </c>
      <c r="H1153" s="9" t="s">
        <v>93</v>
      </c>
      <c r="I1153" s="10"/>
      <c r="J1153" s="2"/>
      <c r="K1153" s="11" t="s">
        <v>6221</v>
      </c>
      <c r="L1153" s="4" t="s">
        <v>37</v>
      </c>
      <c r="M1153" s="2" t="s">
        <v>272</v>
      </c>
      <c r="N1153" s="20" t="s">
        <v>6222</v>
      </c>
      <c r="O1153" s="20" t="s">
        <v>6223</v>
      </c>
      <c r="P1153" s="2" t="s">
        <v>6224</v>
      </c>
      <c r="S1153" s="2"/>
      <c r="T1153" s="41" t="s">
        <v>6225</v>
      </c>
      <c r="U1153" s="2" t="s">
        <v>6226</v>
      </c>
      <c r="V1153" s="2" t="s">
        <v>398</v>
      </c>
      <c r="W1153" s="2" t="s">
        <v>46</v>
      </c>
      <c r="X1153" s="2" t="s">
        <v>47</v>
      </c>
      <c r="Y1153" s="2" t="s">
        <v>48</v>
      </c>
      <c r="Z1153" s="17" t="str">
        <f>IF(Tabela1[[#This Row],[R.A.E]]="SIM",VLOOKUP(Tabela1[[#This Row],[CLASSIFICAÇÃO]],[1]Lista_Susp_!PRAZO,2,0)+Tabela1[[#This Row],[DATA]],"")</f>
        <v/>
      </c>
      <c r="AA1153" s="19" t="b">
        <f ca="1">IF(Tabela1[[#This Row],[R.A.E]]="SIM",IF(AC1153="ok","CONCLUÍDO",IF(Tabela1[[#This Row],[PRAZO ABERTURA R.A.E]]&lt;TODAY(),"ATRASADO","NO PRAZO")))</f>
        <v>0</v>
      </c>
      <c r="AB1153" s="19" t="str">
        <f ca="1">IF(Tabela1[[#This Row],[PRAZO ABERTURA R.A.E]]&gt;=TODAY(),"",IF(Tabela1[[#This Row],[STATUS]]="ATRASADO",TODAY()-Tabela1[[#This Row],[PRAZO ABERTURA R.A.E]],""))</f>
        <v/>
      </c>
      <c r="AE1153" s="2"/>
      <c r="AF1153" t="s">
        <v>52</v>
      </c>
    </row>
    <row r="1154" spans="1:32" ht="45" x14ac:dyDescent="0.25">
      <c r="A1154" s="20">
        <v>1153</v>
      </c>
      <c r="B1154" s="20" t="s">
        <v>32</v>
      </c>
      <c r="C1154" s="49">
        <v>45547</v>
      </c>
      <c r="D1154" s="6" t="str">
        <f t="shared" si="15"/>
        <v>setembro</v>
      </c>
      <c r="E1154" s="21">
        <v>2.361111111111111E-2</v>
      </c>
      <c r="F1154" s="40" t="s">
        <v>6227</v>
      </c>
      <c r="G1154" s="45" t="s">
        <v>73</v>
      </c>
      <c r="H1154" s="9" t="s">
        <v>113</v>
      </c>
      <c r="I1154" s="10"/>
      <c r="J1154" s="2"/>
      <c r="K1154" s="11" t="s">
        <v>6228</v>
      </c>
      <c r="L1154" s="4" t="s">
        <v>37</v>
      </c>
      <c r="M1154" s="2" t="s">
        <v>38</v>
      </c>
      <c r="N1154" s="20" t="s">
        <v>6229</v>
      </c>
      <c r="O1154" s="20" t="s">
        <v>6230</v>
      </c>
      <c r="S1154" s="2"/>
      <c r="T1154" s="41" t="s">
        <v>6231</v>
      </c>
      <c r="U1154" s="2" t="s">
        <v>3124</v>
      </c>
      <c r="V1154" s="2" t="s">
        <v>104</v>
      </c>
      <c r="W1154" s="2" t="s">
        <v>46</v>
      </c>
      <c r="X1154" s="2" t="s">
        <v>47</v>
      </c>
      <c r="Y1154" s="2" t="s">
        <v>48</v>
      </c>
      <c r="Z1154" s="17" t="str">
        <f>IF(Tabela1[[#This Row],[R.A.E]]="SIM",VLOOKUP(Tabela1[[#This Row],[CLASSIFICAÇÃO]],[1]Lista_Susp_!PRAZO,2,0)+Tabela1[[#This Row],[DATA]],"")</f>
        <v/>
      </c>
      <c r="AA1154" s="19" t="b">
        <f ca="1">IF(Tabela1[[#This Row],[R.A.E]]="SIM",IF(AC1154="ok","CONCLUÍDO",IF(Tabela1[[#This Row],[PRAZO ABERTURA R.A.E]]&lt;TODAY(),"ATRASADO","NO PRAZO")))</f>
        <v>0</v>
      </c>
      <c r="AB1154" s="19" t="str">
        <f ca="1">IF(Tabela1[[#This Row],[PRAZO ABERTURA R.A.E]]&gt;=TODAY(),"",IF(Tabela1[[#This Row],[STATUS]]="ATRASADO",TODAY()-Tabela1[[#This Row],[PRAZO ABERTURA R.A.E]],""))</f>
        <v/>
      </c>
      <c r="AE1154" s="2"/>
      <c r="AF1154" t="s">
        <v>52</v>
      </c>
    </row>
    <row r="1155" spans="1:32" ht="30" x14ac:dyDescent="0.25">
      <c r="A1155" s="20">
        <v>1154</v>
      </c>
      <c r="B1155" s="20" t="s">
        <v>32</v>
      </c>
      <c r="C1155" s="49">
        <v>45547</v>
      </c>
      <c r="D1155" s="6" t="str">
        <f t="shared" si="15"/>
        <v>setembro</v>
      </c>
      <c r="E1155" s="21">
        <v>0.5</v>
      </c>
      <c r="F1155" s="40" t="s">
        <v>6232</v>
      </c>
      <c r="G1155" s="20" t="s">
        <v>50</v>
      </c>
      <c r="H1155" s="9"/>
      <c r="I1155" s="10" t="s">
        <v>51</v>
      </c>
      <c r="J1155" s="2"/>
      <c r="K1155" s="11" t="s">
        <v>6233</v>
      </c>
      <c r="L1155" s="4" t="s">
        <v>6215</v>
      </c>
      <c r="M1155" s="2" t="s">
        <v>54</v>
      </c>
      <c r="N1155" s="20" t="s">
        <v>5761</v>
      </c>
      <c r="O1155" s="20" t="s">
        <v>6234</v>
      </c>
      <c r="P1155" s="2" t="s">
        <v>6235</v>
      </c>
      <c r="S1155" s="2"/>
      <c r="T1155" s="41" t="s">
        <v>6236</v>
      </c>
      <c r="U1155" s="2" t="s">
        <v>6237</v>
      </c>
      <c r="V1155" s="2" t="s">
        <v>45</v>
      </c>
      <c r="W1155" s="2" t="s">
        <v>46</v>
      </c>
      <c r="X1155" s="2" t="s">
        <v>47</v>
      </c>
      <c r="Y1155" s="2" t="s">
        <v>52</v>
      </c>
      <c r="Z1155" s="17">
        <f>IF(Tabela1[[#This Row],[R.A.E]]="SIM",VLOOKUP(Tabela1[[#This Row],[CLASSIFICAÇÃO]],[1]Lista_Susp_!PRAZO,2,0)+Tabela1[[#This Row],[DATA]],"")</f>
        <v>45554</v>
      </c>
      <c r="AA1155" s="19" t="s">
        <v>972</v>
      </c>
      <c r="AB1155" s="19" t="str">
        <f ca="1">IF(Tabela1[[#This Row],[PRAZO ABERTURA R.A.E]]&gt;=TODAY(),"",IF(Tabela1[[#This Row],[STATUS]]="ATRASADO",TODAY()-Tabela1[[#This Row],[PRAZO ABERTURA R.A.E]],""))</f>
        <v/>
      </c>
      <c r="AE1155" s="2"/>
      <c r="AF1155" t="s">
        <v>52</v>
      </c>
    </row>
    <row r="1156" spans="1:32" ht="30" x14ac:dyDescent="0.25">
      <c r="A1156" s="20">
        <v>1155</v>
      </c>
      <c r="B1156" s="20" t="s">
        <v>32</v>
      </c>
      <c r="C1156" s="49">
        <v>45547</v>
      </c>
      <c r="D1156" s="6" t="str">
        <f t="shared" si="15"/>
        <v>setembro</v>
      </c>
      <c r="E1156" s="21">
        <v>0.69444444444444453</v>
      </c>
      <c r="F1156" s="40" t="s">
        <v>6238</v>
      </c>
      <c r="G1156" s="20" t="s">
        <v>125</v>
      </c>
      <c r="H1156" s="9"/>
      <c r="I1156" s="10"/>
      <c r="J1156" s="2"/>
      <c r="K1156" s="11" t="s">
        <v>6239</v>
      </c>
      <c r="L1156" s="4" t="s">
        <v>689</v>
      </c>
      <c r="M1156" s="2" t="s">
        <v>128</v>
      </c>
      <c r="N1156" s="20" t="s">
        <v>4082</v>
      </c>
      <c r="O1156" s="20" t="s">
        <v>6240</v>
      </c>
      <c r="S1156" s="2"/>
      <c r="T1156" s="41" t="s">
        <v>6241</v>
      </c>
      <c r="U1156" s="2" t="s">
        <v>6242</v>
      </c>
      <c r="V1156" s="2" t="s">
        <v>1038</v>
      </c>
      <c r="W1156" s="2" t="s">
        <v>46</v>
      </c>
      <c r="X1156" s="2" t="s">
        <v>47</v>
      </c>
      <c r="Y1156" s="2" t="s">
        <v>48</v>
      </c>
      <c r="Z1156" s="17" t="str">
        <f>IF(Tabela1[[#This Row],[R.A.E]]="SIM",VLOOKUP(Tabela1[[#This Row],[CLASSIFICAÇÃO]],[1]Lista_Susp_!PRAZO,2,0)+Tabela1[[#This Row],[DATA]],"")</f>
        <v/>
      </c>
      <c r="AA1156" s="19" t="b">
        <f ca="1">IF(Tabela1[[#This Row],[R.A.E]]="SIM",IF(AC1156="ok","CONCLUÍDO",IF(Tabela1[[#This Row],[PRAZO ABERTURA R.A.E]]&lt;TODAY(),"ATRASADO","NO PRAZO")))</f>
        <v>0</v>
      </c>
      <c r="AB1156" s="19" t="str">
        <f ca="1">IF(Tabela1[[#This Row],[PRAZO ABERTURA R.A.E]]&gt;=TODAY(),"",IF(Tabela1[[#This Row],[STATUS]]="ATRASADO",TODAY()-Tabela1[[#This Row],[PRAZO ABERTURA R.A.E]],""))</f>
        <v/>
      </c>
      <c r="AE1156" s="2"/>
      <c r="AF1156" t="s">
        <v>52</v>
      </c>
    </row>
    <row r="1157" spans="1:32" x14ac:dyDescent="0.25">
      <c r="A1157" s="20">
        <v>1156</v>
      </c>
      <c r="B1157" s="20" t="s">
        <v>32</v>
      </c>
      <c r="C1157" s="49">
        <v>45550</v>
      </c>
      <c r="D1157" s="6" t="str">
        <f t="shared" si="15"/>
        <v>setembro</v>
      </c>
      <c r="E1157" s="21">
        <v>0.3611111111111111</v>
      </c>
      <c r="F1157" s="40" t="s">
        <v>6243</v>
      </c>
      <c r="G1157" s="20" t="s">
        <v>34</v>
      </c>
      <c r="H1157" s="9" t="s">
        <v>113</v>
      </c>
      <c r="I1157" s="10"/>
      <c r="J1157" s="2"/>
      <c r="K1157" s="11" t="s">
        <v>6244</v>
      </c>
      <c r="L1157" s="4" t="s">
        <v>37</v>
      </c>
      <c r="M1157" s="2" t="s">
        <v>38</v>
      </c>
      <c r="N1157" s="20" t="s">
        <v>5933</v>
      </c>
      <c r="O1157" s="20" t="s">
        <v>6245</v>
      </c>
      <c r="S1157" s="2"/>
      <c r="T1157" s="41" t="s">
        <v>6246</v>
      </c>
      <c r="U1157" s="2" t="s">
        <v>6247</v>
      </c>
      <c r="V1157" s="2" t="s">
        <v>104</v>
      </c>
      <c r="W1157" s="2" t="s">
        <v>46</v>
      </c>
      <c r="X1157" s="2" t="s">
        <v>47</v>
      </c>
      <c r="Y1157" s="2" t="s">
        <v>48</v>
      </c>
      <c r="Z1157" s="17" t="str">
        <f>IF(Tabela1[[#This Row],[R.A.E]]="SIM",VLOOKUP(Tabela1[[#This Row],[CLASSIFICAÇÃO]],[1]Lista_Susp_!PRAZO,2,0)+Tabela1[[#This Row],[DATA]],"")</f>
        <v/>
      </c>
      <c r="AA1157" s="19" t="b">
        <f ca="1">IF(Tabela1[[#This Row],[R.A.E]]="SIM",IF(AC1157="ok","CONCLUÍDO",IF(Tabela1[[#This Row],[PRAZO ABERTURA R.A.E]]&lt;TODAY(),"ATRASADO","NO PRAZO")))</f>
        <v>0</v>
      </c>
      <c r="AB1157" s="19" t="str">
        <f ca="1">IF(Tabela1[[#This Row],[PRAZO ABERTURA R.A.E]]&gt;=TODAY(),"",IF(Tabela1[[#This Row],[STATUS]]="ATRASADO",TODAY()-Tabela1[[#This Row],[PRAZO ABERTURA R.A.E]],""))</f>
        <v/>
      </c>
      <c r="AE1157" s="2"/>
      <c r="AF1157" t="s">
        <v>52</v>
      </c>
    </row>
    <row r="1158" spans="1:32" ht="30" x14ac:dyDescent="0.25">
      <c r="A1158" s="20">
        <v>1157</v>
      </c>
      <c r="B1158" s="20" t="s">
        <v>71</v>
      </c>
      <c r="C1158" s="49">
        <v>45541</v>
      </c>
      <c r="D1158" s="6" t="str">
        <f t="shared" si="15"/>
        <v>setembro</v>
      </c>
      <c r="E1158" s="21">
        <v>0.625</v>
      </c>
      <c r="F1158" s="40" t="s">
        <v>5893</v>
      </c>
      <c r="G1158" s="20" t="s">
        <v>73</v>
      </c>
      <c r="H1158" s="9"/>
      <c r="I1158" s="10"/>
      <c r="J1158" s="2"/>
      <c r="K1158" s="11" t="s">
        <v>6248</v>
      </c>
      <c r="L1158" s="4" t="s">
        <v>75</v>
      </c>
      <c r="M1158" s="2" t="s">
        <v>128</v>
      </c>
      <c r="N1158" s="20"/>
      <c r="O1158" s="20" t="s">
        <v>6249</v>
      </c>
      <c r="P1158" s="2" t="s">
        <v>6250</v>
      </c>
      <c r="S1158" s="2"/>
      <c r="T1158" s="41"/>
      <c r="V1158" s="2" t="s">
        <v>85</v>
      </c>
      <c r="W1158" s="2" t="s">
        <v>46</v>
      </c>
      <c r="X1158" s="2" t="s">
        <v>47</v>
      </c>
      <c r="Y1158" s="2" t="s">
        <v>48</v>
      </c>
      <c r="Z1158" s="17" t="str">
        <f>IF(Tabela1[[#This Row],[R.A.E]]="SIM",VLOOKUP(Tabela1[[#This Row],[CLASSIFICAÇÃO]],[1]Lista_Susp_!PRAZO,2,0)+Tabela1[[#This Row],[DATA]],"")</f>
        <v/>
      </c>
      <c r="AA1158" s="19" t="b">
        <f ca="1">IF(Tabela1[[#This Row],[R.A.E]]="SIM",IF(AC1158="ok","CONCLUÍDO",IF(Tabela1[[#This Row],[PRAZO ABERTURA R.A.E]]&lt;TODAY(),"ATRASADO","NO PRAZO")))</f>
        <v>0</v>
      </c>
      <c r="AB1158" s="19" t="str">
        <f ca="1">IF(Tabela1[[#This Row],[PRAZO ABERTURA R.A.E]]&gt;=TODAY(),"",IF(Tabela1[[#This Row],[STATUS]]="ATRASADO",TODAY()-Tabela1[[#This Row],[PRAZO ABERTURA R.A.E]],""))</f>
        <v/>
      </c>
      <c r="AE1158" s="2"/>
      <c r="AF1158" t="s">
        <v>52</v>
      </c>
    </row>
    <row r="1159" spans="1:32" ht="60" x14ac:dyDescent="0.25">
      <c r="A1159" s="20">
        <v>1158</v>
      </c>
      <c r="B1159" s="20" t="s">
        <v>32</v>
      </c>
      <c r="C1159" s="49">
        <v>45546</v>
      </c>
      <c r="D1159" s="6" t="str">
        <f t="shared" si="15"/>
        <v>setembro</v>
      </c>
      <c r="E1159" s="21">
        <v>0.43055555555555558</v>
      </c>
      <c r="F1159" s="40" t="s">
        <v>6251</v>
      </c>
      <c r="G1159" s="20" t="s">
        <v>34</v>
      </c>
      <c r="H1159" s="9" t="s">
        <v>113</v>
      </c>
      <c r="I1159" s="10"/>
      <c r="J1159" s="2"/>
      <c r="K1159" s="11" t="s">
        <v>6252</v>
      </c>
      <c r="L1159" s="4" t="s">
        <v>6253</v>
      </c>
      <c r="M1159" s="2" t="s">
        <v>38</v>
      </c>
      <c r="N1159" s="20"/>
      <c r="O1159" s="20" t="s">
        <v>6254</v>
      </c>
      <c r="P1159" s="2" t="s">
        <v>6255</v>
      </c>
      <c r="S1159" s="2"/>
      <c r="T1159" s="41" t="s">
        <v>6256</v>
      </c>
      <c r="U1159" s="2" t="s">
        <v>1072</v>
      </c>
      <c r="V1159" s="2" t="s">
        <v>5545</v>
      </c>
      <c r="W1159" s="2" t="s">
        <v>184</v>
      </c>
      <c r="X1159" s="2" t="s">
        <v>47</v>
      </c>
      <c r="Y1159" s="2" t="s">
        <v>52</v>
      </c>
      <c r="Z1159" s="17">
        <f>IF(Tabela1[[#This Row],[R.A.E]]="SIM",VLOOKUP(Tabela1[[#This Row],[CLASSIFICAÇÃO]],[1]Lista_Susp_!PRAZO,2,0)+Tabela1[[#This Row],[DATA]],"")</f>
        <v>45553</v>
      </c>
      <c r="AA1159" s="19" t="str">
        <f ca="1">IF(Tabela1[[#This Row],[R.A.E]]="SIM",IF(AC1159="ok","CONCLUÍDO",IF(Tabela1[[#This Row],[PRAZO ABERTURA R.A.E]]&lt;TODAY(),"ATRASADO","NO PRAZO")))</f>
        <v>ATRASADO</v>
      </c>
      <c r="AB1159" s="19">
        <f ca="1">IF(Tabela1[[#This Row],[PRAZO ABERTURA R.A.E]]&gt;=TODAY(),"",IF(Tabela1[[#This Row],[STATUS]]="ATRASADO",TODAY()-Tabela1[[#This Row],[PRAZO ABERTURA R.A.E]],""))</f>
        <v>30</v>
      </c>
      <c r="AE1159" s="2"/>
      <c r="AF1159" t="s">
        <v>52</v>
      </c>
    </row>
    <row r="1160" spans="1:32" ht="60" x14ac:dyDescent="0.25">
      <c r="A1160" s="20">
        <v>1159</v>
      </c>
      <c r="B1160" s="20" t="s">
        <v>32</v>
      </c>
      <c r="C1160" s="49">
        <v>45547</v>
      </c>
      <c r="D1160" s="6" t="str">
        <f t="shared" si="15"/>
        <v>setembro</v>
      </c>
      <c r="E1160" s="21">
        <v>0.52083333333333337</v>
      </c>
      <c r="F1160" s="40" t="s">
        <v>926</v>
      </c>
      <c r="G1160" s="20" t="s">
        <v>34</v>
      </c>
      <c r="H1160" s="9" t="s">
        <v>113</v>
      </c>
      <c r="I1160" s="10"/>
      <c r="J1160" s="2"/>
      <c r="K1160" s="37" t="s">
        <v>6257</v>
      </c>
      <c r="L1160" s="4" t="s">
        <v>37</v>
      </c>
      <c r="M1160" s="2" t="s">
        <v>38</v>
      </c>
      <c r="N1160" s="20" t="s">
        <v>6258</v>
      </c>
      <c r="O1160" s="20" t="s">
        <v>6259</v>
      </c>
      <c r="P1160" s="2" t="s">
        <v>313</v>
      </c>
      <c r="S1160" s="2"/>
      <c r="T1160" s="41" t="s">
        <v>6260</v>
      </c>
      <c r="U1160" s="2" t="s">
        <v>3676</v>
      </c>
      <c r="V1160" s="2" t="s">
        <v>5545</v>
      </c>
      <c r="W1160" s="2" t="s">
        <v>46</v>
      </c>
      <c r="X1160" s="2" t="s">
        <v>47</v>
      </c>
      <c r="Y1160" s="2" t="s">
        <v>48</v>
      </c>
      <c r="Z1160" s="17" t="str">
        <f>IF(Tabela1[[#This Row],[R.A.E]]="SIM",VLOOKUP(Tabela1[[#This Row],[CLASSIFICAÇÃO]],[1]Lista_Susp_!PRAZO,2,0)+Tabela1[[#This Row],[DATA]],"")</f>
        <v/>
      </c>
      <c r="AA1160" s="19" t="b">
        <f ca="1">IF(Tabela1[[#This Row],[R.A.E]]="SIM",IF(AC1160="ok","CONCLUÍDO",IF(Tabela1[[#This Row],[PRAZO ABERTURA R.A.E]]&lt;TODAY(),"ATRASADO","NO PRAZO")))</f>
        <v>0</v>
      </c>
      <c r="AB1160" s="19" t="str">
        <f ca="1">IF(Tabela1[[#This Row],[PRAZO ABERTURA R.A.E]]&gt;=TODAY(),"",IF(Tabela1[[#This Row],[STATUS]]="ATRASADO",TODAY()-Tabela1[[#This Row],[PRAZO ABERTURA R.A.E]],""))</f>
        <v/>
      </c>
      <c r="AE1160" s="2"/>
      <c r="AF1160" t="s">
        <v>52</v>
      </c>
    </row>
    <row r="1161" spans="1:32" x14ac:dyDescent="0.25">
      <c r="A1161" s="20">
        <v>1160</v>
      </c>
      <c r="B1161" s="20" t="s">
        <v>32</v>
      </c>
      <c r="C1161" s="49">
        <v>45547</v>
      </c>
      <c r="D1161" s="6" t="str">
        <f t="shared" si="15"/>
        <v>setembro</v>
      </c>
      <c r="E1161" s="21">
        <v>0.55486111111111114</v>
      </c>
      <c r="F1161" s="40" t="s">
        <v>6261</v>
      </c>
      <c r="G1161" s="20" t="s">
        <v>34</v>
      </c>
      <c r="H1161" s="9" t="s">
        <v>113</v>
      </c>
      <c r="I1161" s="10"/>
      <c r="J1161" s="2"/>
      <c r="K1161" s="11" t="s">
        <v>6262</v>
      </c>
      <c r="L1161" s="4" t="s">
        <v>1457</v>
      </c>
      <c r="M1161" s="2" t="s">
        <v>38</v>
      </c>
      <c r="N1161" s="20"/>
      <c r="O1161" s="20" t="s">
        <v>6263</v>
      </c>
      <c r="P1161" s="2" t="s">
        <v>6264</v>
      </c>
      <c r="S1161" s="2"/>
      <c r="T1161" s="41" t="s">
        <v>6265</v>
      </c>
      <c r="U1161" s="2" t="s">
        <v>6266</v>
      </c>
      <c r="V1161" s="2" t="s">
        <v>5545</v>
      </c>
      <c r="W1161" s="2" t="s">
        <v>61</v>
      </c>
      <c r="X1161" s="2" t="s">
        <v>47</v>
      </c>
      <c r="Y1161" s="2" t="s">
        <v>52</v>
      </c>
      <c r="Z1161" s="17">
        <f>IF(Tabela1[[#This Row],[R.A.E]]="SIM",VLOOKUP(Tabela1[[#This Row],[CLASSIFICAÇÃO]],[1]Lista_Susp_!PRAZO,2,0)+Tabela1[[#This Row],[DATA]],"")</f>
        <v>45554</v>
      </c>
      <c r="AA1161" s="19" t="str">
        <f ca="1">IF(Tabela1[[#This Row],[R.A.E]]="SIM",IF(AC1161="ok","CONCLUÍDO",IF(Tabela1[[#This Row],[PRAZO ABERTURA R.A.E]]&lt;TODAY(),"ATRASADO","NO PRAZO")))</f>
        <v>ATRASADO</v>
      </c>
      <c r="AB1161" s="19">
        <f ca="1">IF(Tabela1[[#This Row],[PRAZO ABERTURA R.A.E]]&gt;=TODAY(),"",IF(Tabela1[[#This Row],[STATUS]]="ATRASADO",TODAY()-Tabela1[[#This Row],[PRAZO ABERTURA R.A.E]],""))</f>
        <v>29</v>
      </c>
      <c r="AE1161" s="2"/>
      <c r="AF1161" t="s">
        <v>52</v>
      </c>
    </row>
    <row r="1162" spans="1:32" ht="45" x14ac:dyDescent="0.25">
      <c r="A1162" s="20">
        <v>1161</v>
      </c>
      <c r="B1162" s="20" t="s">
        <v>71</v>
      </c>
      <c r="C1162" s="49">
        <v>45547</v>
      </c>
      <c r="D1162" s="6" t="str">
        <f t="shared" si="15"/>
        <v>setembro</v>
      </c>
      <c r="E1162" s="21">
        <v>0.34930555555555554</v>
      </c>
      <c r="F1162" s="40" t="s">
        <v>6267</v>
      </c>
      <c r="G1162" s="20" t="s">
        <v>125</v>
      </c>
      <c r="H1162" s="9"/>
      <c r="I1162" s="10"/>
      <c r="J1162" s="2"/>
      <c r="K1162" s="11" t="s">
        <v>6268</v>
      </c>
      <c r="L1162" s="4" t="s">
        <v>552</v>
      </c>
      <c r="M1162" s="2" t="s">
        <v>128</v>
      </c>
      <c r="N1162" s="20"/>
      <c r="O1162" s="20" t="s">
        <v>6269</v>
      </c>
      <c r="P1162" s="2" t="s">
        <v>6270</v>
      </c>
      <c r="S1162" s="2"/>
      <c r="T1162" s="41"/>
      <c r="V1162" s="2" t="s">
        <v>374</v>
      </c>
      <c r="W1162" s="2" t="s">
        <v>46</v>
      </c>
      <c r="X1162" s="2" t="s">
        <v>151</v>
      </c>
      <c r="Y1162" s="2" t="s">
        <v>52</v>
      </c>
      <c r="Z1162" s="17">
        <f>IF(Tabela1[[#This Row],[R.A.E]]="SIM",VLOOKUP(Tabela1[[#This Row],[CLASSIFICAÇÃO]],[1]Lista_Susp_!PRAZO,2,0)+Tabela1[[#This Row],[DATA]],"")</f>
        <v>45554</v>
      </c>
      <c r="AA1162" s="19" t="str">
        <f ca="1">IF(Tabela1[[#This Row],[R.A.E]]="SIM",IF(AC1162="ok","CONCLUÍDO",IF(Tabela1[[#This Row],[PRAZO ABERTURA R.A.E]]&lt;TODAY(),"ATRASADO","NO PRAZO")))</f>
        <v>ATRASADO</v>
      </c>
      <c r="AB1162" s="19">
        <f ca="1">IF(Tabela1[[#This Row],[PRAZO ABERTURA R.A.E]]&gt;=TODAY(),"",IF(Tabela1[[#This Row],[STATUS]]="ATRASADO",TODAY()-Tabela1[[#This Row],[PRAZO ABERTURA R.A.E]],""))</f>
        <v>29</v>
      </c>
      <c r="AE1162" s="2"/>
      <c r="AF1162" t="s">
        <v>52</v>
      </c>
    </row>
    <row r="1163" spans="1:32" ht="45" x14ac:dyDescent="0.25">
      <c r="A1163" s="20">
        <v>1162</v>
      </c>
      <c r="B1163" s="20" t="s">
        <v>71</v>
      </c>
      <c r="C1163" s="49">
        <v>45547</v>
      </c>
      <c r="D1163" s="6" t="str">
        <f t="shared" si="15"/>
        <v>setembro</v>
      </c>
      <c r="E1163" s="21">
        <v>0.68055555555555547</v>
      </c>
      <c r="F1163" s="40" t="s">
        <v>6271</v>
      </c>
      <c r="G1163" s="20" t="s">
        <v>125</v>
      </c>
      <c r="H1163" s="9"/>
      <c r="I1163" s="10"/>
      <c r="J1163" s="2" t="s">
        <v>52</v>
      </c>
      <c r="K1163" s="11" t="s">
        <v>6272</v>
      </c>
      <c r="L1163" s="4" t="s">
        <v>689</v>
      </c>
      <c r="M1163" s="2" t="s">
        <v>128</v>
      </c>
      <c r="N1163" s="20"/>
      <c r="O1163" s="20" t="s">
        <v>6273</v>
      </c>
      <c r="P1163" s="2" t="s">
        <v>2035</v>
      </c>
      <c r="S1163" s="2"/>
      <c r="T1163" s="41"/>
      <c r="V1163" s="2" t="s">
        <v>5811</v>
      </c>
      <c r="W1163" s="2" t="s">
        <v>46</v>
      </c>
      <c r="X1163" s="2" t="s">
        <v>151</v>
      </c>
      <c r="Y1163" s="2" t="s">
        <v>52</v>
      </c>
      <c r="Z1163" s="17">
        <f>IF(Tabela1[[#This Row],[R.A.E]]="SIM",VLOOKUP(Tabela1[[#This Row],[CLASSIFICAÇÃO]],[1]Lista_Susp_!PRAZO,2,0)+Tabela1[[#This Row],[DATA]],"")</f>
        <v>45554</v>
      </c>
      <c r="AA1163" s="19" t="str">
        <f ca="1">IF(Tabela1[[#This Row],[R.A.E]]="SIM",IF(AC1163="ok","CONCLUÍDO",IF(Tabela1[[#This Row],[PRAZO ABERTURA R.A.E]]&lt;TODAY(),"ATRASADO","NO PRAZO")))</f>
        <v>ATRASADO</v>
      </c>
      <c r="AB1163" s="19">
        <f ca="1">IF(Tabela1[[#This Row],[PRAZO ABERTURA R.A.E]]&gt;=TODAY(),"",IF(Tabela1[[#This Row],[STATUS]]="ATRASADO",TODAY()-Tabela1[[#This Row],[PRAZO ABERTURA R.A.E]],""))</f>
        <v>29</v>
      </c>
      <c r="AE1163" s="2"/>
      <c r="AF1163" t="s">
        <v>52</v>
      </c>
    </row>
    <row r="1164" spans="1:32" ht="30" x14ac:dyDescent="0.25">
      <c r="A1164" s="20">
        <v>1163</v>
      </c>
      <c r="B1164" s="20" t="s">
        <v>71</v>
      </c>
      <c r="C1164" s="49">
        <v>45547</v>
      </c>
      <c r="D1164" s="6" t="str">
        <f t="shared" si="15"/>
        <v>setembro</v>
      </c>
      <c r="E1164" s="21">
        <v>0.54861111111111105</v>
      </c>
      <c r="F1164" s="40" t="s">
        <v>6274</v>
      </c>
      <c r="G1164" s="20" t="s">
        <v>125</v>
      </c>
      <c r="H1164" s="9"/>
      <c r="I1164" s="10"/>
      <c r="J1164" s="2"/>
      <c r="K1164" s="11" t="s">
        <v>6275</v>
      </c>
      <c r="L1164" s="4" t="s">
        <v>6276</v>
      </c>
      <c r="M1164" s="2" t="s">
        <v>128</v>
      </c>
      <c r="N1164" s="20"/>
      <c r="O1164" s="20" t="s">
        <v>6277</v>
      </c>
      <c r="P1164" s="2" t="s">
        <v>6278</v>
      </c>
      <c r="S1164" s="2"/>
      <c r="T1164" s="41"/>
      <c r="V1164" s="2" t="s">
        <v>374</v>
      </c>
      <c r="W1164" s="2" t="s">
        <v>46</v>
      </c>
      <c r="X1164" s="2" t="s">
        <v>151</v>
      </c>
      <c r="Y1164" s="2" t="s">
        <v>52</v>
      </c>
      <c r="Z1164" s="17">
        <f>IF(Tabela1[[#This Row],[R.A.E]]="SIM",VLOOKUP(Tabela1[[#This Row],[CLASSIFICAÇÃO]],[1]Lista_Susp_!PRAZO,2,0)+Tabela1[[#This Row],[DATA]],"")</f>
        <v>45554</v>
      </c>
      <c r="AA1164" s="19" t="str">
        <f ca="1">IF(Tabela1[[#This Row],[R.A.E]]="SIM",IF(AC1164="ok","CONCLUÍDO",IF(Tabela1[[#This Row],[PRAZO ABERTURA R.A.E]]&lt;TODAY(),"ATRASADO","NO PRAZO")))</f>
        <v>ATRASADO</v>
      </c>
      <c r="AB1164" s="19">
        <f ca="1">IF(Tabela1[[#This Row],[PRAZO ABERTURA R.A.E]]&gt;=TODAY(),"",IF(Tabela1[[#This Row],[STATUS]]="ATRASADO",TODAY()-Tabela1[[#This Row],[PRAZO ABERTURA R.A.E]],""))</f>
        <v>29</v>
      </c>
      <c r="AE1164" s="2"/>
      <c r="AF1164" t="s">
        <v>52</v>
      </c>
    </row>
    <row r="1165" spans="1:32" ht="30" x14ac:dyDescent="0.25">
      <c r="A1165" s="20">
        <v>1164</v>
      </c>
      <c r="B1165" s="20" t="s">
        <v>71</v>
      </c>
      <c r="C1165" s="49">
        <v>45548</v>
      </c>
      <c r="D1165" s="6" t="str">
        <f t="shared" si="15"/>
        <v>setembro</v>
      </c>
      <c r="E1165" s="21">
        <v>6.9444444444444447E-4</v>
      </c>
      <c r="F1165" s="40" t="s">
        <v>5893</v>
      </c>
      <c r="G1165" s="20" t="s">
        <v>125</v>
      </c>
      <c r="H1165" s="9"/>
      <c r="I1165" s="10"/>
      <c r="J1165" s="2"/>
      <c r="K1165" s="11" t="s">
        <v>6279</v>
      </c>
      <c r="L1165" s="4" t="s">
        <v>75</v>
      </c>
      <c r="M1165" s="2" t="s">
        <v>128</v>
      </c>
      <c r="N1165" s="20"/>
      <c r="O1165" s="20" t="s">
        <v>6280</v>
      </c>
      <c r="P1165" s="2" t="s">
        <v>6250</v>
      </c>
      <c r="S1165" s="2"/>
      <c r="T1165" s="41"/>
      <c r="V1165" s="2" t="s">
        <v>85</v>
      </c>
      <c r="W1165" s="2" t="s">
        <v>46</v>
      </c>
      <c r="X1165" s="2" t="s">
        <v>47</v>
      </c>
      <c r="Y1165" s="2" t="s">
        <v>48</v>
      </c>
      <c r="Z1165" s="17" t="str">
        <f>IF(Tabela1[[#This Row],[R.A.E]]="SIM",VLOOKUP(Tabela1[[#This Row],[CLASSIFICAÇÃO]],[1]Lista_Susp_!PRAZO,2,0)+Tabela1[[#This Row],[DATA]],"")</f>
        <v/>
      </c>
      <c r="AA1165" s="19" t="b">
        <f ca="1">IF(Tabela1[[#This Row],[R.A.E]]="SIM",IF(AC1165="ok","CONCLUÍDO",IF(Tabela1[[#This Row],[PRAZO ABERTURA R.A.E]]&lt;TODAY(),"ATRASADO","NO PRAZO")))</f>
        <v>0</v>
      </c>
      <c r="AB1165" s="19" t="str">
        <f ca="1">IF(Tabela1[[#This Row],[PRAZO ABERTURA R.A.E]]&gt;=TODAY(),"",IF(Tabela1[[#This Row],[STATUS]]="ATRASADO",TODAY()-Tabela1[[#This Row],[PRAZO ABERTURA R.A.E]],""))</f>
        <v/>
      </c>
      <c r="AE1165" s="2"/>
      <c r="AF1165" t="s">
        <v>52</v>
      </c>
    </row>
    <row r="1166" spans="1:32" x14ac:dyDescent="0.25">
      <c r="A1166" s="20">
        <v>1165</v>
      </c>
      <c r="C1166" s="49"/>
      <c r="D1166" s="6"/>
      <c r="E1166" s="21"/>
      <c r="F1166" s="40"/>
      <c r="H1166" s="9"/>
      <c r="I1166" s="10"/>
      <c r="J1166" s="2"/>
      <c r="K1166" s="11"/>
      <c r="L1166" s="4"/>
      <c r="M1166" s="2"/>
      <c r="N1166" s="20"/>
      <c r="O1166" s="20"/>
      <c r="S1166" s="2"/>
      <c r="T1166" s="41"/>
      <c r="Y1166" s="2"/>
      <c r="Z1166" s="17" t="str">
        <f>IF(Tabela1[[#This Row],[R.A.E]]="SIM",VLOOKUP(Tabela1[[#This Row],[CLASSIFICAÇÃO]],[1]Lista_Susp_!PRAZO,2,0)+Tabela1[[#This Row],[DATA]],"")</f>
        <v/>
      </c>
      <c r="AA1166" s="19" t="b">
        <f ca="1">IF(Tabela1[[#This Row],[R.A.E]]="SIM",IF(AC1166="ok","CONCLUÍDO",IF(Tabela1[[#This Row],[PRAZO ABERTURA R.A.E]]&lt;TODAY(),"ATRASADO","NO PRAZO")))</f>
        <v>0</v>
      </c>
      <c r="AB1166" s="19" t="str">
        <f ca="1">IF(Tabela1[[#This Row],[PRAZO ABERTURA R.A.E]]&gt;=TODAY(),"",IF(Tabela1[[#This Row],[STATUS]]="ATRASADO",TODAY()-Tabela1[[#This Row],[PRAZO ABERTURA R.A.E]],""))</f>
        <v/>
      </c>
      <c r="AE1166" s="2"/>
      <c r="AF1166" t="s">
        <v>52</v>
      </c>
    </row>
    <row r="1167" spans="1:32" ht="30" x14ac:dyDescent="0.25">
      <c r="A1167" s="20">
        <v>1166</v>
      </c>
      <c r="B1167" s="20" t="s">
        <v>32</v>
      </c>
      <c r="C1167" s="49">
        <v>45548</v>
      </c>
      <c r="D1167" s="6" t="str">
        <f t="shared" ref="D1167:D1230" si="16">TEXT(C1167,"MMMM")</f>
        <v>setembro</v>
      </c>
      <c r="E1167" s="21">
        <v>0.3125</v>
      </c>
      <c r="F1167" s="40" t="s">
        <v>6281</v>
      </c>
      <c r="G1167" s="20" t="s">
        <v>73</v>
      </c>
      <c r="H1167" s="9"/>
      <c r="I1167" s="10"/>
      <c r="J1167" s="2"/>
      <c r="K1167" s="11" t="s">
        <v>6282</v>
      </c>
      <c r="L1167" s="4" t="s">
        <v>37</v>
      </c>
      <c r="M1167" s="2" t="s">
        <v>128</v>
      </c>
      <c r="N1167" s="20" t="s">
        <v>3780</v>
      </c>
      <c r="O1167" s="20" t="s">
        <v>6283</v>
      </c>
      <c r="P1167" s="2" t="s">
        <v>5000</v>
      </c>
      <c r="S1167" s="2"/>
      <c r="T1167" s="41" t="s">
        <v>6284</v>
      </c>
      <c r="U1167" s="2" t="s">
        <v>6157</v>
      </c>
      <c r="V1167" s="2" t="s">
        <v>219</v>
      </c>
      <c r="W1167" s="2" t="s">
        <v>46</v>
      </c>
      <c r="X1167" s="2" t="s">
        <v>47</v>
      </c>
      <c r="Y1167" s="2" t="s">
        <v>48</v>
      </c>
      <c r="Z1167" s="17" t="str">
        <f>IF(Tabela1[[#This Row],[R.A.E]]="SIM",VLOOKUP(Tabela1[[#This Row],[CLASSIFICAÇÃO]],[1]Lista_Susp_!PRAZO,2,0)+Tabela1[[#This Row],[DATA]],"")</f>
        <v/>
      </c>
      <c r="AA1167" s="19" t="b">
        <f ca="1">IF(Tabela1[[#This Row],[R.A.E]]="SIM",IF(AC1167="ok","CONCLUÍDO",IF(Tabela1[[#This Row],[PRAZO ABERTURA R.A.E]]&lt;TODAY(),"ATRASADO","NO PRAZO")))</f>
        <v>0</v>
      </c>
      <c r="AB1167" s="19" t="str">
        <f ca="1">IF(Tabela1[[#This Row],[PRAZO ABERTURA R.A.E]]&gt;=TODAY(),"",IF(Tabela1[[#This Row],[STATUS]]="ATRASADO",TODAY()-Tabela1[[#This Row],[PRAZO ABERTURA R.A.E]],""))</f>
        <v/>
      </c>
      <c r="AE1167" s="2"/>
      <c r="AF1167" t="s">
        <v>52</v>
      </c>
    </row>
    <row r="1168" spans="1:32" ht="45" x14ac:dyDescent="0.25">
      <c r="A1168" s="20">
        <v>1167</v>
      </c>
      <c r="B1168" s="20" t="s">
        <v>32</v>
      </c>
      <c r="C1168" s="49">
        <v>45550</v>
      </c>
      <c r="D1168" s="6" t="str">
        <f t="shared" si="16"/>
        <v>setembro</v>
      </c>
      <c r="E1168" s="21">
        <v>0.3888888888888889</v>
      </c>
      <c r="F1168" s="40" t="s">
        <v>6285</v>
      </c>
      <c r="G1168" s="20" t="s">
        <v>73</v>
      </c>
      <c r="H1168" s="9"/>
      <c r="I1168" s="10"/>
      <c r="J1168" s="2"/>
      <c r="K1168" s="11" t="s">
        <v>6286</v>
      </c>
      <c r="L1168" s="4" t="s">
        <v>37</v>
      </c>
      <c r="M1168" s="2" t="s">
        <v>76</v>
      </c>
      <c r="N1168" s="20" t="s">
        <v>317</v>
      </c>
      <c r="O1168" s="20" t="s">
        <v>6287</v>
      </c>
      <c r="P1168" s="2" t="s">
        <v>763</v>
      </c>
      <c r="S1168" s="2"/>
      <c r="T1168" t="s">
        <v>6288</v>
      </c>
      <c r="U1168" s="2" t="s">
        <v>5147</v>
      </c>
      <c r="V1168" s="2" t="s">
        <v>467</v>
      </c>
      <c r="W1168" s="2" t="s">
        <v>46</v>
      </c>
      <c r="X1168" s="2" t="s">
        <v>47</v>
      </c>
      <c r="Y1168" s="2" t="s">
        <v>48</v>
      </c>
      <c r="Z1168" s="17" t="str">
        <f>IF(Tabela1[[#This Row],[R.A.E]]="SIM",VLOOKUP(Tabela1[[#This Row],[CLASSIFICAÇÃO]],[1]Lista_Susp_!PRAZO,2,0)+Tabela1[[#This Row],[DATA]],"")</f>
        <v/>
      </c>
      <c r="AA1168" s="19" t="b">
        <f ca="1">IF(Tabela1[[#This Row],[R.A.E]]="SIM",IF(AC1168="ok","CONCLUÍDO",IF(Tabela1[[#This Row],[PRAZO ABERTURA R.A.E]]&lt;TODAY(),"ATRASADO","NO PRAZO")))</f>
        <v>0</v>
      </c>
      <c r="AB1168" s="19" t="str">
        <f ca="1">IF(Tabela1[[#This Row],[PRAZO ABERTURA R.A.E]]&gt;=TODAY(),"",IF(Tabela1[[#This Row],[STATUS]]="ATRASADO",TODAY()-Tabela1[[#This Row],[PRAZO ABERTURA R.A.E]],""))</f>
        <v/>
      </c>
      <c r="AE1168" s="2"/>
      <c r="AF1168" t="s">
        <v>52</v>
      </c>
    </row>
    <row r="1169" spans="1:32" ht="45" x14ac:dyDescent="0.25">
      <c r="A1169" s="20">
        <v>1168</v>
      </c>
      <c r="B1169" s="20" t="s">
        <v>32</v>
      </c>
      <c r="C1169" s="49">
        <v>45549</v>
      </c>
      <c r="D1169" s="6" t="str">
        <f t="shared" si="16"/>
        <v>setembro</v>
      </c>
      <c r="E1169" s="21">
        <v>0.2638888888888889</v>
      </c>
      <c r="F1169" s="40" t="s">
        <v>6289</v>
      </c>
      <c r="G1169" s="20" t="s">
        <v>125</v>
      </c>
      <c r="H1169" s="9"/>
      <c r="I1169" s="10"/>
      <c r="J1169" s="2"/>
      <c r="K1169" s="11" t="s">
        <v>6290</v>
      </c>
      <c r="L1169" s="4" t="s">
        <v>37</v>
      </c>
      <c r="M1169" s="2" t="s">
        <v>128</v>
      </c>
      <c r="N1169" s="20" t="s">
        <v>4768</v>
      </c>
      <c r="O1169" s="20" t="s">
        <v>6291</v>
      </c>
      <c r="P1169" s="2" t="s">
        <v>2316</v>
      </c>
      <c r="S1169" s="2"/>
      <c r="T1169" s="41" t="s">
        <v>6292</v>
      </c>
      <c r="U1169" s="2" t="s">
        <v>6293</v>
      </c>
      <c r="V1169" s="2" t="s">
        <v>219</v>
      </c>
      <c r="W1169" s="2" t="s">
        <v>46</v>
      </c>
      <c r="X1169" s="2" t="s">
        <v>185</v>
      </c>
      <c r="Y1169" s="2" t="s">
        <v>52</v>
      </c>
      <c r="Z1169" s="17">
        <f>IF(Tabela1[[#This Row],[R.A.E]]="SIM",VLOOKUP(Tabela1[[#This Row],[CLASSIFICAÇÃO]],[1]Lista_Susp_!PRAZO,2,0)+Tabela1[[#This Row],[DATA]],"")</f>
        <v>45556</v>
      </c>
      <c r="AA1169" s="19" t="str">
        <f ca="1">IF(Tabela1[[#This Row],[R.A.E]]="SIM",IF(AC1169="ok","CONCLUÍDO",IF(Tabela1[[#This Row],[PRAZO ABERTURA R.A.E]]&lt;TODAY(),"ATRASADO","NO PRAZO")))</f>
        <v>CONCLUÍDO</v>
      </c>
      <c r="AB1169" s="19" t="str">
        <f ca="1">IF(Tabela1[[#This Row],[PRAZO ABERTURA R.A.E]]&gt;=TODAY(),"",IF(Tabela1[[#This Row],[STATUS]]="ATRASADO",TODAY()-Tabela1[[#This Row],[PRAZO ABERTURA R.A.E]],""))</f>
        <v/>
      </c>
      <c r="AC1169" s="2" t="s">
        <v>186</v>
      </c>
      <c r="AD1169" s="17">
        <v>45569</v>
      </c>
      <c r="AE1169" s="2" t="s">
        <v>5035</v>
      </c>
      <c r="AF1169" t="s">
        <v>52</v>
      </c>
    </row>
    <row r="1170" spans="1:32" ht="30" x14ac:dyDescent="0.25">
      <c r="A1170" s="20">
        <v>1169</v>
      </c>
      <c r="B1170" s="20" t="s">
        <v>32</v>
      </c>
      <c r="C1170" s="49">
        <v>45548</v>
      </c>
      <c r="D1170" s="6" t="str">
        <f t="shared" si="16"/>
        <v>setembro</v>
      </c>
      <c r="E1170" s="21">
        <v>0.46458333333333335</v>
      </c>
      <c r="F1170" s="40" t="s">
        <v>5478</v>
      </c>
      <c r="G1170" s="20" t="s">
        <v>125</v>
      </c>
      <c r="H1170" s="9"/>
      <c r="I1170" s="10"/>
      <c r="J1170" s="2"/>
      <c r="K1170" s="11" t="s">
        <v>6294</v>
      </c>
      <c r="L1170" s="4" t="s">
        <v>127</v>
      </c>
      <c r="M1170" s="2" t="s">
        <v>128</v>
      </c>
      <c r="N1170" s="20" t="s">
        <v>4688</v>
      </c>
      <c r="O1170" s="20" t="s">
        <v>6295</v>
      </c>
      <c r="P1170" s="2" t="s">
        <v>4387</v>
      </c>
      <c r="S1170" s="2"/>
      <c r="T1170" s="41" t="s">
        <v>6296</v>
      </c>
      <c r="U1170" s="2" t="s">
        <v>3049</v>
      </c>
      <c r="V1170" s="2" t="s">
        <v>1038</v>
      </c>
      <c r="W1170" s="2" t="s">
        <v>46</v>
      </c>
      <c r="X1170" s="2" t="s">
        <v>47</v>
      </c>
      <c r="Y1170" s="2" t="s">
        <v>48</v>
      </c>
      <c r="Z1170" s="17" t="str">
        <f>IF(Tabela1[[#This Row],[R.A.E]]="SIM",VLOOKUP(Tabela1[[#This Row],[CLASSIFICAÇÃO]],[1]Lista_Susp_!PRAZO,2,0)+Tabela1[[#This Row],[DATA]],"")</f>
        <v/>
      </c>
      <c r="AA1170" s="19" t="b">
        <f ca="1">IF(Tabela1[[#This Row],[R.A.E]]="SIM",IF(AC1170="ok","CONCLUÍDO",IF(Tabela1[[#This Row],[PRAZO ABERTURA R.A.E]]&lt;TODAY(),"ATRASADO","NO PRAZO")))</f>
        <v>0</v>
      </c>
      <c r="AB1170" s="19" t="str">
        <f ca="1">IF(Tabela1[[#This Row],[PRAZO ABERTURA R.A.E]]&gt;=TODAY(),"",IF(Tabela1[[#This Row],[STATUS]]="ATRASADO",TODAY()-Tabela1[[#This Row],[PRAZO ABERTURA R.A.E]],""))</f>
        <v/>
      </c>
      <c r="AE1170" s="2"/>
      <c r="AF1170" t="s">
        <v>52</v>
      </c>
    </row>
    <row r="1171" spans="1:32" ht="45" x14ac:dyDescent="0.25">
      <c r="A1171" s="20">
        <v>1170</v>
      </c>
      <c r="B1171" s="20" t="s">
        <v>32</v>
      </c>
      <c r="C1171" s="49">
        <v>45551</v>
      </c>
      <c r="D1171" s="6" t="str">
        <f t="shared" si="16"/>
        <v>setembro</v>
      </c>
      <c r="E1171" s="21">
        <v>0.20833333333333334</v>
      </c>
      <c r="F1171" s="40" t="s">
        <v>6297</v>
      </c>
      <c r="G1171" s="45" t="s">
        <v>405</v>
      </c>
      <c r="H1171" s="9"/>
      <c r="I1171" s="10"/>
      <c r="J1171" s="2"/>
      <c r="K1171" s="11" t="s">
        <v>6298</v>
      </c>
      <c r="L1171" s="4" t="s">
        <v>37</v>
      </c>
      <c r="M1171" s="2" t="s">
        <v>38</v>
      </c>
      <c r="N1171" s="20" t="s">
        <v>5503</v>
      </c>
      <c r="O1171" s="20" t="s">
        <v>6299</v>
      </c>
      <c r="P1171" s="2" t="s">
        <v>3878</v>
      </c>
      <c r="S1171" s="2"/>
      <c r="T1171" s="41" t="s">
        <v>6300</v>
      </c>
      <c r="U1171" s="2" t="s">
        <v>5240</v>
      </c>
      <c r="V1171" s="2" t="s">
        <v>279</v>
      </c>
      <c r="W1171" s="4" t="s">
        <v>46</v>
      </c>
      <c r="X1171" s="4" t="s">
        <v>47</v>
      </c>
      <c r="Y1171" s="4" t="s">
        <v>52</v>
      </c>
      <c r="Z1171" s="17" t="e">
        <f>IF(Tabela1[[#This Row],[R.A.E]]="SIM",VLOOKUP(Tabela1[[#This Row],[CLASSIFICAÇÃO]],[1]Lista_Susp_!PRAZO,2,0)+Tabela1[[#This Row],[DATA]],"")</f>
        <v>#N/A</v>
      </c>
      <c r="AA1171" s="19" t="e">
        <f ca="1">IF(Tabela1[[#This Row],[R.A.E]]="SIM",IF(AC1171="ok","CONCLUÍDO",IF(Tabela1[[#This Row],[PRAZO ABERTURA R.A.E]]&lt;TODAY(),"ATRASADO","NO PRAZO")))</f>
        <v>#N/A</v>
      </c>
      <c r="AB1171" s="19" t="e">
        <f ca="1">IF(Tabela1[[#This Row],[PRAZO ABERTURA R.A.E]]&gt;=TODAY(),"",IF(Tabela1[[#This Row],[STATUS]]="ATRASADO",TODAY()-Tabela1[[#This Row],[PRAZO ABERTURA R.A.E]],""))</f>
        <v>#N/A</v>
      </c>
      <c r="AE1171" s="2"/>
      <c r="AF1171" t="s">
        <v>52</v>
      </c>
    </row>
    <row r="1172" spans="1:32" ht="30" x14ac:dyDescent="0.25">
      <c r="A1172" s="80">
        <v>1171</v>
      </c>
      <c r="B1172" s="20" t="s">
        <v>32</v>
      </c>
      <c r="C1172" s="49">
        <v>45548</v>
      </c>
      <c r="D1172" s="6" t="str">
        <f t="shared" si="16"/>
        <v>setembro</v>
      </c>
      <c r="E1172" s="21">
        <v>0.93055555555555547</v>
      </c>
      <c r="F1172" s="40" t="s">
        <v>6301</v>
      </c>
      <c r="G1172" s="45" t="s">
        <v>64</v>
      </c>
      <c r="H1172" s="9"/>
      <c r="I1172" s="10"/>
      <c r="J1172" s="2"/>
      <c r="K1172" s="11" t="s">
        <v>6302</v>
      </c>
      <c r="L1172" s="4" t="s">
        <v>37</v>
      </c>
      <c r="M1172" s="2" t="s">
        <v>96</v>
      </c>
      <c r="N1172" s="20" t="s">
        <v>1451</v>
      </c>
      <c r="O1172" s="20" t="s">
        <v>6303</v>
      </c>
      <c r="P1172" s="2" t="s">
        <v>6304</v>
      </c>
      <c r="S1172" s="2"/>
      <c r="T1172" s="41" t="s">
        <v>6305</v>
      </c>
      <c r="U1172" s="2" t="s">
        <v>5955</v>
      </c>
      <c r="V1172" s="2" t="s">
        <v>60</v>
      </c>
      <c r="W1172" s="31"/>
      <c r="X1172" s="31"/>
      <c r="Y1172" s="31"/>
      <c r="Z1172" s="17" t="str">
        <f>IF(Tabela1[[#This Row],[R.A.E]]="SIM",VLOOKUP(Tabela1[[#This Row],[CLASSIFICAÇÃO]],[1]Lista_Susp_!PRAZO,2,0)+Tabela1[[#This Row],[DATA]],"")</f>
        <v/>
      </c>
      <c r="AA1172" s="19" t="b">
        <f ca="1">IF(Tabela1[[#This Row],[R.A.E]]="SIM",IF(AC1172="ok","CONCLUÍDO",IF(Tabela1[[#This Row],[PRAZO ABERTURA R.A.E]]&lt;TODAY(),"ATRASADO","NO PRAZO")))</f>
        <v>0</v>
      </c>
      <c r="AB1172" s="19" t="str">
        <f ca="1">IF(Tabela1[[#This Row],[PRAZO ABERTURA R.A.E]]&gt;=TODAY(),"",IF(Tabela1[[#This Row],[STATUS]]="ATRASADO",TODAY()-Tabela1[[#This Row],[PRAZO ABERTURA R.A.E]],""))</f>
        <v/>
      </c>
      <c r="AE1172" s="2"/>
      <c r="AF1172" t="s">
        <v>52</v>
      </c>
    </row>
    <row r="1173" spans="1:32" ht="30" x14ac:dyDescent="0.25">
      <c r="A1173" s="20">
        <v>1172</v>
      </c>
      <c r="B1173" s="20" t="s">
        <v>32</v>
      </c>
      <c r="C1173" s="49">
        <v>45552</v>
      </c>
      <c r="D1173" s="6" t="str">
        <f t="shared" si="16"/>
        <v>setembro</v>
      </c>
      <c r="E1173" s="21">
        <v>0.41666666666666669</v>
      </c>
      <c r="F1173" s="40" t="s">
        <v>6306</v>
      </c>
      <c r="G1173" s="20" t="s">
        <v>125</v>
      </c>
      <c r="H1173" s="9"/>
      <c r="I1173" s="10"/>
      <c r="J1173" s="2"/>
      <c r="K1173" s="11" t="s">
        <v>6307</v>
      </c>
      <c r="L1173" s="4" t="s">
        <v>211</v>
      </c>
      <c r="M1173" s="2" t="s">
        <v>128</v>
      </c>
      <c r="N1173" s="20" t="s">
        <v>6308</v>
      </c>
      <c r="O1173" s="20" t="s">
        <v>6309</v>
      </c>
      <c r="P1173" s="2" t="s">
        <v>394</v>
      </c>
      <c r="S1173" s="2"/>
      <c r="T1173" s="41" t="s">
        <v>6310</v>
      </c>
      <c r="U1173" s="2" t="s">
        <v>3462</v>
      </c>
      <c r="V1173" s="2" t="s">
        <v>1038</v>
      </c>
      <c r="W1173" s="2" t="s">
        <v>46</v>
      </c>
      <c r="X1173" s="2" t="s">
        <v>47</v>
      </c>
      <c r="Y1173" s="2" t="s">
        <v>48</v>
      </c>
      <c r="Z1173" s="17" t="str">
        <f>IF(Tabela1[[#This Row],[R.A.E]]="SIM",VLOOKUP(Tabela1[[#This Row],[CLASSIFICAÇÃO]],[1]Lista_Susp_!PRAZO,2,0)+Tabela1[[#This Row],[DATA]],"")</f>
        <v/>
      </c>
      <c r="AA1173" s="19" t="b">
        <f ca="1">IF(Tabela1[[#This Row],[R.A.E]]="SIM",IF(AC1173="ok","CONCLUÍDO",IF(Tabela1[[#This Row],[PRAZO ABERTURA R.A.E]]&lt;TODAY(),"ATRASADO","NO PRAZO")))</f>
        <v>0</v>
      </c>
      <c r="AB1173" s="19" t="str">
        <f ca="1">IF(Tabela1[[#This Row],[PRAZO ABERTURA R.A.E]]&gt;=TODAY(),"",IF(Tabela1[[#This Row],[STATUS]]="ATRASADO",TODAY()-Tabela1[[#This Row],[PRAZO ABERTURA R.A.E]],""))</f>
        <v/>
      </c>
      <c r="AE1173" s="2"/>
      <c r="AF1173" t="s">
        <v>52</v>
      </c>
    </row>
    <row r="1174" spans="1:32" ht="30" x14ac:dyDescent="0.25">
      <c r="A1174" s="20">
        <v>1173</v>
      </c>
      <c r="B1174" s="20" t="s">
        <v>32</v>
      </c>
      <c r="C1174" s="49">
        <v>45552</v>
      </c>
      <c r="D1174" s="6" t="str">
        <f t="shared" si="16"/>
        <v>setembro</v>
      </c>
      <c r="E1174" s="21">
        <v>0.6875</v>
      </c>
      <c r="F1174" s="40" t="s">
        <v>6311</v>
      </c>
      <c r="G1174" s="20" t="s">
        <v>34</v>
      </c>
      <c r="H1174" s="9" t="s">
        <v>93</v>
      </c>
      <c r="I1174" s="10"/>
      <c r="J1174" s="2"/>
      <c r="K1174" s="11" t="s">
        <v>6312</v>
      </c>
      <c r="L1174" s="4" t="s">
        <v>37</v>
      </c>
      <c r="M1174" s="2" t="s">
        <v>569</v>
      </c>
      <c r="N1174" s="20" t="s">
        <v>6313</v>
      </c>
      <c r="O1174" s="20" t="s">
        <v>6314</v>
      </c>
      <c r="P1174" s="2" t="s">
        <v>6315</v>
      </c>
      <c r="S1174" s="2"/>
      <c r="T1174" t="s">
        <v>6316</v>
      </c>
      <c r="U1174" s="2" t="s">
        <v>6317</v>
      </c>
      <c r="V1174" s="2" t="s">
        <v>599</v>
      </c>
      <c r="W1174" s="2" t="s">
        <v>46</v>
      </c>
      <c r="X1174" s="2" t="s">
        <v>47</v>
      </c>
      <c r="Y1174" s="2" t="s">
        <v>48</v>
      </c>
      <c r="Z1174" s="17" t="str">
        <f>IF(Tabela1[[#This Row],[R.A.E]]="SIM",VLOOKUP(Tabela1[[#This Row],[CLASSIFICAÇÃO]],[1]Lista_Susp_!PRAZO,2,0)+Tabela1[[#This Row],[DATA]],"")</f>
        <v/>
      </c>
      <c r="AA1174" s="19" t="b">
        <f ca="1">IF(Tabela1[[#This Row],[R.A.E]]="SIM",IF(AC1174="ok","CONCLUÍDO",IF(Tabela1[[#This Row],[PRAZO ABERTURA R.A.E]]&lt;TODAY(),"ATRASADO","NO PRAZO")))</f>
        <v>0</v>
      </c>
      <c r="AB1174" s="19" t="str">
        <f ca="1">IF(Tabela1[[#This Row],[PRAZO ABERTURA R.A.E]]&gt;=TODAY(),"",IF(Tabela1[[#This Row],[STATUS]]="ATRASADO",TODAY()-Tabela1[[#This Row],[PRAZO ABERTURA R.A.E]],""))</f>
        <v/>
      </c>
      <c r="AE1174" s="2"/>
      <c r="AF1174" t="s">
        <v>52</v>
      </c>
    </row>
    <row r="1175" spans="1:32" ht="30" x14ac:dyDescent="0.25">
      <c r="A1175" s="20">
        <v>1174</v>
      </c>
      <c r="B1175" s="20" t="s">
        <v>32</v>
      </c>
      <c r="C1175" s="49">
        <v>45552</v>
      </c>
      <c r="D1175" s="6" t="str">
        <f t="shared" si="16"/>
        <v>setembro</v>
      </c>
      <c r="E1175" s="21">
        <v>0.27777777777777779</v>
      </c>
      <c r="F1175" s="40" t="s">
        <v>6318</v>
      </c>
      <c r="G1175" s="44" t="s">
        <v>73</v>
      </c>
      <c r="H1175" s="9"/>
      <c r="I1175" s="10"/>
      <c r="J1175" s="2"/>
      <c r="K1175" s="11" t="s">
        <v>6319</v>
      </c>
      <c r="L1175" s="4" t="s">
        <v>174</v>
      </c>
      <c r="M1175" s="2" t="s">
        <v>96</v>
      </c>
      <c r="N1175" s="20" t="s">
        <v>4077</v>
      </c>
      <c r="O1175" s="20" t="s">
        <v>6320</v>
      </c>
      <c r="P1175" s="2" t="s">
        <v>165</v>
      </c>
      <c r="S1175" s="2"/>
      <c r="T1175" s="41" t="s">
        <v>6321</v>
      </c>
      <c r="U1175" s="2" t="s">
        <v>5333</v>
      </c>
      <c r="V1175" s="2" t="s">
        <v>279</v>
      </c>
      <c r="W1175" s="2" t="s">
        <v>46</v>
      </c>
      <c r="X1175" s="2" t="s">
        <v>47</v>
      </c>
      <c r="Y1175" s="2" t="s">
        <v>48</v>
      </c>
      <c r="Z1175" s="17" t="str">
        <f>IF(Tabela1[[#This Row],[R.A.E]]="SIM",VLOOKUP(Tabela1[[#This Row],[CLASSIFICAÇÃO]],[1]Lista_Susp_!PRAZO,2,0)+Tabela1[[#This Row],[DATA]],"")</f>
        <v/>
      </c>
      <c r="AA1175" s="19" t="b">
        <f ca="1">IF(Tabela1[[#This Row],[R.A.E]]="SIM",IF(AC1175="ok","CONCLUÍDO",IF(Tabela1[[#This Row],[PRAZO ABERTURA R.A.E]]&lt;TODAY(),"ATRASADO","NO PRAZO")))</f>
        <v>0</v>
      </c>
      <c r="AB1175" s="19" t="str">
        <f ca="1">IF(Tabela1[[#This Row],[PRAZO ABERTURA R.A.E]]&gt;=TODAY(),"",IF(Tabela1[[#This Row],[STATUS]]="ATRASADO",TODAY()-Tabela1[[#This Row],[PRAZO ABERTURA R.A.E]],""))</f>
        <v/>
      </c>
      <c r="AE1175" s="2"/>
      <c r="AF1175" t="s">
        <v>52</v>
      </c>
    </row>
    <row r="1176" spans="1:32" ht="30" x14ac:dyDescent="0.25">
      <c r="A1176" s="20">
        <v>1175</v>
      </c>
      <c r="B1176" s="20" t="s">
        <v>32</v>
      </c>
      <c r="C1176" s="49">
        <v>45550</v>
      </c>
      <c r="D1176" s="6" t="str">
        <f t="shared" si="16"/>
        <v>setembro</v>
      </c>
      <c r="E1176" s="21">
        <v>0.64583333333333337</v>
      </c>
      <c r="F1176" s="40" t="s">
        <v>6198</v>
      </c>
      <c r="G1176" s="20" t="s">
        <v>34</v>
      </c>
      <c r="H1176" s="9" t="s">
        <v>113</v>
      </c>
      <c r="I1176" s="10"/>
      <c r="J1176" s="2"/>
      <c r="K1176" s="11" t="s">
        <v>6322</v>
      </c>
      <c r="L1176" s="4" t="s">
        <v>115</v>
      </c>
      <c r="M1176" s="2" t="s">
        <v>38</v>
      </c>
      <c r="N1176" s="20" t="s">
        <v>4519</v>
      </c>
      <c r="O1176" s="20" t="s">
        <v>6201</v>
      </c>
      <c r="P1176" s="2" t="s">
        <v>117</v>
      </c>
      <c r="S1176" s="2"/>
      <c r="T1176" s="41" t="s">
        <v>6323</v>
      </c>
      <c r="U1176" s="2" t="s">
        <v>6324</v>
      </c>
      <c r="V1176" s="2" t="s">
        <v>3811</v>
      </c>
      <c r="W1176" s="2" t="s">
        <v>184</v>
      </c>
      <c r="X1176" s="2" t="s">
        <v>47</v>
      </c>
      <c r="Y1176" s="2" t="s">
        <v>48</v>
      </c>
      <c r="Z1176" s="17" t="str">
        <f>IF(Tabela1[[#This Row],[R.A.E]]="SIM",VLOOKUP(Tabela1[[#This Row],[CLASSIFICAÇÃO]],[1]Lista_Susp_!PRAZO,2,0)+Tabela1[[#This Row],[DATA]],"")</f>
        <v/>
      </c>
      <c r="AA1176" s="19" t="b">
        <f ca="1">IF(Tabela1[[#This Row],[R.A.E]]="SIM",IF(AC1176="ok","CONCLUÍDO",IF(Tabela1[[#This Row],[PRAZO ABERTURA R.A.E]]&lt;TODAY(),"ATRASADO","NO PRAZO")))</f>
        <v>0</v>
      </c>
      <c r="AB1176" s="19" t="str">
        <f ca="1">IF(Tabela1[[#This Row],[PRAZO ABERTURA R.A.E]]&gt;=TODAY(),"",IF(Tabela1[[#This Row],[STATUS]]="ATRASADO",TODAY()-Tabela1[[#This Row],[PRAZO ABERTURA R.A.E]],""))</f>
        <v/>
      </c>
      <c r="AE1176" s="2"/>
      <c r="AF1176" t="s">
        <v>52</v>
      </c>
    </row>
    <row r="1177" spans="1:32" x14ac:dyDescent="0.25">
      <c r="A1177" s="20">
        <v>1176</v>
      </c>
      <c r="B1177" s="20" t="s">
        <v>32</v>
      </c>
      <c r="C1177" s="49">
        <v>45553</v>
      </c>
      <c r="D1177" s="6" t="str">
        <f t="shared" si="16"/>
        <v>setembro</v>
      </c>
      <c r="E1177" s="21">
        <v>0.49305555555555558</v>
      </c>
      <c r="F1177" s="40" t="s">
        <v>6325</v>
      </c>
      <c r="G1177" s="44" t="s">
        <v>73</v>
      </c>
      <c r="H1177" s="9"/>
      <c r="I1177" s="10"/>
      <c r="J1177" s="2"/>
      <c r="K1177" s="11" t="s">
        <v>6326</v>
      </c>
      <c r="L1177" s="4" t="s">
        <v>5727</v>
      </c>
      <c r="M1177" s="2" t="s">
        <v>128</v>
      </c>
      <c r="N1177" s="20" t="s">
        <v>2084</v>
      </c>
      <c r="O1177" s="20" t="s">
        <v>6327</v>
      </c>
      <c r="P1177" s="2" t="s">
        <v>3717</v>
      </c>
      <c r="S1177" s="2"/>
      <c r="T1177" s="41" t="s">
        <v>6328</v>
      </c>
      <c r="U1177" s="2" t="s">
        <v>5987</v>
      </c>
      <c r="V1177" s="2" t="s">
        <v>104</v>
      </c>
      <c r="W1177" s="2" t="s">
        <v>46</v>
      </c>
      <c r="X1177" s="2" t="s">
        <v>47</v>
      </c>
      <c r="Y1177" s="31" t="s">
        <v>48</v>
      </c>
      <c r="Z1177" s="17" t="str">
        <f>IF(Tabela1[[#This Row],[R.A.E]]="SIM",VLOOKUP(Tabela1[[#This Row],[CLASSIFICAÇÃO]],[1]Lista_Susp_!PRAZO,2,0)+Tabela1[[#This Row],[DATA]],"")</f>
        <v/>
      </c>
      <c r="AA1177" s="19" t="b">
        <f ca="1">IF(Tabela1[[#This Row],[R.A.E]]="SIM",IF(AC1177="ok","CONCLUÍDO",IF(Tabela1[[#This Row],[PRAZO ABERTURA R.A.E]]&lt;TODAY(),"ATRASADO","NO PRAZO")))</f>
        <v>0</v>
      </c>
      <c r="AB1177" s="19" t="str">
        <f ca="1">IF(Tabela1[[#This Row],[PRAZO ABERTURA R.A.E]]&gt;=TODAY(),"",IF(Tabela1[[#This Row],[STATUS]]="ATRASADO",TODAY()-Tabela1[[#This Row],[PRAZO ABERTURA R.A.E]],""))</f>
        <v/>
      </c>
      <c r="AE1177" s="2"/>
      <c r="AF1177" t="s">
        <v>52</v>
      </c>
    </row>
    <row r="1178" spans="1:32" ht="30" x14ac:dyDescent="0.25">
      <c r="A1178" s="20">
        <v>1177</v>
      </c>
      <c r="B1178" s="20" t="s">
        <v>32</v>
      </c>
      <c r="C1178" s="49">
        <v>45552</v>
      </c>
      <c r="D1178" s="6" t="str">
        <f t="shared" si="16"/>
        <v>setembro</v>
      </c>
      <c r="E1178" s="21">
        <v>0.45833333333333331</v>
      </c>
      <c r="F1178" s="40" t="s">
        <v>6329</v>
      </c>
      <c r="G1178" s="20" t="s">
        <v>50</v>
      </c>
      <c r="H1178" s="9"/>
      <c r="I1178" s="10" t="s">
        <v>51</v>
      </c>
      <c r="J1178" s="2"/>
      <c r="K1178" s="11" t="s">
        <v>6330</v>
      </c>
      <c r="L1178" s="4" t="s">
        <v>37</v>
      </c>
      <c r="M1178" s="2" t="s">
        <v>96</v>
      </c>
      <c r="N1178" s="20" t="s">
        <v>1703</v>
      </c>
      <c r="O1178" s="20" t="s">
        <v>6331</v>
      </c>
      <c r="P1178" s="20" t="s">
        <v>6332</v>
      </c>
      <c r="S1178" s="2"/>
      <c r="T1178" s="41" t="s">
        <v>6333</v>
      </c>
      <c r="U1178" s="2" t="s">
        <v>6334</v>
      </c>
      <c r="V1178" s="2" t="s">
        <v>279</v>
      </c>
      <c r="W1178" s="2" t="s">
        <v>46</v>
      </c>
      <c r="X1178" s="2" t="s">
        <v>47</v>
      </c>
      <c r="Y1178" s="2" t="s">
        <v>52</v>
      </c>
      <c r="Z1178" s="17">
        <f>IF(Tabela1[[#This Row],[R.A.E]]="SIM",VLOOKUP(Tabela1[[#This Row],[CLASSIFICAÇÃO]],[1]Lista_Susp_!PRAZO,2,0)+Tabela1[[#This Row],[DATA]],"")</f>
        <v>45559</v>
      </c>
      <c r="AA1178" s="19" t="str">
        <f ca="1">IF(Tabela1[[#This Row],[R.A.E]]="SIM",IF(AC1178="ok","CONCLUÍDO",IF(Tabela1[[#This Row],[PRAZO ABERTURA R.A.E]]&lt;TODAY(),"ATRASADO","NO PRAZO")))</f>
        <v>CONCLUÍDO</v>
      </c>
      <c r="AB1178" s="19" t="str">
        <f ca="1">IF(Tabela1[[#This Row],[PRAZO ABERTURA R.A.E]]&gt;=TODAY(),"",IF(Tabela1[[#This Row],[STATUS]]="ATRASADO",TODAY()-Tabela1[[#This Row],[PRAZO ABERTURA R.A.E]],""))</f>
        <v/>
      </c>
      <c r="AC1178" s="2" t="s">
        <v>186</v>
      </c>
      <c r="AD1178" s="17">
        <v>45559</v>
      </c>
      <c r="AE1178" s="2"/>
      <c r="AF1178" t="s">
        <v>52</v>
      </c>
    </row>
    <row r="1179" spans="1:32" ht="30" x14ac:dyDescent="0.25">
      <c r="A1179" s="20">
        <v>1178</v>
      </c>
      <c r="B1179" s="20" t="s">
        <v>32</v>
      </c>
      <c r="C1179" s="49">
        <v>45549</v>
      </c>
      <c r="D1179" s="6" t="str">
        <f t="shared" si="16"/>
        <v>setembro</v>
      </c>
      <c r="E1179" s="21">
        <v>0.70000000000000007</v>
      </c>
      <c r="F1179" s="40" t="s">
        <v>6335</v>
      </c>
      <c r="G1179" s="20" t="s">
        <v>34</v>
      </c>
      <c r="H1179" s="9" t="s">
        <v>93</v>
      </c>
      <c r="I1179" s="10"/>
      <c r="J1179" s="2"/>
      <c r="K1179" s="11" t="s">
        <v>6336</v>
      </c>
      <c r="L1179" s="4" t="s">
        <v>902</v>
      </c>
      <c r="M1179" s="2" t="s">
        <v>96</v>
      </c>
      <c r="N1179" s="20" t="s">
        <v>146</v>
      </c>
      <c r="O1179" s="20" t="s">
        <v>6337</v>
      </c>
      <c r="P1179" s="2" t="s">
        <v>4738</v>
      </c>
      <c r="S1179" s="2"/>
      <c r="T1179" s="41" t="s">
        <v>4739</v>
      </c>
      <c r="U1179" s="2" t="s">
        <v>5324</v>
      </c>
      <c r="V1179" s="2" t="s">
        <v>45</v>
      </c>
      <c r="W1179" s="2" t="s">
        <v>46</v>
      </c>
      <c r="X1179" s="2" t="s">
        <v>47</v>
      </c>
      <c r="Y1179" s="2" t="s">
        <v>48</v>
      </c>
      <c r="Z1179" s="17" t="str">
        <f>IF(Tabela1[[#This Row],[R.A.E]]="SIM",VLOOKUP(Tabela1[[#This Row],[CLASSIFICAÇÃO]],[1]Lista_Susp_!PRAZO,2,0)+Tabela1[[#This Row],[DATA]],"")</f>
        <v/>
      </c>
      <c r="AA1179" s="19" t="b">
        <f ca="1">IF(Tabela1[[#This Row],[R.A.E]]="SIM",IF(AC1179="ok","CONCLUÍDO",IF(Tabela1[[#This Row],[PRAZO ABERTURA R.A.E]]&lt;TODAY(),"ATRASADO","NO PRAZO")))</f>
        <v>0</v>
      </c>
      <c r="AB1179" s="19" t="str">
        <f ca="1">IF(Tabela1[[#This Row],[PRAZO ABERTURA R.A.E]]&gt;=TODAY(),"",IF(Tabela1[[#This Row],[STATUS]]="ATRASADO",TODAY()-Tabela1[[#This Row],[PRAZO ABERTURA R.A.E]],""))</f>
        <v/>
      </c>
      <c r="AE1179" s="2"/>
      <c r="AF1179" t="s">
        <v>52</v>
      </c>
    </row>
    <row r="1180" spans="1:32" ht="30" x14ac:dyDescent="0.25">
      <c r="A1180" s="20">
        <v>1179</v>
      </c>
      <c r="B1180" s="20" t="s">
        <v>32</v>
      </c>
      <c r="C1180" s="49">
        <v>45553</v>
      </c>
      <c r="D1180" s="6" t="str">
        <f t="shared" si="16"/>
        <v>setembro</v>
      </c>
      <c r="E1180" s="21">
        <v>0.375</v>
      </c>
      <c r="F1180" s="40" t="s">
        <v>3780</v>
      </c>
      <c r="G1180" s="20" t="s">
        <v>73</v>
      </c>
      <c r="H1180" s="9"/>
      <c r="I1180" s="10"/>
      <c r="J1180" s="2"/>
      <c r="K1180" s="11" t="s">
        <v>6338</v>
      </c>
      <c r="L1180" s="4" t="s">
        <v>37</v>
      </c>
      <c r="M1180" s="2" t="s">
        <v>128</v>
      </c>
      <c r="N1180" s="20" t="s">
        <v>3780</v>
      </c>
      <c r="O1180" s="20" t="s">
        <v>6339</v>
      </c>
      <c r="P1180" s="2" t="s">
        <v>5000</v>
      </c>
      <c r="S1180" s="2"/>
      <c r="T1180" s="41" t="s">
        <v>6340</v>
      </c>
      <c r="U1180" s="2" t="s">
        <v>6341</v>
      </c>
      <c r="V1180" s="2" t="s">
        <v>219</v>
      </c>
      <c r="W1180" s="2" t="s">
        <v>46</v>
      </c>
      <c r="X1180" s="2" t="s">
        <v>47</v>
      </c>
      <c r="Y1180" s="2" t="s">
        <v>48</v>
      </c>
      <c r="Z1180" s="17" t="str">
        <f>IF(Tabela1[[#This Row],[R.A.E]]="SIM",VLOOKUP(Tabela1[[#This Row],[CLASSIFICAÇÃO]],[1]Lista_Susp_!PRAZO,2,0)+Tabela1[[#This Row],[DATA]],"")</f>
        <v/>
      </c>
      <c r="AA1180" s="19" t="b">
        <f ca="1">IF(Tabela1[[#This Row],[R.A.E]]="SIM",IF(AC1180="ok","CONCLUÍDO",IF(Tabela1[[#This Row],[PRAZO ABERTURA R.A.E]]&lt;TODAY(),"ATRASADO","NO PRAZO")))</f>
        <v>0</v>
      </c>
      <c r="AB1180" s="19" t="str">
        <f ca="1">IF(Tabela1[[#This Row],[PRAZO ABERTURA R.A.E]]&gt;=TODAY(),"",IF(Tabela1[[#This Row],[STATUS]]="ATRASADO",TODAY()-Tabela1[[#This Row],[PRAZO ABERTURA R.A.E]],""))</f>
        <v/>
      </c>
      <c r="AE1180" s="2"/>
      <c r="AF1180" t="s">
        <v>52</v>
      </c>
    </row>
    <row r="1181" spans="1:32" ht="30" x14ac:dyDescent="0.25">
      <c r="A1181" s="20">
        <v>1180</v>
      </c>
      <c r="B1181" s="20" t="s">
        <v>32</v>
      </c>
      <c r="C1181" s="49">
        <v>45491</v>
      </c>
      <c r="D1181" s="6" t="str">
        <f t="shared" si="16"/>
        <v>julho</v>
      </c>
      <c r="E1181" s="21">
        <v>0.8965277777777777</v>
      </c>
      <c r="F1181" s="40" t="s">
        <v>6342</v>
      </c>
      <c r="G1181" s="20" t="s">
        <v>125</v>
      </c>
      <c r="H1181" s="9"/>
      <c r="I1181" s="10"/>
      <c r="J1181" s="2"/>
      <c r="K1181" s="11" t="s">
        <v>6343</v>
      </c>
      <c r="L1181" s="4" t="s">
        <v>37</v>
      </c>
      <c r="M1181" s="2" t="s">
        <v>128</v>
      </c>
      <c r="N1181" s="20" t="s">
        <v>6344</v>
      </c>
      <c r="O1181" s="20" t="s">
        <v>6345</v>
      </c>
      <c r="P1181" s="2" t="s">
        <v>394</v>
      </c>
      <c r="S1181" s="2"/>
      <c r="T1181" s="41" t="s">
        <v>5103</v>
      </c>
      <c r="U1181" s="2" t="s">
        <v>6346</v>
      </c>
      <c r="V1181" s="2" t="s">
        <v>219</v>
      </c>
      <c r="W1181" s="2" t="s">
        <v>46</v>
      </c>
      <c r="X1181" s="2" t="s">
        <v>47</v>
      </c>
      <c r="Y1181" s="2" t="s">
        <v>48</v>
      </c>
      <c r="Z1181" s="17" t="str">
        <f>IF(Tabela1[[#This Row],[R.A.E]]="SIM",VLOOKUP(Tabela1[[#This Row],[CLASSIFICAÇÃO]],[1]Lista_Susp_!PRAZO,2,0)+Tabela1[[#This Row],[DATA]],"")</f>
        <v/>
      </c>
      <c r="AA1181" s="19" t="b">
        <f ca="1">IF(Tabela1[[#This Row],[R.A.E]]="SIM",IF(AC1181="ok","CONCLUÍDO",IF(Tabela1[[#This Row],[PRAZO ABERTURA R.A.E]]&lt;TODAY(),"ATRASADO","NO PRAZO")))</f>
        <v>0</v>
      </c>
      <c r="AB1181" s="19" t="str">
        <f ca="1">IF(Tabela1[[#This Row],[PRAZO ABERTURA R.A.E]]&gt;=TODAY(),"",IF(Tabela1[[#This Row],[STATUS]]="ATRASADO",TODAY()-Tabela1[[#This Row],[PRAZO ABERTURA R.A.E]],""))</f>
        <v/>
      </c>
      <c r="AE1181" s="2"/>
      <c r="AF1181" t="s">
        <v>52</v>
      </c>
    </row>
    <row r="1182" spans="1:32" ht="30" x14ac:dyDescent="0.25">
      <c r="A1182" s="80">
        <v>1181</v>
      </c>
      <c r="B1182" s="20" t="s">
        <v>32</v>
      </c>
      <c r="C1182" s="49">
        <v>45552</v>
      </c>
      <c r="D1182" s="6" t="str">
        <f t="shared" si="16"/>
        <v>setembro</v>
      </c>
      <c r="E1182" s="21">
        <v>0.875</v>
      </c>
      <c r="F1182" s="40" t="s">
        <v>6347</v>
      </c>
      <c r="G1182" s="20" t="s">
        <v>34</v>
      </c>
      <c r="H1182" s="9" t="s">
        <v>113</v>
      </c>
      <c r="I1182" s="10"/>
      <c r="J1182" s="2"/>
      <c r="K1182" s="11" t="s">
        <v>6348</v>
      </c>
      <c r="L1182" s="4" t="s">
        <v>350</v>
      </c>
      <c r="M1182" s="2" t="s">
        <v>54</v>
      </c>
      <c r="N1182" s="20" t="s">
        <v>4709</v>
      </c>
      <c r="O1182" s="20" t="s">
        <v>6349</v>
      </c>
      <c r="P1182" s="2" t="s">
        <v>6350</v>
      </c>
      <c r="S1182" s="2"/>
      <c r="T1182" s="41" t="s">
        <v>6351</v>
      </c>
      <c r="U1182" s="2" t="s">
        <v>6352</v>
      </c>
      <c r="V1182" s="2" t="s">
        <v>104</v>
      </c>
      <c r="W1182" s="2" t="s">
        <v>46</v>
      </c>
      <c r="X1182" s="2" t="s">
        <v>47</v>
      </c>
      <c r="Y1182" s="2" t="s">
        <v>48</v>
      </c>
      <c r="Z1182" s="17" t="str">
        <f>IF(Tabela1[[#This Row],[R.A.E]]="SIM",VLOOKUP(Tabela1[[#This Row],[CLASSIFICAÇÃO]],[1]Lista_Susp_!PRAZO,2,0)+Tabela1[[#This Row],[DATA]],"")</f>
        <v/>
      </c>
      <c r="AA1182" s="19" t="b">
        <f ca="1">IF(Tabela1[[#This Row],[R.A.E]]="SIM",IF(AC1182="ok","CONCLUÍDO",IF(Tabela1[[#This Row],[PRAZO ABERTURA R.A.E]]&lt;TODAY(),"ATRASADO","NO PRAZO")))</f>
        <v>0</v>
      </c>
      <c r="AB1182" s="19" t="str">
        <f ca="1">IF(Tabela1[[#This Row],[PRAZO ABERTURA R.A.E]]&gt;=TODAY(),"",IF(Tabela1[[#This Row],[STATUS]]="ATRASADO",TODAY()-Tabela1[[#This Row],[PRAZO ABERTURA R.A.E]],""))</f>
        <v/>
      </c>
      <c r="AE1182" s="2"/>
      <c r="AF1182" t="s">
        <v>52</v>
      </c>
    </row>
    <row r="1183" spans="1:32" x14ac:dyDescent="0.25">
      <c r="A1183" s="20">
        <v>1182</v>
      </c>
      <c r="B1183" s="20" t="s">
        <v>32</v>
      </c>
      <c r="C1183" s="49">
        <v>45554</v>
      </c>
      <c r="D1183" s="6" t="str">
        <f t="shared" si="16"/>
        <v>setembro</v>
      </c>
      <c r="E1183" s="21">
        <v>0.1388888888888889</v>
      </c>
      <c r="F1183" s="40" t="s">
        <v>6353</v>
      </c>
      <c r="G1183" s="20" t="s">
        <v>34</v>
      </c>
      <c r="H1183" s="9" t="s">
        <v>113</v>
      </c>
      <c r="I1183" s="10"/>
      <c r="J1183" s="2"/>
      <c r="K1183" s="11" t="s">
        <v>6354</v>
      </c>
      <c r="L1183" s="4" t="s">
        <v>37</v>
      </c>
      <c r="M1183" s="2" t="s">
        <v>38</v>
      </c>
      <c r="N1183" s="20" t="s">
        <v>3911</v>
      </c>
      <c r="O1183" s="20" t="s">
        <v>6355</v>
      </c>
      <c r="P1183" s="2" t="s">
        <v>3166</v>
      </c>
      <c r="S1183" s="2"/>
      <c r="T1183" t="s">
        <v>3167</v>
      </c>
      <c r="V1183" s="2" t="s">
        <v>45</v>
      </c>
      <c r="W1183" s="2" t="s">
        <v>46</v>
      </c>
      <c r="X1183" s="2" t="s">
        <v>47</v>
      </c>
      <c r="Y1183" s="2" t="s">
        <v>48</v>
      </c>
      <c r="Z1183" s="17" t="str">
        <f>IF(Tabela1[[#This Row],[R.A.E]]="SIM",VLOOKUP(Tabela1[[#This Row],[CLASSIFICAÇÃO]],[1]Lista_Susp_!PRAZO,2,0)+Tabela1[[#This Row],[DATA]],"")</f>
        <v/>
      </c>
      <c r="AA1183" s="19" t="b">
        <f ca="1">IF(Tabela1[[#This Row],[R.A.E]]="SIM",IF(AC1183="ok","CONCLUÍDO",IF(Tabela1[[#This Row],[PRAZO ABERTURA R.A.E]]&lt;TODAY(),"ATRASADO","NO PRAZO")))</f>
        <v>0</v>
      </c>
      <c r="AB1183" s="19" t="str">
        <f ca="1">IF(Tabela1[[#This Row],[PRAZO ABERTURA R.A.E]]&gt;=TODAY(),"",IF(Tabela1[[#This Row],[STATUS]]="ATRASADO",TODAY()-Tabela1[[#This Row],[PRAZO ABERTURA R.A.E]],""))</f>
        <v/>
      </c>
      <c r="AE1183" s="2"/>
      <c r="AF1183" t="s">
        <v>52</v>
      </c>
    </row>
    <row r="1184" spans="1:32" x14ac:dyDescent="0.25">
      <c r="A1184" s="20">
        <v>1183</v>
      </c>
      <c r="B1184" s="20" t="s">
        <v>32</v>
      </c>
      <c r="C1184" s="49">
        <v>45553</v>
      </c>
      <c r="D1184" s="6" t="str">
        <f t="shared" si="16"/>
        <v>setembro</v>
      </c>
      <c r="E1184" s="21">
        <v>0.65277777777777779</v>
      </c>
      <c r="F1184" s="40" t="s">
        <v>6356</v>
      </c>
      <c r="G1184" s="20" t="s">
        <v>34</v>
      </c>
      <c r="H1184" s="9" t="s">
        <v>113</v>
      </c>
      <c r="I1184" s="10"/>
      <c r="J1184" s="2"/>
      <c r="K1184" s="11" t="s">
        <v>6357</v>
      </c>
      <c r="L1184" s="4" t="s">
        <v>37</v>
      </c>
      <c r="M1184" s="2" t="s">
        <v>38</v>
      </c>
      <c r="N1184" s="20" t="s">
        <v>5933</v>
      </c>
      <c r="O1184" s="20" t="s">
        <v>6358</v>
      </c>
      <c r="S1184" s="2"/>
      <c r="T1184" s="41" t="s">
        <v>6359</v>
      </c>
      <c r="U1184" s="2" t="s">
        <v>6360</v>
      </c>
      <c r="V1184" s="2" t="s">
        <v>45</v>
      </c>
      <c r="W1184" s="2" t="s">
        <v>46</v>
      </c>
      <c r="X1184" s="2" t="s">
        <v>47</v>
      </c>
      <c r="Y1184" s="2" t="s">
        <v>48</v>
      </c>
      <c r="Z1184" s="17" t="str">
        <f>IF(Tabela1[[#This Row],[R.A.E]]="SIM",VLOOKUP(Tabela1[[#This Row],[CLASSIFICAÇÃO]],[1]Lista_Susp_!PRAZO,2,0)+Tabela1[[#This Row],[DATA]],"")</f>
        <v/>
      </c>
      <c r="AA1184" s="19" t="b">
        <f ca="1">IF(Tabela1[[#This Row],[R.A.E]]="SIM",IF(AC1184="ok","CONCLUÍDO",IF(Tabela1[[#This Row],[PRAZO ABERTURA R.A.E]]&lt;TODAY(),"ATRASADO","NO PRAZO")))</f>
        <v>0</v>
      </c>
      <c r="AB1184" s="19" t="str">
        <f ca="1">IF(Tabela1[[#This Row],[PRAZO ABERTURA R.A.E]]&gt;=TODAY(),"",IF(Tabela1[[#This Row],[STATUS]]="ATRASADO",TODAY()-Tabela1[[#This Row],[PRAZO ABERTURA R.A.E]],""))</f>
        <v/>
      </c>
      <c r="AE1184" s="2"/>
      <c r="AF1184" t="s">
        <v>52</v>
      </c>
    </row>
    <row r="1185" spans="1:32" ht="30" x14ac:dyDescent="0.25">
      <c r="A1185" s="20">
        <v>1184</v>
      </c>
      <c r="B1185" s="20" t="s">
        <v>32</v>
      </c>
      <c r="C1185" s="49">
        <v>45548</v>
      </c>
      <c r="D1185" s="6" t="str">
        <f t="shared" si="16"/>
        <v>setembro</v>
      </c>
      <c r="E1185" s="21">
        <v>6.9444444444444441E-3</v>
      </c>
      <c r="F1185" s="1" t="s">
        <v>6361</v>
      </c>
      <c r="G1185" s="20" t="s">
        <v>73</v>
      </c>
      <c r="H1185" s="9"/>
      <c r="I1185" s="10"/>
      <c r="J1185" s="2"/>
      <c r="K1185" s="11" t="s">
        <v>6362</v>
      </c>
      <c r="L1185" s="4" t="s">
        <v>37</v>
      </c>
      <c r="M1185" s="2" t="s">
        <v>3900</v>
      </c>
      <c r="N1185" s="20" t="s">
        <v>5022</v>
      </c>
      <c r="O1185" s="20" t="s">
        <v>6363</v>
      </c>
      <c r="P1185" s="2" t="s">
        <v>6364</v>
      </c>
      <c r="S1185" s="2"/>
      <c r="T1185" s="41" t="s">
        <v>6365</v>
      </c>
      <c r="U1185" s="2" t="s">
        <v>6366</v>
      </c>
      <c r="V1185" s="2" t="s">
        <v>104</v>
      </c>
      <c r="W1185" s="2" t="s">
        <v>46</v>
      </c>
      <c r="X1185" s="2" t="s">
        <v>47</v>
      </c>
      <c r="Y1185" s="2" t="s">
        <v>48</v>
      </c>
      <c r="Z1185" s="17" t="str">
        <f>IF(Tabela1[[#This Row],[R.A.E]]="SIM",VLOOKUP(Tabela1[[#This Row],[CLASSIFICAÇÃO]],[1]Lista_Susp_!PRAZO,2,0)+Tabela1[[#This Row],[DATA]],"")</f>
        <v/>
      </c>
      <c r="AA1185" s="19" t="b">
        <f ca="1">IF(Tabela1[[#This Row],[R.A.E]]="SIM",IF(AC1185="ok","CONCLUÍDO",IF(Tabela1[[#This Row],[PRAZO ABERTURA R.A.E]]&lt;TODAY(),"ATRASADO","NO PRAZO")))</f>
        <v>0</v>
      </c>
      <c r="AB1185" s="19" t="str">
        <f ca="1">IF(Tabela1[[#This Row],[PRAZO ABERTURA R.A.E]]&gt;=TODAY(),"",IF(Tabela1[[#This Row],[STATUS]]="ATRASADO",TODAY()-Tabela1[[#This Row],[PRAZO ABERTURA R.A.E]],""))</f>
        <v/>
      </c>
      <c r="AE1185" s="2"/>
      <c r="AF1185" t="s">
        <v>52</v>
      </c>
    </row>
    <row r="1186" spans="1:32" ht="30" x14ac:dyDescent="0.25">
      <c r="A1186" s="20">
        <v>1185</v>
      </c>
      <c r="B1186" s="20" t="s">
        <v>32</v>
      </c>
      <c r="C1186" s="49">
        <v>45555</v>
      </c>
      <c r="D1186" s="6" t="str">
        <f t="shared" si="16"/>
        <v>setembro</v>
      </c>
      <c r="E1186" s="21">
        <v>8.3333333333333329E-2</v>
      </c>
      <c r="F1186" s="2" t="s">
        <v>6367</v>
      </c>
      <c r="G1186" s="20" t="s">
        <v>34</v>
      </c>
      <c r="H1186" s="9" t="s">
        <v>113</v>
      </c>
      <c r="I1186" s="10"/>
      <c r="J1186" s="2"/>
      <c r="K1186" s="11" t="s">
        <v>6368</v>
      </c>
      <c r="L1186" s="4" t="s">
        <v>37</v>
      </c>
      <c r="M1186" s="2" t="s">
        <v>38</v>
      </c>
      <c r="N1186" s="20" t="s">
        <v>5503</v>
      </c>
      <c r="O1186" s="20" t="s">
        <v>6369</v>
      </c>
      <c r="P1186" s="2" t="s">
        <v>5393</v>
      </c>
      <c r="S1186" s="2"/>
      <c r="T1186" s="41" t="s">
        <v>6370</v>
      </c>
      <c r="U1186" s="2" t="s">
        <v>4045</v>
      </c>
      <c r="V1186" s="2" t="s">
        <v>279</v>
      </c>
      <c r="W1186" s="2" t="s">
        <v>184</v>
      </c>
      <c r="X1186" s="2" t="s">
        <v>47</v>
      </c>
      <c r="Y1186" s="2" t="s">
        <v>48</v>
      </c>
      <c r="Z1186" s="17" t="str">
        <f>IF(Tabela1[[#This Row],[R.A.E]]="SIM",VLOOKUP(Tabela1[[#This Row],[CLASSIFICAÇÃO]],[1]Lista_Susp_!PRAZO,2,0)+Tabela1[[#This Row],[DATA]],"")</f>
        <v/>
      </c>
      <c r="AA1186" s="19" t="b">
        <f ca="1">IF(Tabela1[[#This Row],[R.A.E]]="SIM",IF(AC1186="ok","CONCLUÍDO",IF(Tabela1[[#This Row],[PRAZO ABERTURA R.A.E]]&lt;TODAY(),"ATRASADO","NO PRAZO")))</f>
        <v>0</v>
      </c>
      <c r="AB1186" s="19" t="str">
        <f ca="1">IF(Tabela1[[#This Row],[PRAZO ABERTURA R.A.E]]&gt;=TODAY(),"",IF(Tabela1[[#This Row],[STATUS]]="ATRASADO",TODAY()-Tabela1[[#This Row],[PRAZO ABERTURA R.A.E]],""))</f>
        <v/>
      </c>
      <c r="AE1186" s="2"/>
      <c r="AF1186" t="s">
        <v>52</v>
      </c>
    </row>
    <row r="1187" spans="1:32" ht="45" x14ac:dyDescent="0.25">
      <c r="A1187" s="20">
        <v>1186</v>
      </c>
      <c r="B1187" s="20" t="s">
        <v>71</v>
      </c>
      <c r="C1187" s="49">
        <v>45552</v>
      </c>
      <c r="D1187" s="6" t="str">
        <f t="shared" si="16"/>
        <v>setembro</v>
      </c>
      <c r="E1187" s="21">
        <v>0.3888888888888889</v>
      </c>
      <c r="F1187" s="61" t="s">
        <v>6371</v>
      </c>
      <c r="G1187" s="20" t="s">
        <v>50</v>
      </c>
      <c r="H1187" s="9"/>
      <c r="I1187" s="10"/>
      <c r="J1187" s="2"/>
      <c r="K1187" s="11" t="s">
        <v>6372</v>
      </c>
      <c r="L1187" s="4" t="s">
        <v>6373</v>
      </c>
      <c r="M1187" s="2" t="s">
        <v>128</v>
      </c>
      <c r="N1187" s="20"/>
      <c r="O1187" s="20" t="s">
        <v>6374</v>
      </c>
      <c r="P1187" s="2" t="s">
        <v>3717</v>
      </c>
      <c r="S1187" s="2"/>
      <c r="T1187"/>
      <c r="V1187" s="2" t="s">
        <v>145</v>
      </c>
      <c r="W1187" s="2" t="s">
        <v>46</v>
      </c>
      <c r="X1187" s="2" t="s">
        <v>151</v>
      </c>
      <c r="Y1187" s="2" t="s">
        <v>52</v>
      </c>
      <c r="Z1187" s="17">
        <f>IF(Tabela1[[#This Row],[R.A.E]]="SIM",VLOOKUP(Tabela1[[#This Row],[CLASSIFICAÇÃO]],[1]Lista_Susp_!PRAZO,2,0)+Tabela1[[#This Row],[DATA]],"")</f>
        <v>45559</v>
      </c>
      <c r="AA1187" s="19" t="str">
        <f ca="1">IF(Tabela1[[#This Row],[R.A.E]]="SIM",IF(AC1187="ok","CONCLUÍDO",IF(Tabela1[[#This Row],[PRAZO ABERTURA R.A.E]]&lt;TODAY(),"ATRASADO","NO PRAZO")))</f>
        <v>ATRASADO</v>
      </c>
      <c r="AB1187" s="19">
        <f ca="1">IF(Tabela1[[#This Row],[PRAZO ABERTURA R.A.E]]&gt;=TODAY(),"",IF(Tabela1[[#This Row],[STATUS]]="ATRASADO",TODAY()-Tabela1[[#This Row],[PRAZO ABERTURA R.A.E]],""))</f>
        <v>24</v>
      </c>
      <c r="AE1187" s="2"/>
      <c r="AF1187" t="s">
        <v>52</v>
      </c>
    </row>
    <row r="1188" spans="1:32" ht="45" x14ac:dyDescent="0.25">
      <c r="A1188" s="20">
        <v>1187</v>
      </c>
      <c r="B1188" s="20" t="s">
        <v>32</v>
      </c>
      <c r="C1188" s="49">
        <v>45552</v>
      </c>
      <c r="D1188" s="6" t="str">
        <f t="shared" si="16"/>
        <v>setembro</v>
      </c>
      <c r="E1188" s="21">
        <v>0.96388888888888891</v>
      </c>
      <c r="F1188" s="40" t="s">
        <v>6375</v>
      </c>
      <c r="G1188" s="20" t="s">
        <v>34</v>
      </c>
      <c r="H1188" s="9" t="s">
        <v>583</v>
      </c>
      <c r="I1188" s="10"/>
      <c r="J1188" s="2"/>
      <c r="K1188" s="11" t="s">
        <v>6376</v>
      </c>
      <c r="L1188" s="4" t="s">
        <v>6377</v>
      </c>
      <c r="M1188" s="2" t="s">
        <v>96</v>
      </c>
      <c r="N1188" s="20"/>
      <c r="O1188" s="20" t="s">
        <v>6378</v>
      </c>
      <c r="P1188" s="2" t="s">
        <v>1628</v>
      </c>
      <c r="S1188" s="2"/>
      <c r="T1188"/>
      <c r="V1188" s="2" t="s">
        <v>145</v>
      </c>
      <c r="W1188" s="2" t="s">
        <v>46</v>
      </c>
      <c r="X1188" s="2" t="s">
        <v>47</v>
      </c>
      <c r="Y1188" s="2" t="s">
        <v>48</v>
      </c>
      <c r="Z1188" s="17" t="str">
        <f>IF(Tabela1[[#This Row],[R.A.E]]="SIM",VLOOKUP(Tabela1[[#This Row],[CLASSIFICAÇÃO]],[1]Lista_Susp_!PRAZO,2,0)+Tabela1[[#This Row],[DATA]],"")</f>
        <v/>
      </c>
      <c r="AA1188" s="19" t="b">
        <f ca="1">IF(Tabela1[[#This Row],[R.A.E]]="SIM",IF(AC1188="ok","CONCLUÍDO",IF(Tabela1[[#This Row],[PRAZO ABERTURA R.A.E]]&lt;TODAY(),"ATRASADO","NO PRAZO")))</f>
        <v>0</v>
      </c>
      <c r="AB1188" s="19" t="str">
        <f ca="1">IF(Tabela1[[#This Row],[PRAZO ABERTURA R.A.E]]&gt;=TODAY(),"",IF(Tabela1[[#This Row],[STATUS]]="ATRASADO",TODAY()-Tabela1[[#This Row],[PRAZO ABERTURA R.A.E]],""))</f>
        <v/>
      </c>
      <c r="AE1188" s="2"/>
      <c r="AF1188" t="s">
        <v>52</v>
      </c>
    </row>
    <row r="1189" spans="1:32" x14ac:dyDescent="0.25">
      <c r="A1189" s="20">
        <v>1188</v>
      </c>
      <c r="B1189" s="20" t="s">
        <v>71</v>
      </c>
      <c r="C1189" s="49">
        <v>45553</v>
      </c>
      <c r="D1189" s="6" t="str">
        <f t="shared" si="16"/>
        <v>setembro</v>
      </c>
      <c r="E1189" s="21">
        <v>0.45833333333333331</v>
      </c>
      <c r="F1189" s="40" t="s">
        <v>6379</v>
      </c>
      <c r="G1189" s="20" t="s">
        <v>73</v>
      </c>
      <c r="H1189" s="9"/>
      <c r="I1189" s="10"/>
      <c r="J1189" s="2"/>
      <c r="K1189" s="11" t="s">
        <v>6380</v>
      </c>
      <c r="L1189" s="4" t="s">
        <v>75</v>
      </c>
      <c r="M1189" s="2" t="s">
        <v>128</v>
      </c>
      <c r="N1189" s="20"/>
      <c r="O1189" s="20" t="s">
        <v>6381</v>
      </c>
      <c r="P1189" s="2" t="s">
        <v>6250</v>
      </c>
      <c r="S1189" s="2"/>
      <c r="T1189"/>
      <c r="V1189" s="2" t="s">
        <v>85</v>
      </c>
      <c r="W1189" s="2" t="s">
        <v>46</v>
      </c>
      <c r="X1189" s="2" t="s">
        <v>47</v>
      </c>
      <c r="Y1189" s="2" t="s">
        <v>48</v>
      </c>
      <c r="Z1189" s="17" t="str">
        <f>IF(Tabela1[[#This Row],[R.A.E]]="SIM",VLOOKUP(Tabela1[[#This Row],[CLASSIFICAÇÃO]],[1]Lista_Susp_!PRAZO,2,0)+Tabela1[[#This Row],[DATA]],"")</f>
        <v/>
      </c>
      <c r="AA1189" s="19" t="b">
        <f ca="1">IF(Tabela1[[#This Row],[R.A.E]]="SIM",IF(AC1189="ok","CONCLUÍDO",IF(Tabela1[[#This Row],[PRAZO ABERTURA R.A.E]]&lt;TODAY(),"ATRASADO","NO PRAZO")))</f>
        <v>0</v>
      </c>
      <c r="AB1189" s="19" t="str">
        <f ca="1">IF(Tabela1[[#This Row],[PRAZO ABERTURA R.A.E]]&gt;=TODAY(),"",IF(Tabela1[[#This Row],[STATUS]]="ATRASADO",TODAY()-Tabela1[[#This Row],[PRAZO ABERTURA R.A.E]],""))</f>
        <v/>
      </c>
      <c r="AE1189" s="2"/>
      <c r="AF1189" t="s">
        <v>52</v>
      </c>
    </row>
    <row r="1190" spans="1:32" ht="30" x14ac:dyDescent="0.25">
      <c r="A1190" s="20">
        <v>1189</v>
      </c>
      <c r="B1190" s="20" t="s">
        <v>71</v>
      </c>
      <c r="C1190" s="49">
        <v>45553</v>
      </c>
      <c r="D1190" s="6" t="str">
        <f t="shared" si="16"/>
        <v>setembro</v>
      </c>
      <c r="E1190" s="21">
        <v>0.27777777777777779</v>
      </c>
      <c r="F1190" s="40" t="s">
        <v>6371</v>
      </c>
      <c r="G1190" s="20" t="s">
        <v>405</v>
      </c>
      <c r="H1190" s="9"/>
      <c r="I1190" s="10"/>
      <c r="J1190" s="2"/>
      <c r="K1190" s="11" t="s">
        <v>6382</v>
      </c>
      <c r="L1190" s="4" t="s">
        <v>6373</v>
      </c>
      <c r="M1190" s="2" t="s">
        <v>128</v>
      </c>
      <c r="N1190" s="20"/>
      <c r="O1190" s="20" t="s">
        <v>6383</v>
      </c>
      <c r="P1190" s="2" t="s">
        <v>3717</v>
      </c>
      <c r="S1190" s="2"/>
      <c r="T1190"/>
      <c r="V1190" s="2" t="s">
        <v>145</v>
      </c>
      <c r="W1190" s="2" t="s">
        <v>46</v>
      </c>
      <c r="X1190" s="2" t="s">
        <v>47</v>
      </c>
      <c r="Y1190" s="2" t="s">
        <v>48</v>
      </c>
      <c r="Z1190" s="17" t="str">
        <f>IF(Tabela1[[#This Row],[R.A.E]]="SIM",VLOOKUP(Tabela1[[#This Row],[CLASSIFICAÇÃO]],[1]Lista_Susp_!PRAZO,2,0)+Tabela1[[#This Row],[DATA]],"")</f>
        <v/>
      </c>
      <c r="AA1190" s="19" t="b">
        <f ca="1">IF(Tabela1[[#This Row],[R.A.E]]="SIM",IF(AC1190="ok","CONCLUÍDO",IF(Tabela1[[#This Row],[PRAZO ABERTURA R.A.E]]&lt;TODAY(),"ATRASADO","NO PRAZO")))</f>
        <v>0</v>
      </c>
      <c r="AB1190" s="19" t="str">
        <f ca="1">IF(Tabela1[[#This Row],[PRAZO ABERTURA R.A.E]]&gt;=TODAY(),"",IF(Tabela1[[#This Row],[STATUS]]="ATRASADO",TODAY()-Tabela1[[#This Row],[PRAZO ABERTURA R.A.E]],""))</f>
        <v/>
      </c>
      <c r="AE1190" s="2"/>
      <c r="AF1190" t="s">
        <v>52</v>
      </c>
    </row>
    <row r="1191" spans="1:32" x14ac:dyDescent="0.25">
      <c r="A1191" s="20">
        <v>1190</v>
      </c>
      <c r="B1191" s="20" t="s">
        <v>71</v>
      </c>
      <c r="C1191" s="49">
        <v>45554</v>
      </c>
      <c r="D1191" s="6" t="str">
        <f t="shared" si="16"/>
        <v>setembro</v>
      </c>
      <c r="E1191" s="21">
        <v>0.35416666666666669</v>
      </c>
      <c r="F1191" s="40" t="s">
        <v>6384</v>
      </c>
      <c r="G1191" s="20" t="s">
        <v>73</v>
      </c>
      <c r="H1191" s="9"/>
      <c r="I1191" s="10"/>
      <c r="J1191" s="2"/>
      <c r="K1191" s="11" t="s">
        <v>6385</v>
      </c>
      <c r="L1191" s="4" t="s">
        <v>75</v>
      </c>
      <c r="M1191" s="2" t="s">
        <v>76</v>
      </c>
      <c r="N1191" s="20"/>
      <c r="O1191" s="20" t="s">
        <v>6386</v>
      </c>
      <c r="P1191" s="2" t="s">
        <v>3111</v>
      </c>
      <c r="S1191" s="2"/>
      <c r="T1191"/>
      <c r="V1191" s="2" t="s">
        <v>894</v>
      </c>
      <c r="W1191" s="2" t="s">
        <v>46</v>
      </c>
      <c r="X1191" s="2" t="s">
        <v>47</v>
      </c>
      <c r="Y1191" s="2" t="s">
        <v>48</v>
      </c>
      <c r="Z1191" s="17" t="str">
        <f>IF(Tabela1[[#This Row],[R.A.E]]="SIM",VLOOKUP(Tabela1[[#This Row],[CLASSIFICAÇÃO]],[1]Lista_Susp_!PRAZO,2,0)+Tabela1[[#This Row],[DATA]],"")</f>
        <v/>
      </c>
      <c r="AA1191" s="19" t="b">
        <f ca="1">IF(Tabela1[[#This Row],[R.A.E]]="SIM",IF(AC1191="ok","CONCLUÍDO",IF(Tabela1[[#This Row],[PRAZO ABERTURA R.A.E]]&lt;TODAY(),"ATRASADO","NO PRAZO")))</f>
        <v>0</v>
      </c>
      <c r="AB1191" s="19" t="str">
        <f ca="1">IF(Tabela1[[#This Row],[PRAZO ABERTURA R.A.E]]&gt;=TODAY(),"",IF(Tabela1[[#This Row],[STATUS]]="ATRASADO",TODAY()-Tabela1[[#This Row],[PRAZO ABERTURA R.A.E]],""))</f>
        <v/>
      </c>
      <c r="AE1191" s="2"/>
      <c r="AF1191" t="s">
        <v>52</v>
      </c>
    </row>
    <row r="1192" spans="1:32" ht="30" x14ac:dyDescent="0.25">
      <c r="A1192" s="20">
        <v>1191</v>
      </c>
      <c r="B1192" s="20" t="s">
        <v>71</v>
      </c>
      <c r="C1192" s="49">
        <v>45554</v>
      </c>
      <c r="D1192" s="6" t="str">
        <f t="shared" si="16"/>
        <v>setembro</v>
      </c>
      <c r="E1192" s="21">
        <v>0.375</v>
      </c>
      <c r="F1192" s="40" t="s">
        <v>5893</v>
      </c>
      <c r="G1192" s="20" t="s">
        <v>73</v>
      </c>
      <c r="H1192" s="9"/>
      <c r="I1192" s="10"/>
      <c r="J1192" s="2"/>
      <c r="K1192" s="11" t="s">
        <v>6387</v>
      </c>
      <c r="L1192" s="4" t="s">
        <v>75</v>
      </c>
      <c r="M1192" s="2" t="s">
        <v>128</v>
      </c>
      <c r="N1192" s="20"/>
      <c r="O1192" s="20" t="s">
        <v>6388</v>
      </c>
      <c r="P1192" s="2" t="s">
        <v>6389</v>
      </c>
      <c r="S1192" s="2"/>
      <c r="T1192"/>
      <c r="V1192" s="2" t="s">
        <v>85</v>
      </c>
      <c r="W1192" s="2" t="s">
        <v>46</v>
      </c>
      <c r="X1192" s="2" t="s">
        <v>47</v>
      </c>
      <c r="Y1192" s="2" t="s">
        <v>48</v>
      </c>
      <c r="Z1192" s="17" t="str">
        <f>IF(Tabela1[[#This Row],[R.A.E]]="SIM",VLOOKUP(Tabela1[[#This Row],[CLASSIFICAÇÃO]],[1]Lista_Susp_!PRAZO,2,0)+Tabela1[[#This Row],[DATA]],"")</f>
        <v/>
      </c>
      <c r="AA1192" s="19" t="b">
        <f ca="1">IF(Tabela1[[#This Row],[R.A.E]]="SIM",IF(AC1192="ok","CONCLUÍDO",IF(Tabela1[[#This Row],[PRAZO ABERTURA R.A.E]]&lt;TODAY(),"ATRASADO","NO PRAZO")))</f>
        <v>0</v>
      </c>
      <c r="AB1192" s="19" t="str">
        <f ca="1">IF(Tabela1[[#This Row],[PRAZO ABERTURA R.A.E]]&gt;=TODAY(),"",IF(Tabela1[[#This Row],[STATUS]]="ATRASADO",TODAY()-Tabela1[[#This Row],[PRAZO ABERTURA R.A.E]],""))</f>
        <v/>
      </c>
      <c r="AE1192" s="2"/>
      <c r="AF1192" t="s">
        <v>52</v>
      </c>
    </row>
    <row r="1193" spans="1:32" ht="45" x14ac:dyDescent="0.25">
      <c r="A1193" s="20">
        <v>1192</v>
      </c>
      <c r="B1193" s="20" t="s">
        <v>32</v>
      </c>
      <c r="C1193" s="49">
        <v>45555</v>
      </c>
      <c r="D1193" s="6" t="str">
        <f t="shared" si="16"/>
        <v>setembro</v>
      </c>
      <c r="E1193" s="21">
        <v>0.47916666666666669</v>
      </c>
      <c r="F1193" s="40" t="s">
        <v>6390</v>
      </c>
      <c r="G1193" s="20" t="s">
        <v>73</v>
      </c>
      <c r="H1193" s="9"/>
      <c r="I1193" s="10"/>
      <c r="J1193" s="2"/>
      <c r="K1193" s="11" t="s">
        <v>6391</v>
      </c>
      <c r="L1193" s="4" t="s">
        <v>37</v>
      </c>
      <c r="M1193" s="2" t="s">
        <v>497</v>
      </c>
      <c r="N1193" s="20" t="s">
        <v>1272</v>
      </c>
      <c r="O1193" s="20" t="s">
        <v>6392</v>
      </c>
      <c r="P1193" s="2" t="s">
        <v>6393</v>
      </c>
      <c r="S1193" s="2"/>
      <c r="T1193" s="41" t="s">
        <v>6394</v>
      </c>
      <c r="U1193" s="2" t="s">
        <v>6188</v>
      </c>
      <c r="V1193" s="2" t="s">
        <v>599</v>
      </c>
      <c r="W1193" s="2" t="s">
        <v>46</v>
      </c>
      <c r="X1193" s="2" t="s">
        <v>47</v>
      </c>
      <c r="Y1193" s="2"/>
      <c r="Z1193" s="17" t="str">
        <f>IF(Tabela1[[#This Row],[R.A.E]]="SIM",VLOOKUP(Tabela1[[#This Row],[CLASSIFICAÇÃO]],[1]Lista_Susp_!PRAZO,2,0)+Tabela1[[#This Row],[DATA]],"")</f>
        <v/>
      </c>
      <c r="AA1193" s="19" t="b">
        <f ca="1">IF(Tabela1[[#This Row],[R.A.E]]="SIM",IF(AC1193="ok","CONCLUÍDO",IF(Tabela1[[#This Row],[PRAZO ABERTURA R.A.E]]&lt;TODAY(),"ATRASADO","NO PRAZO")))</f>
        <v>0</v>
      </c>
      <c r="AB1193" s="19" t="str">
        <f ca="1">IF(Tabela1[[#This Row],[PRAZO ABERTURA R.A.E]]&gt;=TODAY(),"",IF(Tabela1[[#This Row],[STATUS]]="ATRASADO",TODAY()-Tabela1[[#This Row],[PRAZO ABERTURA R.A.E]],""))</f>
        <v/>
      </c>
      <c r="AE1193" s="2"/>
      <c r="AF1193" t="s">
        <v>52</v>
      </c>
    </row>
    <row r="1194" spans="1:32" x14ac:dyDescent="0.25">
      <c r="A1194" s="20">
        <v>1193</v>
      </c>
      <c r="B1194" s="20" t="s">
        <v>32</v>
      </c>
      <c r="C1194" s="49">
        <v>45555</v>
      </c>
      <c r="D1194" s="6" t="str">
        <f t="shared" si="16"/>
        <v>setembro</v>
      </c>
      <c r="E1194" s="21">
        <v>0.5625</v>
      </c>
      <c r="F1194" s="40" t="s">
        <v>6395</v>
      </c>
      <c r="G1194" s="20" t="s">
        <v>73</v>
      </c>
      <c r="H1194" s="9"/>
      <c r="I1194" s="10"/>
      <c r="J1194" s="2"/>
      <c r="K1194" s="11" t="s">
        <v>6396</v>
      </c>
      <c r="L1194" s="4" t="s">
        <v>37</v>
      </c>
      <c r="M1194" s="2" t="s">
        <v>128</v>
      </c>
      <c r="N1194" s="20" t="s">
        <v>3780</v>
      </c>
      <c r="O1194" s="20" t="s">
        <v>6397</v>
      </c>
      <c r="P1194" s="2" t="s">
        <v>4869</v>
      </c>
      <c r="S1194" s="2"/>
      <c r="T1194" s="41" t="s">
        <v>6398</v>
      </c>
      <c r="U1194" s="2" t="s">
        <v>6341</v>
      </c>
      <c r="V1194" s="2" t="s">
        <v>219</v>
      </c>
      <c r="W1194" s="2" t="s">
        <v>46</v>
      </c>
      <c r="X1194" s="2" t="s">
        <v>47</v>
      </c>
      <c r="Y1194" s="2" t="s">
        <v>48</v>
      </c>
      <c r="Z1194" s="17" t="str">
        <f>IF(Tabela1[[#This Row],[R.A.E]]="SIM",VLOOKUP(Tabela1[[#This Row],[CLASSIFICAÇÃO]],[1]Lista_Susp_!PRAZO,2,0)+Tabela1[[#This Row],[DATA]],"")</f>
        <v/>
      </c>
      <c r="AA1194" s="19" t="b">
        <f ca="1">IF(Tabela1[[#This Row],[R.A.E]]="SIM",IF(AC1194="ok","CONCLUÍDO",IF(Tabela1[[#This Row],[PRAZO ABERTURA R.A.E]]&lt;TODAY(),"ATRASADO","NO PRAZO")))</f>
        <v>0</v>
      </c>
      <c r="AB1194" s="19" t="str">
        <f ca="1">IF(Tabela1[[#This Row],[PRAZO ABERTURA R.A.E]]&gt;=TODAY(),"",IF(Tabela1[[#This Row],[STATUS]]="ATRASADO",TODAY()-Tabela1[[#This Row],[PRAZO ABERTURA R.A.E]],""))</f>
        <v/>
      </c>
      <c r="AE1194" s="2"/>
      <c r="AF1194" t="s">
        <v>52</v>
      </c>
    </row>
    <row r="1195" spans="1:32" ht="45" x14ac:dyDescent="0.25">
      <c r="A1195" s="20">
        <v>1194</v>
      </c>
      <c r="B1195" s="20" t="s">
        <v>32</v>
      </c>
      <c r="C1195" s="49">
        <v>45555</v>
      </c>
      <c r="D1195" s="6" t="str">
        <f t="shared" si="16"/>
        <v>setembro</v>
      </c>
      <c r="E1195" s="21">
        <v>0.6875</v>
      </c>
      <c r="F1195" s="40" t="s">
        <v>558</v>
      </c>
      <c r="G1195" s="20" t="s">
        <v>125</v>
      </c>
      <c r="H1195" s="9"/>
      <c r="I1195" s="10"/>
      <c r="J1195" s="2"/>
      <c r="K1195" s="11" t="s">
        <v>6399</v>
      </c>
      <c r="L1195" s="4" t="s">
        <v>560</v>
      </c>
      <c r="M1195" s="2" t="s">
        <v>128</v>
      </c>
      <c r="N1195" s="20" t="s">
        <v>579</v>
      </c>
      <c r="O1195" s="20" t="s">
        <v>6400</v>
      </c>
      <c r="P1195" s="2" t="s">
        <v>245</v>
      </c>
      <c r="S1195" s="2"/>
      <c r="T1195" s="41" t="s">
        <v>6401</v>
      </c>
      <c r="U1195" s="2" t="s">
        <v>6402</v>
      </c>
      <c r="V1195" s="2" t="s">
        <v>1038</v>
      </c>
      <c r="W1195" s="2" t="s">
        <v>184</v>
      </c>
      <c r="X1195" s="2" t="s">
        <v>47</v>
      </c>
      <c r="Y1195" s="2" t="s">
        <v>52</v>
      </c>
      <c r="Z1195" s="17">
        <f>IF(Tabela1[[#This Row],[R.A.E]]="SIM",VLOOKUP(Tabela1[[#This Row],[CLASSIFICAÇÃO]],[1]Lista_Susp_!PRAZO,2,0)+Tabela1[[#This Row],[DATA]],"")</f>
        <v>45562</v>
      </c>
      <c r="AA1195" s="19" t="str">
        <f ca="1">IF(Tabela1[[#This Row],[R.A.E]]="SIM",IF(AC1195="ok","CONCLUÍDO",IF(Tabela1[[#This Row],[PRAZO ABERTURA R.A.E]]&lt;TODAY(),"ATRASADO","NO PRAZO")))</f>
        <v>CONCLUÍDO</v>
      </c>
      <c r="AB1195" s="19" t="str">
        <f ca="1">IF(Tabela1[[#This Row],[PRAZO ABERTURA R.A.E]]&gt;=TODAY(),"",IF(Tabela1[[#This Row],[STATUS]]="ATRASADO",TODAY()-Tabela1[[#This Row],[PRAZO ABERTURA R.A.E]],""))</f>
        <v/>
      </c>
      <c r="AC1195" s="2" t="s">
        <v>186</v>
      </c>
      <c r="AD1195" s="17">
        <v>45560</v>
      </c>
      <c r="AE1195" s="2" t="s">
        <v>5035</v>
      </c>
      <c r="AF1195" t="s">
        <v>52</v>
      </c>
    </row>
    <row r="1196" spans="1:32" ht="30" x14ac:dyDescent="0.25">
      <c r="A1196" s="20">
        <v>1195</v>
      </c>
      <c r="B1196" s="20" t="s">
        <v>32</v>
      </c>
      <c r="C1196" s="49">
        <v>45556</v>
      </c>
      <c r="D1196" s="6" t="str">
        <f t="shared" si="16"/>
        <v>setembro</v>
      </c>
      <c r="E1196" s="21">
        <v>0.8125</v>
      </c>
      <c r="F1196" s="40" t="s">
        <v>6403</v>
      </c>
      <c r="G1196" s="20" t="s">
        <v>64</v>
      </c>
      <c r="H1196" s="9"/>
      <c r="I1196" s="10"/>
      <c r="J1196" s="2"/>
      <c r="K1196" s="11" t="s">
        <v>6404</v>
      </c>
      <c r="L1196" s="4" t="s">
        <v>37</v>
      </c>
      <c r="M1196" s="2" t="s">
        <v>729</v>
      </c>
      <c r="N1196" s="20" t="s">
        <v>3754</v>
      </c>
      <c r="O1196" s="20" t="s">
        <v>6405</v>
      </c>
      <c r="P1196" s="2" t="s">
        <v>6406</v>
      </c>
      <c r="S1196" s="2"/>
      <c r="T1196" s="41" t="s">
        <v>6407</v>
      </c>
      <c r="U1196" s="2" t="s">
        <v>3757</v>
      </c>
      <c r="V1196" s="2" t="s">
        <v>60</v>
      </c>
      <c r="W1196" s="2" t="s">
        <v>46</v>
      </c>
      <c r="X1196" s="2" t="s">
        <v>47</v>
      </c>
      <c r="Y1196" s="2" t="s">
        <v>48</v>
      </c>
      <c r="Z1196" s="17" t="str">
        <f>IF(Tabela1[[#This Row],[R.A.E]]="SIM",VLOOKUP(Tabela1[[#This Row],[CLASSIFICAÇÃO]],[1]Lista_Susp_!PRAZO,2,0)+Tabela1[[#This Row],[DATA]],"")</f>
        <v/>
      </c>
      <c r="AA1196" s="19" t="b">
        <f ca="1">IF(Tabela1[[#This Row],[R.A.E]]="SIM",IF(AC1196="ok","CONCLUÍDO",IF(Tabela1[[#This Row],[PRAZO ABERTURA R.A.E]]&lt;TODAY(),"ATRASADO","NO PRAZO")))</f>
        <v>0</v>
      </c>
      <c r="AB1196" s="19" t="str">
        <f ca="1">IF(Tabela1[[#This Row],[PRAZO ABERTURA R.A.E]]&gt;=TODAY(),"",IF(Tabela1[[#This Row],[STATUS]]="ATRASADO",TODAY()-Tabela1[[#This Row],[PRAZO ABERTURA R.A.E]],""))</f>
        <v/>
      </c>
      <c r="AE1196" s="2"/>
      <c r="AF1196" t="s">
        <v>52</v>
      </c>
    </row>
    <row r="1197" spans="1:32" x14ac:dyDescent="0.25">
      <c r="A1197" s="20">
        <v>1196</v>
      </c>
      <c r="B1197" s="20" t="s">
        <v>32</v>
      </c>
      <c r="C1197" s="49">
        <v>45555</v>
      </c>
      <c r="D1197" s="6" t="str">
        <f t="shared" si="16"/>
        <v>setembro</v>
      </c>
      <c r="E1197" s="21">
        <v>0.34722222222222227</v>
      </c>
      <c r="F1197" s="40" t="s">
        <v>6408</v>
      </c>
      <c r="G1197" s="20" t="s">
        <v>73</v>
      </c>
      <c r="H1197" s="9"/>
      <c r="I1197" s="10"/>
      <c r="J1197" s="2"/>
      <c r="K1197" s="11" t="s">
        <v>6409</v>
      </c>
      <c r="L1197" s="4" t="s">
        <v>37</v>
      </c>
      <c r="M1197" s="2" t="s">
        <v>272</v>
      </c>
      <c r="N1197" s="20" t="s">
        <v>5188</v>
      </c>
      <c r="O1197" s="20" t="s">
        <v>6410</v>
      </c>
      <c r="P1197" s="2" t="s">
        <v>6411</v>
      </c>
      <c r="S1197" s="2"/>
      <c r="T1197" s="41" t="s">
        <v>6412</v>
      </c>
      <c r="U1197" s="2" t="s">
        <v>3118</v>
      </c>
      <c r="V1197" s="2" t="s">
        <v>398</v>
      </c>
      <c r="W1197" s="2" t="s">
        <v>46</v>
      </c>
      <c r="X1197" s="2" t="s">
        <v>47</v>
      </c>
      <c r="Y1197" s="2" t="s">
        <v>48</v>
      </c>
      <c r="Z1197" s="17" t="str">
        <f>IF(Tabela1[[#This Row],[R.A.E]]="SIM",VLOOKUP(Tabela1[[#This Row],[CLASSIFICAÇÃO]],[1]Lista_Susp_!PRAZO,2,0)+Tabela1[[#This Row],[DATA]],"")</f>
        <v/>
      </c>
      <c r="AA1197" s="19" t="b">
        <f ca="1">IF(Tabela1[[#This Row],[R.A.E]]="SIM",IF(AC1197="ok","CONCLUÍDO",IF(Tabela1[[#This Row],[PRAZO ABERTURA R.A.E]]&lt;TODAY(),"ATRASADO","NO PRAZO")))</f>
        <v>0</v>
      </c>
      <c r="AB1197" s="19" t="str">
        <f ca="1">IF(Tabela1[[#This Row],[PRAZO ABERTURA R.A.E]]&gt;=TODAY(),"",IF(Tabela1[[#This Row],[STATUS]]="ATRASADO",TODAY()-Tabela1[[#This Row],[PRAZO ABERTURA R.A.E]],""))</f>
        <v/>
      </c>
      <c r="AE1197" s="2"/>
      <c r="AF1197" t="s">
        <v>52</v>
      </c>
    </row>
    <row r="1198" spans="1:32" ht="45" x14ac:dyDescent="0.25">
      <c r="A1198" s="20">
        <v>1197</v>
      </c>
      <c r="B1198" s="20" t="s">
        <v>32</v>
      </c>
      <c r="C1198" s="49">
        <v>45556</v>
      </c>
      <c r="D1198" s="6" t="str">
        <f t="shared" si="16"/>
        <v>setembro</v>
      </c>
      <c r="E1198" s="21">
        <v>6.25E-2</v>
      </c>
      <c r="F1198" s="40" t="s">
        <v>6413</v>
      </c>
      <c r="G1198" s="20" t="s">
        <v>34</v>
      </c>
      <c r="H1198" s="9" t="s">
        <v>113</v>
      </c>
      <c r="I1198" s="10"/>
      <c r="J1198" s="2"/>
      <c r="K1198" s="11" t="s">
        <v>6414</v>
      </c>
      <c r="L1198" s="4" t="s">
        <v>37</v>
      </c>
      <c r="M1198" s="2" t="s">
        <v>38</v>
      </c>
      <c r="N1198" s="20" t="s">
        <v>6415</v>
      </c>
      <c r="O1198" s="20" t="s">
        <v>6416</v>
      </c>
      <c r="P1198" s="2" t="s">
        <v>4462</v>
      </c>
      <c r="S1198" s="2"/>
      <c r="T1198" s="41" t="s">
        <v>6417</v>
      </c>
      <c r="U1198" s="2" t="s">
        <v>5406</v>
      </c>
      <c r="V1198" s="2" t="s">
        <v>45</v>
      </c>
      <c r="W1198" s="2" t="s">
        <v>184</v>
      </c>
      <c r="X1198" s="2" t="s">
        <v>47</v>
      </c>
      <c r="Y1198" s="2" t="s">
        <v>52</v>
      </c>
      <c r="Z1198" s="17">
        <f>IF(Tabela1[[#This Row],[R.A.E]]="SIM",VLOOKUP(Tabela1[[#This Row],[CLASSIFICAÇÃO]],[1]Lista_Susp_!PRAZO,2,0)+Tabela1[[#This Row],[DATA]],"")</f>
        <v>45563</v>
      </c>
      <c r="AA1198" s="19" t="s">
        <v>972</v>
      </c>
      <c r="AB1198" s="19" t="str">
        <f ca="1">IF(Tabela1[[#This Row],[PRAZO ABERTURA R.A.E]]&gt;=TODAY(),"",IF(Tabela1[[#This Row],[STATUS]]="ATRASADO",TODAY()-Tabela1[[#This Row],[PRAZO ABERTURA R.A.E]],""))</f>
        <v/>
      </c>
      <c r="AE1198" s="2"/>
      <c r="AF1198" t="s">
        <v>52</v>
      </c>
    </row>
    <row r="1199" spans="1:32" ht="60" x14ac:dyDescent="0.25">
      <c r="A1199" s="20">
        <v>1198</v>
      </c>
      <c r="B1199" s="20" t="s">
        <v>32</v>
      </c>
      <c r="C1199" s="49">
        <v>45556</v>
      </c>
      <c r="D1199" s="6" t="str">
        <f t="shared" si="16"/>
        <v>setembro</v>
      </c>
      <c r="E1199" s="21">
        <v>0.35069444444444398</v>
      </c>
      <c r="F1199" s="40" t="s">
        <v>6418</v>
      </c>
      <c r="G1199" s="20" t="s">
        <v>34</v>
      </c>
      <c r="H1199" s="9" t="s">
        <v>113</v>
      </c>
      <c r="I1199" s="10"/>
      <c r="J1199" s="2"/>
      <c r="K1199" s="11" t="s">
        <v>6419</v>
      </c>
      <c r="L1199" s="4" t="s">
        <v>37</v>
      </c>
      <c r="M1199" s="2" t="s">
        <v>38</v>
      </c>
      <c r="N1199" s="20"/>
      <c r="O1199" s="20" t="s">
        <v>6420</v>
      </c>
      <c r="P1199" s="2" t="s">
        <v>6421</v>
      </c>
      <c r="S1199" s="2"/>
      <c r="T1199"/>
      <c r="V1199" s="2" t="s">
        <v>3811</v>
      </c>
      <c r="W1199" s="2" t="s">
        <v>46</v>
      </c>
      <c r="X1199" s="2" t="s">
        <v>47</v>
      </c>
      <c r="Y1199" s="2" t="s">
        <v>48</v>
      </c>
      <c r="Z1199" s="17" t="str">
        <f>IF(Tabela1[[#This Row],[R.A.E]]="SIM",VLOOKUP(Tabela1[[#This Row],[CLASSIFICAÇÃO]],[1]Lista_Susp_!PRAZO,2,0)+Tabela1[[#This Row],[DATA]],"")</f>
        <v/>
      </c>
      <c r="AA1199" s="19" t="b">
        <f ca="1">IF(Tabela1[[#This Row],[R.A.E]]="SIM",IF(AC1199="ok","CONCLUÍDO",IF(Tabela1[[#This Row],[PRAZO ABERTURA R.A.E]]&lt;TODAY(),"ATRASADO","NO PRAZO")))</f>
        <v>0</v>
      </c>
      <c r="AB1199" s="19" t="str">
        <f ca="1">IF(Tabela1[[#This Row],[PRAZO ABERTURA R.A.E]]&gt;=TODAY(),"",IF(Tabela1[[#This Row],[STATUS]]="ATRASADO",TODAY()-Tabela1[[#This Row],[PRAZO ABERTURA R.A.E]],""))</f>
        <v/>
      </c>
      <c r="AE1199" s="2"/>
      <c r="AF1199" t="s">
        <v>52</v>
      </c>
    </row>
    <row r="1200" spans="1:32" ht="90" x14ac:dyDescent="0.25">
      <c r="A1200" s="20">
        <v>1199</v>
      </c>
      <c r="B1200" s="20" t="s">
        <v>71</v>
      </c>
      <c r="C1200" s="49">
        <v>45556</v>
      </c>
      <c r="D1200" s="6" t="str">
        <f t="shared" si="16"/>
        <v>setembro</v>
      </c>
      <c r="E1200" s="21">
        <v>0.65625</v>
      </c>
      <c r="F1200" s="40" t="s">
        <v>6422</v>
      </c>
      <c r="G1200" s="20" t="s">
        <v>34</v>
      </c>
      <c r="H1200" s="9" t="s">
        <v>93</v>
      </c>
      <c r="I1200" s="10"/>
      <c r="J1200" s="2"/>
      <c r="K1200" s="11" t="s">
        <v>6423</v>
      </c>
      <c r="L1200" s="4" t="s">
        <v>75</v>
      </c>
      <c r="M1200" s="2" t="s">
        <v>128</v>
      </c>
      <c r="N1200" s="20"/>
      <c r="O1200" s="20" t="s">
        <v>6424</v>
      </c>
      <c r="P1200" s="2" t="s">
        <v>4944</v>
      </c>
      <c r="S1200" s="2"/>
      <c r="T1200"/>
      <c r="V1200" s="2" t="s">
        <v>5811</v>
      </c>
      <c r="W1200" s="2" t="s">
        <v>46</v>
      </c>
      <c r="X1200" s="2" t="s">
        <v>47</v>
      </c>
      <c r="Y1200" s="2" t="s">
        <v>48</v>
      </c>
      <c r="Z1200" s="17" t="str">
        <f>IF(Tabela1[[#This Row],[R.A.E]]="SIM",VLOOKUP(Tabela1[[#This Row],[CLASSIFICAÇÃO]],[1]Lista_Susp_!PRAZO,2,0)+Tabela1[[#This Row],[DATA]],"")</f>
        <v/>
      </c>
      <c r="AA1200" s="19" t="b">
        <f ca="1">IF(Tabela1[[#This Row],[R.A.E]]="SIM",IF(AC1200="ok","CONCLUÍDO",IF(Tabela1[[#This Row],[PRAZO ABERTURA R.A.E]]&lt;TODAY(),"ATRASADO","NO PRAZO")))</f>
        <v>0</v>
      </c>
      <c r="AB1200" s="19" t="str">
        <f ca="1">IF(Tabela1[[#This Row],[PRAZO ABERTURA R.A.E]]&gt;=TODAY(),"",IF(Tabela1[[#This Row],[STATUS]]="ATRASADO",TODAY()-Tabela1[[#This Row],[PRAZO ABERTURA R.A.E]],""))</f>
        <v/>
      </c>
      <c r="AE1200" s="2"/>
      <c r="AF1200" t="s">
        <v>52</v>
      </c>
    </row>
    <row r="1201" spans="1:32" ht="30" x14ac:dyDescent="0.25">
      <c r="A1201" s="20">
        <v>1200</v>
      </c>
      <c r="B1201" s="20" t="s">
        <v>71</v>
      </c>
      <c r="C1201" s="49">
        <v>45559</v>
      </c>
      <c r="D1201" s="6" t="str">
        <f t="shared" si="16"/>
        <v>setembro</v>
      </c>
      <c r="E1201" s="21">
        <v>0.3125</v>
      </c>
      <c r="F1201" s="40" t="s">
        <v>6425</v>
      </c>
      <c r="G1201" s="20" t="s">
        <v>34</v>
      </c>
      <c r="H1201" s="9" t="s">
        <v>93</v>
      </c>
      <c r="I1201" s="10"/>
      <c r="J1201" s="2"/>
      <c r="K1201" s="11" t="s">
        <v>6426</v>
      </c>
      <c r="L1201" s="4" t="s">
        <v>1016</v>
      </c>
      <c r="M1201" s="2" t="s">
        <v>128</v>
      </c>
      <c r="N1201" s="20"/>
      <c r="O1201" s="20" t="s">
        <v>6427</v>
      </c>
      <c r="P1201" s="2" t="s">
        <v>6428</v>
      </c>
      <c r="S1201" s="2"/>
      <c r="T1201"/>
      <c r="U1201" s="2" t="s">
        <v>2946</v>
      </c>
      <c r="V1201" s="2" t="s">
        <v>3811</v>
      </c>
      <c r="W1201" s="2" t="s">
        <v>46</v>
      </c>
      <c r="X1201" s="2" t="s">
        <v>47</v>
      </c>
      <c r="Y1201" s="2" t="s">
        <v>48</v>
      </c>
      <c r="Z1201" s="17" t="str">
        <f>IF(Tabela1[[#This Row],[R.A.E]]="SIM",VLOOKUP(Tabela1[[#This Row],[CLASSIFICAÇÃO]],[1]Lista_Susp_!PRAZO,2,0)+Tabela1[[#This Row],[DATA]],"")</f>
        <v/>
      </c>
      <c r="AA1201" s="19" t="b">
        <f ca="1">IF(Tabela1[[#This Row],[R.A.E]]="SIM",IF(AC1201="ok","CONCLUÍDO",IF(Tabela1[[#This Row],[PRAZO ABERTURA R.A.E]]&lt;TODAY(),"ATRASADO","NO PRAZO")))</f>
        <v>0</v>
      </c>
      <c r="AB1201" s="19" t="str">
        <f ca="1">IF(Tabela1[[#This Row],[PRAZO ABERTURA R.A.E]]&gt;=TODAY(),"",IF(Tabela1[[#This Row],[STATUS]]="ATRASADO",TODAY()-Tabela1[[#This Row],[PRAZO ABERTURA R.A.E]],""))</f>
        <v/>
      </c>
      <c r="AE1201" s="2"/>
      <c r="AF1201" t="s">
        <v>52</v>
      </c>
    </row>
    <row r="1202" spans="1:32" x14ac:dyDescent="0.25">
      <c r="A1202" s="20">
        <v>1201</v>
      </c>
      <c r="B1202" s="20" t="s">
        <v>32</v>
      </c>
      <c r="C1202" s="49">
        <v>45558</v>
      </c>
      <c r="D1202" s="6" t="str">
        <f t="shared" si="16"/>
        <v>setembro</v>
      </c>
      <c r="E1202" s="21">
        <v>0.38541666666666669</v>
      </c>
      <c r="F1202" s="40" t="s">
        <v>6429</v>
      </c>
      <c r="G1202" s="20" t="s">
        <v>73</v>
      </c>
      <c r="H1202" s="9"/>
      <c r="I1202" s="10"/>
      <c r="J1202" s="2"/>
      <c r="K1202" s="11" t="s">
        <v>6430</v>
      </c>
      <c r="L1202" s="4" t="s">
        <v>37</v>
      </c>
      <c r="M1202" s="2" t="s">
        <v>128</v>
      </c>
      <c r="N1202" s="20" t="s">
        <v>3495</v>
      </c>
      <c r="O1202" s="20" t="s">
        <v>6431</v>
      </c>
      <c r="P1202" s="2" t="s">
        <v>6432</v>
      </c>
      <c r="S1202" s="2"/>
      <c r="T1202" s="53" t="s">
        <v>6433</v>
      </c>
      <c r="U1202" s="2" t="s">
        <v>6341</v>
      </c>
      <c r="V1202" s="2" t="s">
        <v>219</v>
      </c>
      <c r="W1202" s="2" t="s">
        <v>46</v>
      </c>
      <c r="X1202" s="2" t="s">
        <v>47</v>
      </c>
      <c r="Y1202" s="2" t="s">
        <v>48</v>
      </c>
      <c r="Z1202" s="17" t="str">
        <f>IF(Tabela1[[#This Row],[R.A.E]]="SIM",VLOOKUP(Tabela1[[#This Row],[CLASSIFICAÇÃO]],[1]Lista_Susp_!PRAZO,2,0)+Tabela1[[#This Row],[DATA]],"")</f>
        <v/>
      </c>
      <c r="AA1202" s="19" t="b">
        <f ca="1">IF(Tabela1[[#This Row],[R.A.E]]="SIM",IF(AC1202="ok","CONCLUÍDO",IF(Tabela1[[#This Row],[PRAZO ABERTURA R.A.E]]&lt;TODAY(),"ATRASADO","NO PRAZO")))</f>
        <v>0</v>
      </c>
      <c r="AB1202" s="19" t="str">
        <f ca="1">IF(Tabela1[[#This Row],[PRAZO ABERTURA R.A.E]]&gt;=TODAY(),"",IF(Tabela1[[#This Row],[STATUS]]="ATRASADO",TODAY()-Tabela1[[#This Row],[PRAZO ABERTURA R.A.E]],""))</f>
        <v/>
      </c>
      <c r="AE1202" s="2"/>
      <c r="AF1202" t="s">
        <v>52</v>
      </c>
    </row>
    <row r="1203" spans="1:32" ht="30" x14ac:dyDescent="0.25">
      <c r="A1203" s="20">
        <v>1202</v>
      </c>
      <c r="B1203" s="20" t="s">
        <v>32</v>
      </c>
      <c r="C1203" s="49">
        <v>45558</v>
      </c>
      <c r="D1203" s="6" t="str">
        <f t="shared" si="16"/>
        <v>setembro</v>
      </c>
      <c r="E1203" s="21">
        <v>0.45833333333333331</v>
      </c>
      <c r="F1203" s="40" t="s">
        <v>6434</v>
      </c>
      <c r="G1203" s="20" t="s">
        <v>73</v>
      </c>
      <c r="H1203" s="9"/>
      <c r="I1203" s="10"/>
      <c r="J1203" s="2"/>
      <c r="K1203" s="11" t="s">
        <v>6435</v>
      </c>
      <c r="L1203" s="4" t="s">
        <v>37</v>
      </c>
      <c r="M1203" s="2" t="s">
        <v>76</v>
      </c>
      <c r="N1203" s="20" t="s">
        <v>2140</v>
      </c>
      <c r="O1203" s="20" t="s">
        <v>6436</v>
      </c>
      <c r="P1203" s="2" t="s">
        <v>3111</v>
      </c>
      <c r="S1203" s="2"/>
      <c r="T1203" s="41" t="s">
        <v>6437</v>
      </c>
      <c r="U1203" s="2" t="s">
        <v>6091</v>
      </c>
      <c r="V1203" s="2" t="s">
        <v>467</v>
      </c>
      <c r="W1203" s="2" t="s">
        <v>46</v>
      </c>
      <c r="X1203" s="2" t="s">
        <v>47</v>
      </c>
      <c r="Y1203" s="2" t="s">
        <v>48</v>
      </c>
      <c r="Z1203" s="17" t="str">
        <f>IF(Tabela1[[#This Row],[R.A.E]]="SIM",VLOOKUP(Tabela1[[#This Row],[CLASSIFICAÇÃO]],[1]Lista_Susp_!PRAZO,2,0)+Tabela1[[#This Row],[DATA]],"")</f>
        <v/>
      </c>
      <c r="AA1203" s="19" t="b">
        <f ca="1">IF(Tabela1[[#This Row],[R.A.E]]="SIM",IF(AC1203="ok","CONCLUÍDO",IF(Tabela1[[#This Row],[PRAZO ABERTURA R.A.E]]&lt;TODAY(),"ATRASADO","NO PRAZO")))</f>
        <v>0</v>
      </c>
      <c r="AB1203" s="19" t="str">
        <f ca="1">IF(Tabela1[[#This Row],[PRAZO ABERTURA R.A.E]]&gt;=TODAY(),"",IF(Tabela1[[#This Row],[STATUS]]="ATRASADO",TODAY()-Tabela1[[#This Row],[PRAZO ABERTURA R.A.E]],""))</f>
        <v/>
      </c>
      <c r="AE1203" s="2"/>
      <c r="AF1203" t="s">
        <v>52</v>
      </c>
    </row>
    <row r="1204" spans="1:32" ht="30" x14ac:dyDescent="0.25">
      <c r="A1204" s="20">
        <v>1203</v>
      </c>
      <c r="B1204" s="20" t="s">
        <v>32</v>
      </c>
      <c r="C1204" s="49">
        <v>45558</v>
      </c>
      <c r="D1204" s="6" t="str">
        <f t="shared" si="16"/>
        <v>setembro</v>
      </c>
      <c r="E1204" s="21">
        <v>0.6875</v>
      </c>
      <c r="F1204" s="40" t="s">
        <v>2110</v>
      </c>
      <c r="G1204" s="20" t="s">
        <v>34</v>
      </c>
      <c r="H1204" s="9" t="s">
        <v>93</v>
      </c>
      <c r="I1204" s="10"/>
      <c r="J1204" s="2"/>
      <c r="K1204" s="11" t="s">
        <v>6438</v>
      </c>
      <c r="L1204" s="4" t="s">
        <v>560</v>
      </c>
      <c r="M1204" s="2" t="s">
        <v>128</v>
      </c>
      <c r="N1204" s="20" t="s">
        <v>6439</v>
      </c>
      <c r="O1204" s="20" t="s">
        <v>6440</v>
      </c>
      <c r="P1204" s="2" t="s">
        <v>6441</v>
      </c>
      <c r="S1204" s="2"/>
      <c r="T1204" s="41" t="s">
        <v>6442</v>
      </c>
      <c r="U1204" s="2" t="s">
        <v>566</v>
      </c>
      <c r="V1204" s="2" t="s">
        <v>1038</v>
      </c>
      <c r="W1204" s="2" t="s">
        <v>46</v>
      </c>
      <c r="X1204" s="2" t="s">
        <v>47</v>
      </c>
      <c r="Y1204" s="2" t="s">
        <v>48</v>
      </c>
      <c r="Z1204" s="17" t="str">
        <f>IF(Tabela1[[#This Row],[R.A.E]]="SIM",VLOOKUP(Tabela1[[#This Row],[CLASSIFICAÇÃO]],[1]Lista_Susp_!PRAZO,2,0)+Tabela1[[#This Row],[DATA]],"")</f>
        <v/>
      </c>
      <c r="AA1204" s="19" t="b">
        <f ca="1">IF(Tabela1[[#This Row],[R.A.E]]="SIM",IF(AC1204="ok","CONCLUÍDO",IF(Tabela1[[#This Row],[PRAZO ABERTURA R.A.E]]&lt;TODAY(),"ATRASADO","NO PRAZO")))</f>
        <v>0</v>
      </c>
      <c r="AB1204" s="19" t="str">
        <f ca="1">IF(Tabela1[[#This Row],[PRAZO ABERTURA R.A.E]]&gt;=TODAY(),"",IF(Tabela1[[#This Row],[STATUS]]="ATRASADO",TODAY()-Tabela1[[#This Row],[PRAZO ABERTURA R.A.E]],""))</f>
        <v/>
      </c>
      <c r="AE1204" s="2"/>
      <c r="AF1204" t="s">
        <v>52</v>
      </c>
    </row>
    <row r="1205" spans="1:32" ht="30" x14ac:dyDescent="0.25">
      <c r="A1205" s="20">
        <v>1204</v>
      </c>
      <c r="B1205" s="20" t="s">
        <v>32</v>
      </c>
      <c r="C1205" s="49">
        <v>45559</v>
      </c>
      <c r="D1205" s="6" t="str">
        <f t="shared" si="16"/>
        <v>setembro</v>
      </c>
      <c r="E1205" s="21">
        <v>0.4375</v>
      </c>
      <c r="F1205" s="40" t="s">
        <v>6443</v>
      </c>
      <c r="G1205" s="20" t="s">
        <v>73</v>
      </c>
      <c r="H1205" s="9"/>
      <c r="I1205" s="10"/>
      <c r="J1205" s="2"/>
      <c r="K1205" s="11" t="s">
        <v>6444</v>
      </c>
      <c r="L1205" s="4" t="s">
        <v>2298</v>
      </c>
      <c r="M1205" s="2" t="s">
        <v>1897</v>
      </c>
      <c r="N1205" s="20" t="s">
        <v>6445</v>
      </c>
      <c r="O1205" s="20" t="s">
        <v>6446</v>
      </c>
      <c r="P1205" s="2" t="s">
        <v>6447</v>
      </c>
      <c r="S1205" s="2"/>
      <c r="T1205" t="s">
        <v>6448</v>
      </c>
      <c r="U1205" s="2" t="s">
        <v>6449</v>
      </c>
      <c r="V1205" s="2" t="s">
        <v>599</v>
      </c>
      <c r="W1205" s="2" t="s">
        <v>46</v>
      </c>
      <c r="X1205" s="2" t="s">
        <v>47</v>
      </c>
      <c r="Y1205" s="2" t="s">
        <v>48</v>
      </c>
      <c r="Z1205" s="17" t="str">
        <f>IF(Tabela1[[#This Row],[R.A.E]]="SIM",VLOOKUP(Tabela1[[#This Row],[CLASSIFICAÇÃO]],[1]Lista_Susp_!PRAZO,2,0)+Tabela1[[#This Row],[DATA]],"")</f>
        <v/>
      </c>
      <c r="AA1205" s="19" t="b">
        <f ca="1">IF(Tabela1[[#This Row],[R.A.E]]="SIM",IF(AC1205="ok","CONCLUÍDO",IF(Tabela1[[#This Row],[PRAZO ABERTURA R.A.E]]&lt;TODAY(),"ATRASADO","NO PRAZO")))</f>
        <v>0</v>
      </c>
      <c r="AB1205" s="19" t="str">
        <f ca="1">IF(Tabela1[[#This Row],[PRAZO ABERTURA R.A.E]]&gt;=TODAY(),"",IF(Tabela1[[#This Row],[STATUS]]="ATRASADO",TODAY()-Tabela1[[#This Row],[PRAZO ABERTURA R.A.E]],""))</f>
        <v/>
      </c>
      <c r="AE1205" s="2"/>
      <c r="AF1205" t="s">
        <v>52</v>
      </c>
    </row>
    <row r="1206" spans="1:32" x14ac:dyDescent="0.25">
      <c r="A1206" s="84">
        <v>1205</v>
      </c>
      <c r="B1206" s="20" t="s">
        <v>32</v>
      </c>
      <c r="C1206" s="49">
        <v>45559</v>
      </c>
      <c r="D1206" s="6" t="str">
        <f t="shared" si="16"/>
        <v>setembro</v>
      </c>
      <c r="E1206" s="21">
        <v>0.59722222222222221</v>
      </c>
      <c r="F1206" s="40" t="s">
        <v>6450</v>
      </c>
      <c r="G1206" s="20" t="s">
        <v>73</v>
      </c>
      <c r="H1206" s="9"/>
      <c r="I1206" s="10"/>
      <c r="J1206" s="2"/>
      <c r="K1206" s="11" t="s">
        <v>6451</v>
      </c>
      <c r="L1206" s="4" t="s">
        <v>37</v>
      </c>
      <c r="M1206" s="2" t="s">
        <v>128</v>
      </c>
      <c r="N1206" s="20" t="s">
        <v>3495</v>
      </c>
      <c r="O1206" s="20" t="s">
        <v>6452</v>
      </c>
      <c r="P1206" s="2" t="s">
        <v>6432</v>
      </c>
      <c r="S1206" s="2"/>
      <c r="T1206" s="41" t="s">
        <v>6453</v>
      </c>
      <c r="U1206" s="2" t="s">
        <v>6341</v>
      </c>
      <c r="V1206" s="2" t="s">
        <v>219</v>
      </c>
      <c r="W1206" s="2" t="s">
        <v>46</v>
      </c>
      <c r="X1206" s="2" t="s">
        <v>47</v>
      </c>
      <c r="Y1206" s="2" t="s">
        <v>48</v>
      </c>
      <c r="Z1206" s="17" t="str">
        <f>IF(Tabela1[[#This Row],[R.A.E]]="SIM",VLOOKUP(Tabela1[[#This Row],[CLASSIFICAÇÃO]],[1]Lista_Susp_!PRAZO,2,0)+Tabela1[[#This Row],[DATA]],"")</f>
        <v/>
      </c>
      <c r="AA1206" s="19" t="b">
        <f ca="1">IF(Tabela1[[#This Row],[R.A.E]]="SIM",IF(AC1206="ok","CONCLUÍDO",IF(Tabela1[[#This Row],[PRAZO ABERTURA R.A.E]]&lt;TODAY(),"ATRASADO","NO PRAZO")))</f>
        <v>0</v>
      </c>
      <c r="AB1206" s="19" t="str">
        <f ca="1">IF(Tabela1[[#This Row],[PRAZO ABERTURA R.A.E]]&gt;=TODAY(),"",IF(Tabela1[[#This Row],[STATUS]]="ATRASADO",TODAY()-Tabela1[[#This Row],[PRAZO ABERTURA R.A.E]],""))</f>
        <v/>
      </c>
      <c r="AE1206" s="2"/>
      <c r="AF1206" t="s">
        <v>52</v>
      </c>
    </row>
    <row r="1207" spans="1:32" ht="45" x14ac:dyDescent="0.25">
      <c r="A1207" s="20">
        <v>1206</v>
      </c>
      <c r="B1207" s="20" t="s">
        <v>71</v>
      </c>
      <c r="C1207" s="49">
        <v>45559</v>
      </c>
      <c r="D1207" s="6" t="str">
        <f t="shared" si="16"/>
        <v>setembro</v>
      </c>
      <c r="E1207" s="21">
        <v>0.39583333333333331</v>
      </c>
      <c r="F1207" s="40" t="s">
        <v>6454</v>
      </c>
      <c r="G1207" s="20" t="s">
        <v>64</v>
      </c>
      <c r="H1207" s="9"/>
      <c r="I1207" s="10"/>
      <c r="J1207" s="2"/>
      <c r="K1207" s="11" t="s">
        <v>6455</v>
      </c>
      <c r="L1207" s="4" t="s">
        <v>1016</v>
      </c>
      <c r="M1207" s="2" t="s">
        <v>128</v>
      </c>
      <c r="N1207" s="20"/>
      <c r="O1207" s="85" t="s">
        <v>6456</v>
      </c>
      <c r="P1207" s="85" t="s">
        <v>3717</v>
      </c>
      <c r="S1207" s="2"/>
      <c r="T1207" s="41" t="s">
        <v>6457</v>
      </c>
      <c r="U1207" s="2" t="s">
        <v>6458</v>
      </c>
      <c r="V1207" s="2" t="s">
        <v>3811</v>
      </c>
      <c r="W1207" s="2" t="s">
        <v>46</v>
      </c>
      <c r="X1207" s="2" t="s">
        <v>47</v>
      </c>
      <c r="Y1207" s="2" t="s">
        <v>48</v>
      </c>
      <c r="Z1207" s="17" t="str">
        <f>IF(Tabela1[[#This Row],[R.A.E]]="SIM",VLOOKUP(Tabela1[[#This Row],[CLASSIFICAÇÃO]],[1]Lista_Susp_!PRAZO,2,0)+Tabela1[[#This Row],[DATA]],"")</f>
        <v/>
      </c>
      <c r="AA1207" s="19" t="b">
        <f ca="1">IF(Tabela1[[#This Row],[R.A.E]]="SIM",IF(AC1207="ok","CONCLUÍDO",IF(Tabela1[[#This Row],[PRAZO ABERTURA R.A.E]]&lt;TODAY(),"ATRASADO","NO PRAZO")))</f>
        <v>0</v>
      </c>
      <c r="AB1207" s="19" t="str">
        <f ca="1">IF(Tabela1[[#This Row],[PRAZO ABERTURA R.A.E]]&gt;=TODAY(),"",IF(Tabela1[[#This Row],[STATUS]]="ATRASADO",TODAY()-Tabela1[[#This Row],[PRAZO ABERTURA R.A.E]],""))</f>
        <v/>
      </c>
      <c r="AE1207" s="2"/>
      <c r="AF1207" t="s">
        <v>52</v>
      </c>
    </row>
    <row r="1208" spans="1:32" ht="30" x14ac:dyDescent="0.25">
      <c r="A1208" s="20">
        <v>1207</v>
      </c>
      <c r="B1208" s="20" t="s">
        <v>32</v>
      </c>
      <c r="C1208" s="49">
        <v>45558</v>
      </c>
      <c r="D1208" s="6" t="str">
        <f t="shared" si="16"/>
        <v>setembro</v>
      </c>
      <c r="E1208" s="21">
        <v>0.63888888888888895</v>
      </c>
      <c r="F1208" s="40" t="s">
        <v>4504</v>
      </c>
      <c r="G1208" s="20" t="s">
        <v>73</v>
      </c>
      <c r="H1208" s="9"/>
      <c r="I1208" s="10"/>
      <c r="J1208" s="2"/>
      <c r="K1208" s="11" t="s">
        <v>6459</v>
      </c>
      <c r="L1208" s="4" t="s">
        <v>37</v>
      </c>
      <c r="M1208" s="2" t="s">
        <v>76</v>
      </c>
      <c r="N1208" s="20" t="s">
        <v>317</v>
      </c>
      <c r="O1208" s="20" t="s">
        <v>5476</v>
      </c>
      <c r="P1208" s="2" t="s">
        <v>3448</v>
      </c>
      <c r="S1208" s="2"/>
      <c r="T1208" s="41" t="s">
        <v>6460</v>
      </c>
      <c r="U1208" s="2" t="s">
        <v>5221</v>
      </c>
      <c r="V1208" s="2" t="s">
        <v>467</v>
      </c>
      <c r="W1208" s="2" t="s">
        <v>46</v>
      </c>
      <c r="X1208" s="2" t="s">
        <v>47</v>
      </c>
      <c r="Y1208" s="2" t="s">
        <v>48</v>
      </c>
      <c r="Z1208" s="17" t="str">
        <f>IF(Tabela1[[#This Row],[R.A.E]]="SIM",VLOOKUP(Tabela1[[#This Row],[CLASSIFICAÇÃO]],[1]Lista_Susp_!PRAZO,2,0)+Tabela1[[#This Row],[DATA]],"")</f>
        <v/>
      </c>
      <c r="AA1208" s="19" t="b">
        <f ca="1">IF(Tabela1[[#This Row],[R.A.E]]="SIM",IF(AC1208="ok","CONCLUÍDO",IF(Tabela1[[#This Row],[PRAZO ABERTURA R.A.E]]&lt;TODAY(),"ATRASADO","NO PRAZO")))</f>
        <v>0</v>
      </c>
      <c r="AB1208" s="19" t="str">
        <f ca="1">IF(Tabela1[[#This Row],[PRAZO ABERTURA R.A.E]]&gt;=TODAY(),"",IF(Tabela1[[#This Row],[STATUS]]="ATRASADO",TODAY()-Tabela1[[#This Row],[PRAZO ABERTURA R.A.E]],""))</f>
        <v/>
      </c>
      <c r="AE1208" s="2"/>
      <c r="AF1208" t="s">
        <v>52</v>
      </c>
    </row>
    <row r="1209" spans="1:32" ht="30" x14ac:dyDescent="0.25">
      <c r="A1209" s="20">
        <v>1208</v>
      </c>
      <c r="B1209" s="20" t="s">
        <v>32</v>
      </c>
      <c r="C1209" s="49">
        <v>45558</v>
      </c>
      <c r="D1209" s="6" t="str">
        <f t="shared" si="16"/>
        <v>setembro</v>
      </c>
      <c r="E1209" s="21">
        <v>0.71527777777777779</v>
      </c>
      <c r="F1209" s="40" t="s">
        <v>6461</v>
      </c>
      <c r="G1209" s="20" t="s">
        <v>73</v>
      </c>
      <c r="H1209" s="9"/>
      <c r="I1209" s="10"/>
      <c r="J1209" s="2"/>
      <c r="K1209" s="11" t="s">
        <v>6462</v>
      </c>
      <c r="L1209" s="4" t="s">
        <v>37</v>
      </c>
      <c r="M1209" s="2" t="s">
        <v>76</v>
      </c>
      <c r="N1209" s="20" t="s">
        <v>6083</v>
      </c>
      <c r="O1209" s="20" t="s">
        <v>6463</v>
      </c>
      <c r="P1209" s="2" t="s">
        <v>1125</v>
      </c>
      <c r="S1209" s="2"/>
      <c r="T1209" s="41" t="s">
        <v>6464</v>
      </c>
      <c r="U1209" s="2" t="s">
        <v>2000</v>
      </c>
      <c r="V1209" s="2" t="s">
        <v>467</v>
      </c>
      <c r="W1209" s="2" t="s">
        <v>46</v>
      </c>
      <c r="X1209" s="2" t="s">
        <v>47</v>
      </c>
      <c r="Y1209" s="2" t="s">
        <v>48</v>
      </c>
      <c r="Z1209" s="17" t="str">
        <f>IF(Tabela1[[#This Row],[R.A.E]]="SIM",VLOOKUP(Tabela1[[#This Row],[CLASSIFICAÇÃO]],[1]Lista_Susp_!PRAZO,2,0)+Tabela1[[#This Row],[DATA]],"")</f>
        <v/>
      </c>
      <c r="AA1209" s="19" t="b">
        <f ca="1">IF(Tabela1[[#This Row],[R.A.E]]="SIM",IF(AC1209="ok","CONCLUÍDO",IF(Tabela1[[#This Row],[PRAZO ABERTURA R.A.E]]&lt;TODAY(),"ATRASADO","NO PRAZO")))</f>
        <v>0</v>
      </c>
      <c r="AB1209" s="19" t="str">
        <f ca="1">IF(Tabela1[[#This Row],[PRAZO ABERTURA R.A.E]]&gt;=TODAY(),"",IF(Tabela1[[#This Row],[STATUS]]="ATRASADO",TODAY()-Tabela1[[#This Row],[PRAZO ABERTURA R.A.E]],""))</f>
        <v/>
      </c>
      <c r="AE1209" s="2"/>
      <c r="AF1209" t="s">
        <v>52</v>
      </c>
    </row>
    <row r="1210" spans="1:32" ht="30" x14ac:dyDescent="0.25">
      <c r="A1210" s="20">
        <v>1209</v>
      </c>
      <c r="B1210" s="20" t="s">
        <v>32</v>
      </c>
      <c r="C1210" s="49">
        <v>45560</v>
      </c>
      <c r="D1210" s="6" t="str">
        <f t="shared" si="16"/>
        <v>setembro</v>
      </c>
      <c r="E1210" s="21">
        <v>0.54166666666666663</v>
      </c>
      <c r="F1210" s="40" t="s">
        <v>6465</v>
      </c>
      <c r="G1210" s="20" t="s">
        <v>50</v>
      </c>
      <c r="H1210" s="9"/>
      <c r="I1210" s="10" t="s">
        <v>51</v>
      </c>
      <c r="J1210" s="2"/>
      <c r="K1210" s="11" t="s">
        <v>6466</v>
      </c>
      <c r="L1210" s="4" t="s">
        <v>37</v>
      </c>
      <c r="M1210" s="2" t="s">
        <v>729</v>
      </c>
      <c r="N1210" s="20" t="s">
        <v>6467</v>
      </c>
      <c r="O1210" s="20" t="s">
        <v>6468</v>
      </c>
      <c r="P1210" s="2" t="s">
        <v>4143</v>
      </c>
      <c r="S1210" s="2"/>
      <c r="T1210" s="41" t="s">
        <v>6469</v>
      </c>
      <c r="U1210" s="2" t="s">
        <v>6470</v>
      </c>
      <c r="V1210" s="2" t="s">
        <v>60</v>
      </c>
      <c r="W1210" s="2" t="s">
        <v>46</v>
      </c>
      <c r="X1210" s="2" t="s">
        <v>47</v>
      </c>
      <c r="Y1210" s="2" t="s">
        <v>52</v>
      </c>
      <c r="Z1210" s="17">
        <f>IF(Tabela1[[#This Row],[R.A.E]]="SIM",VLOOKUP(Tabela1[[#This Row],[CLASSIFICAÇÃO]],[1]Lista_Susp_!PRAZO,2,0)+Tabela1[[#This Row],[DATA]],"")</f>
        <v>45567</v>
      </c>
      <c r="AA1210" s="19" t="str">
        <f ca="1">IF(Tabela1[[#This Row],[R.A.E]]="SIM",IF(AC1210="ok","CONCLUÍDO",IF(Tabela1[[#This Row],[PRAZO ABERTURA R.A.E]]&lt;TODAY(),"ATRASADO","NO PRAZO")))</f>
        <v>CONCLUÍDO</v>
      </c>
      <c r="AB1210" s="19" t="str">
        <f ca="1">IF(Tabela1[[#This Row],[PRAZO ABERTURA R.A.E]]&gt;=TODAY(),"",IF(Tabela1[[#This Row],[STATUS]]="ATRASADO",TODAY()-Tabela1[[#This Row],[PRAZO ABERTURA R.A.E]],""))</f>
        <v/>
      </c>
      <c r="AC1210" s="2" t="s">
        <v>186</v>
      </c>
      <c r="AD1210" s="17">
        <v>45566</v>
      </c>
      <c r="AE1210" s="2"/>
      <c r="AF1210" t="s">
        <v>52</v>
      </c>
    </row>
    <row r="1211" spans="1:32" x14ac:dyDescent="0.25">
      <c r="A1211" s="86">
        <v>1210</v>
      </c>
      <c r="B1211" s="20" t="s">
        <v>32</v>
      </c>
      <c r="C1211" s="49">
        <v>45559</v>
      </c>
      <c r="D1211" s="6" t="str">
        <f t="shared" si="16"/>
        <v>setembro</v>
      </c>
      <c r="E1211" s="21">
        <v>0.20833333333333334</v>
      </c>
      <c r="F1211" s="40" t="s">
        <v>6471</v>
      </c>
      <c r="G1211" s="20" t="s">
        <v>34</v>
      </c>
      <c r="H1211" s="9" t="s">
        <v>113</v>
      </c>
      <c r="I1211" s="10"/>
      <c r="J1211" s="2"/>
      <c r="K1211" s="11" t="s">
        <v>6472</v>
      </c>
      <c r="L1211" s="4" t="s">
        <v>37</v>
      </c>
      <c r="M1211" s="2" t="s">
        <v>38</v>
      </c>
      <c r="N1211" s="20" t="s">
        <v>6473</v>
      </c>
      <c r="O1211" s="20" t="s">
        <v>6474</v>
      </c>
      <c r="P1211" s="2" t="s">
        <v>1628</v>
      </c>
      <c r="S1211" s="2"/>
      <c r="T1211" s="41" t="s">
        <v>6475</v>
      </c>
      <c r="U1211" s="2" t="s">
        <v>6476</v>
      </c>
      <c r="V1211" s="2" t="s">
        <v>45</v>
      </c>
      <c r="W1211" s="2" t="s">
        <v>46</v>
      </c>
      <c r="X1211" s="2" t="s">
        <v>47</v>
      </c>
      <c r="Y1211" s="2" t="s">
        <v>48</v>
      </c>
      <c r="Z1211" s="17" t="str">
        <f>IF(Tabela1[[#This Row],[R.A.E]]="SIM",VLOOKUP(Tabela1[[#This Row],[CLASSIFICAÇÃO]],[1]Lista_Susp_!PRAZO,2,0)+Tabela1[[#This Row],[DATA]],"")</f>
        <v/>
      </c>
      <c r="AA1211" s="19" t="b">
        <f ca="1">IF(Tabela1[[#This Row],[R.A.E]]="SIM",IF(AC1211="ok","CONCLUÍDO",IF(Tabela1[[#This Row],[PRAZO ABERTURA R.A.E]]&lt;TODAY(),"ATRASADO","NO PRAZO")))</f>
        <v>0</v>
      </c>
      <c r="AB1211" s="19" t="str">
        <f ca="1">IF(Tabela1[[#This Row],[PRAZO ABERTURA R.A.E]]&gt;=TODAY(),"",IF(Tabela1[[#This Row],[STATUS]]="ATRASADO",TODAY()-Tabela1[[#This Row],[PRAZO ABERTURA R.A.E]],""))</f>
        <v/>
      </c>
      <c r="AE1211" s="2"/>
      <c r="AF1211" t="s">
        <v>52</v>
      </c>
    </row>
    <row r="1212" spans="1:32" ht="30" x14ac:dyDescent="0.25">
      <c r="A1212" s="20">
        <v>1211</v>
      </c>
      <c r="B1212" s="20" t="s">
        <v>32</v>
      </c>
      <c r="C1212" s="49">
        <v>45561</v>
      </c>
      <c r="D1212" s="6" t="str">
        <f t="shared" si="16"/>
        <v>setembro</v>
      </c>
      <c r="E1212" s="21">
        <v>0.51388888888888895</v>
      </c>
      <c r="F1212" s="40" t="s">
        <v>6477</v>
      </c>
      <c r="G1212" s="20" t="s">
        <v>64</v>
      </c>
      <c r="H1212" s="9"/>
      <c r="I1212" s="10"/>
      <c r="J1212" s="2"/>
      <c r="K1212" s="11" t="s">
        <v>6478</v>
      </c>
      <c r="L1212" s="4" t="s">
        <v>689</v>
      </c>
      <c r="M1212" s="2" t="s">
        <v>128</v>
      </c>
      <c r="N1212" s="20" t="s">
        <v>4316</v>
      </c>
      <c r="O1212" s="20" t="s">
        <v>6479</v>
      </c>
      <c r="P1212" s="2" t="s">
        <v>3111</v>
      </c>
      <c r="S1212" s="2"/>
      <c r="T1212" s="41" t="s">
        <v>6480</v>
      </c>
      <c r="U1212" s="2" t="s">
        <v>4955</v>
      </c>
      <c r="V1212" s="2" t="s">
        <v>1038</v>
      </c>
      <c r="W1212" s="2" t="s">
        <v>46</v>
      </c>
      <c r="X1212" s="2" t="s">
        <v>47</v>
      </c>
      <c r="Y1212" s="2" t="s">
        <v>48</v>
      </c>
      <c r="Z1212" s="17" t="str">
        <f>IF(Tabela1[[#This Row],[R.A.E]]="SIM",VLOOKUP(Tabela1[[#This Row],[CLASSIFICAÇÃO]],[1]Lista_Susp_!PRAZO,2,0)+Tabela1[[#This Row],[DATA]],"")</f>
        <v/>
      </c>
      <c r="AA1212" s="19" t="b">
        <f ca="1">IF(Tabela1[[#This Row],[R.A.E]]="SIM",IF(AC1212="ok","CONCLUÍDO",IF(Tabela1[[#This Row],[PRAZO ABERTURA R.A.E]]&lt;TODAY(),"ATRASADO","NO PRAZO")))</f>
        <v>0</v>
      </c>
      <c r="AB1212" s="19" t="str">
        <f ca="1">IF(Tabela1[[#This Row],[PRAZO ABERTURA R.A.E]]&gt;=TODAY(),"",IF(Tabela1[[#This Row],[STATUS]]="ATRASADO",TODAY()-Tabela1[[#This Row],[PRAZO ABERTURA R.A.E]],""))</f>
        <v/>
      </c>
      <c r="AE1212" s="2"/>
      <c r="AF1212" t="s">
        <v>52</v>
      </c>
    </row>
    <row r="1213" spans="1:32" ht="45" x14ac:dyDescent="0.25">
      <c r="A1213" s="20">
        <v>1212</v>
      </c>
      <c r="B1213" s="20" t="s">
        <v>32</v>
      </c>
      <c r="C1213" s="49">
        <v>45559</v>
      </c>
      <c r="D1213" s="6" t="str">
        <f t="shared" si="16"/>
        <v>setembro</v>
      </c>
      <c r="E1213" s="21">
        <v>0.28472222222222221</v>
      </c>
      <c r="F1213" s="40" t="s">
        <v>6481</v>
      </c>
      <c r="G1213" s="20" t="s">
        <v>34</v>
      </c>
      <c r="H1213" s="9" t="s">
        <v>93</v>
      </c>
      <c r="I1213" s="10"/>
      <c r="J1213" s="2"/>
      <c r="K1213" s="11" t="s">
        <v>6482</v>
      </c>
      <c r="L1213" s="4" t="s">
        <v>560</v>
      </c>
      <c r="M1213" s="2" t="s">
        <v>128</v>
      </c>
      <c r="N1213" s="20" t="s">
        <v>6483</v>
      </c>
      <c r="O1213" s="20" t="s">
        <v>6484</v>
      </c>
      <c r="P1213" s="2" t="s">
        <v>329</v>
      </c>
      <c r="S1213" s="2"/>
      <c r="T1213" s="41" t="s">
        <v>6485</v>
      </c>
      <c r="U1213" s="2" t="s">
        <v>6486</v>
      </c>
      <c r="V1213" s="2" t="s">
        <v>1038</v>
      </c>
      <c r="W1213" s="2" t="s">
        <v>46</v>
      </c>
      <c r="X1213" s="2" t="s">
        <v>47</v>
      </c>
      <c r="Y1213" s="2" t="s">
        <v>48</v>
      </c>
      <c r="Z1213" s="17" t="str">
        <f>IF(Tabela1[[#This Row],[R.A.E]]="SIM",VLOOKUP(Tabela1[[#This Row],[CLASSIFICAÇÃO]],[1]Lista_Susp_!PRAZO,2,0)+Tabela1[[#This Row],[DATA]],"")</f>
        <v/>
      </c>
      <c r="AA1213" s="19" t="b">
        <f ca="1">IF(Tabela1[[#This Row],[R.A.E]]="SIM",IF(AC1213="ok","CONCLUÍDO",IF(Tabela1[[#This Row],[PRAZO ABERTURA R.A.E]]&lt;TODAY(),"ATRASADO","NO PRAZO")))</f>
        <v>0</v>
      </c>
      <c r="AB1213" s="19" t="str">
        <f ca="1">IF(Tabela1[[#This Row],[PRAZO ABERTURA R.A.E]]&gt;=TODAY(),"",IF(Tabela1[[#This Row],[STATUS]]="ATRASADO",TODAY()-Tabela1[[#This Row],[PRAZO ABERTURA R.A.E]],""))</f>
        <v/>
      </c>
      <c r="AE1213" s="2"/>
      <c r="AF1213" t="s">
        <v>52</v>
      </c>
    </row>
    <row r="1214" spans="1:32" ht="60" x14ac:dyDescent="0.25">
      <c r="A1214" s="20">
        <v>1213</v>
      </c>
      <c r="B1214" s="20" t="s">
        <v>32</v>
      </c>
      <c r="C1214" s="49">
        <v>45561</v>
      </c>
      <c r="D1214" s="6" t="str">
        <f t="shared" si="16"/>
        <v>setembro</v>
      </c>
      <c r="E1214" s="21">
        <v>0.58680555555555558</v>
      </c>
      <c r="F1214" s="40" t="s">
        <v>6487</v>
      </c>
      <c r="G1214" s="20" t="s">
        <v>125</v>
      </c>
      <c r="H1214" s="9"/>
      <c r="I1214" s="10"/>
      <c r="J1214" s="2" t="s">
        <v>52</v>
      </c>
      <c r="K1214" s="11" t="s">
        <v>6488</v>
      </c>
      <c r="L1214" s="4" t="s">
        <v>37</v>
      </c>
      <c r="M1214" s="2" t="s">
        <v>128</v>
      </c>
      <c r="N1214" s="20" t="s">
        <v>6313</v>
      </c>
      <c r="O1214" s="20" t="s">
        <v>6489</v>
      </c>
      <c r="P1214" s="2" t="s">
        <v>6490</v>
      </c>
      <c r="S1214" s="2"/>
      <c r="T1214" s="41" t="s">
        <v>6491</v>
      </c>
      <c r="U1214" s="2" t="s">
        <v>6492</v>
      </c>
      <c r="V1214" s="2" t="s">
        <v>219</v>
      </c>
      <c r="W1214" s="2" t="s">
        <v>184</v>
      </c>
      <c r="X1214" s="2" t="s">
        <v>151</v>
      </c>
      <c r="Y1214" s="2" t="s">
        <v>52</v>
      </c>
      <c r="Z1214" s="17">
        <f>IF(Tabela1[[#This Row],[R.A.E]]="SIM",VLOOKUP(Tabela1[[#This Row],[CLASSIFICAÇÃO]],[1]Lista_Susp_!PRAZO,2,0)+Tabela1[[#This Row],[DATA]],"")</f>
        <v>45568</v>
      </c>
      <c r="AA1214" s="19" t="str">
        <f ca="1">IF(Tabela1[[#This Row],[R.A.E]]="SIM",IF(AC1214="ok","CONCLUÍDO",IF(Tabela1[[#This Row],[PRAZO ABERTURA R.A.E]]&lt;TODAY(),"ATRASADO","NO PRAZO")))</f>
        <v>CONCLUÍDO</v>
      </c>
      <c r="AB1214" s="19" t="str">
        <f ca="1">IF(Tabela1[[#This Row],[PRAZO ABERTURA R.A.E]]&gt;=TODAY(),"",IF(Tabela1[[#This Row],[STATUS]]="ATRASADO",TODAY()-Tabela1[[#This Row],[PRAZO ABERTURA R.A.E]],""))</f>
        <v/>
      </c>
      <c r="AC1214" s="2" t="s">
        <v>186</v>
      </c>
      <c r="AD1214" s="17">
        <v>45568</v>
      </c>
      <c r="AE1214" s="2"/>
      <c r="AF1214" t="s">
        <v>52</v>
      </c>
    </row>
    <row r="1215" spans="1:32" ht="45" x14ac:dyDescent="0.25">
      <c r="A1215" s="20">
        <v>1214</v>
      </c>
      <c r="B1215" s="20" t="s">
        <v>32</v>
      </c>
      <c r="C1215" s="49">
        <v>45561</v>
      </c>
      <c r="D1215" s="6" t="str">
        <f t="shared" si="16"/>
        <v>setembro</v>
      </c>
      <c r="E1215" s="21">
        <v>0.53819444444444442</v>
      </c>
      <c r="F1215" s="40" t="s">
        <v>6493</v>
      </c>
      <c r="G1215" s="20" t="s">
        <v>34</v>
      </c>
      <c r="H1215" s="9" t="s">
        <v>113</v>
      </c>
      <c r="I1215" s="10"/>
      <c r="J1215" s="2"/>
      <c r="K1215" s="11" t="s">
        <v>6494</v>
      </c>
      <c r="L1215" s="4" t="s">
        <v>982</v>
      </c>
      <c r="M1215" s="2" t="s">
        <v>38</v>
      </c>
      <c r="N1215" s="20" t="s">
        <v>4519</v>
      </c>
      <c r="O1215" s="20" t="s">
        <v>6495</v>
      </c>
      <c r="P1215" s="2" t="s">
        <v>3090</v>
      </c>
      <c r="S1215" s="2"/>
      <c r="T1215" s="41" t="s">
        <v>6496</v>
      </c>
      <c r="U1215" s="2" t="s">
        <v>6050</v>
      </c>
      <c r="V1215" s="2" t="s">
        <v>1551</v>
      </c>
      <c r="W1215" s="2" t="s">
        <v>46</v>
      </c>
      <c r="X1215" s="2" t="s">
        <v>47</v>
      </c>
      <c r="Y1215" s="2" t="s">
        <v>52</v>
      </c>
      <c r="Z1215" s="17">
        <f>IF(Tabela1[[#This Row],[R.A.E]]="SIM",VLOOKUP(Tabela1[[#This Row],[CLASSIFICAÇÃO]],[1]Lista_Susp_!PRAZO,2,0)+Tabela1[[#This Row],[DATA]],"")</f>
        <v>45568</v>
      </c>
      <c r="AA1215" s="19" t="str">
        <f ca="1">IF(Tabela1[[#This Row],[R.A.E]]="SIM",IF(AC1215="ok","CONCLUÍDO",IF(Tabela1[[#This Row],[PRAZO ABERTURA R.A.E]]&lt;TODAY(),"ATRASADO","NO PRAZO")))</f>
        <v>CONCLUÍDO</v>
      </c>
      <c r="AB1215" s="19" t="str">
        <f ca="1">IF(Tabela1[[#This Row],[PRAZO ABERTURA R.A.E]]&gt;=TODAY(),"",IF(Tabela1[[#This Row],[STATUS]]="ATRASADO",TODAY()-Tabela1[[#This Row],[PRAZO ABERTURA R.A.E]],""))</f>
        <v/>
      </c>
      <c r="AC1215" s="2" t="s">
        <v>186</v>
      </c>
      <c r="AD1215" s="17">
        <v>45560</v>
      </c>
      <c r="AE1215" s="2"/>
      <c r="AF1215" t="s">
        <v>52</v>
      </c>
    </row>
    <row r="1216" spans="1:32" x14ac:dyDescent="0.25">
      <c r="A1216" s="20">
        <v>1215</v>
      </c>
      <c r="B1216" s="20" t="s">
        <v>71</v>
      </c>
      <c r="C1216" s="49">
        <v>45559</v>
      </c>
      <c r="D1216" s="6" t="str">
        <f t="shared" si="16"/>
        <v>setembro</v>
      </c>
      <c r="E1216" s="21">
        <v>0.53472222222222221</v>
      </c>
      <c r="F1216" s="40" t="s">
        <v>6497</v>
      </c>
      <c r="G1216" s="20" t="s">
        <v>34</v>
      </c>
      <c r="H1216" s="9" t="s">
        <v>35</v>
      </c>
      <c r="I1216" s="10"/>
      <c r="J1216" s="2"/>
      <c r="K1216" s="11" t="s">
        <v>6498</v>
      </c>
      <c r="L1216" s="4" t="s">
        <v>552</v>
      </c>
      <c r="M1216" s="2" t="s">
        <v>128</v>
      </c>
      <c r="N1216" s="20"/>
      <c r="O1216" s="85" t="s">
        <v>6499</v>
      </c>
      <c r="P1216" s="85" t="s">
        <v>3290</v>
      </c>
      <c r="S1216" s="2"/>
      <c r="T1216"/>
      <c r="V1216" s="2" t="s">
        <v>374</v>
      </c>
      <c r="W1216" s="2" t="s">
        <v>46</v>
      </c>
      <c r="X1216" s="2" t="s">
        <v>47</v>
      </c>
      <c r="Y1216" s="2" t="s">
        <v>48</v>
      </c>
      <c r="Z1216" s="17" t="str">
        <f>IF(Tabela1[[#This Row],[R.A.E]]="SIM",VLOOKUP(Tabela1[[#This Row],[CLASSIFICAÇÃO]],[1]Lista_Susp_!PRAZO,2,0)+Tabela1[[#This Row],[DATA]],"")</f>
        <v/>
      </c>
      <c r="AA1216" s="19" t="b">
        <f ca="1">IF(Tabela1[[#This Row],[R.A.E]]="SIM",IF(AC1216="ok","CONCLUÍDO",IF(Tabela1[[#This Row],[PRAZO ABERTURA R.A.E]]&lt;TODAY(),"ATRASADO","NO PRAZO")))</f>
        <v>0</v>
      </c>
      <c r="AB1216" s="19" t="str">
        <f ca="1">IF(Tabela1[[#This Row],[PRAZO ABERTURA R.A.E]]&gt;=TODAY(),"",IF(Tabela1[[#This Row],[STATUS]]="ATRASADO",TODAY()-Tabela1[[#This Row],[PRAZO ABERTURA R.A.E]],""))</f>
        <v/>
      </c>
      <c r="AE1216" s="2"/>
      <c r="AF1216" t="s">
        <v>52</v>
      </c>
    </row>
    <row r="1217" spans="1:32" ht="45" x14ac:dyDescent="0.25">
      <c r="A1217" s="20">
        <v>1216</v>
      </c>
      <c r="B1217" s="20" t="s">
        <v>71</v>
      </c>
      <c r="C1217" s="49">
        <v>45559</v>
      </c>
      <c r="D1217" s="6" t="str">
        <f t="shared" si="16"/>
        <v>setembro</v>
      </c>
      <c r="E1217" s="21">
        <v>0.53472222222222221</v>
      </c>
      <c r="F1217" s="40" t="s">
        <v>6500</v>
      </c>
      <c r="G1217" s="20" t="s">
        <v>34</v>
      </c>
      <c r="H1217" s="9" t="s">
        <v>35</v>
      </c>
      <c r="I1217" s="10"/>
      <c r="J1217" s="2"/>
      <c r="K1217" s="11" t="s">
        <v>6501</v>
      </c>
      <c r="L1217" s="4" t="s">
        <v>75</v>
      </c>
      <c r="M1217" s="2" t="s">
        <v>272</v>
      </c>
      <c r="N1217" s="20"/>
      <c r="O1217" s="85" t="s">
        <v>6502</v>
      </c>
      <c r="P1217" s="85" t="s">
        <v>3290</v>
      </c>
      <c r="S1217" s="2"/>
      <c r="T1217"/>
      <c r="V1217" s="2" t="s">
        <v>145</v>
      </c>
      <c r="W1217" s="2" t="s">
        <v>46</v>
      </c>
      <c r="X1217" s="2" t="s">
        <v>47</v>
      </c>
      <c r="Y1217" s="2" t="s">
        <v>48</v>
      </c>
      <c r="Z1217" s="17" t="str">
        <f>IF(Tabela1[[#This Row],[R.A.E]]="SIM",VLOOKUP(Tabela1[[#This Row],[CLASSIFICAÇÃO]],[1]Lista_Susp_!PRAZO,2,0)+Tabela1[[#This Row],[DATA]],"")</f>
        <v/>
      </c>
      <c r="AA1217" s="19" t="b">
        <f ca="1">IF(Tabela1[[#This Row],[R.A.E]]="SIM",IF(AC1217="ok","CONCLUÍDO",IF(Tabela1[[#This Row],[PRAZO ABERTURA R.A.E]]&lt;TODAY(),"ATRASADO","NO PRAZO")))</f>
        <v>0</v>
      </c>
      <c r="AB1217" s="19" t="str">
        <f ca="1">IF(Tabela1[[#This Row],[PRAZO ABERTURA R.A.E]]&gt;=TODAY(),"",IF(Tabela1[[#This Row],[STATUS]]="ATRASADO",TODAY()-Tabela1[[#This Row],[PRAZO ABERTURA R.A.E]],""))</f>
        <v/>
      </c>
      <c r="AE1217" s="2"/>
      <c r="AF1217" t="s">
        <v>52</v>
      </c>
    </row>
    <row r="1218" spans="1:32" ht="30" x14ac:dyDescent="0.25">
      <c r="A1218" s="20">
        <v>1217</v>
      </c>
      <c r="B1218" s="20" t="s">
        <v>71</v>
      </c>
      <c r="C1218" s="49">
        <v>45560</v>
      </c>
      <c r="D1218" s="6" t="str">
        <f t="shared" si="16"/>
        <v>setembro</v>
      </c>
      <c r="E1218" s="21">
        <v>0.34722222222222227</v>
      </c>
      <c r="F1218" s="40" t="s">
        <v>6503</v>
      </c>
      <c r="G1218" s="20" t="s">
        <v>125</v>
      </c>
      <c r="H1218" s="9"/>
      <c r="I1218" s="10"/>
      <c r="J1218" s="2" t="s">
        <v>52</v>
      </c>
      <c r="K1218" s="11" t="s">
        <v>6504</v>
      </c>
      <c r="L1218" s="4" t="s">
        <v>138</v>
      </c>
      <c r="M1218" s="2" t="s">
        <v>128</v>
      </c>
      <c r="N1218" s="20"/>
      <c r="O1218" s="85" t="s">
        <v>6505</v>
      </c>
      <c r="P1218" s="85" t="s">
        <v>329</v>
      </c>
      <c r="S1218" s="2"/>
      <c r="T1218"/>
      <c r="V1218" s="2" t="s">
        <v>145</v>
      </c>
      <c r="W1218" s="2" t="s">
        <v>61</v>
      </c>
      <c r="X1218" s="2" t="s">
        <v>123</v>
      </c>
      <c r="Y1218" s="2" t="s">
        <v>52</v>
      </c>
      <c r="Z1218" s="17">
        <f>IF(Tabela1[[#This Row],[R.A.E]]="SIM",VLOOKUP(Tabela1[[#This Row],[CLASSIFICAÇÃO]],[1]Lista_Susp_!PRAZO,2,0)+Tabela1[[#This Row],[DATA]],"")</f>
        <v>45567</v>
      </c>
      <c r="AA1218" s="19" t="str">
        <f ca="1">IF(Tabela1[[#This Row],[R.A.E]]="SIM",IF(AC1218="ok","CONCLUÍDO",IF(Tabela1[[#This Row],[PRAZO ABERTURA R.A.E]]&lt;TODAY(),"ATRASADO","NO PRAZO")))</f>
        <v>ATRASADO</v>
      </c>
      <c r="AB1218" s="19">
        <f ca="1">IF(Tabela1[[#This Row],[PRAZO ABERTURA R.A.E]]&gt;=TODAY(),"",IF(Tabela1[[#This Row],[STATUS]]="ATRASADO",TODAY()-Tabela1[[#This Row],[PRAZO ABERTURA R.A.E]],""))</f>
        <v>16</v>
      </c>
      <c r="AE1218" s="2"/>
      <c r="AF1218" t="s">
        <v>52</v>
      </c>
    </row>
    <row r="1219" spans="1:32" ht="45" x14ac:dyDescent="0.25">
      <c r="A1219" s="20">
        <v>1218</v>
      </c>
      <c r="B1219" s="20" t="s">
        <v>32</v>
      </c>
      <c r="C1219" s="49">
        <v>45561</v>
      </c>
      <c r="D1219" s="6" t="str">
        <f t="shared" si="16"/>
        <v>setembro</v>
      </c>
      <c r="E1219" s="21">
        <v>0.60416666666666663</v>
      </c>
      <c r="F1219" s="40" t="s">
        <v>6506</v>
      </c>
      <c r="G1219" s="20" t="s">
        <v>34</v>
      </c>
      <c r="H1219" s="9" t="s">
        <v>113</v>
      </c>
      <c r="I1219" s="10"/>
      <c r="J1219" s="2"/>
      <c r="K1219" s="11" t="s">
        <v>6507</v>
      </c>
      <c r="L1219" s="4" t="s">
        <v>115</v>
      </c>
      <c r="M1219" s="2" t="s">
        <v>38</v>
      </c>
      <c r="N1219" s="20"/>
      <c r="O1219" s="85" t="s">
        <v>6508</v>
      </c>
      <c r="P1219" s="85" t="s">
        <v>1715</v>
      </c>
      <c r="S1219" s="2"/>
      <c r="T1219"/>
      <c r="V1219" s="2" t="s">
        <v>145</v>
      </c>
      <c r="W1219" s="2" t="s">
        <v>46</v>
      </c>
      <c r="X1219" s="2" t="s">
        <v>47</v>
      </c>
      <c r="Y1219" s="2" t="s">
        <v>48</v>
      </c>
      <c r="Z1219" s="17" t="str">
        <f>IF(Tabela1[[#This Row],[R.A.E]]="SIM",VLOOKUP(Tabela1[[#This Row],[CLASSIFICAÇÃO]],[1]Lista_Susp_!PRAZO,2,0)+Tabela1[[#This Row],[DATA]],"")</f>
        <v/>
      </c>
      <c r="AA1219" s="19" t="b">
        <f ca="1">IF(Tabela1[[#This Row],[R.A.E]]="SIM",IF(AC1219="ok","CONCLUÍDO",IF(Tabela1[[#This Row],[PRAZO ABERTURA R.A.E]]&lt;TODAY(),"ATRASADO","NO PRAZO")))</f>
        <v>0</v>
      </c>
      <c r="AB1219" s="19" t="str">
        <f ca="1">IF(Tabela1[[#This Row],[PRAZO ABERTURA R.A.E]]&gt;=TODAY(),"",IF(Tabela1[[#This Row],[STATUS]]="ATRASADO",TODAY()-Tabela1[[#This Row],[PRAZO ABERTURA R.A.E]],""))</f>
        <v/>
      </c>
      <c r="AE1219" s="2"/>
      <c r="AF1219" t="s">
        <v>52</v>
      </c>
    </row>
    <row r="1220" spans="1:32" ht="30" x14ac:dyDescent="0.25">
      <c r="A1220" s="20">
        <v>1219</v>
      </c>
      <c r="B1220" s="20" t="s">
        <v>71</v>
      </c>
      <c r="C1220" s="49">
        <v>45562</v>
      </c>
      <c r="D1220" s="6" t="str">
        <f t="shared" si="16"/>
        <v>setembro</v>
      </c>
      <c r="E1220" s="21">
        <v>0.54513888888888895</v>
      </c>
      <c r="F1220" s="40" t="s">
        <v>6509</v>
      </c>
      <c r="G1220" s="20" t="s">
        <v>125</v>
      </c>
      <c r="H1220" s="9"/>
      <c r="I1220" s="10"/>
      <c r="J1220" s="2"/>
      <c r="K1220" s="11" t="s">
        <v>6510</v>
      </c>
      <c r="L1220" s="4" t="s">
        <v>3830</v>
      </c>
      <c r="M1220" s="2" t="s">
        <v>128</v>
      </c>
      <c r="N1220" s="20"/>
      <c r="O1220" s="20" t="s">
        <v>6511</v>
      </c>
      <c r="P1220" s="2" t="s">
        <v>6512</v>
      </c>
      <c r="S1220" s="2"/>
      <c r="T1220" t="s">
        <v>6513</v>
      </c>
      <c r="U1220" s="2" t="s">
        <v>1711</v>
      </c>
      <c r="V1220" s="2" t="s">
        <v>3811</v>
      </c>
      <c r="W1220" s="2" t="s">
        <v>46</v>
      </c>
      <c r="X1220" s="2" t="s">
        <v>47</v>
      </c>
      <c r="Y1220" s="2" t="s">
        <v>48</v>
      </c>
      <c r="Z1220" s="17" t="str">
        <f>IF(Tabela1[[#This Row],[R.A.E]]="SIM",VLOOKUP(Tabela1[[#This Row],[CLASSIFICAÇÃO]],[1]Lista_Susp_!PRAZO,2,0)+Tabela1[[#This Row],[DATA]],"")</f>
        <v/>
      </c>
      <c r="AA1220" s="19" t="b">
        <f ca="1">IF(Tabela1[[#This Row],[R.A.E]]="SIM",IF(AC1220="ok","CONCLUÍDO",IF(Tabela1[[#This Row],[PRAZO ABERTURA R.A.E]]&lt;TODAY(),"ATRASADO","NO PRAZO")))</f>
        <v>0</v>
      </c>
      <c r="AB1220" s="19" t="str">
        <f ca="1">IF(Tabela1[[#This Row],[PRAZO ABERTURA R.A.E]]&gt;=TODAY(),"",IF(Tabela1[[#This Row],[STATUS]]="ATRASADO",TODAY()-Tabela1[[#This Row],[PRAZO ABERTURA R.A.E]],""))</f>
        <v/>
      </c>
      <c r="AE1220" s="2"/>
      <c r="AF1220" t="s">
        <v>52</v>
      </c>
    </row>
    <row r="1221" spans="1:32" ht="75" x14ac:dyDescent="0.25">
      <c r="A1221" s="20">
        <v>1220</v>
      </c>
      <c r="B1221" s="20" t="s">
        <v>32</v>
      </c>
      <c r="C1221" s="49">
        <v>45562</v>
      </c>
      <c r="D1221" s="6" t="str">
        <f t="shared" si="16"/>
        <v>setembro</v>
      </c>
      <c r="E1221" s="21">
        <v>0.58263888888888882</v>
      </c>
      <c r="F1221" s="40" t="s">
        <v>6514</v>
      </c>
      <c r="G1221" s="20" t="s">
        <v>34</v>
      </c>
      <c r="H1221" s="9" t="s">
        <v>113</v>
      </c>
      <c r="I1221" s="10"/>
      <c r="J1221" s="2"/>
      <c r="K1221" s="11" t="s">
        <v>6515</v>
      </c>
      <c r="L1221" s="4" t="s">
        <v>879</v>
      </c>
      <c r="M1221" s="2" t="s">
        <v>38</v>
      </c>
      <c r="N1221" s="20" t="s">
        <v>4519</v>
      </c>
      <c r="O1221" s="20" t="s">
        <v>6516</v>
      </c>
      <c r="P1221" s="2" t="s">
        <v>3135</v>
      </c>
      <c r="S1221" s="2"/>
      <c r="T1221" s="41" t="s">
        <v>6517</v>
      </c>
      <c r="U1221" s="2" t="s">
        <v>3137</v>
      </c>
      <c r="V1221" s="2" t="s">
        <v>1551</v>
      </c>
      <c r="W1221" s="2" t="s">
        <v>46</v>
      </c>
      <c r="X1221" s="2" t="s">
        <v>47</v>
      </c>
      <c r="Y1221" s="2" t="s">
        <v>48</v>
      </c>
      <c r="Z1221" s="17" t="str">
        <f>IF(Tabela1[[#This Row],[R.A.E]]="SIM",VLOOKUP(Tabela1[[#This Row],[CLASSIFICAÇÃO]],[1]Lista_Susp_!PRAZO,2,0)+Tabela1[[#This Row],[DATA]],"")</f>
        <v/>
      </c>
      <c r="AA1221" s="19" t="b">
        <f ca="1">IF(Tabela1[[#This Row],[R.A.E]]="SIM",IF(AC1221="ok","CONCLUÍDO",IF(Tabela1[[#This Row],[PRAZO ABERTURA R.A.E]]&lt;TODAY(),"ATRASADO","NO PRAZO")))</f>
        <v>0</v>
      </c>
      <c r="AB1221" s="19" t="str">
        <f ca="1">IF(Tabela1[[#This Row],[PRAZO ABERTURA R.A.E]]&gt;=TODAY(),"",IF(Tabela1[[#This Row],[STATUS]]="ATRASADO",TODAY()-Tabela1[[#This Row],[PRAZO ABERTURA R.A.E]],""))</f>
        <v/>
      </c>
      <c r="AE1221" s="2"/>
      <c r="AF1221" t="s">
        <v>52</v>
      </c>
    </row>
    <row r="1222" spans="1:32" ht="45" x14ac:dyDescent="0.25">
      <c r="A1222" s="20">
        <v>1221</v>
      </c>
      <c r="B1222" s="20" t="s">
        <v>32</v>
      </c>
      <c r="C1222" s="49">
        <v>45561</v>
      </c>
      <c r="D1222" s="6" t="str">
        <f t="shared" si="16"/>
        <v>setembro</v>
      </c>
      <c r="E1222" s="21">
        <v>0.6875</v>
      </c>
      <c r="F1222" s="40" t="s">
        <v>6518</v>
      </c>
      <c r="G1222" s="20" t="s">
        <v>64</v>
      </c>
      <c r="H1222" s="9"/>
      <c r="I1222" s="10"/>
      <c r="J1222" s="2"/>
      <c r="K1222" s="11" t="s">
        <v>6519</v>
      </c>
      <c r="L1222" s="4" t="s">
        <v>37</v>
      </c>
      <c r="M1222" s="2" t="s">
        <v>76</v>
      </c>
      <c r="N1222" s="2" t="s">
        <v>6520</v>
      </c>
      <c r="O1222" s="20" t="s">
        <v>6521</v>
      </c>
      <c r="P1222" s="2" t="s">
        <v>3111</v>
      </c>
      <c r="S1222" s="2"/>
      <c r="T1222" s="41" t="s">
        <v>6522</v>
      </c>
      <c r="U1222" s="2" t="s">
        <v>4960</v>
      </c>
      <c r="V1222" s="2" t="s">
        <v>467</v>
      </c>
      <c r="W1222" s="2" t="s">
        <v>46</v>
      </c>
      <c r="X1222" s="2" t="s">
        <v>47</v>
      </c>
      <c r="Y1222" s="2" t="s">
        <v>48</v>
      </c>
      <c r="Z1222" s="17" t="str">
        <f>IF(Tabela1[[#This Row],[R.A.E]]="SIM",VLOOKUP(Tabela1[[#This Row],[CLASSIFICAÇÃO]],[1]Lista_Susp_!PRAZO,2,0)+Tabela1[[#This Row],[DATA]],"")</f>
        <v/>
      </c>
      <c r="AA1222" s="19" t="b">
        <f ca="1">IF(Tabela1[[#This Row],[R.A.E]]="SIM",IF(AC1222="ok","CONCLUÍDO",IF(Tabela1[[#This Row],[PRAZO ABERTURA R.A.E]]&lt;TODAY(),"ATRASADO","NO PRAZO")))</f>
        <v>0</v>
      </c>
      <c r="AB1222" s="19" t="str">
        <f ca="1">IF(Tabela1[[#This Row],[PRAZO ABERTURA R.A.E]]&gt;=TODAY(),"",IF(Tabela1[[#This Row],[STATUS]]="ATRASADO",TODAY()-Tabela1[[#This Row],[PRAZO ABERTURA R.A.E]],""))</f>
        <v/>
      </c>
      <c r="AE1222" s="2"/>
      <c r="AF1222" t="s">
        <v>52</v>
      </c>
    </row>
    <row r="1223" spans="1:32" ht="30" x14ac:dyDescent="0.25">
      <c r="A1223" s="84">
        <v>1222</v>
      </c>
      <c r="B1223" s="20" t="s">
        <v>32</v>
      </c>
      <c r="C1223" s="49">
        <v>45565</v>
      </c>
      <c r="D1223" s="6" t="str">
        <f t="shared" si="16"/>
        <v>setembro</v>
      </c>
      <c r="E1223" s="21">
        <v>0.56944444444444442</v>
      </c>
      <c r="F1223" s="40" t="s">
        <v>6523</v>
      </c>
      <c r="G1223" s="20" t="s">
        <v>34</v>
      </c>
      <c r="H1223" s="9" t="s">
        <v>93</v>
      </c>
      <c r="I1223" s="10"/>
      <c r="J1223" s="2"/>
      <c r="K1223" s="11" t="s">
        <v>6524</v>
      </c>
      <c r="L1223" s="4" t="s">
        <v>174</v>
      </c>
      <c r="M1223" s="2" t="s">
        <v>96</v>
      </c>
      <c r="N1223" s="20" t="s">
        <v>4077</v>
      </c>
      <c r="O1223" s="20" t="s">
        <v>6525</v>
      </c>
      <c r="P1223" s="2" t="s">
        <v>6526</v>
      </c>
      <c r="S1223" s="2"/>
      <c r="T1223" s="41" t="s">
        <v>6527</v>
      </c>
      <c r="U1223" s="2" t="s">
        <v>6528</v>
      </c>
      <c r="V1223" s="2" t="s">
        <v>279</v>
      </c>
      <c r="W1223" s="2" t="s">
        <v>46</v>
      </c>
      <c r="X1223" s="2" t="s">
        <v>47</v>
      </c>
      <c r="Y1223" s="2" t="s">
        <v>48</v>
      </c>
      <c r="Z1223" s="17" t="str">
        <f>IF(Tabela1[[#This Row],[R.A.E]]="SIM",VLOOKUP(Tabela1[[#This Row],[CLASSIFICAÇÃO]],[1]Lista_Susp_!PRAZO,2,0)+Tabela1[[#This Row],[DATA]],"")</f>
        <v/>
      </c>
      <c r="AA1223" s="19" t="b">
        <f ca="1">IF(Tabela1[[#This Row],[R.A.E]]="SIM",IF(AC1223="ok","CONCLUÍDO",IF(Tabela1[[#This Row],[PRAZO ABERTURA R.A.E]]&lt;TODAY(),"ATRASADO","NO PRAZO")))</f>
        <v>0</v>
      </c>
      <c r="AB1223" s="19" t="str">
        <f ca="1">IF(Tabela1[[#This Row],[PRAZO ABERTURA R.A.E]]&gt;=TODAY(),"",IF(Tabela1[[#This Row],[STATUS]]="ATRASADO",TODAY()-Tabela1[[#This Row],[PRAZO ABERTURA R.A.E]],""))</f>
        <v/>
      </c>
      <c r="AE1223" s="2"/>
      <c r="AF1223" t="s">
        <v>52</v>
      </c>
    </row>
    <row r="1224" spans="1:32" ht="30" x14ac:dyDescent="0.25">
      <c r="A1224" s="44">
        <v>1223</v>
      </c>
      <c r="B1224" s="20" t="s">
        <v>32</v>
      </c>
      <c r="C1224" s="49">
        <v>45565</v>
      </c>
      <c r="D1224" s="6" t="str">
        <f t="shared" si="16"/>
        <v>setembro</v>
      </c>
      <c r="E1224" s="21">
        <v>0.58333333333333337</v>
      </c>
      <c r="F1224" s="40" t="s">
        <v>6523</v>
      </c>
      <c r="G1224" s="20" t="s">
        <v>34</v>
      </c>
      <c r="H1224" s="9" t="s">
        <v>93</v>
      </c>
      <c r="I1224" s="10"/>
      <c r="J1224" s="2" t="s">
        <v>52</v>
      </c>
      <c r="K1224" s="11" t="s">
        <v>6529</v>
      </c>
      <c r="L1224" s="4" t="s">
        <v>174</v>
      </c>
      <c r="M1224" s="2" t="s">
        <v>96</v>
      </c>
      <c r="N1224" s="20" t="s">
        <v>4077</v>
      </c>
      <c r="O1224" s="20" t="s">
        <v>6530</v>
      </c>
      <c r="P1224" s="2" t="s">
        <v>6526</v>
      </c>
      <c r="S1224" s="2"/>
      <c r="T1224" s="41" t="s">
        <v>6527</v>
      </c>
      <c r="U1224" s="2" t="s">
        <v>6528</v>
      </c>
      <c r="V1224" s="2" t="s">
        <v>279</v>
      </c>
      <c r="W1224" s="2" t="s">
        <v>184</v>
      </c>
      <c r="X1224" s="2" t="s">
        <v>47</v>
      </c>
      <c r="Y1224" s="2" t="s">
        <v>52</v>
      </c>
      <c r="Z1224" s="17">
        <f>IF(Tabela1[[#This Row],[R.A.E]]="SIM",VLOOKUP(Tabela1[[#This Row],[CLASSIFICAÇÃO]],[1]Lista_Susp_!PRAZO,2,0)+Tabela1[[#This Row],[DATA]],"")</f>
        <v>45572</v>
      </c>
      <c r="AA1224" s="19" t="str">
        <f ca="1">IF(Tabela1[[#This Row],[R.A.E]]="SIM",IF(AC1224="ok","CONCLUÍDO",IF(Tabela1[[#This Row],[PRAZO ABERTURA R.A.E]]&lt;TODAY(),"ATRASADO","NO PRAZO")))</f>
        <v>ATRASADO</v>
      </c>
      <c r="AB1224" s="19">
        <f ca="1">IF(Tabela1[[#This Row],[PRAZO ABERTURA R.A.E]]&gt;=TODAY(),"",IF(Tabela1[[#This Row],[STATUS]]="ATRASADO",TODAY()-Tabela1[[#This Row],[PRAZO ABERTURA R.A.E]],""))</f>
        <v>11</v>
      </c>
      <c r="AE1224" s="2"/>
      <c r="AF1224" t="s">
        <v>52</v>
      </c>
    </row>
    <row r="1225" spans="1:32" x14ac:dyDescent="0.25">
      <c r="A1225" s="20">
        <v>1224</v>
      </c>
      <c r="B1225" s="20" t="s">
        <v>32</v>
      </c>
      <c r="C1225" s="49">
        <v>45562</v>
      </c>
      <c r="D1225" s="6" t="str">
        <f t="shared" si="16"/>
        <v>setembro</v>
      </c>
      <c r="E1225" s="21">
        <v>0.63888888888888895</v>
      </c>
      <c r="F1225" s="40" t="s">
        <v>6531</v>
      </c>
      <c r="G1225" s="20" t="s">
        <v>50</v>
      </c>
      <c r="H1225" s="9"/>
      <c r="I1225" s="10" t="s">
        <v>172</v>
      </c>
      <c r="J1225" s="2"/>
      <c r="K1225" s="11" t="s">
        <v>6532</v>
      </c>
      <c r="L1225" s="4" t="s">
        <v>37</v>
      </c>
      <c r="M1225" s="2" t="s">
        <v>3900</v>
      </c>
      <c r="N1225" s="20" t="s">
        <v>5022</v>
      </c>
      <c r="O1225" s="20" t="s">
        <v>6533</v>
      </c>
      <c r="P1225" s="2" t="s">
        <v>6534</v>
      </c>
      <c r="S1225" s="2"/>
      <c r="T1225" s="41" t="s">
        <v>6535</v>
      </c>
      <c r="U1225" s="2" t="s">
        <v>6536</v>
      </c>
      <c r="V1225" s="2" t="s">
        <v>135</v>
      </c>
      <c r="W1225" s="2" t="s">
        <v>184</v>
      </c>
      <c r="X1225" s="2" t="s">
        <v>47</v>
      </c>
      <c r="Y1225" s="2" t="s">
        <v>52</v>
      </c>
      <c r="Z1225" s="17">
        <f>IF(Tabela1[[#This Row],[R.A.E]]="SIM",VLOOKUP(Tabela1[[#This Row],[CLASSIFICAÇÃO]],[1]Lista_Susp_!PRAZO,2,0)+Tabela1[[#This Row],[DATA]],"")</f>
        <v>45569</v>
      </c>
      <c r="AA1225" s="19" t="str">
        <f ca="1">IF(Tabela1[[#This Row],[R.A.E]]="SIM",IF(AC1225="ok","CONCLUÍDO",IF(Tabela1[[#This Row],[PRAZO ABERTURA R.A.E]]&lt;TODAY(),"ATRASADO","NO PRAZO")))</f>
        <v>ATRASADO</v>
      </c>
      <c r="AB1225" s="19">
        <f ca="1">IF(Tabela1[[#This Row],[PRAZO ABERTURA R.A.E]]&gt;=TODAY(),"",IF(Tabela1[[#This Row],[STATUS]]="ATRASADO",TODAY()-Tabela1[[#This Row],[PRAZO ABERTURA R.A.E]],""))</f>
        <v>14</v>
      </c>
      <c r="AE1225" s="2"/>
      <c r="AF1225" t="s">
        <v>48</v>
      </c>
    </row>
    <row r="1226" spans="1:32" x14ac:dyDescent="0.25">
      <c r="A1226" s="20">
        <v>1225</v>
      </c>
      <c r="B1226" s="20" t="s">
        <v>32</v>
      </c>
      <c r="C1226" s="49">
        <v>45566</v>
      </c>
      <c r="D1226" s="6" t="str">
        <f t="shared" si="16"/>
        <v>outubro</v>
      </c>
      <c r="E1226" s="21">
        <v>0.55208333333333337</v>
      </c>
      <c r="F1226" s="40" t="s">
        <v>2177</v>
      </c>
      <c r="G1226" s="20" t="s">
        <v>718</v>
      </c>
      <c r="H1226" s="9"/>
      <c r="I1226" s="10"/>
      <c r="J1226" s="2"/>
      <c r="K1226" s="11" t="s">
        <v>6537</v>
      </c>
      <c r="L1226" s="4" t="s">
        <v>5727</v>
      </c>
      <c r="M1226" s="2" t="s">
        <v>128</v>
      </c>
      <c r="N1226" s="20" t="s">
        <v>128</v>
      </c>
      <c r="O1226" s="20" t="s">
        <v>6538</v>
      </c>
      <c r="P1226" s="2" t="s">
        <v>213</v>
      </c>
      <c r="S1226" s="2"/>
      <c r="T1226" s="41" t="s">
        <v>6539</v>
      </c>
      <c r="U1226" s="2" t="s">
        <v>5826</v>
      </c>
      <c r="V1226" s="2" t="s">
        <v>104</v>
      </c>
      <c r="Y1226" s="2"/>
      <c r="Z1226" s="17" t="str">
        <f>IF(Tabela1[[#This Row],[R.A.E]]="SIM",VLOOKUP(Tabela1[[#This Row],[CLASSIFICAÇÃO]],[1]Lista_Susp_!PRAZO,2,0)+Tabela1[[#This Row],[DATA]],"")</f>
        <v/>
      </c>
      <c r="AA1226" s="19" t="b">
        <f ca="1">IF(Tabela1[[#This Row],[R.A.E]]="SIM",IF(AC1226="ok","CONCLUÍDO",IF(Tabela1[[#This Row],[PRAZO ABERTURA R.A.E]]&lt;TODAY(),"ATRASADO","NO PRAZO")))</f>
        <v>0</v>
      </c>
      <c r="AB1226" s="19" t="str">
        <f ca="1">IF(Tabela1[[#This Row],[PRAZO ABERTURA R.A.E]]&gt;=TODAY(),"",IF(Tabela1[[#This Row],[STATUS]]="ATRASADO",TODAY()-Tabela1[[#This Row],[PRAZO ABERTURA R.A.E]],""))</f>
        <v/>
      </c>
      <c r="AE1226" s="2"/>
      <c r="AF1226" t="s">
        <v>52</v>
      </c>
    </row>
    <row r="1227" spans="1:32" ht="75" x14ac:dyDescent="0.25">
      <c r="A1227" s="84">
        <v>1226</v>
      </c>
      <c r="B1227" s="20" t="s">
        <v>32</v>
      </c>
      <c r="C1227" s="49">
        <v>45566</v>
      </c>
      <c r="D1227" s="6" t="str">
        <f t="shared" si="16"/>
        <v>outubro</v>
      </c>
      <c r="E1227" s="21">
        <v>0.22916666666666666</v>
      </c>
      <c r="F1227" s="40" t="s">
        <v>6540</v>
      </c>
      <c r="G1227" s="20" t="s">
        <v>73</v>
      </c>
      <c r="H1227" s="9"/>
      <c r="I1227" s="10"/>
      <c r="J1227" s="2"/>
      <c r="K1227" s="11" t="s">
        <v>6541</v>
      </c>
      <c r="L1227" s="4" t="s">
        <v>174</v>
      </c>
      <c r="M1227" s="2" t="s">
        <v>96</v>
      </c>
      <c r="N1227" s="20" t="s">
        <v>5344</v>
      </c>
      <c r="O1227" s="20" t="s">
        <v>6542</v>
      </c>
      <c r="P1227" s="2" t="s">
        <v>6543</v>
      </c>
      <c r="S1227" s="2"/>
      <c r="T1227" s="41" t="s">
        <v>6544</v>
      </c>
      <c r="U1227" s="2" t="s">
        <v>6545</v>
      </c>
      <c r="V1227" s="2" t="s">
        <v>279</v>
      </c>
      <c r="W1227" s="2" t="s">
        <v>46</v>
      </c>
      <c r="X1227" s="2" t="s">
        <v>47</v>
      </c>
      <c r="Y1227" s="2" t="s">
        <v>48</v>
      </c>
      <c r="Z1227" s="17" t="str">
        <f>IF(Tabela1[[#This Row],[R.A.E]]="SIM",VLOOKUP(Tabela1[[#This Row],[CLASSIFICAÇÃO]],[1]Lista_Susp_!PRAZO,2,0)+Tabela1[[#This Row],[DATA]],"")</f>
        <v/>
      </c>
      <c r="AA1227" s="19" t="b">
        <f ca="1">IF(Tabela1[[#This Row],[R.A.E]]="SIM",IF(AC1227="ok","CONCLUÍDO",IF(Tabela1[[#This Row],[PRAZO ABERTURA R.A.E]]&lt;TODAY(),"ATRASADO","NO PRAZO")))</f>
        <v>0</v>
      </c>
      <c r="AB1227" s="19" t="str">
        <f ca="1">IF(Tabela1[[#This Row],[PRAZO ABERTURA R.A.E]]&gt;=TODAY(),"",IF(Tabela1[[#This Row],[STATUS]]="ATRASADO",TODAY()-Tabela1[[#This Row],[PRAZO ABERTURA R.A.E]],""))</f>
        <v/>
      </c>
      <c r="AE1227" s="2"/>
      <c r="AF1227" t="s">
        <v>52</v>
      </c>
    </row>
    <row r="1228" spans="1:32" x14ac:dyDescent="0.25">
      <c r="A1228" s="20">
        <v>1227</v>
      </c>
      <c r="B1228" s="20" t="s">
        <v>71</v>
      </c>
      <c r="C1228" s="49">
        <v>45565</v>
      </c>
      <c r="D1228" s="6" t="str">
        <f t="shared" si="16"/>
        <v>setembro</v>
      </c>
      <c r="E1228" s="21">
        <v>0.69791666666666663</v>
      </c>
      <c r="F1228" s="40" t="s">
        <v>6546</v>
      </c>
      <c r="G1228" s="20" t="s">
        <v>64</v>
      </c>
      <c r="H1228" s="9"/>
      <c r="I1228" s="10"/>
      <c r="J1228" s="2"/>
      <c r="K1228" s="11" t="s">
        <v>6547</v>
      </c>
      <c r="L1228" s="4" t="s">
        <v>75</v>
      </c>
      <c r="M1228" s="2" t="s">
        <v>128</v>
      </c>
      <c r="N1228" s="20"/>
      <c r="O1228" s="20" t="s">
        <v>6548</v>
      </c>
      <c r="P1228" s="2" t="s">
        <v>6549</v>
      </c>
      <c r="S1228" s="2"/>
      <c r="T1228"/>
      <c r="V1228" s="2" t="s">
        <v>3811</v>
      </c>
      <c r="W1228" s="2" t="s">
        <v>46</v>
      </c>
      <c r="X1228" s="2" t="s">
        <v>47</v>
      </c>
      <c r="Y1228" s="2" t="s">
        <v>48</v>
      </c>
      <c r="Z1228" s="17" t="str">
        <f>IF(Tabela1[[#This Row],[R.A.E]]="SIM",VLOOKUP(Tabela1[[#This Row],[CLASSIFICAÇÃO]],[1]Lista_Susp_!PRAZO,2,0)+Tabela1[[#This Row],[DATA]],"")</f>
        <v/>
      </c>
      <c r="AA1228" s="19" t="b">
        <f ca="1">IF(Tabela1[[#This Row],[R.A.E]]="SIM",IF(AC1228="ok","CONCLUÍDO",IF(Tabela1[[#This Row],[PRAZO ABERTURA R.A.E]]&lt;TODAY(),"ATRASADO","NO PRAZO")))</f>
        <v>0</v>
      </c>
      <c r="AB1228" s="19" t="str">
        <f ca="1">IF(Tabela1[[#This Row],[PRAZO ABERTURA R.A.E]]&gt;=TODAY(),"",IF(Tabela1[[#This Row],[STATUS]]="ATRASADO",TODAY()-Tabela1[[#This Row],[PRAZO ABERTURA R.A.E]],""))</f>
        <v/>
      </c>
      <c r="AE1228" s="2"/>
      <c r="AF1228" t="s">
        <v>52</v>
      </c>
    </row>
    <row r="1229" spans="1:32" ht="30" x14ac:dyDescent="0.25">
      <c r="A1229" s="20">
        <v>1228</v>
      </c>
      <c r="B1229" s="20" t="s">
        <v>71</v>
      </c>
      <c r="C1229" s="49">
        <v>45565</v>
      </c>
      <c r="D1229" s="6" t="str">
        <f t="shared" si="16"/>
        <v>setembro</v>
      </c>
      <c r="E1229" s="21">
        <v>0.5</v>
      </c>
      <c r="F1229" s="40" t="s">
        <v>6550</v>
      </c>
      <c r="G1229" s="20" t="s">
        <v>125</v>
      </c>
      <c r="H1229" s="9"/>
      <c r="I1229" s="10"/>
      <c r="J1229" s="2"/>
      <c r="K1229" s="11" t="s">
        <v>6551</v>
      </c>
      <c r="L1229" s="4" t="s">
        <v>1595</v>
      </c>
      <c r="M1229" s="2" t="s">
        <v>128</v>
      </c>
      <c r="N1229" s="20"/>
      <c r="O1229" s="20" t="s">
        <v>6552</v>
      </c>
      <c r="P1229" s="2" t="s">
        <v>6512</v>
      </c>
      <c r="S1229" s="2"/>
      <c r="T1229"/>
      <c r="V1229" s="2" t="s">
        <v>3811</v>
      </c>
      <c r="W1229" s="2" t="s">
        <v>46</v>
      </c>
      <c r="X1229" s="2" t="s">
        <v>47</v>
      </c>
      <c r="Y1229" s="2" t="s">
        <v>48</v>
      </c>
      <c r="Z1229" s="17" t="str">
        <f>IF(Tabela1[[#This Row],[R.A.E]]="SIM",VLOOKUP(Tabela1[[#This Row],[CLASSIFICAÇÃO]],[1]Lista_Susp_!PRAZO,2,0)+Tabela1[[#This Row],[DATA]],"")</f>
        <v/>
      </c>
      <c r="AA1229" s="19" t="b">
        <f ca="1">IF(Tabela1[[#This Row],[R.A.E]]="SIM",IF(AC1229="ok","CONCLUÍDO",IF(Tabela1[[#This Row],[PRAZO ABERTURA R.A.E]]&lt;TODAY(),"ATRASADO","NO PRAZO")))</f>
        <v>0</v>
      </c>
      <c r="AB1229" s="19" t="str">
        <f ca="1">IF(Tabela1[[#This Row],[PRAZO ABERTURA R.A.E]]&gt;=TODAY(),"",IF(Tabela1[[#This Row],[STATUS]]="ATRASADO",TODAY()-Tabela1[[#This Row],[PRAZO ABERTURA R.A.E]],""))</f>
        <v/>
      </c>
      <c r="AE1229" s="2"/>
      <c r="AF1229" t="s">
        <v>52</v>
      </c>
    </row>
    <row r="1230" spans="1:32" ht="105" x14ac:dyDescent="0.25">
      <c r="A1230" s="20">
        <v>1229</v>
      </c>
      <c r="B1230" s="20" t="s">
        <v>71</v>
      </c>
      <c r="C1230" s="49">
        <v>45566</v>
      </c>
      <c r="D1230" s="6" t="str">
        <f t="shared" si="16"/>
        <v>outubro</v>
      </c>
      <c r="E1230" s="21">
        <v>0.55902777777777779</v>
      </c>
      <c r="F1230" s="40" t="s">
        <v>6553</v>
      </c>
      <c r="G1230" s="20" t="s">
        <v>125</v>
      </c>
      <c r="H1230" s="9"/>
      <c r="I1230" s="10"/>
      <c r="J1230" s="2"/>
      <c r="K1230" s="11" t="s">
        <v>6554</v>
      </c>
      <c r="L1230" s="4" t="s">
        <v>75</v>
      </c>
      <c r="M1230" s="2" t="s">
        <v>128</v>
      </c>
      <c r="N1230" s="20"/>
      <c r="O1230" s="20" t="s">
        <v>6555</v>
      </c>
      <c r="P1230" s="2" t="s">
        <v>6556</v>
      </c>
      <c r="S1230" s="2"/>
      <c r="T1230"/>
      <c r="V1230" s="2" t="s">
        <v>3811</v>
      </c>
      <c r="W1230" s="2" t="s">
        <v>46</v>
      </c>
      <c r="X1230" s="2" t="s">
        <v>47</v>
      </c>
      <c r="Y1230" s="2" t="s">
        <v>48</v>
      </c>
      <c r="Z1230" s="17" t="str">
        <f>IF(Tabela1[[#This Row],[R.A.E]]="SIM",VLOOKUP(Tabela1[[#This Row],[CLASSIFICAÇÃO]],[1]Lista_Susp_!PRAZO,2,0)+Tabela1[[#This Row],[DATA]],"")</f>
        <v/>
      </c>
      <c r="AA1230" s="19" t="b">
        <f ca="1">IF(Tabela1[[#This Row],[R.A.E]]="SIM",IF(AC1230="ok","CONCLUÍDO",IF(Tabela1[[#This Row],[PRAZO ABERTURA R.A.E]]&lt;TODAY(),"ATRASADO","NO PRAZO")))</f>
        <v>0</v>
      </c>
      <c r="AB1230" s="19" t="str">
        <f ca="1">IF(Tabela1[[#This Row],[PRAZO ABERTURA R.A.E]]&gt;=TODAY(),"",IF(Tabela1[[#This Row],[STATUS]]="ATRASADO",TODAY()-Tabela1[[#This Row],[PRAZO ABERTURA R.A.E]],""))</f>
        <v/>
      </c>
      <c r="AE1230" s="2"/>
      <c r="AF1230" t="s">
        <v>52</v>
      </c>
    </row>
    <row r="1231" spans="1:32" ht="30" x14ac:dyDescent="0.25">
      <c r="A1231" s="20">
        <v>1230</v>
      </c>
      <c r="B1231" s="20" t="s">
        <v>71</v>
      </c>
      <c r="C1231" s="49">
        <v>45566</v>
      </c>
      <c r="D1231" s="6" t="str">
        <f t="shared" ref="D1231:D1294" si="17">TEXT(C1231,"MMMM")</f>
        <v>outubro</v>
      </c>
      <c r="E1231" s="21">
        <v>0.58333333333333337</v>
      </c>
      <c r="F1231" s="40" t="s">
        <v>6557</v>
      </c>
      <c r="G1231" s="20" t="s">
        <v>125</v>
      </c>
      <c r="H1231" s="9"/>
      <c r="I1231" s="10"/>
      <c r="J1231" s="2"/>
      <c r="K1231" s="11" t="s">
        <v>6558</v>
      </c>
      <c r="L1231" s="4" t="s">
        <v>6559</v>
      </c>
      <c r="M1231" s="2" t="s">
        <v>128</v>
      </c>
      <c r="N1231" s="20"/>
      <c r="O1231" s="20"/>
      <c r="P1231" s="2" t="s">
        <v>329</v>
      </c>
      <c r="S1231" s="2"/>
      <c r="T1231"/>
      <c r="V1231" s="2" t="s">
        <v>85</v>
      </c>
      <c r="W1231" s="2" t="s">
        <v>46</v>
      </c>
      <c r="X1231" s="2" t="s">
        <v>47</v>
      </c>
      <c r="Y1231" s="2" t="s">
        <v>48</v>
      </c>
      <c r="Z1231" s="17" t="str">
        <f>IF(Tabela1[[#This Row],[R.A.E]]="SIM",VLOOKUP(Tabela1[[#This Row],[CLASSIFICAÇÃO]],[1]Lista_Susp_!PRAZO,2,0)+Tabela1[[#This Row],[DATA]],"")</f>
        <v/>
      </c>
      <c r="AA1231" s="19" t="b">
        <f ca="1">IF(Tabela1[[#This Row],[R.A.E]]="SIM",IF(AC1231="ok","CONCLUÍDO",IF(Tabela1[[#This Row],[PRAZO ABERTURA R.A.E]]&lt;TODAY(),"ATRASADO","NO PRAZO")))</f>
        <v>0</v>
      </c>
      <c r="AB1231" s="19" t="str">
        <f ca="1">IF(Tabela1[[#This Row],[PRAZO ABERTURA R.A.E]]&gt;=TODAY(),"",IF(Tabela1[[#This Row],[STATUS]]="ATRASADO",TODAY()-Tabela1[[#This Row],[PRAZO ABERTURA R.A.E]],""))</f>
        <v/>
      </c>
      <c r="AE1231" s="2"/>
      <c r="AF1231" t="s">
        <v>52</v>
      </c>
    </row>
    <row r="1232" spans="1:32" ht="30" x14ac:dyDescent="0.25">
      <c r="A1232" s="20">
        <v>1231</v>
      </c>
      <c r="B1232" s="20" t="s">
        <v>71</v>
      </c>
      <c r="C1232" s="49">
        <v>45566</v>
      </c>
      <c r="D1232" s="6" t="str">
        <f t="shared" si="17"/>
        <v>outubro</v>
      </c>
      <c r="E1232" s="21">
        <v>0.38541666666666669</v>
      </c>
      <c r="F1232" s="40" t="s">
        <v>6560</v>
      </c>
      <c r="G1232" s="20" t="s">
        <v>125</v>
      </c>
      <c r="H1232" s="9"/>
      <c r="I1232" s="10"/>
      <c r="J1232" s="2"/>
      <c r="K1232" s="11" t="s">
        <v>6561</v>
      </c>
      <c r="L1232" s="4" t="s">
        <v>2083</v>
      </c>
      <c r="M1232" s="2" t="s">
        <v>128</v>
      </c>
      <c r="N1232" s="20"/>
      <c r="O1232" s="20" t="s">
        <v>6562</v>
      </c>
      <c r="P1232" s="2" t="s">
        <v>1669</v>
      </c>
      <c r="S1232" s="2"/>
      <c r="T1232"/>
      <c r="V1232" s="2" t="s">
        <v>374</v>
      </c>
      <c r="W1232" s="2" t="s">
        <v>46</v>
      </c>
      <c r="X1232" s="2" t="s">
        <v>47</v>
      </c>
      <c r="Y1232" s="2" t="s">
        <v>48</v>
      </c>
      <c r="Z1232" s="17" t="str">
        <f>IF(Tabela1[[#This Row],[R.A.E]]="SIM",VLOOKUP(Tabela1[[#This Row],[CLASSIFICAÇÃO]],[1]Lista_Susp_!PRAZO,2,0)+Tabela1[[#This Row],[DATA]],"")</f>
        <v/>
      </c>
      <c r="AA1232" s="19" t="b">
        <f ca="1">IF(Tabela1[[#This Row],[R.A.E]]="SIM",IF(AC1232="ok","CONCLUÍDO",IF(Tabela1[[#This Row],[PRAZO ABERTURA R.A.E]]&lt;TODAY(),"ATRASADO","NO PRAZO")))</f>
        <v>0</v>
      </c>
      <c r="AB1232" s="19" t="str">
        <f ca="1">IF(Tabela1[[#This Row],[PRAZO ABERTURA R.A.E]]&gt;=TODAY(),"",IF(Tabela1[[#This Row],[STATUS]]="ATRASADO",TODAY()-Tabela1[[#This Row],[PRAZO ABERTURA R.A.E]],""))</f>
        <v/>
      </c>
      <c r="AE1232" s="2"/>
      <c r="AF1232" t="s">
        <v>52</v>
      </c>
    </row>
    <row r="1233" spans="1:32" ht="30" x14ac:dyDescent="0.25">
      <c r="A1233" s="20">
        <v>1232</v>
      </c>
      <c r="B1233" s="20" t="s">
        <v>32</v>
      </c>
      <c r="C1233" s="49">
        <v>45565</v>
      </c>
      <c r="D1233" s="6" t="str">
        <f t="shared" si="17"/>
        <v>setembro</v>
      </c>
      <c r="E1233" s="21">
        <v>0.90277777777777779</v>
      </c>
      <c r="F1233" s="40" t="s">
        <v>6563</v>
      </c>
      <c r="G1233" s="20" t="s">
        <v>34</v>
      </c>
      <c r="H1233" s="9" t="s">
        <v>93</v>
      </c>
      <c r="I1233" s="10"/>
      <c r="J1233" s="2"/>
      <c r="K1233" s="11" t="s">
        <v>6564</v>
      </c>
      <c r="L1233" s="4" t="s">
        <v>37</v>
      </c>
      <c r="M1233" s="2" t="s">
        <v>128</v>
      </c>
      <c r="N1233" s="20" t="s">
        <v>2147</v>
      </c>
      <c r="O1233" s="20" t="s">
        <v>6565</v>
      </c>
      <c r="P1233" s="2" t="s">
        <v>6566</v>
      </c>
      <c r="S1233" s="2"/>
      <c r="T1233" s="41" t="s">
        <v>6567</v>
      </c>
      <c r="U1233" s="2" t="s">
        <v>6568</v>
      </c>
      <c r="V1233" s="2" t="s">
        <v>135</v>
      </c>
      <c r="W1233" s="2" t="s">
        <v>46</v>
      </c>
      <c r="X1233" s="2" t="s">
        <v>47</v>
      </c>
      <c r="Y1233" s="2" t="s">
        <v>48</v>
      </c>
      <c r="Z1233" s="17" t="str">
        <f>IF(Tabela1[[#This Row],[R.A.E]]="SIM",VLOOKUP(Tabela1[[#This Row],[CLASSIFICAÇÃO]],[1]Lista_Susp_!PRAZO,2,0)+Tabela1[[#This Row],[DATA]],"")</f>
        <v/>
      </c>
      <c r="AA1233" s="19" t="b">
        <f ca="1">IF(Tabela1[[#This Row],[R.A.E]]="SIM",IF(AC1233="ok","CONCLUÍDO",IF(Tabela1[[#This Row],[PRAZO ABERTURA R.A.E]]&lt;TODAY(),"ATRASADO","NO PRAZO")))</f>
        <v>0</v>
      </c>
      <c r="AB1233" s="19" t="str">
        <f ca="1">IF(Tabela1[[#This Row],[PRAZO ABERTURA R.A.E]]&gt;=TODAY(),"",IF(Tabela1[[#This Row],[STATUS]]="ATRASADO",TODAY()-Tabela1[[#This Row],[PRAZO ABERTURA R.A.E]],""))</f>
        <v/>
      </c>
      <c r="AE1233" s="2"/>
      <c r="AF1233" t="s">
        <v>52</v>
      </c>
    </row>
    <row r="1234" spans="1:32" x14ac:dyDescent="0.25">
      <c r="A1234" s="20">
        <v>1233</v>
      </c>
      <c r="B1234" s="20" t="s">
        <v>32</v>
      </c>
      <c r="C1234" s="49">
        <v>45566</v>
      </c>
      <c r="D1234" s="6" t="str">
        <f t="shared" si="17"/>
        <v>outubro</v>
      </c>
      <c r="E1234" s="21">
        <v>0.53472222222222221</v>
      </c>
      <c r="F1234" s="40" t="s">
        <v>2177</v>
      </c>
      <c r="G1234" s="20" t="s">
        <v>50</v>
      </c>
      <c r="H1234" s="9"/>
      <c r="I1234" s="10" t="s">
        <v>172</v>
      </c>
      <c r="J1234" s="2"/>
      <c r="K1234" s="11" t="s">
        <v>6569</v>
      </c>
      <c r="L1234" s="4" t="s">
        <v>37</v>
      </c>
      <c r="M1234" s="2" t="s">
        <v>128</v>
      </c>
      <c r="N1234" s="20" t="s">
        <v>5281</v>
      </c>
      <c r="O1234" s="20" t="s">
        <v>6570</v>
      </c>
      <c r="P1234" s="2" t="s">
        <v>213</v>
      </c>
      <c r="S1234" s="2"/>
      <c r="T1234" s="41" t="s">
        <v>6571</v>
      </c>
      <c r="U1234" s="2" t="s">
        <v>5826</v>
      </c>
      <c r="V1234" s="2" t="s">
        <v>1038</v>
      </c>
      <c r="W1234" s="2" t="s">
        <v>184</v>
      </c>
      <c r="X1234" s="2" t="s">
        <v>47</v>
      </c>
      <c r="Y1234" s="2" t="s">
        <v>52</v>
      </c>
      <c r="Z1234" s="17">
        <f>IF(Tabela1[[#This Row],[R.A.E]]="SIM",VLOOKUP(Tabela1[[#This Row],[CLASSIFICAÇÃO]],[1]Lista_Susp_!PRAZO,2,0)+Tabela1[[#This Row],[DATA]],"")</f>
        <v>45573</v>
      </c>
      <c r="AA1234" s="19" t="str">
        <f ca="1">IF(Tabela1[[#This Row],[R.A.E]]="SIM",IF(AC1234="ok","CONCLUÍDO",IF(Tabela1[[#This Row],[PRAZO ABERTURA R.A.E]]&lt;TODAY(),"ATRASADO","NO PRAZO")))</f>
        <v>ATRASADO</v>
      </c>
      <c r="AB1234" s="19">
        <f ca="1">IF(Tabela1[[#This Row],[PRAZO ABERTURA R.A.E]]&gt;=TODAY(),"",IF(Tabela1[[#This Row],[STATUS]]="ATRASADO",TODAY()-Tabela1[[#This Row],[PRAZO ABERTURA R.A.E]],""))</f>
        <v>10</v>
      </c>
      <c r="AE1234" s="2"/>
      <c r="AF1234" t="s">
        <v>52</v>
      </c>
    </row>
    <row r="1235" spans="1:32" ht="30" x14ac:dyDescent="0.25">
      <c r="A1235" s="20">
        <v>1234</v>
      </c>
      <c r="B1235" s="20" t="s">
        <v>32</v>
      </c>
      <c r="C1235" s="49">
        <v>45566</v>
      </c>
      <c r="D1235" s="6" t="str">
        <f t="shared" si="17"/>
        <v>outubro</v>
      </c>
      <c r="E1235" s="21">
        <v>0.68472222222222223</v>
      </c>
      <c r="F1235" s="40" t="s">
        <v>76</v>
      </c>
      <c r="G1235" s="20" t="s">
        <v>73</v>
      </c>
      <c r="H1235" s="9"/>
      <c r="I1235" s="10"/>
      <c r="J1235" s="2"/>
      <c r="K1235" s="11" t="s">
        <v>6572</v>
      </c>
      <c r="L1235" s="4" t="s">
        <v>37</v>
      </c>
      <c r="M1235" s="2" t="s">
        <v>76</v>
      </c>
      <c r="N1235" s="20" t="s">
        <v>6573</v>
      </c>
      <c r="O1235" s="20" t="s">
        <v>3727</v>
      </c>
      <c r="P1235" s="2" t="s">
        <v>3448</v>
      </c>
      <c r="S1235" s="2"/>
      <c r="T1235" s="41" t="s">
        <v>6574</v>
      </c>
      <c r="U1235" s="2" t="s">
        <v>4960</v>
      </c>
      <c r="V1235" s="2" t="s">
        <v>467</v>
      </c>
      <c r="W1235" s="2" t="s">
        <v>46</v>
      </c>
      <c r="X1235" s="2" t="s">
        <v>47</v>
      </c>
      <c r="Y1235" s="2" t="s">
        <v>48</v>
      </c>
      <c r="Z1235" s="17" t="str">
        <f>IF(Tabela1[[#This Row],[R.A.E]]="SIM",VLOOKUP(Tabela1[[#This Row],[CLASSIFICAÇÃO]],[1]Lista_Susp_!PRAZO,2,0)+Tabela1[[#This Row],[DATA]],"")</f>
        <v/>
      </c>
      <c r="AA1235" s="19" t="b">
        <f ca="1">IF(Tabela1[[#This Row],[R.A.E]]="SIM",IF(AC1235="ok","CONCLUÍDO",IF(Tabela1[[#This Row],[PRAZO ABERTURA R.A.E]]&lt;TODAY(),"ATRASADO","NO PRAZO")))</f>
        <v>0</v>
      </c>
      <c r="AB1235" s="19" t="str">
        <f ca="1">IF(Tabela1[[#This Row],[PRAZO ABERTURA R.A.E]]&gt;=TODAY(),"",IF(Tabela1[[#This Row],[STATUS]]="ATRASADO",TODAY()-Tabela1[[#This Row],[PRAZO ABERTURA R.A.E]],""))</f>
        <v/>
      </c>
      <c r="AE1235" s="2"/>
      <c r="AF1235" t="s">
        <v>52</v>
      </c>
    </row>
    <row r="1236" spans="1:32" ht="60" x14ac:dyDescent="0.25">
      <c r="A1236" s="20">
        <v>1235</v>
      </c>
      <c r="B1236" s="20" t="s">
        <v>32</v>
      </c>
      <c r="C1236" s="49">
        <v>45567</v>
      </c>
      <c r="D1236" s="6" t="str">
        <f t="shared" si="17"/>
        <v>outubro</v>
      </c>
      <c r="E1236" s="21">
        <v>0.23611111111111113</v>
      </c>
      <c r="F1236" s="40" t="s">
        <v>6575</v>
      </c>
      <c r="G1236" s="20" t="s">
        <v>34</v>
      </c>
      <c r="H1236" s="9" t="s">
        <v>93</v>
      </c>
      <c r="I1236" s="10"/>
      <c r="J1236" s="2" t="s">
        <v>52</v>
      </c>
      <c r="K1236" s="11" t="s">
        <v>6576</v>
      </c>
      <c r="L1236" s="4" t="s">
        <v>6577</v>
      </c>
      <c r="M1236" s="2" t="s">
        <v>128</v>
      </c>
      <c r="N1236" s="20" t="s">
        <v>3340</v>
      </c>
      <c r="O1236" s="20" t="s">
        <v>6578</v>
      </c>
      <c r="P1236" s="2" t="s">
        <v>394</v>
      </c>
      <c r="S1236" s="2"/>
      <c r="T1236" s="41" t="s">
        <v>6579</v>
      </c>
      <c r="U1236" s="2" t="s">
        <v>6580</v>
      </c>
      <c r="V1236" s="2" t="s">
        <v>1038</v>
      </c>
      <c r="W1236" s="2" t="s">
        <v>61</v>
      </c>
      <c r="X1236" s="2" t="s">
        <v>47</v>
      </c>
      <c r="Y1236" s="2" t="s">
        <v>52</v>
      </c>
      <c r="Z1236" s="17">
        <f>IF(Tabela1[[#This Row],[R.A.E]]="SIM",VLOOKUP(Tabela1[[#This Row],[CLASSIFICAÇÃO]],[1]Lista_Susp_!PRAZO,2,0)+Tabela1[[#This Row],[DATA]],"")</f>
        <v>45574</v>
      </c>
      <c r="AA1236" s="19" t="str">
        <f ca="1">IF(Tabela1[[#This Row],[R.A.E]]="SIM",IF(AC1236="ok","CONCLUÍDO",IF(Tabela1[[#This Row],[PRAZO ABERTURA R.A.E]]&lt;TODAY(),"ATRASADO","NO PRAZO")))</f>
        <v>CONCLUÍDO</v>
      </c>
      <c r="AB1236" s="19" t="str">
        <f ca="1">IF(Tabela1[[#This Row],[PRAZO ABERTURA R.A.E]]&gt;=TODAY(),"",IF(Tabela1[[#This Row],[STATUS]]="ATRASADO",TODAY()-Tabela1[[#This Row],[PRAZO ABERTURA R.A.E]],""))</f>
        <v/>
      </c>
      <c r="AC1236" s="2" t="s">
        <v>186</v>
      </c>
      <c r="AD1236" s="17">
        <v>45574</v>
      </c>
      <c r="AE1236" s="2" t="s">
        <v>5035</v>
      </c>
      <c r="AF1236" t="s">
        <v>52</v>
      </c>
    </row>
    <row r="1237" spans="1:32" ht="30" x14ac:dyDescent="0.25">
      <c r="A1237" s="20">
        <v>1236</v>
      </c>
      <c r="B1237" s="20" t="s">
        <v>32</v>
      </c>
      <c r="C1237" s="49">
        <v>45566</v>
      </c>
      <c r="D1237" s="6" t="str">
        <f t="shared" si="17"/>
        <v>outubro</v>
      </c>
      <c r="E1237" s="21">
        <v>0.40972222222222227</v>
      </c>
      <c r="F1237" s="40" t="s">
        <v>6581</v>
      </c>
      <c r="G1237" s="20" t="s">
        <v>34</v>
      </c>
      <c r="H1237" s="9" t="s">
        <v>113</v>
      </c>
      <c r="I1237" s="10"/>
      <c r="J1237" s="2"/>
      <c r="K1237" s="11" t="s">
        <v>6582</v>
      </c>
      <c r="L1237" s="4" t="s">
        <v>37</v>
      </c>
      <c r="M1237" s="2" t="s">
        <v>38</v>
      </c>
      <c r="N1237" s="20" t="s">
        <v>5933</v>
      </c>
      <c r="O1237" s="20" t="s">
        <v>6583</v>
      </c>
      <c r="S1237" s="2"/>
      <c r="T1237" s="41" t="s">
        <v>6584</v>
      </c>
      <c r="U1237" s="2" t="s">
        <v>6585</v>
      </c>
      <c r="V1237" s="2" t="s">
        <v>60</v>
      </c>
      <c r="W1237" s="2" t="s">
        <v>46</v>
      </c>
      <c r="X1237" s="2" t="s">
        <v>47</v>
      </c>
      <c r="Y1237" s="2" t="s">
        <v>48</v>
      </c>
      <c r="Z1237" s="17" t="str">
        <f>IF(Tabela1[[#This Row],[R.A.E]]="SIM",VLOOKUP(Tabela1[[#This Row],[CLASSIFICAÇÃO]],[1]Lista_Susp_!PRAZO,2,0)+Tabela1[[#This Row],[DATA]],"")</f>
        <v/>
      </c>
      <c r="AA1237" s="19" t="b">
        <f ca="1">IF(Tabela1[[#This Row],[R.A.E]]="SIM",IF(AC1237="ok","CONCLUÍDO",IF(Tabela1[[#This Row],[PRAZO ABERTURA R.A.E]]&lt;TODAY(),"ATRASADO","NO PRAZO")))</f>
        <v>0</v>
      </c>
      <c r="AB1237" s="19" t="str">
        <f ca="1">IF(Tabela1[[#This Row],[PRAZO ABERTURA R.A.E]]&gt;=TODAY(),"",IF(Tabela1[[#This Row],[STATUS]]="ATRASADO",TODAY()-Tabela1[[#This Row],[PRAZO ABERTURA R.A.E]],""))</f>
        <v/>
      </c>
      <c r="AE1237" s="2"/>
      <c r="AF1237" t="s">
        <v>52</v>
      </c>
    </row>
    <row r="1238" spans="1:32" ht="60" x14ac:dyDescent="0.25">
      <c r="A1238" s="20">
        <v>1237</v>
      </c>
      <c r="B1238" s="20" t="s">
        <v>32</v>
      </c>
      <c r="C1238" s="49">
        <v>45566</v>
      </c>
      <c r="D1238" s="6" t="str">
        <f t="shared" si="17"/>
        <v>outubro</v>
      </c>
      <c r="E1238" s="21">
        <v>0.37152777777777773</v>
      </c>
      <c r="F1238" s="40" t="s">
        <v>6586</v>
      </c>
      <c r="G1238" s="20" t="s">
        <v>50</v>
      </c>
      <c r="H1238" s="9"/>
      <c r="I1238" s="10" t="s">
        <v>172</v>
      </c>
      <c r="J1238" s="2"/>
      <c r="K1238" s="11" t="s">
        <v>6587</v>
      </c>
      <c r="L1238" s="4" t="s">
        <v>37</v>
      </c>
      <c r="M1238" s="2" t="s">
        <v>272</v>
      </c>
      <c r="N1238" s="20" t="s">
        <v>5188</v>
      </c>
      <c r="O1238" s="20" t="s">
        <v>6588</v>
      </c>
      <c r="P1238" s="2" t="s">
        <v>5190</v>
      </c>
      <c r="S1238" s="2"/>
      <c r="T1238" s="41" t="s">
        <v>6589</v>
      </c>
      <c r="U1238" s="2" t="s">
        <v>6590</v>
      </c>
      <c r="V1238" s="2" t="s">
        <v>398</v>
      </c>
      <c r="W1238" s="2" t="s">
        <v>184</v>
      </c>
      <c r="X1238" s="2" t="s">
        <v>47</v>
      </c>
      <c r="Y1238" s="2" t="s">
        <v>52</v>
      </c>
      <c r="Z1238" s="17">
        <f>IF(Tabela1[[#This Row],[R.A.E]]="SIM",VLOOKUP(Tabela1[[#This Row],[CLASSIFICAÇÃO]],[1]Lista_Susp_!PRAZO,2,0)+Tabela1[[#This Row],[DATA]],"")</f>
        <v>45573</v>
      </c>
      <c r="AA1238" s="19" t="str">
        <f ca="1">IF(Tabela1[[#This Row],[R.A.E]]="SIM",IF(AC1238="ok","CONCLUÍDO",IF(Tabela1[[#This Row],[PRAZO ABERTURA R.A.E]]&lt;TODAY(),"ATRASADO","NO PRAZO")))</f>
        <v>ATRASADO</v>
      </c>
      <c r="AB1238" s="19">
        <f ca="1">IF(Tabela1[[#This Row],[PRAZO ABERTURA R.A.E]]&gt;=TODAY(),"",IF(Tabela1[[#This Row],[STATUS]]="ATRASADO",TODAY()-Tabela1[[#This Row],[PRAZO ABERTURA R.A.E]],""))</f>
        <v>10</v>
      </c>
      <c r="AE1238" s="2"/>
      <c r="AF1238" t="s">
        <v>52</v>
      </c>
    </row>
    <row r="1239" spans="1:32" ht="30" x14ac:dyDescent="0.25">
      <c r="A1239" s="20">
        <v>1238</v>
      </c>
      <c r="B1239" s="20" t="s">
        <v>32</v>
      </c>
      <c r="C1239" s="49">
        <v>45567</v>
      </c>
      <c r="D1239" s="6" t="str">
        <f t="shared" si="17"/>
        <v>outubro</v>
      </c>
      <c r="E1239" s="21">
        <v>0.5</v>
      </c>
      <c r="F1239" s="40" t="s">
        <v>6591</v>
      </c>
      <c r="G1239" s="20" t="s">
        <v>50</v>
      </c>
      <c r="H1239" s="9"/>
      <c r="I1239" s="10" t="s">
        <v>51</v>
      </c>
      <c r="J1239" s="2"/>
      <c r="K1239" s="11" t="s">
        <v>6592</v>
      </c>
      <c r="L1239" s="4" t="s">
        <v>37</v>
      </c>
      <c r="M1239" s="2" t="s">
        <v>38</v>
      </c>
      <c r="N1239" s="20" t="s">
        <v>4675</v>
      </c>
      <c r="O1239" s="20" t="s">
        <v>6593</v>
      </c>
      <c r="P1239" s="2" t="s">
        <v>4236</v>
      </c>
      <c r="S1239" s="2"/>
      <c r="T1239" s="41" t="s">
        <v>6594</v>
      </c>
      <c r="U1239" s="2" t="s">
        <v>471</v>
      </c>
      <c r="V1239" s="2" t="s">
        <v>45</v>
      </c>
      <c r="W1239" s="2" t="s">
        <v>184</v>
      </c>
      <c r="X1239" s="2" t="s">
        <v>47</v>
      </c>
      <c r="Y1239" s="2" t="s">
        <v>52</v>
      </c>
      <c r="Z1239" s="17">
        <f>IF(Tabela1[[#This Row],[R.A.E]]="SIM",VLOOKUP(Tabela1[[#This Row],[CLASSIFICAÇÃO]],[1]Lista_Susp_!PRAZO,2,0)+Tabela1[[#This Row],[DATA]],"")</f>
        <v>45574</v>
      </c>
      <c r="AA1239" s="19" t="s">
        <v>972</v>
      </c>
      <c r="AB1239" s="19" t="str">
        <f ca="1">IF(Tabela1[[#This Row],[PRAZO ABERTURA R.A.E]]&gt;=TODAY(),"",IF(Tabela1[[#This Row],[STATUS]]="ATRASADO",TODAY()-Tabela1[[#This Row],[PRAZO ABERTURA R.A.E]],""))</f>
        <v/>
      </c>
      <c r="AC1239" s="17">
        <v>45572</v>
      </c>
      <c r="AE1239" s="2"/>
      <c r="AF1239" t="s">
        <v>52</v>
      </c>
    </row>
    <row r="1240" spans="1:32" x14ac:dyDescent="0.25">
      <c r="A1240" s="20">
        <v>1239</v>
      </c>
      <c r="B1240" s="20" t="s">
        <v>32</v>
      </c>
      <c r="C1240" s="49">
        <v>45567</v>
      </c>
      <c r="D1240" s="6" t="str">
        <f t="shared" si="17"/>
        <v>outubro</v>
      </c>
      <c r="E1240" s="21">
        <v>0.84375</v>
      </c>
      <c r="F1240" s="40" t="s">
        <v>6595</v>
      </c>
      <c r="G1240" s="20" t="s">
        <v>73</v>
      </c>
      <c r="H1240" s="9"/>
      <c r="I1240" s="10"/>
      <c r="J1240" s="2"/>
      <c r="K1240" s="11" t="s">
        <v>6596</v>
      </c>
      <c r="L1240" s="4" t="s">
        <v>902</v>
      </c>
      <c r="M1240" s="2" t="s">
        <v>96</v>
      </c>
      <c r="N1240" s="20" t="s">
        <v>3301</v>
      </c>
      <c r="O1240" s="20" t="s">
        <v>6597</v>
      </c>
      <c r="P1240" s="2" t="s">
        <v>4738</v>
      </c>
      <c r="S1240" s="2"/>
      <c r="T1240" s="41" t="s">
        <v>6598</v>
      </c>
      <c r="U1240" s="2" t="s">
        <v>4550</v>
      </c>
      <c r="V1240" s="2" t="s">
        <v>279</v>
      </c>
      <c r="W1240" s="2" t="s">
        <v>46</v>
      </c>
      <c r="X1240" s="2" t="s">
        <v>151</v>
      </c>
      <c r="Y1240" s="2" t="s">
        <v>48</v>
      </c>
      <c r="Z1240" s="17" t="str">
        <f>IF(Tabela1[[#This Row],[R.A.E]]="SIM",VLOOKUP(Tabela1[[#This Row],[CLASSIFICAÇÃO]],[1]Lista_Susp_!PRAZO,2,0)+Tabela1[[#This Row],[DATA]],"")</f>
        <v/>
      </c>
      <c r="AA1240" s="19" t="b">
        <f ca="1">IF(Tabela1[[#This Row],[R.A.E]]="SIM",IF(AC1240="ok","CONCLUÍDO",IF(Tabela1[[#This Row],[PRAZO ABERTURA R.A.E]]&lt;TODAY(),"ATRASADO","NO PRAZO")))</f>
        <v>0</v>
      </c>
      <c r="AB1240" s="19" t="str">
        <f ca="1">IF(Tabela1[[#This Row],[PRAZO ABERTURA R.A.E]]&gt;=TODAY(),"",IF(Tabela1[[#This Row],[STATUS]]="ATRASADO",TODAY()-Tabela1[[#This Row],[PRAZO ABERTURA R.A.E]],""))</f>
        <v/>
      </c>
      <c r="AE1240" s="2"/>
      <c r="AF1240" t="s">
        <v>52</v>
      </c>
    </row>
    <row r="1241" spans="1:32" ht="30" x14ac:dyDescent="0.25">
      <c r="A1241" s="20">
        <v>1240</v>
      </c>
      <c r="B1241" s="20" t="s">
        <v>32</v>
      </c>
      <c r="C1241" s="49">
        <v>45568</v>
      </c>
      <c r="D1241" s="6" t="str">
        <f t="shared" si="17"/>
        <v>outubro</v>
      </c>
      <c r="E1241" s="21">
        <v>0.55208333333333337</v>
      </c>
      <c r="F1241" s="40" t="s">
        <v>6599</v>
      </c>
      <c r="G1241" s="20" t="s">
        <v>34</v>
      </c>
      <c r="H1241" s="9" t="s">
        <v>93</v>
      </c>
      <c r="I1241" s="10"/>
      <c r="J1241" s="2"/>
      <c r="K1241" s="11" t="s">
        <v>6600</v>
      </c>
      <c r="L1241" s="4" t="s">
        <v>37</v>
      </c>
      <c r="M1241" s="2" t="s">
        <v>38</v>
      </c>
      <c r="N1241" s="20" t="s">
        <v>6601</v>
      </c>
      <c r="O1241" s="20" t="s">
        <v>6602</v>
      </c>
      <c r="P1241" s="2" t="s">
        <v>3065</v>
      </c>
      <c r="S1241" s="2"/>
      <c r="T1241" s="41" t="s">
        <v>4755</v>
      </c>
      <c r="U1241" s="2" t="s">
        <v>3067</v>
      </c>
      <c r="V1241" s="2" t="s">
        <v>60</v>
      </c>
      <c r="W1241" s="2" t="s">
        <v>46</v>
      </c>
      <c r="X1241" s="2" t="s">
        <v>47</v>
      </c>
      <c r="Y1241" s="2" t="s">
        <v>48</v>
      </c>
      <c r="Z1241" s="17" t="str">
        <f>IF(Tabela1[[#This Row],[R.A.E]]="SIM",VLOOKUP(Tabela1[[#This Row],[CLASSIFICAÇÃO]],[1]Lista_Susp_!PRAZO,2,0)+Tabela1[[#This Row],[DATA]],"")</f>
        <v/>
      </c>
      <c r="AA1241" s="19" t="b">
        <f ca="1">IF(Tabela1[[#This Row],[R.A.E]]="SIM",IF(AC1241="ok","CONCLUÍDO",IF(Tabela1[[#This Row],[PRAZO ABERTURA R.A.E]]&lt;TODAY(),"ATRASADO","NO PRAZO")))</f>
        <v>0</v>
      </c>
      <c r="AB1241" s="19" t="str">
        <f ca="1">IF(Tabela1[[#This Row],[PRAZO ABERTURA R.A.E]]&gt;=TODAY(),"",IF(Tabela1[[#This Row],[STATUS]]="ATRASADO",TODAY()-Tabela1[[#This Row],[PRAZO ABERTURA R.A.E]],""))</f>
        <v/>
      </c>
      <c r="AE1241" s="2"/>
      <c r="AF1241" t="s">
        <v>52</v>
      </c>
    </row>
    <row r="1242" spans="1:32" x14ac:dyDescent="0.25">
      <c r="A1242" s="20">
        <v>1241</v>
      </c>
      <c r="B1242" s="20" t="s">
        <v>32</v>
      </c>
      <c r="C1242" s="49">
        <v>45568</v>
      </c>
      <c r="D1242" s="6" t="str">
        <f t="shared" si="17"/>
        <v>outubro</v>
      </c>
      <c r="E1242" s="21">
        <v>0.23958333333333334</v>
      </c>
      <c r="F1242" s="40" t="s">
        <v>6603</v>
      </c>
      <c r="G1242" s="20" t="s">
        <v>73</v>
      </c>
      <c r="H1242" s="9"/>
      <c r="I1242" s="10"/>
      <c r="J1242" s="2"/>
      <c r="K1242" s="11" t="s">
        <v>6604</v>
      </c>
      <c r="L1242" s="4" t="s">
        <v>37</v>
      </c>
      <c r="M1242" s="2" t="s">
        <v>38</v>
      </c>
      <c r="N1242" s="20" t="s">
        <v>3911</v>
      </c>
      <c r="O1242" s="20" t="s">
        <v>6605</v>
      </c>
      <c r="P1242" s="2" t="s">
        <v>3166</v>
      </c>
      <c r="S1242" s="2"/>
      <c r="T1242" t="s">
        <v>3167</v>
      </c>
      <c r="U1242" s="2" t="s">
        <v>6606</v>
      </c>
      <c r="V1242" s="2" t="s">
        <v>104</v>
      </c>
      <c r="W1242" s="2" t="s">
        <v>46</v>
      </c>
      <c r="X1242" s="2" t="s">
        <v>47</v>
      </c>
      <c r="Y1242" s="2" t="s">
        <v>48</v>
      </c>
      <c r="Z1242" s="17" t="str">
        <f>IF(Tabela1[[#This Row],[R.A.E]]="SIM",VLOOKUP(Tabela1[[#This Row],[CLASSIFICAÇÃO]],[1]Lista_Susp_!PRAZO,2,0)+Tabela1[[#This Row],[DATA]],"")</f>
        <v/>
      </c>
      <c r="AA1242" s="19" t="b">
        <f ca="1">IF(Tabela1[[#This Row],[R.A.E]]="SIM",IF(AC1242="ok","CONCLUÍDO",IF(Tabela1[[#This Row],[PRAZO ABERTURA R.A.E]]&lt;TODAY(),"ATRASADO","NO PRAZO")))</f>
        <v>0</v>
      </c>
      <c r="AB1242" s="19" t="str">
        <f ca="1">IF(Tabela1[[#This Row],[PRAZO ABERTURA R.A.E]]&gt;=TODAY(),"",IF(Tabela1[[#This Row],[STATUS]]="ATRASADO",TODAY()-Tabela1[[#This Row],[PRAZO ABERTURA R.A.E]],""))</f>
        <v/>
      </c>
      <c r="AE1242" s="2"/>
      <c r="AF1242" t="s">
        <v>52</v>
      </c>
    </row>
    <row r="1243" spans="1:32" ht="60" x14ac:dyDescent="0.25">
      <c r="A1243" s="20">
        <v>1242</v>
      </c>
      <c r="B1243" s="20" t="s">
        <v>32</v>
      </c>
      <c r="C1243" s="49">
        <v>45568</v>
      </c>
      <c r="D1243" s="6" t="str">
        <f t="shared" si="17"/>
        <v>outubro</v>
      </c>
      <c r="E1243" s="21">
        <v>0.3888888888888889</v>
      </c>
      <c r="F1243" s="40" t="s">
        <v>6607</v>
      </c>
      <c r="G1243" s="20" t="s">
        <v>34</v>
      </c>
      <c r="H1243" s="9" t="s">
        <v>113</v>
      </c>
      <c r="I1243" s="10"/>
      <c r="J1243" s="2"/>
      <c r="K1243" s="11" t="s">
        <v>6608</v>
      </c>
      <c r="L1243" s="4" t="s">
        <v>1457</v>
      </c>
      <c r="M1243" s="2" t="s">
        <v>38</v>
      </c>
      <c r="N1243" s="20" t="s">
        <v>4519</v>
      </c>
      <c r="O1243" s="20" t="s">
        <v>6609</v>
      </c>
      <c r="P1243" s="2" t="s">
        <v>329</v>
      </c>
      <c r="S1243" s="2"/>
      <c r="T1243" s="41" t="s">
        <v>6610</v>
      </c>
      <c r="U1243" s="2" t="s">
        <v>6611</v>
      </c>
      <c r="V1243" s="2" t="s">
        <v>1551</v>
      </c>
      <c r="W1243" s="2" t="s">
        <v>184</v>
      </c>
      <c r="X1243" s="2" t="s">
        <v>47</v>
      </c>
      <c r="Y1243" s="2" t="s">
        <v>52</v>
      </c>
      <c r="Z1243" s="17">
        <f>IF(Tabela1[[#This Row],[R.A.E]]="SIM",VLOOKUP(Tabela1[[#This Row],[CLASSIFICAÇÃO]],[1]Lista_Susp_!PRAZO,2,0)+Tabela1[[#This Row],[DATA]],"")</f>
        <v>45575</v>
      </c>
      <c r="AA1243" s="19" t="str">
        <f ca="1">IF(Tabela1[[#This Row],[R.A.E]]="SIM",IF(AC1243="ok","CONCLUÍDO",IF(Tabela1[[#This Row],[PRAZO ABERTURA R.A.E]]&lt;TODAY(),"ATRASADO","NO PRAZO")))</f>
        <v>ATRASADO</v>
      </c>
      <c r="AB1243" s="19">
        <f ca="1">IF(Tabela1[[#This Row],[PRAZO ABERTURA R.A.E]]&gt;=TODAY(),"",IF(Tabela1[[#This Row],[STATUS]]="ATRASADO",TODAY()-Tabela1[[#This Row],[PRAZO ABERTURA R.A.E]],""))</f>
        <v>8</v>
      </c>
      <c r="AE1243" s="2"/>
      <c r="AF1243" t="s">
        <v>52</v>
      </c>
    </row>
    <row r="1244" spans="1:32" ht="45" x14ac:dyDescent="0.25">
      <c r="A1244" s="20">
        <v>1243</v>
      </c>
      <c r="B1244" s="20" t="s">
        <v>32</v>
      </c>
      <c r="C1244" s="49">
        <v>45568</v>
      </c>
      <c r="D1244" s="6" t="str">
        <f t="shared" si="17"/>
        <v>outubro</v>
      </c>
      <c r="E1244" s="21">
        <v>0.3888888888888889</v>
      </c>
      <c r="F1244" s="40" t="s">
        <v>6607</v>
      </c>
      <c r="G1244" s="20" t="s">
        <v>34</v>
      </c>
      <c r="H1244" s="9" t="s">
        <v>113</v>
      </c>
      <c r="I1244" s="10"/>
      <c r="J1244" s="2" t="s">
        <v>52</v>
      </c>
      <c r="K1244" s="11" t="s">
        <v>6612</v>
      </c>
      <c r="L1244" s="4" t="s">
        <v>1457</v>
      </c>
      <c r="M1244" s="2" t="s">
        <v>38</v>
      </c>
      <c r="N1244" s="20" t="s">
        <v>4519</v>
      </c>
      <c r="O1244" s="20" t="s">
        <v>6613</v>
      </c>
      <c r="P1244" s="2" t="s">
        <v>329</v>
      </c>
      <c r="S1244" s="2"/>
      <c r="T1244" s="41" t="s">
        <v>6614</v>
      </c>
      <c r="V1244" s="2" t="s">
        <v>1551</v>
      </c>
      <c r="W1244" s="2" t="s">
        <v>61</v>
      </c>
      <c r="X1244" s="2" t="s">
        <v>151</v>
      </c>
      <c r="Y1244" s="2" t="s">
        <v>52</v>
      </c>
      <c r="Z1244" s="17">
        <f>IF(Tabela1[[#This Row],[R.A.E]]="SIM",VLOOKUP(Tabela1[[#This Row],[CLASSIFICAÇÃO]],[1]Lista_Susp_!PRAZO,2,0)+Tabela1[[#This Row],[DATA]],"")</f>
        <v>45575</v>
      </c>
      <c r="AA1244" s="19" t="str">
        <f ca="1">IF(Tabela1[[#This Row],[R.A.E]]="SIM",IF(AC1244="ok","CONCLUÍDO",IF(Tabela1[[#This Row],[PRAZO ABERTURA R.A.E]]&lt;TODAY(),"ATRASADO","NO PRAZO")))</f>
        <v>CONCLUÍDO</v>
      </c>
      <c r="AB1244" s="19" t="str">
        <f ca="1">IF(Tabela1[[#This Row],[PRAZO ABERTURA R.A.E]]&gt;=TODAY(),"",IF(Tabela1[[#This Row],[STATUS]]="ATRASADO",TODAY()-Tabela1[[#This Row],[PRAZO ABERTURA R.A.E]],""))</f>
        <v/>
      </c>
      <c r="AC1244" s="2" t="s">
        <v>186</v>
      </c>
      <c r="AD1244" s="17">
        <v>45572</v>
      </c>
      <c r="AE1244" s="2"/>
      <c r="AF1244" t="s">
        <v>52</v>
      </c>
    </row>
    <row r="1245" spans="1:32" ht="45" x14ac:dyDescent="0.25">
      <c r="A1245" s="20">
        <v>1244</v>
      </c>
      <c r="B1245" s="20" t="s">
        <v>32</v>
      </c>
      <c r="C1245" s="49">
        <v>45568</v>
      </c>
      <c r="D1245" s="6" t="str">
        <f t="shared" si="17"/>
        <v>outubro</v>
      </c>
      <c r="E1245" s="21">
        <v>0.52777777777777779</v>
      </c>
      <c r="F1245" s="40" t="s">
        <v>6615</v>
      </c>
      <c r="G1245" s="20" t="s">
        <v>64</v>
      </c>
      <c r="H1245" s="9"/>
      <c r="I1245" s="10"/>
      <c r="J1245" s="2"/>
      <c r="K1245" s="11" t="s">
        <v>6616</v>
      </c>
      <c r="L1245" s="4" t="s">
        <v>3339</v>
      </c>
      <c r="M1245" s="2" t="s">
        <v>128</v>
      </c>
      <c r="N1245" s="20" t="s">
        <v>3340</v>
      </c>
      <c r="O1245" s="20" t="s">
        <v>6617</v>
      </c>
      <c r="P1245" s="2" t="s">
        <v>245</v>
      </c>
      <c r="S1245" s="2"/>
      <c r="T1245" s="41" t="s">
        <v>6618</v>
      </c>
      <c r="U1245" s="2" t="s">
        <v>3344</v>
      </c>
      <c r="V1245" s="2" t="s">
        <v>1038</v>
      </c>
      <c r="W1245" s="2" t="s">
        <v>46</v>
      </c>
      <c r="X1245" s="2" t="s">
        <v>47</v>
      </c>
      <c r="Y1245" s="2" t="s">
        <v>48</v>
      </c>
      <c r="Z1245" s="17" t="str">
        <f>IF(Tabela1[[#This Row],[R.A.E]]="SIM",VLOOKUP(Tabela1[[#This Row],[CLASSIFICAÇÃO]],[1]Lista_Susp_!PRAZO,2,0)+Tabela1[[#This Row],[DATA]],"")</f>
        <v/>
      </c>
      <c r="AA1245" s="19" t="b">
        <f ca="1">IF(Tabela1[[#This Row],[R.A.E]]="SIM",IF(AC1245="ok","CONCLUÍDO",IF(Tabela1[[#This Row],[PRAZO ABERTURA R.A.E]]&lt;TODAY(),"ATRASADO","NO PRAZO")))</f>
        <v>0</v>
      </c>
      <c r="AB1245" s="19" t="str">
        <f ca="1">IF(Tabela1[[#This Row],[PRAZO ABERTURA R.A.E]]&gt;=TODAY(),"",IF(Tabela1[[#This Row],[STATUS]]="ATRASADO",TODAY()-Tabela1[[#This Row],[PRAZO ABERTURA R.A.E]],""))</f>
        <v/>
      </c>
      <c r="AE1245" s="2"/>
      <c r="AF1245" t="s">
        <v>52</v>
      </c>
    </row>
    <row r="1246" spans="1:32" ht="45" x14ac:dyDescent="0.25">
      <c r="A1246" s="20">
        <v>1245</v>
      </c>
      <c r="B1246" s="20" t="s">
        <v>32</v>
      </c>
      <c r="C1246" s="49">
        <v>45569</v>
      </c>
      <c r="D1246" s="6" t="str">
        <f t="shared" si="17"/>
        <v>outubro</v>
      </c>
      <c r="E1246" s="21">
        <v>0.4375</v>
      </c>
      <c r="F1246" s="40" t="s">
        <v>6619</v>
      </c>
      <c r="G1246" s="20" t="s">
        <v>34</v>
      </c>
      <c r="H1246" s="9" t="s">
        <v>113</v>
      </c>
      <c r="I1246" s="10"/>
      <c r="J1246" s="2"/>
      <c r="K1246" s="11" t="s">
        <v>6620</v>
      </c>
      <c r="L1246" s="4" t="s">
        <v>37</v>
      </c>
      <c r="M1246" s="2" t="s">
        <v>729</v>
      </c>
      <c r="N1246" s="20" t="s">
        <v>3826</v>
      </c>
      <c r="O1246" s="20" t="s">
        <v>6621</v>
      </c>
      <c r="P1246" s="2" t="s">
        <v>6622</v>
      </c>
      <c r="S1246" s="2"/>
      <c r="T1246" s="41" t="s">
        <v>6623</v>
      </c>
      <c r="U1246" s="2" t="s">
        <v>5448</v>
      </c>
      <c r="V1246" s="2" t="s">
        <v>279</v>
      </c>
      <c r="W1246" s="2" t="s">
        <v>46</v>
      </c>
      <c r="X1246" s="2" t="s">
        <v>47</v>
      </c>
      <c r="Y1246" s="2" t="s">
        <v>48</v>
      </c>
      <c r="Z1246" s="17" t="str">
        <f>IF(Tabela1[[#This Row],[R.A.E]]="SIM",VLOOKUP(Tabela1[[#This Row],[CLASSIFICAÇÃO]],[1]Lista_Susp_!PRAZO,2,0)+Tabela1[[#This Row],[DATA]],"")</f>
        <v/>
      </c>
      <c r="AA1246" s="19" t="b">
        <f ca="1">IF(Tabela1[[#This Row],[R.A.E]]="SIM",IF(AC1246="ok","CONCLUÍDO",IF(Tabela1[[#This Row],[PRAZO ABERTURA R.A.E]]&lt;TODAY(),"ATRASADO","NO PRAZO")))</f>
        <v>0</v>
      </c>
      <c r="AB1246" s="19" t="str">
        <f ca="1">IF(Tabela1[[#This Row],[PRAZO ABERTURA R.A.E]]&gt;=TODAY(),"",IF(Tabela1[[#This Row],[STATUS]]="ATRASADO",TODAY()-Tabela1[[#This Row],[PRAZO ABERTURA R.A.E]],""))</f>
        <v/>
      </c>
      <c r="AE1246" s="2"/>
      <c r="AF1246" t="s">
        <v>52</v>
      </c>
    </row>
    <row r="1247" spans="1:32" x14ac:dyDescent="0.25">
      <c r="A1247" s="84"/>
      <c r="C1247" s="49"/>
      <c r="D1247" s="6"/>
      <c r="E1247" s="21"/>
      <c r="F1247" s="40"/>
      <c r="H1247" s="9"/>
      <c r="I1247" s="10"/>
      <c r="J1247" s="2"/>
      <c r="K1247" s="11"/>
      <c r="L1247" s="4"/>
      <c r="M1247" s="2"/>
      <c r="N1247" s="20"/>
      <c r="O1247" s="20"/>
      <c r="S1247" s="2"/>
      <c r="T1247" s="41"/>
      <c r="Y1247" s="2"/>
      <c r="Z1247" s="17"/>
      <c r="AA1247" s="19"/>
      <c r="AB1247" s="19"/>
      <c r="AE1247" s="2"/>
    </row>
    <row r="1248" spans="1:32" ht="60" x14ac:dyDescent="0.25">
      <c r="A1248" s="20">
        <v>1247</v>
      </c>
      <c r="B1248" s="20" t="s">
        <v>32</v>
      </c>
      <c r="C1248" s="49">
        <v>45569</v>
      </c>
      <c r="D1248" s="6" t="str">
        <f t="shared" si="17"/>
        <v>outubro</v>
      </c>
      <c r="E1248" s="21">
        <v>0.5625</v>
      </c>
      <c r="F1248" s="40" t="s">
        <v>6624</v>
      </c>
      <c r="G1248" s="20" t="s">
        <v>34</v>
      </c>
      <c r="H1248" s="9" t="s">
        <v>93</v>
      </c>
      <c r="I1248" s="10"/>
      <c r="J1248" s="2"/>
      <c r="K1248" s="11" t="s">
        <v>6625</v>
      </c>
      <c r="L1248" s="4" t="s">
        <v>37</v>
      </c>
      <c r="M1248" s="2" t="s">
        <v>96</v>
      </c>
      <c r="N1248" s="20" t="s">
        <v>1911</v>
      </c>
      <c r="O1248" s="20" t="s">
        <v>6626</v>
      </c>
      <c r="P1248" s="2" t="s">
        <v>6627</v>
      </c>
      <c r="S1248" s="2"/>
      <c r="T1248" s="41" t="s">
        <v>6628</v>
      </c>
      <c r="U1248" s="2" t="s">
        <v>6629</v>
      </c>
      <c r="V1248" s="2" t="s">
        <v>279</v>
      </c>
      <c r="W1248" s="2" t="s">
        <v>46</v>
      </c>
      <c r="X1248" s="2" t="s">
        <v>47</v>
      </c>
      <c r="Y1248" s="2" t="s">
        <v>48</v>
      </c>
      <c r="Z1248" s="17"/>
      <c r="AA1248" s="19"/>
      <c r="AB1248" s="19"/>
      <c r="AE1248" s="2"/>
      <c r="AF1248" t="s">
        <v>52</v>
      </c>
    </row>
    <row r="1249" spans="1:32" ht="45" x14ac:dyDescent="0.25">
      <c r="A1249" s="20">
        <v>1248</v>
      </c>
      <c r="B1249" s="20" t="s">
        <v>32</v>
      </c>
      <c r="C1249" s="49">
        <v>45570</v>
      </c>
      <c r="D1249" s="6" t="str">
        <f t="shared" si="17"/>
        <v>outubro</v>
      </c>
      <c r="E1249" s="21">
        <v>0.71875</v>
      </c>
      <c r="F1249" s="40" t="s">
        <v>6630</v>
      </c>
      <c r="G1249" s="20" t="s">
        <v>34</v>
      </c>
      <c r="H1249" s="9" t="s">
        <v>113</v>
      </c>
      <c r="I1249" s="10"/>
      <c r="J1249" s="2"/>
      <c r="K1249" s="11" t="s">
        <v>6631</v>
      </c>
      <c r="L1249" s="4" t="s">
        <v>37</v>
      </c>
      <c r="M1249" s="2" t="s">
        <v>38</v>
      </c>
      <c r="N1249" s="20" t="s">
        <v>5933</v>
      </c>
      <c r="O1249" s="20" t="s">
        <v>6632</v>
      </c>
      <c r="S1249" s="2"/>
      <c r="T1249" s="41" t="s">
        <v>6633</v>
      </c>
      <c r="U1249" s="2" t="s">
        <v>1164</v>
      </c>
      <c r="V1249" s="2" t="s">
        <v>104</v>
      </c>
      <c r="W1249" s="2" t="s">
        <v>46</v>
      </c>
      <c r="X1249" s="2" t="s">
        <v>47</v>
      </c>
      <c r="Y1249" s="2" t="s">
        <v>48</v>
      </c>
      <c r="Z1249" s="17" t="str">
        <f>IF(Tabela1[[#This Row],[R.A.E]]="SIM",VLOOKUP(Tabela1[[#This Row],[CLASSIFICAÇÃO]],[1]Lista_Susp_!PRAZO,2,0)+Tabela1[[#This Row],[DATA]],"")</f>
        <v/>
      </c>
      <c r="AA1249" s="19" t="b">
        <f ca="1">IF(Tabela1[[#This Row],[R.A.E]]="SIM",IF(AC1249="ok","CONCLUÍDO",IF(Tabela1[[#This Row],[PRAZO ABERTURA R.A.E]]&lt;TODAY(),"ATRASADO","NO PRAZO")))</f>
        <v>0</v>
      </c>
      <c r="AB1249" s="19" t="str">
        <f ca="1">IF(Tabela1[[#This Row],[PRAZO ABERTURA R.A.E]]&gt;=TODAY(),"",IF(Tabela1[[#This Row],[STATUS]]="ATRASADO",TODAY()-Tabela1[[#This Row],[PRAZO ABERTURA R.A.E]],""))</f>
        <v/>
      </c>
      <c r="AE1249" s="2"/>
      <c r="AF1249" t="s">
        <v>52</v>
      </c>
    </row>
    <row r="1250" spans="1:32" x14ac:dyDescent="0.25">
      <c r="A1250" s="20">
        <v>1249</v>
      </c>
      <c r="B1250" s="20" t="s">
        <v>32</v>
      </c>
      <c r="C1250" s="49">
        <v>45570</v>
      </c>
      <c r="D1250" s="6" t="str">
        <f t="shared" si="17"/>
        <v>outubro</v>
      </c>
      <c r="E1250" s="21">
        <v>0.89583333333333337</v>
      </c>
      <c r="F1250" s="40" t="s">
        <v>6634</v>
      </c>
      <c r="G1250" s="20" t="s">
        <v>73</v>
      </c>
      <c r="H1250" s="9"/>
      <c r="I1250" s="10"/>
      <c r="J1250" s="2"/>
      <c r="K1250" s="11" t="s">
        <v>6635</v>
      </c>
      <c r="L1250" s="4" t="s">
        <v>37</v>
      </c>
      <c r="M1250" s="2" t="s">
        <v>38</v>
      </c>
      <c r="N1250" s="20" t="s">
        <v>3911</v>
      </c>
      <c r="O1250" s="20" t="s">
        <v>6636</v>
      </c>
      <c r="P1250" s="2" t="s">
        <v>1628</v>
      </c>
      <c r="S1250" s="2"/>
      <c r="T1250" t="s">
        <v>3007</v>
      </c>
      <c r="U1250" s="2" t="s">
        <v>6637</v>
      </c>
      <c r="V1250" s="2" t="s">
        <v>104</v>
      </c>
      <c r="W1250" s="2" t="s">
        <v>46</v>
      </c>
      <c r="X1250" s="2" t="s">
        <v>47</v>
      </c>
      <c r="Y1250" s="2" t="s">
        <v>48</v>
      </c>
      <c r="Z1250" s="17" t="str">
        <f>IF(Tabela1[[#This Row],[R.A.E]]="SIM",VLOOKUP(Tabela1[[#This Row],[CLASSIFICAÇÃO]],[1]Lista_Susp_!PRAZO,2,0)+Tabela1[[#This Row],[DATA]],"")</f>
        <v/>
      </c>
      <c r="AA1250" s="19" t="b">
        <f ca="1">IF(Tabela1[[#This Row],[R.A.E]]="SIM",IF(AC1250="ok","CONCLUÍDO",IF(Tabela1[[#This Row],[PRAZO ABERTURA R.A.E]]&lt;TODAY(),"ATRASADO","NO PRAZO")))</f>
        <v>0</v>
      </c>
      <c r="AB1250" s="19" t="str">
        <f ca="1">IF(Tabela1[[#This Row],[PRAZO ABERTURA R.A.E]]&gt;=TODAY(),"",IF(Tabela1[[#This Row],[STATUS]]="ATRASADO",TODAY()-Tabela1[[#This Row],[PRAZO ABERTURA R.A.E]],""))</f>
        <v/>
      </c>
      <c r="AE1250" s="2"/>
      <c r="AF1250" t="s">
        <v>52</v>
      </c>
    </row>
    <row r="1251" spans="1:32" x14ac:dyDescent="0.25">
      <c r="A1251" s="20">
        <v>1250</v>
      </c>
      <c r="B1251" s="20" t="s">
        <v>32</v>
      </c>
      <c r="C1251" s="49">
        <v>45569</v>
      </c>
      <c r="D1251" s="6" t="str">
        <f t="shared" si="17"/>
        <v>outubro</v>
      </c>
      <c r="E1251" s="21">
        <v>0.70833333333333337</v>
      </c>
      <c r="F1251" s="40" t="s">
        <v>6638</v>
      </c>
      <c r="G1251" s="20" t="s">
        <v>34</v>
      </c>
      <c r="H1251" s="9" t="s">
        <v>113</v>
      </c>
      <c r="I1251" s="10"/>
      <c r="J1251" s="2"/>
      <c r="K1251" s="11" t="s">
        <v>6639</v>
      </c>
      <c r="L1251" s="4" t="s">
        <v>37</v>
      </c>
      <c r="M1251" s="2" t="s">
        <v>38</v>
      </c>
      <c r="N1251" s="20" t="s">
        <v>813</v>
      </c>
      <c r="O1251" s="20" t="s">
        <v>6640</v>
      </c>
      <c r="P1251" s="2" t="s">
        <v>307</v>
      </c>
      <c r="S1251" s="2"/>
      <c r="T1251" t="s">
        <v>2980</v>
      </c>
      <c r="U1251" s="2" t="s">
        <v>308</v>
      </c>
      <c r="V1251" s="2" t="s">
        <v>45</v>
      </c>
      <c r="W1251" s="2" t="s">
        <v>46</v>
      </c>
      <c r="X1251" s="2" t="s">
        <v>47</v>
      </c>
      <c r="Y1251" s="2" t="s">
        <v>48</v>
      </c>
      <c r="Z1251" s="17"/>
      <c r="AA1251" s="19" t="b">
        <f ca="1">IF(Tabela1[[#This Row],[R.A.E]]="SIM",IF(AC1251="ok","CONCLUÍDO",IF(Tabela1[[#This Row],[PRAZO ABERTURA R.A.E]]&lt;TODAY(),"ATRASADO","NO PRAZO")))</f>
        <v>0</v>
      </c>
      <c r="AB1251" s="19" t="str">
        <f ca="1">IF(Tabela1[[#This Row],[PRAZO ABERTURA R.A.E]]&gt;=TODAY(),"",IF(Tabela1[[#This Row],[STATUS]]="ATRASADO",TODAY()-Tabela1[[#This Row],[PRAZO ABERTURA R.A.E]],""))</f>
        <v/>
      </c>
      <c r="AE1251" s="2"/>
      <c r="AF1251" t="s">
        <v>52</v>
      </c>
    </row>
    <row r="1252" spans="1:32" x14ac:dyDescent="0.25">
      <c r="A1252" s="20">
        <v>1251</v>
      </c>
      <c r="B1252" s="20" t="s">
        <v>32</v>
      </c>
      <c r="C1252" s="49">
        <v>45569</v>
      </c>
      <c r="D1252" s="6" t="str">
        <f t="shared" si="17"/>
        <v>outubro</v>
      </c>
      <c r="E1252" s="21">
        <v>0.39583333333333331</v>
      </c>
      <c r="F1252" s="40" t="s">
        <v>6641</v>
      </c>
      <c r="G1252" s="20" t="s">
        <v>50</v>
      </c>
      <c r="H1252" s="9"/>
      <c r="I1252" s="10" t="s">
        <v>172</v>
      </c>
      <c r="J1252" s="2"/>
      <c r="K1252" s="11" t="s">
        <v>6642</v>
      </c>
      <c r="L1252" s="4" t="s">
        <v>37</v>
      </c>
      <c r="M1252" s="2" t="s">
        <v>128</v>
      </c>
      <c r="N1252" s="20" t="s">
        <v>1462</v>
      </c>
      <c r="O1252" s="20" t="s">
        <v>6643</v>
      </c>
      <c r="P1252" s="2" t="s">
        <v>6644</v>
      </c>
      <c r="S1252" s="2"/>
      <c r="T1252" s="41" t="s">
        <v>6645</v>
      </c>
      <c r="U1252" s="2" t="s">
        <v>6646</v>
      </c>
      <c r="V1252" s="2" t="s">
        <v>135</v>
      </c>
      <c r="W1252" s="2" t="s">
        <v>61</v>
      </c>
      <c r="X1252" s="2" t="s">
        <v>47</v>
      </c>
      <c r="Y1252" s="2" t="s">
        <v>52</v>
      </c>
      <c r="Z1252" s="17"/>
      <c r="AA1252" s="19"/>
      <c r="AB1252" s="19"/>
      <c r="AE1252" s="2"/>
      <c r="AF1252" t="s">
        <v>52</v>
      </c>
    </row>
    <row r="1253" spans="1:32" ht="30" x14ac:dyDescent="0.25">
      <c r="A1253" s="20">
        <v>1252</v>
      </c>
      <c r="B1253" s="20" t="s">
        <v>32</v>
      </c>
      <c r="C1253" s="49">
        <v>45568</v>
      </c>
      <c r="D1253" s="6" t="str">
        <f t="shared" si="17"/>
        <v>outubro</v>
      </c>
      <c r="E1253" s="21">
        <v>0.9375</v>
      </c>
      <c r="F1253" s="40" t="s">
        <v>6647</v>
      </c>
      <c r="G1253" s="20" t="s">
        <v>34</v>
      </c>
      <c r="H1253" s="9" t="s">
        <v>583</v>
      </c>
      <c r="I1253" s="10"/>
      <c r="J1253" s="2"/>
      <c r="K1253" s="11" t="s">
        <v>6648</v>
      </c>
      <c r="L1253" s="4" t="s">
        <v>6377</v>
      </c>
      <c r="M1253" s="2" t="s">
        <v>128</v>
      </c>
      <c r="N1253" s="20" t="s">
        <v>5281</v>
      </c>
      <c r="O1253" s="20" t="s">
        <v>6649</v>
      </c>
      <c r="P1253" s="2" t="s">
        <v>6650</v>
      </c>
      <c r="S1253" s="2"/>
      <c r="T1253" s="41" t="s">
        <v>6651</v>
      </c>
      <c r="U1253" s="2" t="s">
        <v>6652</v>
      </c>
      <c r="V1253" s="2" t="s">
        <v>219</v>
      </c>
      <c r="W1253" s="2" t="s">
        <v>46</v>
      </c>
      <c r="X1253" s="2" t="s">
        <v>47</v>
      </c>
      <c r="Y1253" s="2" t="s">
        <v>48</v>
      </c>
      <c r="Z1253" s="17"/>
      <c r="AA1253" s="19"/>
      <c r="AB1253" s="19"/>
      <c r="AE1253" s="2"/>
      <c r="AF1253" t="s">
        <v>52</v>
      </c>
    </row>
    <row r="1254" spans="1:32" ht="60" x14ac:dyDescent="0.25">
      <c r="A1254" s="20">
        <v>1253</v>
      </c>
      <c r="B1254" s="20" t="s">
        <v>32</v>
      </c>
      <c r="C1254" s="49">
        <v>45569</v>
      </c>
      <c r="D1254" s="6" t="str">
        <f t="shared" si="17"/>
        <v>outubro</v>
      </c>
      <c r="E1254" s="21">
        <v>0.41666666666666669</v>
      </c>
      <c r="F1254" s="40" t="s">
        <v>6477</v>
      </c>
      <c r="G1254" s="20" t="s">
        <v>73</v>
      </c>
      <c r="H1254" s="9"/>
      <c r="I1254" s="10"/>
      <c r="J1254" s="2"/>
      <c r="K1254" s="11" t="s">
        <v>6653</v>
      </c>
      <c r="L1254" s="4" t="s">
        <v>689</v>
      </c>
      <c r="M1254" s="2" t="s">
        <v>128</v>
      </c>
      <c r="N1254" s="20" t="s">
        <v>4082</v>
      </c>
      <c r="O1254" s="20" t="s">
        <v>6654</v>
      </c>
      <c r="P1254" s="2" t="s">
        <v>6655</v>
      </c>
      <c r="S1254" s="2"/>
      <c r="T1254" s="41" t="s">
        <v>6656</v>
      </c>
      <c r="U1254" s="2" t="s">
        <v>6060</v>
      </c>
      <c r="V1254" s="2" t="s">
        <v>1038</v>
      </c>
      <c r="W1254" s="2" t="s">
        <v>46</v>
      </c>
      <c r="X1254" s="2" t="s">
        <v>47</v>
      </c>
      <c r="Y1254" s="2" t="s">
        <v>48</v>
      </c>
      <c r="Z1254" s="17"/>
      <c r="AA1254" s="19"/>
      <c r="AB1254" s="19"/>
      <c r="AE1254" s="2"/>
      <c r="AF1254" t="s">
        <v>52</v>
      </c>
    </row>
    <row r="1255" spans="1:32" ht="30" x14ac:dyDescent="0.25">
      <c r="A1255" s="20">
        <v>1254</v>
      </c>
      <c r="B1255" s="20" t="s">
        <v>32</v>
      </c>
      <c r="C1255" s="49">
        <v>45569</v>
      </c>
      <c r="D1255" s="6" t="str">
        <f t="shared" si="17"/>
        <v>outubro</v>
      </c>
      <c r="E1255" s="21">
        <v>0.63194444444444442</v>
      </c>
      <c r="F1255" s="40" t="s">
        <v>6641</v>
      </c>
      <c r="G1255" s="20" t="s">
        <v>125</v>
      </c>
      <c r="H1255" s="9"/>
      <c r="I1255" s="10"/>
      <c r="J1255" s="2"/>
      <c r="K1255" s="11" t="s">
        <v>6657</v>
      </c>
      <c r="L1255" s="4" t="s">
        <v>689</v>
      </c>
      <c r="M1255" s="2" t="s">
        <v>128</v>
      </c>
      <c r="N1255" s="20" t="s">
        <v>4082</v>
      </c>
      <c r="O1255" s="20" t="s">
        <v>6658</v>
      </c>
      <c r="P1255" s="2" t="s">
        <v>245</v>
      </c>
      <c r="S1255" s="2"/>
      <c r="T1255" s="41" t="s">
        <v>6659</v>
      </c>
      <c r="U1255" s="2" t="s">
        <v>6660</v>
      </c>
      <c r="V1255" s="2" t="s">
        <v>1038</v>
      </c>
      <c r="W1255" s="2" t="s">
        <v>46</v>
      </c>
      <c r="X1255" s="2" t="s">
        <v>47</v>
      </c>
      <c r="Y1255" s="2" t="s">
        <v>48</v>
      </c>
      <c r="Z1255" s="17"/>
      <c r="AA1255" s="19"/>
      <c r="AB1255" s="19"/>
      <c r="AE1255" s="2"/>
      <c r="AF1255" t="s">
        <v>52</v>
      </c>
    </row>
    <row r="1256" spans="1:32" ht="45" x14ac:dyDescent="0.25">
      <c r="A1256" s="20">
        <v>1255</v>
      </c>
      <c r="B1256" s="20" t="s">
        <v>32</v>
      </c>
      <c r="C1256" s="49">
        <v>45570</v>
      </c>
      <c r="D1256" s="6" t="str">
        <f t="shared" si="17"/>
        <v>outubro</v>
      </c>
      <c r="E1256" s="21">
        <v>0.4375</v>
      </c>
      <c r="F1256" s="40" t="s">
        <v>6661</v>
      </c>
      <c r="G1256" s="20" t="s">
        <v>64</v>
      </c>
      <c r="H1256" s="9"/>
      <c r="I1256" s="10"/>
      <c r="J1256" s="2"/>
      <c r="K1256" s="11" t="s">
        <v>6662</v>
      </c>
      <c r="L1256" s="4" t="s">
        <v>37</v>
      </c>
      <c r="M1256" s="2" t="s">
        <v>128</v>
      </c>
      <c r="N1256" s="20" t="s">
        <v>2681</v>
      </c>
      <c r="O1256" s="20" t="s">
        <v>6663</v>
      </c>
      <c r="P1256" s="2" t="s">
        <v>165</v>
      </c>
      <c r="S1256" s="2"/>
      <c r="T1256" s="41" t="s">
        <v>6664</v>
      </c>
      <c r="U1256" s="2" t="s">
        <v>6665</v>
      </c>
      <c r="V1256" s="2" t="s">
        <v>219</v>
      </c>
      <c r="W1256" s="2" t="s">
        <v>46</v>
      </c>
      <c r="X1256" s="2" t="s">
        <v>47</v>
      </c>
      <c r="Y1256" s="2" t="s">
        <v>48</v>
      </c>
      <c r="Z1256" s="17"/>
      <c r="AA1256" s="19"/>
      <c r="AB1256" s="19"/>
      <c r="AE1256" s="2"/>
      <c r="AF1256" t="s">
        <v>52</v>
      </c>
    </row>
    <row r="1257" spans="1:32" ht="30" x14ac:dyDescent="0.25">
      <c r="A1257" s="20">
        <v>1256</v>
      </c>
      <c r="B1257" s="20" t="s">
        <v>32</v>
      </c>
      <c r="C1257" s="49">
        <v>45572</v>
      </c>
      <c r="D1257" s="6" t="str">
        <f t="shared" si="17"/>
        <v>outubro</v>
      </c>
      <c r="E1257" s="21">
        <v>0.375</v>
      </c>
      <c r="F1257" s="40" t="s">
        <v>6514</v>
      </c>
      <c r="G1257" s="20" t="s">
        <v>1084</v>
      </c>
      <c r="H1257" s="9"/>
      <c r="I1257" s="10"/>
      <c r="J1257" s="2"/>
      <c r="K1257" s="11" t="s">
        <v>6666</v>
      </c>
      <c r="L1257" s="4" t="s">
        <v>37</v>
      </c>
      <c r="M1257" s="2" t="s">
        <v>128</v>
      </c>
      <c r="N1257" s="20" t="s">
        <v>3495</v>
      </c>
      <c r="O1257" s="20" t="s">
        <v>4427</v>
      </c>
      <c r="P1257" s="2" t="s">
        <v>6667</v>
      </c>
      <c r="S1257" s="2"/>
      <c r="T1257" s="41" t="s">
        <v>6668</v>
      </c>
      <c r="U1257" s="2" t="s">
        <v>3501</v>
      </c>
      <c r="V1257" s="2" t="s">
        <v>219</v>
      </c>
      <c r="W1257" s="2" t="s">
        <v>184</v>
      </c>
      <c r="X1257" s="2" t="s">
        <v>151</v>
      </c>
      <c r="Y1257" s="2" t="s">
        <v>52</v>
      </c>
      <c r="Z1257" s="17">
        <f>IF(Tabela1[[#This Row],[R.A.E]]="SIM",VLOOKUP(Tabela1[[#This Row],[CLASSIFICAÇÃO]],[1]Lista_Susp_!PRAZO,2,0)+Tabela1[[#This Row],[DATA]],"")</f>
        <v>45579</v>
      </c>
      <c r="AA1257" s="19" t="str">
        <f ca="1">IF(Tabela1[[#This Row],[R.A.E]]="SIM",IF(AC1257="ok","CONCLUÍDO",IF(Tabela1[[#This Row],[PRAZO ABERTURA R.A.E]]&lt;TODAY(),"ATRASADO","NO PRAZO")))</f>
        <v>ATRASADO</v>
      </c>
      <c r="AB1257" s="19"/>
      <c r="AE1257" s="2"/>
      <c r="AF1257" t="s">
        <v>52</v>
      </c>
    </row>
    <row r="1258" spans="1:32" ht="30" x14ac:dyDescent="0.25">
      <c r="A1258" s="20">
        <v>1257</v>
      </c>
      <c r="B1258" s="20" t="s">
        <v>32</v>
      </c>
      <c r="C1258" s="49">
        <v>45572</v>
      </c>
      <c r="D1258" s="6" t="str">
        <f t="shared" si="17"/>
        <v>outubro</v>
      </c>
      <c r="E1258" s="21">
        <v>0.39583333333333331</v>
      </c>
      <c r="F1258" s="40" t="s">
        <v>6669</v>
      </c>
      <c r="G1258" s="20" t="s">
        <v>73</v>
      </c>
      <c r="H1258" s="9"/>
      <c r="I1258" s="10"/>
      <c r="J1258" s="2"/>
      <c r="K1258" s="11" t="s">
        <v>6670</v>
      </c>
      <c r="L1258" s="4" t="s">
        <v>37</v>
      </c>
      <c r="M1258" s="2" t="s">
        <v>128</v>
      </c>
      <c r="N1258" s="20" t="s">
        <v>3495</v>
      </c>
      <c r="O1258" s="20" t="s">
        <v>6671</v>
      </c>
      <c r="P1258" s="2" t="s">
        <v>2491</v>
      </c>
      <c r="S1258" s="2"/>
      <c r="T1258" s="41" t="s">
        <v>6672</v>
      </c>
      <c r="U1258" s="2" t="s">
        <v>3501</v>
      </c>
      <c r="V1258" s="2" t="s">
        <v>219</v>
      </c>
      <c r="W1258" s="2" t="s">
        <v>46</v>
      </c>
      <c r="X1258" s="2" t="s">
        <v>47</v>
      </c>
      <c r="Y1258" s="2" t="s">
        <v>48</v>
      </c>
      <c r="Z1258" s="17" t="str">
        <f>IF(Tabela1[[#This Row],[R.A.E]]="SIM",VLOOKUP(Tabela1[[#This Row],[CLASSIFICAÇÃO]],[1]Lista_Susp_!PRAZO,2,0)+Tabela1[[#This Row],[DATA]],"")</f>
        <v/>
      </c>
      <c r="AA1258" s="19" t="b">
        <f ca="1">IF(Tabela1[[#This Row],[R.A.E]]="SIM",IF(AC1258="ok","CONCLUÍDO",IF(Tabela1[[#This Row],[PRAZO ABERTURA R.A.E]]&lt;TODAY(),"ATRASADO","NO PRAZO")))</f>
        <v>0</v>
      </c>
      <c r="AB1258" s="19" t="str">
        <f ca="1">IF(Tabela1[[#This Row],[PRAZO ABERTURA R.A.E]]&gt;=TODAY(),"",IF(Tabela1[[#This Row],[STATUS]]="ATRASADO",TODAY()-Tabela1[[#This Row],[PRAZO ABERTURA R.A.E]],""))</f>
        <v/>
      </c>
      <c r="AE1258" s="2"/>
      <c r="AF1258" t="s">
        <v>52</v>
      </c>
    </row>
    <row r="1259" spans="1:32" x14ac:dyDescent="0.25">
      <c r="A1259" s="20">
        <v>1258</v>
      </c>
      <c r="B1259" s="20" t="s">
        <v>32</v>
      </c>
      <c r="C1259" s="49">
        <v>45569</v>
      </c>
      <c r="D1259" s="6" t="str">
        <f t="shared" si="17"/>
        <v>outubro</v>
      </c>
      <c r="E1259" s="21">
        <v>0.78472222222222221</v>
      </c>
      <c r="F1259" s="40" t="s">
        <v>3587</v>
      </c>
      <c r="G1259" s="20" t="s">
        <v>34</v>
      </c>
      <c r="H1259" s="9" t="s">
        <v>113</v>
      </c>
      <c r="I1259" s="10"/>
      <c r="J1259" s="2"/>
      <c r="K1259" s="11" t="s">
        <v>6673</v>
      </c>
      <c r="L1259" s="4" t="s">
        <v>37</v>
      </c>
      <c r="M1259" s="2" t="s">
        <v>38</v>
      </c>
      <c r="N1259" s="20" t="s">
        <v>3911</v>
      </c>
      <c r="O1259" s="20" t="s">
        <v>6674</v>
      </c>
      <c r="P1259" s="2" t="s">
        <v>6675</v>
      </c>
      <c r="S1259" s="2"/>
      <c r="T1259" t="s">
        <v>1728</v>
      </c>
      <c r="U1259" s="2" t="s">
        <v>1877</v>
      </c>
      <c r="V1259" s="2" t="s">
        <v>60</v>
      </c>
      <c r="W1259" s="2" t="s">
        <v>46</v>
      </c>
      <c r="X1259" s="2" t="s">
        <v>47</v>
      </c>
      <c r="Y1259" s="2" t="s">
        <v>48</v>
      </c>
      <c r="Z1259" s="17" t="str">
        <f>IF(Tabela1[[#This Row],[R.A.E]]="SIM",VLOOKUP(Tabela1[[#This Row],[CLASSIFICAÇÃO]],[1]Lista_Susp_!PRAZO,2,0)+Tabela1[[#This Row],[DATA]],"")</f>
        <v/>
      </c>
      <c r="AA1259" s="19" t="b">
        <f ca="1">IF(Tabela1[[#This Row],[R.A.E]]="SIM",IF(AC1259="ok","CONCLUÍDO",IF(Tabela1[[#This Row],[PRAZO ABERTURA R.A.E]]&lt;TODAY(),"ATRASADO","NO PRAZO")))</f>
        <v>0</v>
      </c>
      <c r="AB1259" s="19" t="str">
        <f ca="1">IF(Tabela1[[#This Row],[PRAZO ABERTURA R.A.E]]&gt;=TODAY(),"",IF(Tabela1[[#This Row],[STATUS]]="ATRASADO",TODAY()-Tabela1[[#This Row],[PRAZO ABERTURA R.A.E]],""))</f>
        <v/>
      </c>
      <c r="AE1259" s="2"/>
      <c r="AF1259" t="s">
        <v>52</v>
      </c>
    </row>
    <row r="1260" spans="1:32" ht="30" x14ac:dyDescent="0.25">
      <c r="A1260" s="20">
        <v>1259</v>
      </c>
      <c r="B1260" s="20" t="s">
        <v>32</v>
      </c>
      <c r="C1260" s="49">
        <v>45571</v>
      </c>
      <c r="D1260" s="6" t="str">
        <f t="shared" si="17"/>
        <v>outubro</v>
      </c>
      <c r="E1260" s="21">
        <v>0.45</v>
      </c>
      <c r="F1260" s="40" t="s">
        <v>6676</v>
      </c>
      <c r="G1260" s="20" t="s">
        <v>73</v>
      </c>
      <c r="H1260" s="9"/>
      <c r="I1260" s="10"/>
      <c r="J1260" s="2"/>
      <c r="K1260" s="11" t="s">
        <v>6677</v>
      </c>
      <c r="L1260" s="4" t="s">
        <v>37</v>
      </c>
      <c r="M1260" s="2" t="s">
        <v>38</v>
      </c>
      <c r="N1260" s="20" t="s">
        <v>5933</v>
      </c>
      <c r="O1260" s="20" t="s">
        <v>6678</v>
      </c>
      <c r="P1260" s="2" t="s">
        <v>6675</v>
      </c>
      <c r="S1260" s="2"/>
      <c r="T1260" s="41" t="s">
        <v>6679</v>
      </c>
      <c r="U1260" s="2" t="s">
        <v>1164</v>
      </c>
      <c r="V1260" s="2" t="s">
        <v>104</v>
      </c>
      <c r="W1260" s="2" t="s">
        <v>46</v>
      </c>
      <c r="X1260" s="2" t="s">
        <v>47</v>
      </c>
      <c r="Y1260" s="2" t="s">
        <v>48</v>
      </c>
      <c r="Z1260" s="17" t="str">
        <f>IF(Tabela1[[#This Row],[R.A.E]]="SIM",VLOOKUP(Tabela1[[#This Row],[CLASSIFICAÇÃO]],[1]Lista_Susp_!PRAZO,2,0)+Tabela1[[#This Row],[DATA]],"")</f>
        <v/>
      </c>
      <c r="AA1260" s="19" t="b">
        <f ca="1">IF(Tabela1[[#This Row],[R.A.E]]="SIM",IF(AC1260="ok","CONCLUÍDO",IF(Tabela1[[#This Row],[PRAZO ABERTURA R.A.E]]&lt;TODAY(),"ATRASADO","NO PRAZO")))</f>
        <v>0</v>
      </c>
      <c r="AB1260" s="19" t="str">
        <f ca="1">IF(Tabela1[[#This Row],[PRAZO ABERTURA R.A.E]]&gt;=TODAY(),"",IF(Tabela1[[#This Row],[STATUS]]="ATRASADO",TODAY()-Tabela1[[#This Row],[PRAZO ABERTURA R.A.E]],""))</f>
        <v/>
      </c>
      <c r="AE1260" s="2"/>
      <c r="AF1260" t="s">
        <v>52</v>
      </c>
    </row>
    <row r="1261" spans="1:32" ht="30" x14ac:dyDescent="0.25">
      <c r="A1261" s="84">
        <v>1260</v>
      </c>
      <c r="B1261" s="20" t="s">
        <v>32</v>
      </c>
      <c r="C1261" s="49">
        <v>45572</v>
      </c>
      <c r="D1261" s="6" t="str">
        <f t="shared" si="17"/>
        <v>outubro</v>
      </c>
      <c r="E1261" s="21">
        <v>0.59375</v>
      </c>
      <c r="F1261" s="40" t="s">
        <v>4375</v>
      </c>
      <c r="G1261" s="20" t="s">
        <v>125</v>
      </c>
      <c r="H1261" s="9"/>
      <c r="I1261" s="10"/>
      <c r="J1261" s="2"/>
      <c r="K1261" s="11" t="s">
        <v>6680</v>
      </c>
      <c r="L1261" s="4" t="s">
        <v>6681</v>
      </c>
      <c r="M1261" s="2" t="s">
        <v>128</v>
      </c>
      <c r="N1261" s="20" t="s">
        <v>6682</v>
      </c>
      <c r="O1261" s="20" t="s">
        <v>6683</v>
      </c>
      <c r="P1261" s="2" t="s">
        <v>6684</v>
      </c>
      <c r="S1261" s="2"/>
      <c r="T1261" s="41" t="s">
        <v>6685</v>
      </c>
      <c r="U1261" s="2" t="s">
        <v>4784</v>
      </c>
      <c r="V1261" s="2" t="s">
        <v>1038</v>
      </c>
      <c r="W1261" s="2" t="s">
        <v>46</v>
      </c>
      <c r="X1261" s="2" t="s">
        <v>47</v>
      </c>
      <c r="Y1261" s="2" t="s">
        <v>48</v>
      </c>
      <c r="Z1261" s="17" t="str">
        <f>IF(Tabela1[[#This Row],[R.A.E]]="SIM",VLOOKUP(Tabela1[[#This Row],[CLASSIFICAÇÃO]],[1]Lista_Susp_!PRAZO,2,0)+Tabela1[[#This Row],[DATA]],"")</f>
        <v/>
      </c>
      <c r="AA1261" s="19" t="b">
        <f ca="1">IF(Tabela1[[#This Row],[R.A.E]]="SIM",IF(AC1261="ok","CONCLUÍDO",IF(Tabela1[[#This Row],[PRAZO ABERTURA R.A.E]]&lt;TODAY(),"ATRASADO","NO PRAZO")))</f>
        <v>0</v>
      </c>
      <c r="AB1261" s="19" t="str">
        <f ca="1">IF(Tabela1[[#This Row],[PRAZO ABERTURA R.A.E]]&gt;=TODAY(),"",IF(Tabela1[[#This Row],[STATUS]]="ATRASADO",TODAY()-Tabela1[[#This Row],[PRAZO ABERTURA R.A.E]],""))</f>
        <v/>
      </c>
      <c r="AE1261" s="2"/>
      <c r="AF1261" t="s">
        <v>52</v>
      </c>
    </row>
    <row r="1262" spans="1:32" ht="60" x14ac:dyDescent="0.25">
      <c r="A1262" s="20">
        <v>1261</v>
      </c>
      <c r="B1262" s="20" t="s">
        <v>32</v>
      </c>
      <c r="C1262" s="49">
        <v>45572</v>
      </c>
      <c r="D1262" s="6" t="str">
        <f t="shared" si="17"/>
        <v>outubro</v>
      </c>
      <c r="E1262" s="21">
        <v>0.47569444444444442</v>
      </c>
      <c r="F1262" s="40" t="s">
        <v>6686</v>
      </c>
      <c r="G1262" s="20" t="s">
        <v>73</v>
      </c>
      <c r="H1262" s="9"/>
      <c r="I1262" s="10"/>
      <c r="J1262" s="2"/>
      <c r="K1262" s="61" t="s">
        <v>6687</v>
      </c>
      <c r="L1262" s="4" t="s">
        <v>37</v>
      </c>
      <c r="M1262" s="2" t="s">
        <v>272</v>
      </c>
      <c r="N1262" s="20" t="s">
        <v>1418</v>
      </c>
      <c r="O1262" s="20" t="s">
        <v>6688</v>
      </c>
      <c r="P1262" s="2" t="s">
        <v>6689</v>
      </c>
      <c r="S1262" s="2"/>
      <c r="T1262" s="41" t="s">
        <v>6690</v>
      </c>
      <c r="U1262" s="2" t="s">
        <v>2595</v>
      </c>
      <c r="V1262" s="2" t="s">
        <v>398</v>
      </c>
      <c r="W1262" s="2" t="s">
        <v>46</v>
      </c>
      <c r="X1262" s="2" t="s">
        <v>185</v>
      </c>
      <c r="Y1262" s="2" t="s">
        <v>48</v>
      </c>
      <c r="Z1262" s="17" t="str">
        <f>IF(Tabela1[[#This Row],[R.A.E]]="SIM",VLOOKUP(Tabela1[[#This Row],[CLASSIFICAÇÃO]],[1]Lista_Susp_!PRAZO,2,0)+Tabela1[[#This Row],[DATA]],"")</f>
        <v/>
      </c>
      <c r="AA1262" s="19" t="b">
        <f ca="1">IF(Tabela1[[#This Row],[R.A.E]]="SIM",IF(AC1262="ok","CONCLUÍDO",IF(Tabela1[[#This Row],[PRAZO ABERTURA R.A.E]]&lt;TODAY(),"ATRASADO","NO PRAZO")))</f>
        <v>0</v>
      </c>
      <c r="AB1262" s="19" t="str">
        <f ca="1">IF(Tabela1[[#This Row],[PRAZO ABERTURA R.A.E]]&gt;=TODAY(),"",IF(Tabela1[[#This Row],[STATUS]]="ATRASADO",TODAY()-Tabela1[[#This Row],[PRAZO ABERTURA R.A.E]],""))</f>
        <v/>
      </c>
      <c r="AE1262" s="2"/>
      <c r="AF1262" t="s">
        <v>52</v>
      </c>
    </row>
    <row r="1263" spans="1:32" ht="30" x14ac:dyDescent="0.25">
      <c r="A1263" s="20">
        <v>1262</v>
      </c>
      <c r="B1263" s="20" t="s">
        <v>32</v>
      </c>
      <c r="C1263" s="49">
        <v>45572</v>
      </c>
      <c r="D1263" s="6" t="str">
        <f t="shared" si="17"/>
        <v>outubro</v>
      </c>
      <c r="E1263" s="21">
        <v>0.39999999999999997</v>
      </c>
      <c r="F1263" s="20" t="s">
        <v>6335</v>
      </c>
      <c r="G1263" s="20" t="s">
        <v>125</v>
      </c>
      <c r="H1263" s="9"/>
      <c r="I1263" s="10"/>
      <c r="J1263" s="2"/>
      <c r="K1263" s="11" t="s">
        <v>6691</v>
      </c>
      <c r="L1263" s="4" t="s">
        <v>902</v>
      </c>
      <c r="M1263" s="2" t="s">
        <v>96</v>
      </c>
      <c r="N1263" s="20" t="s">
        <v>146</v>
      </c>
      <c r="O1263" s="20" t="s">
        <v>6692</v>
      </c>
      <c r="P1263" s="2" t="s">
        <v>4738</v>
      </c>
      <c r="S1263" s="2"/>
      <c r="T1263" s="41" t="s">
        <v>6693</v>
      </c>
      <c r="U1263" s="2" t="s">
        <v>5324</v>
      </c>
      <c r="V1263" s="2" t="s">
        <v>45</v>
      </c>
      <c r="W1263" s="2" t="s">
        <v>46</v>
      </c>
      <c r="X1263" s="2" t="s">
        <v>47</v>
      </c>
      <c r="Y1263" s="2" t="s">
        <v>48</v>
      </c>
      <c r="Z1263" s="17" t="str">
        <f>IF(Tabela1[[#This Row],[R.A.E]]="SIM",VLOOKUP(Tabela1[[#This Row],[CLASSIFICAÇÃO]],[1]Lista_Susp_!PRAZO,2,0)+Tabela1[[#This Row],[DATA]],"")</f>
        <v/>
      </c>
      <c r="AA1263" s="19" t="b">
        <f ca="1">IF(Tabela1[[#This Row],[R.A.E]]="SIM",IF(AC1263="ok","CONCLUÍDO",IF(Tabela1[[#This Row],[PRAZO ABERTURA R.A.E]]&lt;TODAY(),"ATRASADO","NO PRAZO")))</f>
        <v>0</v>
      </c>
      <c r="AB1263" s="19" t="str">
        <f ca="1">IF(Tabela1[[#This Row],[PRAZO ABERTURA R.A.E]]&gt;=TODAY(),"",IF(Tabela1[[#This Row],[STATUS]]="ATRASADO",TODAY()-Tabela1[[#This Row],[PRAZO ABERTURA R.A.E]],""))</f>
        <v/>
      </c>
      <c r="AE1263" s="2"/>
      <c r="AF1263" t="s">
        <v>52</v>
      </c>
    </row>
    <row r="1264" spans="1:32" ht="45" x14ac:dyDescent="0.25">
      <c r="A1264" s="20">
        <v>1263</v>
      </c>
      <c r="B1264" s="20" t="s">
        <v>32</v>
      </c>
      <c r="C1264" s="49">
        <v>45573</v>
      </c>
      <c r="D1264" s="6" t="str">
        <f t="shared" si="17"/>
        <v>outubro</v>
      </c>
      <c r="E1264" s="21">
        <v>0.34375</v>
      </c>
      <c r="F1264" s="40" t="s">
        <v>6694</v>
      </c>
      <c r="G1264" s="20" t="s">
        <v>73</v>
      </c>
      <c r="H1264" s="9"/>
      <c r="I1264" s="10"/>
      <c r="J1264" s="2"/>
      <c r="K1264" s="11" t="s">
        <v>6695</v>
      </c>
      <c r="L1264" s="4" t="s">
        <v>37</v>
      </c>
      <c r="M1264" s="2" t="s">
        <v>128</v>
      </c>
      <c r="N1264" s="20" t="s">
        <v>3780</v>
      </c>
      <c r="O1264" s="20" t="s">
        <v>6696</v>
      </c>
      <c r="P1264" s="2" t="s">
        <v>6667</v>
      </c>
      <c r="S1264" s="2"/>
      <c r="T1264" s="41" t="s">
        <v>6697</v>
      </c>
      <c r="U1264" s="2" t="s">
        <v>6341</v>
      </c>
      <c r="V1264" s="2" t="s">
        <v>219</v>
      </c>
      <c r="W1264" s="2" t="s">
        <v>46</v>
      </c>
      <c r="X1264" s="2" t="s">
        <v>47</v>
      </c>
      <c r="Y1264" s="2" t="s">
        <v>48</v>
      </c>
      <c r="Z1264" s="17" t="str">
        <f>IF(Tabela1[[#This Row],[R.A.E]]="SIM",VLOOKUP(Tabela1[[#This Row],[CLASSIFICAÇÃO]],[1]Lista_Susp_!PRAZO,2,0)+Tabela1[[#This Row],[DATA]],"")</f>
        <v/>
      </c>
      <c r="AA1264" s="19" t="b">
        <f ca="1">IF(Tabela1[[#This Row],[R.A.E]]="SIM",IF(AC1264="ok","CONCLUÍDO",IF(Tabela1[[#This Row],[PRAZO ABERTURA R.A.E]]&lt;TODAY(),"ATRASADO","NO PRAZO")))</f>
        <v>0</v>
      </c>
      <c r="AB1264" s="19" t="str">
        <f ca="1">IF(Tabela1[[#This Row],[PRAZO ABERTURA R.A.E]]&gt;=TODAY(),"",IF(Tabela1[[#This Row],[STATUS]]="ATRASADO",TODAY()-Tabela1[[#This Row],[PRAZO ABERTURA R.A.E]],""))</f>
        <v/>
      </c>
      <c r="AE1264" s="2"/>
      <c r="AF1264" t="s">
        <v>52</v>
      </c>
    </row>
    <row r="1265" spans="1:32" ht="60" x14ac:dyDescent="0.25">
      <c r="A1265" s="20">
        <v>1264</v>
      </c>
      <c r="B1265" s="20" t="s">
        <v>32</v>
      </c>
      <c r="C1265" s="49">
        <v>45575</v>
      </c>
      <c r="D1265" s="6" t="str">
        <f t="shared" si="17"/>
        <v>outubro</v>
      </c>
      <c r="E1265" s="21">
        <v>0.27777777777777779</v>
      </c>
      <c r="F1265" s="40" t="s">
        <v>6698</v>
      </c>
      <c r="G1265" s="20" t="s">
        <v>73</v>
      </c>
      <c r="H1265" s="9"/>
      <c r="I1265" s="10"/>
      <c r="J1265" s="2" t="s">
        <v>52</v>
      </c>
      <c r="K1265" s="11" t="s">
        <v>6699</v>
      </c>
      <c r="L1265" s="4" t="s">
        <v>37</v>
      </c>
      <c r="M1265" s="2" t="s">
        <v>38</v>
      </c>
      <c r="N1265" s="20" t="s">
        <v>6601</v>
      </c>
      <c r="O1265" s="20" t="s">
        <v>6700</v>
      </c>
      <c r="P1265" s="2" t="s">
        <v>6701</v>
      </c>
      <c r="S1265" s="2"/>
      <c r="T1265" s="41" t="s">
        <v>6702</v>
      </c>
      <c r="U1265" s="2" t="s">
        <v>3067</v>
      </c>
      <c r="V1265" s="2" t="s">
        <v>60</v>
      </c>
      <c r="W1265" s="2" t="s">
        <v>61</v>
      </c>
      <c r="X1265" s="2" t="s">
        <v>47</v>
      </c>
      <c r="Y1265" s="2" t="s">
        <v>52</v>
      </c>
      <c r="Z1265" s="17">
        <f>IF(Tabela1[[#This Row],[R.A.E]]="SIM",VLOOKUP(Tabela1[[#This Row],[CLASSIFICAÇÃO]],[1]Lista_Susp_!PRAZO,2,0)+Tabela1[[#This Row],[DATA]],"")</f>
        <v>45582</v>
      </c>
      <c r="AA1265" s="19" t="str">
        <f ca="1">IF(Tabela1[[#This Row],[R.A.E]]="SIM",IF(AC1265="ok","CONCLUÍDO",IF(Tabela1[[#This Row],[PRAZO ABERTURA R.A.E]]&lt;TODAY(),"ATRASADO","NO PRAZO")))</f>
        <v>ATRASADO</v>
      </c>
      <c r="AB1265" s="19">
        <f ca="1">IF(Tabela1[[#This Row],[PRAZO ABERTURA R.A.E]]&gt;=TODAY(),"",IF(Tabela1[[#This Row],[STATUS]]="ATRASADO",TODAY()-Tabela1[[#This Row],[PRAZO ABERTURA R.A.E]],""))</f>
        <v>1</v>
      </c>
      <c r="AE1265" s="2"/>
      <c r="AF1265" t="s">
        <v>52</v>
      </c>
    </row>
    <row r="1266" spans="1:32" ht="30" x14ac:dyDescent="0.25">
      <c r="A1266" s="20">
        <v>1265</v>
      </c>
      <c r="B1266" s="20" t="s">
        <v>32</v>
      </c>
      <c r="C1266" s="49">
        <v>45567</v>
      </c>
      <c r="D1266" s="6" t="str">
        <f t="shared" si="17"/>
        <v>outubro</v>
      </c>
      <c r="E1266" s="21">
        <v>0.89583333333333337</v>
      </c>
      <c r="F1266" s="40" t="s">
        <v>1721</v>
      </c>
      <c r="G1266" s="20" t="s">
        <v>34</v>
      </c>
      <c r="H1266" s="9" t="s">
        <v>93</v>
      </c>
      <c r="I1266" s="10"/>
      <c r="J1266" s="2"/>
      <c r="K1266" s="11" t="s">
        <v>6703</v>
      </c>
      <c r="L1266" s="4" t="s">
        <v>902</v>
      </c>
      <c r="M1266" s="2" t="s">
        <v>96</v>
      </c>
      <c r="N1266" s="20"/>
      <c r="O1266" s="20" t="s">
        <v>6704</v>
      </c>
      <c r="P1266" s="2" t="s">
        <v>6705</v>
      </c>
      <c r="S1266" s="2"/>
      <c r="T1266"/>
      <c r="V1266" s="2" t="s">
        <v>145</v>
      </c>
      <c r="W1266" s="2" t="s">
        <v>46</v>
      </c>
      <c r="X1266" s="2" t="s">
        <v>47</v>
      </c>
      <c r="Y1266" s="2" t="s">
        <v>48</v>
      </c>
      <c r="Z1266" s="17" t="str">
        <f>IF(Tabela1[[#This Row],[R.A.E]]="SIM",VLOOKUP(Tabela1[[#This Row],[CLASSIFICAÇÃO]],[1]Lista_Susp_!PRAZO,2,0)+Tabela1[[#This Row],[DATA]],"")</f>
        <v/>
      </c>
      <c r="AA1266" s="19" t="b">
        <f ca="1">IF(Tabela1[[#This Row],[R.A.E]]="SIM",IF(AC1266="ok","CONCLUÍDO",IF(Tabela1[[#This Row],[PRAZO ABERTURA R.A.E]]&lt;TODAY(),"ATRASADO","NO PRAZO")))</f>
        <v>0</v>
      </c>
      <c r="AB1266" s="19" t="str">
        <f ca="1">IF(Tabela1[[#This Row],[PRAZO ABERTURA R.A.E]]&gt;=TODAY(),"",IF(Tabela1[[#This Row],[STATUS]]="ATRASADO",TODAY()-Tabela1[[#This Row],[PRAZO ABERTURA R.A.E]],""))</f>
        <v/>
      </c>
      <c r="AE1266" s="2"/>
      <c r="AF1266" t="s">
        <v>52</v>
      </c>
    </row>
    <row r="1267" spans="1:32" ht="30" x14ac:dyDescent="0.25">
      <c r="A1267" s="20">
        <v>1266</v>
      </c>
      <c r="B1267" s="20" t="s">
        <v>32</v>
      </c>
      <c r="C1267" s="49">
        <v>45571</v>
      </c>
      <c r="D1267" s="6" t="str">
        <f t="shared" si="17"/>
        <v>outubro</v>
      </c>
      <c r="E1267" s="21">
        <v>0.41666666666666669</v>
      </c>
      <c r="F1267" s="40" t="s">
        <v>6706</v>
      </c>
      <c r="G1267" s="20" t="s">
        <v>34</v>
      </c>
      <c r="H1267" s="9" t="s">
        <v>113</v>
      </c>
      <c r="I1267" s="10"/>
      <c r="J1267" s="2"/>
      <c r="K1267" s="11" t="s">
        <v>6707</v>
      </c>
      <c r="L1267" s="4" t="s">
        <v>1457</v>
      </c>
      <c r="M1267" s="2" t="s">
        <v>38</v>
      </c>
      <c r="N1267" s="20"/>
      <c r="O1267" s="20" t="s">
        <v>6708</v>
      </c>
      <c r="P1267" s="2" t="s">
        <v>6264</v>
      </c>
      <c r="S1267" s="2"/>
      <c r="T1267"/>
      <c r="V1267" s="2" t="s">
        <v>3811</v>
      </c>
      <c r="W1267" s="2" t="s">
        <v>46</v>
      </c>
      <c r="X1267" s="2" t="s">
        <v>47</v>
      </c>
      <c r="Y1267" s="2" t="s">
        <v>48</v>
      </c>
      <c r="Z1267" s="17" t="str">
        <f>IF(Tabela1[[#This Row],[R.A.E]]="SIM",VLOOKUP(Tabela1[[#This Row],[CLASSIFICAÇÃO]],[1]Lista_Susp_!PRAZO,2,0)+Tabela1[[#This Row],[DATA]],"")</f>
        <v/>
      </c>
      <c r="AA1267" s="19" t="b">
        <f ca="1">IF(Tabela1[[#This Row],[R.A.E]]="SIM",IF(AC1267="ok","CONCLUÍDO",IF(Tabela1[[#This Row],[PRAZO ABERTURA R.A.E]]&lt;TODAY(),"ATRASADO","NO PRAZO")))</f>
        <v>0</v>
      </c>
      <c r="AB1267" s="19" t="str">
        <f ca="1">IF(Tabela1[[#This Row],[PRAZO ABERTURA R.A.E]]&gt;=TODAY(),"",IF(Tabela1[[#This Row],[STATUS]]="ATRASADO",TODAY()-Tabela1[[#This Row],[PRAZO ABERTURA R.A.E]],""))</f>
        <v/>
      </c>
      <c r="AE1267" s="2"/>
      <c r="AF1267" t="s">
        <v>52</v>
      </c>
    </row>
    <row r="1268" spans="1:32" ht="30" x14ac:dyDescent="0.25">
      <c r="A1268" s="20">
        <v>1267</v>
      </c>
      <c r="B1268" s="20" t="s">
        <v>32</v>
      </c>
      <c r="C1268" s="49">
        <v>45570</v>
      </c>
      <c r="D1268" s="6" t="str">
        <f t="shared" si="17"/>
        <v>outubro</v>
      </c>
      <c r="E1268" s="21">
        <v>0.35416666666666669</v>
      </c>
      <c r="F1268" s="40" t="s">
        <v>6709</v>
      </c>
      <c r="G1268" s="20" t="s">
        <v>125</v>
      </c>
      <c r="H1268" s="9"/>
      <c r="I1268" s="10"/>
      <c r="J1268" s="2"/>
      <c r="K1268" s="11" t="s">
        <v>6710</v>
      </c>
      <c r="L1268" s="4" t="s">
        <v>115</v>
      </c>
      <c r="M1268" s="2" t="s">
        <v>38</v>
      </c>
      <c r="N1268" s="20"/>
      <c r="O1268" s="20" t="s">
        <v>6711</v>
      </c>
      <c r="P1268" s="2" t="s">
        <v>6712</v>
      </c>
      <c r="S1268" s="2"/>
      <c r="T1268"/>
      <c r="V1268" s="2" t="s">
        <v>145</v>
      </c>
      <c r="W1268" s="2" t="s">
        <v>46</v>
      </c>
      <c r="X1268" s="2" t="s">
        <v>47</v>
      </c>
      <c r="Y1268" s="2" t="s">
        <v>48</v>
      </c>
      <c r="Z1268" s="17" t="str">
        <f>IF(Tabela1[[#This Row],[R.A.E]]="SIM",VLOOKUP(Tabela1[[#This Row],[CLASSIFICAÇÃO]],[1]Lista_Susp_!PRAZO,2,0)+Tabela1[[#This Row],[DATA]],"")</f>
        <v/>
      </c>
      <c r="AA1268" s="19" t="b">
        <f ca="1">IF(Tabela1[[#This Row],[R.A.E]]="SIM",IF(AC1268="ok","CONCLUÍDO",IF(Tabela1[[#This Row],[PRAZO ABERTURA R.A.E]]&lt;TODAY(),"ATRASADO","NO PRAZO")))</f>
        <v>0</v>
      </c>
      <c r="AB1268" s="19" t="str">
        <f ca="1">IF(Tabela1[[#This Row],[PRAZO ABERTURA R.A.E]]&gt;=TODAY(),"",IF(Tabela1[[#This Row],[STATUS]]="ATRASADO",TODAY()-Tabela1[[#This Row],[PRAZO ABERTURA R.A.E]],""))</f>
        <v/>
      </c>
      <c r="AE1268" s="2"/>
      <c r="AF1268" t="s">
        <v>52</v>
      </c>
    </row>
    <row r="1269" spans="1:32" ht="30" x14ac:dyDescent="0.25">
      <c r="A1269" s="20">
        <v>1268</v>
      </c>
      <c r="B1269" s="20" t="s">
        <v>71</v>
      </c>
      <c r="C1269" s="49">
        <v>45572</v>
      </c>
      <c r="D1269" s="6" t="str">
        <f t="shared" si="17"/>
        <v>outubro</v>
      </c>
      <c r="E1269" s="21">
        <v>0.4861111111111111</v>
      </c>
      <c r="F1269" s="40" t="s">
        <v>6713</v>
      </c>
      <c r="H1269" s="9"/>
      <c r="I1269" s="10"/>
      <c r="J1269" s="2"/>
      <c r="K1269" s="11" t="s">
        <v>6714</v>
      </c>
      <c r="L1269" s="4" t="s">
        <v>1016</v>
      </c>
      <c r="M1269" s="2" t="s">
        <v>128</v>
      </c>
      <c r="N1269" s="20"/>
      <c r="O1269" s="20" t="s">
        <v>6715</v>
      </c>
      <c r="P1269" s="2" t="s">
        <v>1628</v>
      </c>
      <c r="S1269" s="2"/>
      <c r="T1269"/>
      <c r="V1269" s="2" t="s">
        <v>3811</v>
      </c>
      <c r="W1269" s="2" t="s">
        <v>46</v>
      </c>
      <c r="X1269" s="2" t="s">
        <v>151</v>
      </c>
      <c r="Y1269" s="2" t="s">
        <v>52</v>
      </c>
      <c r="Z1269" s="17" t="e">
        <f>IF(Tabela1[[#This Row],[R.A.E]]="SIM",VLOOKUP(Tabela1[[#This Row],[CLASSIFICAÇÃO]],[1]Lista_Susp_!PRAZO,2,0)+Tabela1[[#This Row],[DATA]],"")</f>
        <v>#N/A</v>
      </c>
      <c r="AA1269" s="19" t="e">
        <f ca="1">IF(Tabela1[[#This Row],[R.A.E]]="SIM",IF(AC1269="ok","CONCLUÍDO",IF(Tabela1[[#This Row],[PRAZO ABERTURA R.A.E]]&lt;TODAY(),"ATRASADO","NO PRAZO")))</f>
        <v>#N/A</v>
      </c>
      <c r="AB1269" s="19" t="e">
        <f ca="1">IF(Tabela1[[#This Row],[PRAZO ABERTURA R.A.E]]&gt;=TODAY(),"",IF(Tabela1[[#This Row],[STATUS]]="ATRASADO",TODAY()-Tabela1[[#This Row],[PRAZO ABERTURA R.A.E]],""))</f>
        <v>#N/A</v>
      </c>
      <c r="AE1269" s="2"/>
      <c r="AF1269" t="s">
        <v>52</v>
      </c>
    </row>
    <row r="1270" spans="1:32" ht="45" x14ac:dyDescent="0.25">
      <c r="A1270" s="20">
        <v>1269</v>
      </c>
      <c r="B1270" s="20" t="s">
        <v>71</v>
      </c>
      <c r="C1270" s="49">
        <v>45572</v>
      </c>
      <c r="D1270" s="6" t="str">
        <f t="shared" si="17"/>
        <v>outubro</v>
      </c>
      <c r="E1270" s="21">
        <v>0.79166666666666663</v>
      </c>
      <c r="F1270" s="40" t="s">
        <v>6716</v>
      </c>
      <c r="H1270" s="9"/>
      <c r="I1270" s="10"/>
      <c r="J1270" s="2"/>
      <c r="K1270" s="11" t="s">
        <v>6717</v>
      </c>
      <c r="L1270" s="4" t="s">
        <v>75</v>
      </c>
      <c r="M1270" s="2" t="s">
        <v>128</v>
      </c>
      <c r="N1270" s="20"/>
      <c r="O1270" s="20" t="s">
        <v>6718</v>
      </c>
      <c r="P1270" s="2" t="s">
        <v>6719</v>
      </c>
      <c r="S1270" s="2"/>
      <c r="T1270"/>
      <c r="V1270" s="2" t="s">
        <v>85</v>
      </c>
      <c r="W1270" s="2" t="s">
        <v>46</v>
      </c>
      <c r="X1270" s="2" t="s">
        <v>47</v>
      </c>
      <c r="Y1270" s="2" t="s">
        <v>48</v>
      </c>
      <c r="Z1270" s="17" t="str">
        <f>IF(Tabela1[[#This Row],[R.A.E]]="SIM",VLOOKUP(Tabela1[[#This Row],[CLASSIFICAÇÃO]],[1]Lista_Susp_!PRAZO,2,0)+Tabela1[[#This Row],[DATA]],"")</f>
        <v/>
      </c>
      <c r="AA1270" s="19" t="b">
        <f ca="1">IF(Tabela1[[#This Row],[R.A.E]]="SIM",IF(AC1270="ok","CONCLUÍDO",IF(Tabela1[[#This Row],[PRAZO ABERTURA R.A.E]]&lt;TODAY(),"ATRASADO","NO PRAZO")))</f>
        <v>0</v>
      </c>
      <c r="AB1270" s="19" t="str">
        <f ca="1">IF(Tabela1[[#This Row],[PRAZO ABERTURA R.A.E]]&gt;=TODAY(),"",IF(Tabela1[[#This Row],[STATUS]]="ATRASADO",TODAY()-Tabela1[[#This Row],[PRAZO ABERTURA R.A.E]],""))</f>
        <v/>
      </c>
      <c r="AE1270" s="2"/>
      <c r="AF1270" t="s">
        <v>52</v>
      </c>
    </row>
    <row r="1271" spans="1:32" ht="30" x14ac:dyDescent="0.25">
      <c r="A1271" s="20">
        <v>1270</v>
      </c>
      <c r="B1271" s="20" t="s">
        <v>32</v>
      </c>
      <c r="C1271" s="49">
        <v>45573</v>
      </c>
      <c r="D1271" s="6" t="str">
        <f t="shared" si="17"/>
        <v>outubro</v>
      </c>
      <c r="E1271" s="21">
        <v>0.625</v>
      </c>
      <c r="F1271" s="40" t="s">
        <v>6375</v>
      </c>
      <c r="G1271" s="20" t="s">
        <v>34</v>
      </c>
      <c r="H1271" s="9" t="s">
        <v>583</v>
      </c>
      <c r="I1271" s="10"/>
      <c r="J1271" s="2"/>
      <c r="K1271" s="11" t="s">
        <v>6720</v>
      </c>
      <c r="L1271" s="4" t="s">
        <v>6377</v>
      </c>
      <c r="M1271" s="2" t="s">
        <v>96</v>
      </c>
      <c r="N1271" s="20"/>
      <c r="O1271" s="20" t="s">
        <v>6721</v>
      </c>
      <c r="P1271" s="2" t="s">
        <v>1628</v>
      </c>
      <c r="S1271" s="2"/>
      <c r="T1271"/>
      <c r="V1271" s="2" t="s">
        <v>145</v>
      </c>
      <c r="W1271" s="2" t="s">
        <v>46</v>
      </c>
      <c r="X1271" s="2" t="s">
        <v>47</v>
      </c>
      <c r="Y1271" s="2" t="s">
        <v>48</v>
      </c>
      <c r="Z1271" s="17" t="str">
        <f>IF(Tabela1[[#This Row],[R.A.E]]="SIM",VLOOKUP(Tabela1[[#This Row],[CLASSIFICAÇÃO]],[1]Lista_Susp_!PRAZO,2,0)+Tabela1[[#This Row],[DATA]],"")</f>
        <v/>
      </c>
      <c r="AA1271" s="19" t="b">
        <f ca="1">IF(Tabela1[[#This Row],[R.A.E]]="SIM",IF(AC1271="ok","CONCLUÍDO",IF(Tabela1[[#This Row],[PRAZO ABERTURA R.A.E]]&lt;TODAY(),"ATRASADO","NO PRAZO")))</f>
        <v>0</v>
      </c>
      <c r="AB1271" s="19" t="str">
        <f ca="1">IF(Tabela1[[#This Row],[PRAZO ABERTURA R.A.E]]&gt;=TODAY(),"",IF(Tabela1[[#This Row],[STATUS]]="ATRASADO",TODAY()-Tabela1[[#This Row],[PRAZO ABERTURA R.A.E]],""))</f>
        <v/>
      </c>
      <c r="AE1271" s="2"/>
      <c r="AF1271" t="s">
        <v>52</v>
      </c>
    </row>
    <row r="1272" spans="1:32" ht="60" x14ac:dyDescent="0.25">
      <c r="A1272" s="20">
        <v>1271</v>
      </c>
      <c r="B1272" s="20" t="s">
        <v>71</v>
      </c>
      <c r="C1272" s="49">
        <v>45574</v>
      </c>
      <c r="D1272" s="6" t="str">
        <f t="shared" si="17"/>
        <v>outubro</v>
      </c>
      <c r="E1272" s="21">
        <v>0.27777777777777779</v>
      </c>
      <c r="F1272" s="40" t="s">
        <v>6722</v>
      </c>
      <c r="H1272" s="9"/>
      <c r="I1272" s="10"/>
      <c r="J1272" s="2"/>
      <c r="K1272" s="11" t="s">
        <v>6723</v>
      </c>
      <c r="L1272" s="4" t="s">
        <v>6724</v>
      </c>
      <c r="M1272" s="2" t="s">
        <v>128</v>
      </c>
      <c r="N1272" s="20"/>
      <c r="O1272" s="20"/>
      <c r="S1272" s="2"/>
      <c r="T1272"/>
      <c r="V1272" s="2" t="s">
        <v>145</v>
      </c>
      <c r="W1272" s="2" t="s">
        <v>46</v>
      </c>
      <c r="X1272" s="2" t="s">
        <v>47</v>
      </c>
      <c r="Y1272" s="2" t="s">
        <v>48</v>
      </c>
      <c r="Z1272" s="17" t="str">
        <f>IF(Tabela1[[#This Row],[R.A.E]]="SIM",VLOOKUP(Tabela1[[#This Row],[CLASSIFICAÇÃO]],[1]Lista_Susp_!PRAZO,2,0)+Tabela1[[#This Row],[DATA]],"")</f>
        <v/>
      </c>
      <c r="AA1272" s="19" t="b">
        <f ca="1">IF(Tabela1[[#This Row],[R.A.E]]="SIM",IF(AC1272="ok","CONCLUÍDO",IF(Tabela1[[#This Row],[PRAZO ABERTURA R.A.E]]&lt;TODAY(),"ATRASADO","NO PRAZO")))</f>
        <v>0</v>
      </c>
      <c r="AB1272" s="19" t="str">
        <f ca="1">IF(Tabela1[[#This Row],[PRAZO ABERTURA R.A.E]]&gt;=TODAY(),"",IF(Tabela1[[#This Row],[STATUS]]="ATRASADO",TODAY()-Tabela1[[#This Row],[PRAZO ABERTURA R.A.E]],""))</f>
        <v/>
      </c>
      <c r="AE1272" s="2"/>
      <c r="AF1272" t="s">
        <v>52</v>
      </c>
    </row>
    <row r="1273" spans="1:32" ht="30" x14ac:dyDescent="0.25">
      <c r="A1273" s="20">
        <v>1272</v>
      </c>
      <c r="B1273" s="20" t="s">
        <v>71</v>
      </c>
      <c r="C1273" s="49">
        <v>45574</v>
      </c>
      <c r="D1273" s="6" t="str">
        <f t="shared" si="17"/>
        <v>outubro</v>
      </c>
      <c r="E1273" s="21">
        <v>0.65277777777777779</v>
      </c>
      <c r="F1273" s="40" t="s">
        <v>6725</v>
      </c>
      <c r="H1273" s="9"/>
      <c r="I1273" s="10"/>
      <c r="J1273" s="2"/>
      <c r="K1273" s="11" t="s">
        <v>6726</v>
      </c>
      <c r="L1273" s="4" t="s">
        <v>75</v>
      </c>
      <c r="M1273" s="2" t="s">
        <v>128</v>
      </c>
      <c r="N1273" s="20"/>
      <c r="O1273" s="20" t="s">
        <v>6727</v>
      </c>
      <c r="P1273" s="2" t="s">
        <v>435</v>
      </c>
      <c r="S1273" s="2"/>
      <c r="T1273"/>
      <c r="V1273" s="2" t="s">
        <v>3811</v>
      </c>
      <c r="W1273" s="2" t="s">
        <v>46</v>
      </c>
      <c r="X1273" s="2" t="s">
        <v>47</v>
      </c>
      <c r="Y1273" s="2" t="s">
        <v>48</v>
      </c>
      <c r="Z1273" s="17" t="str">
        <f>IF(Tabela1[[#This Row],[R.A.E]]="SIM",VLOOKUP(Tabela1[[#This Row],[CLASSIFICAÇÃO]],[1]Lista_Susp_!PRAZO,2,0)+Tabela1[[#This Row],[DATA]],"")</f>
        <v/>
      </c>
      <c r="AA1273" s="19" t="b">
        <f ca="1">IF(Tabela1[[#This Row],[R.A.E]]="SIM",IF(AC1273="ok","CONCLUÍDO",IF(Tabela1[[#This Row],[PRAZO ABERTURA R.A.E]]&lt;TODAY(),"ATRASADO","NO PRAZO")))</f>
        <v>0</v>
      </c>
      <c r="AB1273" s="19" t="str">
        <f ca="1">IF(Tabela1[[#This Row],[PRAZO ABERTURA R.A.E]]&gt;=TODAY(),"",IF(Tabela1[[#This Row],[STATUS]]="ATRASADO",TODAY()-Tabela1[[#This Row],[PRAZO ABERTURA R.A.E]],""))</f>
        <v/>
      </c>
      <c r="AE1273" s="2"/>
      <c r="AF1273" t="s">
        <v>52</v>
      </c>
    </row>
    <row r="1274" spans="1:32" ht="60" x14ac:dyDescent="0.25">
      <c r="A1274" s="20">
        <v>1273</v>
      </c>
      <c r="B1274" s="20" t="s">
        <v>32</v>
      </c>
      <c r="C1274" s="49">
        <v>45574</v>
      </c>
      <c r="D1274" s="6" t="str">
        <f t="shared" si="17"/>
        <v>outubro</v>
      </c>
      <c r="E1274" s="21">
        <v>0.4375</v>
      </c>
      <c r="F1274" s="40" t="s">
        <v>6728</v>
      </c>
      <c r="G1274" s="20" t="s">
        <v>34</v>
      </c>
      <c r="H1274" s="9" t="s">
        <v>113</v>
      </c>
      <c r="I1274" s="10"/>
      <c r="J1274" s="2"/>
      <c r="K1274" s="11" t="s">
        <v>6729</v>
      </c>
      <c r="L1274" s="4" t="s">
        <v>115</v>
      </c>
      <c r="M1274" s="2" t="s">
        <v>38</v>
      </c>
      <c r="N1274" s="20"/>
      <c r="O1274" s="20" t="s">
        <v>6730</v>
      </c>
      <c r="P1274" s="2" t="s">
        <v>1715</v>
      </c>
      <c r="S1274" s="2"/>
      <c r="T1274"/>
      <c r="V1274" s="2" t="s">
        <v>145</v>
      </c>
      <c r="W1274" s="2" t="s">
        <v>46</v>
      </c>
      <c r="X1274" s="2" t="s">
        <v>47</v>
      </c>
      <c r="Y1274" s="2" t="s">
        <v>48</v>
      </c>
      <c r="Z1274" s="17" t="str">
        <f>IF(Tabela1[[#This Row],[R.A.E]]="SIM",VLOOKUP(Tabela1[[#This Row],[CLASSIFICAÇÃO]],[1]Lista_Susp_!PRAZO,2,0)+Tabela1[[#This Row],[DATA]],"")</f>
        <v/>
      </c>
      <c r="AA1274" s="19" t="b">
        <f ca="1">IF(Tabela1[[#This Row],[R.A.E]]="SIM",IF(AC1274="ok","CONCLUÍDO",IF(Tabela1[[#This Row],[PRAZO ABERTURA R.A.E]]&lt;TODAY(),"ATRASADO","NO PRAZO")))</f>
        <v>0</v>
      </c>
      <c r="AB1274" s="19" t="str">
        <f ca="1">IF(Tabela1[[#This Row],[PRAZO ABERTURA R.A.E]]&gt;=TODAY(),"",IF(Tabela1[[#This Row],[STATUS]]="ATRASADO",TODAY()-Tabela1[[#This Row],[PRAZO ABERTURA R.A.E]],""))</f>
        <v/>
      </c>
      <c r="AE1274" s="2"/>
      <c r="AF1274" t="s">
        <v>52</v>
      </c>
    </row>
    <row r="1275" spans="1:32" ht="45" x14ac:dyDescent="0.25">
      <c r="A1275" s="20">
        <v>1274</v>
      </c>
      <c r="B1275" s="20" t="s">
        <v>32</v>
      </c>
      <c r="C1275" s="49">
        <v>45574</v>
      </c>
      <c r="D1275" s="6" t="str">
        <f t="shared" si="17"/>
        <v>outubro</v>
      </c>
      <c r="E1275" s="21">
        <v>0.98611111111111116</v>
      </c>
      <c r="F1275" s="40" t="s">
        <v>6731</v>
      </c>
      <c r="G1275" s="20" t="s">
        <v>34</v>
      </c>
      <c r="H1275" s="9" t="s">
        <v>113</v>
      </c>
      <c r="I1275" s="10"/>
      <c r="J1275" s="2"/>
      <c r="K1275" s="11" t="s">
        <v>6732</v>
      </c>
      <c r="L1275" s="4" t="s">
        <v>3010</v>
      </c>
      <c r="M1275" s="2" t="s">
        <v>38</v>
      </c>
      <c r="N1275" s="20"/>
      <c r="O1275" s="20" t="s">
        <v>6733</v>
      </c>
      <c r="P1275" s="2" t="s">
        <v>1715</v>
      </c>
      <c r="S1275" s="2"/>
      <c r="T1275"/>
      <c r="V1275" s="2" t="s">
        <v>145</v>
      </c>
      <c r="W1275" s="2" t="s">
        <v>46</v>
      </c>
      <c r="X1275" s="2" t="s">
        <v>47</v>
      </c>
      <c r="Y1275" s="2" t="s">
        <v>48</v>
      </c>
      <c r="Z1275" s="17" t="str">
        <f>IF(Tabela1[[#This Row],[R.A.E]]="SIM",VLOOKUP(Tabela1[[#This Row],[CLASSIFICAÇÃO]],[1]Lista_Susp_!PRAZO,2,0)+Tabela1[[#This Row],[DATA]],"")</f>
        <v/>
      </c>
      <c r="AA1275" s="19" t="b">
        <f ca="1">IF(Tabela1[[#This Row],[R.A.E]]="SIM",IF(AC1275="ok","CONCLUÍDO",IF(Tabela1[[#This Row],[PRAZO ABERTURA R.A.E]]&lt;TODAY(),"ATRASADO","NO PRAZO")))</f>
        <v>0</v>
      </c>
      <c r="AB1275" s="19" t="str">
        <f ca="1">IF(Tabela1[[#This Row],[PRAZO ABERTURA R.A.E]]&gt;=TODAY(),"",IF(Tabela1[[#This Row],[STATUS]]="ATRASADO",TODAY()-Tabela1[[#This Row],[PRAZO ABERTURA R.A.E]],""))</f>
        <v/>
      </c>
      <c r="AE1275" s="2"/>
      <c r="AF1275" t="s">
        <v>52</v>
      </c>
    </row>
    <row r="1276" spans="1:32" ht="30" x14ac:dyDescent="0.25">
      <c r="A1276" s="20">
        <v>1275</v>
      </c>
      <c r="B1276" s="20" t="s">
        <v>71</v>
      </c>
      <c r="C1276" s="49">
        <v>45575</v>
      </c>
      <c r="D1276" s="6" t="str">
        <f t="shared" si="17"/>
        <v>outubro</v>
      </c>
      <c r="E1276" s="21">
        <v>0.61111111111111105</v>
      </c>
      <c r="F1276" s="40" t="s">
        <v>6734</v>
      </c>
      <c r="H1276" s="9"/>
      <c r="I1276" s="10"/>
      <c r="J1276" s="2"/>
      <c r="K1276" s="11" t="s">
        <v>6735</v>
      </c>
      <c r="L1276" s="4" t="s">
        <v>75</v>
      </c>
      <c r="M1276" s="2" t="s">
        <v>497</v>
      </c>
      <c r="N1276" s="20"/>
      <c r="O1276" s="20" t="s">
        <v>6736</v>
      </c>
      <c r="P1276" s="2" t="s">
        <v>6737</v>
      </c>
      <c r="S1276" s="2"/>
      <c r="T1276"/>
      <c r="V1276" s="2" t="s">
        <v>145</v>
      </c>
      <c r="W1276" s="2" t="s">
        <v>46</v>
      </c>
      <c r="X1276" s="2" t="s">
        <v>47</v>
      </c>
      <c r="Y1276" s="2" t="s">
        <v>48</v>
      </c>
      <c r="Z1276" s="17" t="str">
        <f>IF(Tabela1[[#This Row],[R.A.E]]="SIM",VLOOKUP(Tabela1[[#This Row],[CLASSIFICAÇÃO]],[1]Lista_Susp_!PRAZO,2,0)+Tabela1[[#This Row],[DATA]],"")</f>
        <v/>
      </c>
      <c r="AA1276" s="19" t="b">
        <f ca="1">IF(Tabela1[[#This Row],[R.A.E]]="SIM",IF(AC1276="ok","CONCLUÍDO",IF(Tabela1[[#This Row],[PRAZO ABERTURA R.A.E]]&lt;TODAY(),"ATRASADO","NO PRAZO")))</f>
        <v>0</v>
      </c>
      <c r="AB1276" s="19" t="str">
        <f ca="1">IF(Tabela1[[#This Row],[PRAZO ABERTURA R.A.E]]&gt;=TODAY(),"",IF(Tabela1[[#This Row],[STATUS]]="ATRASADO",TODAY()-Tabela1[[#This Row],[PRAZO ABERTURA R.A.E]],""))</f>
        <v/>
      </c>
      <c r="AE1276" s="2"/>
      <c r="AF1276" t="s">
        <v>52</v>
      </c>
    </row>
    <row r="1277" spans="1:32" ht="30" x14ac:dyDescent="0.25">
      <c r="A1277" s="20">
        <v>1276</v>
      </c>
      <c r="B1277" s="20" t="s">
        <v>32</v>
      </c>
      <c r="C1277" s="49">
        <v>45575</v>
      </c>
      <c r="D1277" s="6" t="str">
        <f t="shared" si="17"/>
        <v>outubro</v>
      </c>
      <c r="E1277" s="21">
        <v>0.54166666666666663</v>
      </c>
      <c r="F1277" s="40" t="s">
        <v>6738</v>
      </c>
      <c r="G1277" s="20" t="s">
        <v>64</v>
      </c>
      <c r="H1277" s="9"/>
      <c r="I1277" s="10"/>
      <c r="J1277" s="2"/>
      <c r="K1277" s="11" t="s">
        <v>6739</v>
      </c>
      <c r="L1277" s="4" t="s">
        <v>626</v>
      </c>
      <c r="M1277" s="2" t="s">
        <v>460</v>
      </c>
      <c r="N1277" s="20" t="s">
        <v>6740</v>
      </c>
      <c r="O1277" s="20" t="s">
        <v>6741</v>
      </c>
      <c r="P1277" s="2" t="s">
        <v>6742</v>
      </c>
      <c r="S1277" s="2"/>
      <c r="T1277" s="41" t="s">
        <v>6743</v>
      </c>
      <c r="U1277" s="2" t="s">
        <v>6744</v>
      </c>
      <c r="V1277" s="2" t="s">
        <v>599</v>
      </c>
      <c r="W1277" s="2" t="s">
        <v>46</v>
      </c>
      <c r="X1277" s="2" t="s">
        <v>47</v>
      </c>
      <c r="Y1277" s="2" t="s">
        <v>48</v>
      </c>
      <c r="Z1277" s="17" t="str">
        <f>IF(Tabela1[[#This Row],[R.A.E]]="SIM",VLOOKUP(Tabela1[[#This Row],[CLASSIFICAÇÃO]],[1]Lista_Susp_!PRAZO,2,0)+Tabela1[[#This Row],[DATA]],"")</f>
        <v/>
      </c>
      <c r="AA1277" s="19" t="b">
        <f ca="1">IF(Tabela1[[#This Row],[R.A.E]]="SIM",IF(AC1277="ok","CONCLUÍDO",IF(Tabela1[[#This Row],[PRAZO ABERTURA R.A.E]]&lt;TODAY(),"ATRASADO","NO PRAZO")))</f>
        <v>0</v>
      </c>
      <c r="AB1277" s="19" t="str">
        <f ca="1">IF(Tabela1[[#This Row],[PRAZO ABERTURA R.A.E]]&gt;=TODAY(),"",IF(Tabela1[[#This Row],[STATUS]]="ATRASADO",TODAY()-Tabela1[[#This Row],[PRAZO ABERTURA R.A.E]],""))</f>
        <v/>
      </c>
      <c r="AE1277" s="2"/>
      <c r="AF1277" t="s">
        <v>52</v>
      </c>
    </row>
    <row r="1278" spans="1:32" ht="78.75" customHeight="1" x14ac:dyDescent="0.25">
      <c r="A1278" s="20">
        <v>1277</v>
      </c>
      <c r="B1278" s="20" t="s">
        <v>32</v>
      </c>
      <c r="C1278" s="49">
        <v>45575</v>
      </c>
      <c r="D1278" s="6" t="str">
        <f t="shared" si="17"/>
        <v>outubro</v>
      </c>
      <c r="E1278" s="21">
        <v>0.63888888888888895</v>
      </c>
      <c r="F1278" s="40" t="s">
        <v>6745</v>
      </c>
      <c r="G1278" s="20" t="s">
        <v>125</v>
      </c>
      <c r="H1278" s="9"/>
      <c r="I1278" s="10"/>
      <c r="J1278" s="2"/>
      <c r="K1278" s="11" t="s">
        <v>6746</v>
      </c>
      <c r="L1278" s="4" t="s">
        <v>701</v>
      </c>
      <c r="M1278" s="2" t="s">
        <v>128</v>
      </c>
      <c r="N1278" s="20" t="s">
        <v>4082</v>
      </c>
      <c r="O1278" s="20" t="s">
        <v>6747</v>
      </c>
      <c r="P1278" s="2" t="s">
        <v>2491</v>
      </c>
      <c r="S1278" s="2"/>
      <c r="T1278" s="41" t="s">
        <v>6748</v>
      </c>
      <c r="U1278" s="2" t="s">
        <v>6749</v>
      </c>
      <c r="V1278" s="2" t="s">
        <v>1038</v>
      </c>
      <c r="W1278" s="2" t="s">
        <v>46</v>
      </c>
      <c r="X1278" s="2" t="s">
        <v>47</v>
      </c>
      <c r="Y1278" s="2" t="s">
        <v>48</v>
      </c>
      <c r="Z1278" s="17" t="str">
        <f>IF(Tabela1[[#This Row],[R.A.E]]="SIM",VLOOKUP(Tabela1[[#This Row],[CLASSIFICAÇÃO]],[1]Lista_Susp_!PRAZO,2,0)+Tabela1[[#This Row],[DATA]],"")</f>
        <v/>
      </c>
      <c r="AA1278" s="19" t="b">
        <f ca="1">IF(Tabela1[[#This Row],[R.A.E]]="SIM",IF(AC1278="ok","CONCLUÍDO",IF(Tabela1[[#This Row],[PRAZO ABERTURA R.A.E]]&lt;TODAY(),"ATRASADO","NO PRAZO")))</f>
        <v>0</v>
      </c>
      <c r="AB1278" s="19" t="str">
        <f ca="1">IF(Tabela1[[#This Row],[PRAZO ABERTURA R.A.E]]&gt;=TODAY(),"",IF(Tabela1[[#This Row],[STATUS]]="ATRASADO",TODAY()-Tabela1[[#This Row],[PRAZO ABERTURA R.A.E]],""))</f>
        <v/>
      </c>
      <c r="AE1278" s="2"/>
      <c r="AF1278" t="s">
        <v>52</v>
      </c>
    </row>
    <row r="1279" spans="1:32" ht="66.75" customHeight="1" x14ac:dyDescent="0.25">
      <c r="A1279" s="80">
        <v>1278</v>
      </c>
      <c r="B1279" s="20" t="s">
        <v>32</v>
      </c>
      <c r="C1279" s="49">
        <v>45575</v>
      </c>
      <c r="D1279" s="6" t="str">
        <f t="shared" si="17"/>
        <v>outubro</v>
      </c>
      <c r="E1279" s="21">
        <v>0.65277777777777779</v>
      </c>
      <c r="F1279" s="40" t="s">
        <v>6750</v>
      </c>
      <c r="G1279" s="20" t="s">
        <v>73</v>
      </c>
      <c r="H1279" s="9"/>
      <c r="I1279" s="10"/>
      <c r="J1279" s="2"/>
      <c r="K1279" s="11" t="s">
        <v>6751</v>
      </c>
      <c r="L1279" s="4" t="s">
        <v>6681</v>
      </c>
      <c r="M1279" s="2" t="s">
        <v>128</v>
      </c>
      <c r="N1279" s="20" t="s">
        <v>4529</v>
      </c>
      <c r="O1279" s="20" t="s">
        <v>6752</v>
      </c>
      <c r="P1279" s="2" t="s">
        <v>5161</v>
      </c>
      <c r="S1279" s="2"/>
      <c r="T1279" s="41" t="s">
        <v>6753</v>
      </c>
      <c r="U1279" s="2" t="s">
        <v>6754</v>
      </c>
      <c r="V1279" s="2" t="s">
        <v>1038</v>
      </c>
      <c r="W1279" s="2" t="s">
        <v>46</v>
      </c>
      <c r="X1279" s="2" t="s">
        <v>47</v>
      </c>
      <c r="Y1279" s="2" t="s">
        <v>48</v>
      </c>
      <c r="Z1279" s="17" t="str">
        <f>IF(Tabela1[[#This Row],[R.A.E]]="SIM",VLOOKUP(Tabela1[[#This Row],[CLASSIFICAÇÃO]],[1]Lista_Susp_!PRAZO,2,0)+Tabela1[[#This Row],[DATA]],"")</f>
        <v/>
      </c>
      <c r="AA1279" s="19" t="b">
        <f ca="1">IF(Tabela1[[#This Row],[R.A.E]]="SIM",IF(AC1279="ok","CONCLUÍDO",IF(Tabela1[[#This Row],[PRAZO ABERTURA R.A.E]]&lt;TODAY(),"ATRASADO","NO PRAZO")))</f>
        <v>0</v>
      </c>
      <c r="AB1279" s="19" t="str">
        <f ca="1">IF(Tabela1[[#This Row],[PRAZO ABERTURA R.A.E]]&gt;=TODAY(),"",IF(Tabela1[[#This Row],[STATUS]]="ATRASADO",TODAY()-Tabela1[[#This Row],[PRAZO ABERTURA R.A.E]],""))</f>
        <v/>
      </c>
      <c r="AE1279" s="2"/>
      <c r="AF1279" t="s">
        <v>52</v>
      </c>
    </row>
    <row r="1280" spans="1:32" ht="24.75" customHeight="1" x14ac:dyDescent="0.25">
      <c r="A1280" s="20">
        <v>1279</v>
      </c>
      <c r="B1280" s="20" t="s">
        <v>32</v>
      </c>
      <c r="C1280" s="49">
        <v>45576</v>
      </c>
      <c r="D1280" s="6" t="str">
        <f t="shared" si="17"/>
        <v>outubro</v>
      </c>
      <c r="E1280" s="21">
        <v>0.41666666666666669</v>
      </c>
      <c r="F1280" s="40" t="s">
        <v>6755</v>
      </c>
      <c r="G1280" s="20" t="s">
        <v>125</v>
      </c>
      <c r="H1280" s="9"/>
      <c r="I1280" s="10"/>
      <c r="J1280" s="2"/>
      <c r="K1280" s="11" t="s">
        <v>6756</v>
      </c>
      <c r="L1280" s="4" t="s">
        <v>6757</v>
      </c>
      <c r="M1280" s="2" t="s">
        <v>128</v>
      </c>
      <c r="N1280" s="20" t="s">
        <v>5281</v>
      </c>
      <c r="O1280" s="20" t="s">
        <v>6758</v>
      </c>
      <c r="P1280" s="2" t="s">
        <v>394</v>
      </c>
      <c r="S1280" s="2"/>
      <c r="T1280" s="41" t="s">
        <v>6759</v>
      </c>
      <c r="U1280" s="2" t="s">
        <v>6760</v>
      </c>
      <c r="V1280" s="2" t="s">
        <v>1038</v>
      </c>
      <c r="W1280" s="2" t="s">
        <v>46</v>
      </c>
      <c r="X1280" s="2" t="s">
        <v>47</v>
      </c>
      <c r="Y1280" s="2" t="s">
        <v>48</v>
      </c>
      <c r="Z1280" s="17" t="str">
        <f>IF(Tabela1[[#This Row],[R.A.E]]="SIM",VLOOKUP(Tabela1[[#This Row],[CLASSIFICAÇÃO]],[1]Lista_Susp_!PRAZO,2,0)+Tabela1[[#This Row],[DATA]],"")</f>
        <v/>
      </c>
      <c r="AA1280" s="19" t="b">
        <f ca="1">IF(Tabela1[[#This Row],[R.A.E]]="SIM",IF(AC1280="ok","CONCLUÍDO",IF(Tabela1[[#This Row],[PRAZO ABERTURA R.A.E]]&lt;TODAY(),"ATRASADO","NO PRAZO")))</f>
        <v>0</v>
      </c>
      <c r="AB1280" s="19" t="str">
        <f ca="1">IF(Tabela1[[#This Row],[PRAZO ABERTURA R.A.E]]&gt;=TODAY(),"",IF(Tabela1[[#This Row],[STATUS]]="ATRASADO",TODAY()-Tabela1[[#This Row],[PRAZO ABERTURA R.A.E]],""))</f>
        <v/>
      </c>
      <c r="AE1280" s="2"/>
      <c r="AF1280" t="s">
        <v>52</v>
      </c>
    </row>
    <row r="1281" spans="1:32" ht="30" x14ac:dyDescent="0.25">
      <c r="A1281" s="20">
        <v>1280</v>
      </c>
      <c r="B1281" s="20" t="s">
        <v>32</v>
      </c>
      <c r="C1281" s="49">
        <v>45576</v>
      </c>
      <c r="D1281" s="6" t="str">
        <f t="shared" si="17"/>
        <v>outubro</v>
      </c>
      <c r="E1281" s="21">
        <v>0.4548611111111111</v>
      </c>
      <c r="F1281" s="40" t="s">
        <v>383</v>
      </c>
      <c r="G1281" s="20" t="s">
        <v>125</v>
      </c>
      <c r="H1281" s="9"/>
      <c r="I1281" s="10"/>
      <c r="J1281" s="2"/>
      <c r="K1281" s="11" t="s">
        <v>6761</v>
      </c>
      <c r="L1281" s="4" t="s">
        <v>689</v>
      </c>
      <c r="M1281" s="2" t="s">
        <v>128</v>
      </c>
      <c r="N1281" s="2" t="s">
        <v>4082</v>
      </c>
      <c r="O1281" s="20" t="s">
        <v>6762</v>
      </c>
      <c r="P1281" s="2" t="s">
        <v>394</v>
      </c>
      <c r="S1281" s="2"/>
      <c r="T1281" s="1" t="s">
        <v>6763</v>
      </c>
      <c r="U1281" s="2" t="s">
        <v>6764</v>
      </c>
      <c r="V1281" s="2" t="s">
        <v>1038</v>
      </c>
      <c r="W1281" s="2" t="s">
        <v>46</v>
      </c>
      <c r="X1281" s="2" t="s">
        <v>47</v>
      </c>
      <c r="Y1281" s="2" t="s">
        <v>48</v>
      </c>
      <c r="Z1281" s="17"/>
      <c r="AA1281" s="19"/>
      <c r="AB1281" s="19"/>
      <c r="AE1281" s="2"/>
      <c r="AF1281" t="s">
        <v>52</v>
      </c>
    </row>
    <row r="1282" spans="1:32" ht="30" x14ac:dyDescent="0.25">
      <c r="A1282" s="20">
        <v>1281</v>
      </c>
      <c r="B1282" s="20" t="s">
        <v>32</v>
      </c>
      <c r="C1282" s="49">
        <v>45576</v>
      </c>
      <c r="D1282" s="6" t="str">
        <f t="shared" si="17"/>
        <v>outubro</v>
      </c>
      <c r="E1282" s="21">
        <v>0.58333333333333337</v>
      </c>
      <c r="F1282" s="40" t="s">
        <v>6765</v>
      </c>
      <c r="G1282" s="20" t="s">
        <v>1084</v>
      </c>
      <c r="H1282" s="9"/>
      <c r="I1282" s="10"/>
      <c r="J1282" s="2"/>
      <c r="K1282" s="11" t="s">
        <v>6766</v>
      </c>
      <c r="L1282" s="4" t="s">
        <v>37</v>
      </c>
      <c r="M1282" s="2" t="s">
        <v>1418</v>
      </c>
      <c r="N1282" s="2" t="s">
        <v>6767</v>
      </c>
      <c r="O1282" s="20" t="s">
        <v>6768</v>
      </c>
      <c r="P1282" s="2" t="s">
        <v>6769</v>
      </c>
      <c r="S1282" s="2"/>
      <c r="T1282" s="1" t="s">
        <v>6770</v>
      </c>
      <c r="U1282" s="2" t="s">
        <v>6771</v>
      </c>
      <c r="V1282" s="2" t="s">
        <v>398</v>
      </c>
      <c r="Y1282" s="2" t="s">
        <v>52</v>
      </c>
      <c r="Z1282" s="17"/>
      <c r="AA1282" s="19"/>
      <c r="AB1282" s="19"/>
      <c r="AE1282" s="2"/>
      <c r="AF1282" t="s">
        <v>52</v>
      </c>
    </row>
    <row r="1283" spans="1:32" x14ac:dyDescent="0.25">
      <c r="A1283" s="20">
        <v>1282</v>
      </c>
      <c r="B1283" s="20" t="s">
        <v>32</v>
      </c>
      <c r="C1283" s="49">
        <v>45575</v>
      </c>
      <c r="D1283" s="6" t="str">
        <f t="shared" si="17"/>
        <v>outubro</v>
      </c>
      <c r="E1283" s="21">
        <v>0.45833333333333331</v>
      </c>
      <c r="F1283" s="40" t="s">
        <v>6772</v>
      </c>
      <c r="G1283" s="20" t="s">
        <v>64</v>
      </c>
      <c r="H1283" s="9"/>
      <c r="I1283" s="10"/>
      <c r="J1283" s="2"/>
      <c r="K1283" s="11" t="s">
        <v>6773</v>
      </c>
      <c r="L1283" s="4" t="s">
        <v>37</v>
      </c>
      <c r="M1283" s="2" t="s">
        <v>38</v>
      </c>
      <c r="N1283" s="2" t="s">
        <v>6774</v>
      </c>
      <c r="O1283" s="20" t="s">
        <v>6775</v>
      </c>
      <c r="P1283" s="2" t="s">
        <v>329</v>
      </c>
      <c r="S1283" s="2"/>
      <c r="T1283" s="1" t="s">
        <v>6776</v>
      </c>
      <c r="U1283" s="2" t="s">
        <v>471</v>
      </c>
      <c r="V1283" s="2" t="s">
        <v>45</v>
      </c>
      <c r="W1283" s="2" t="s">
        <v>46</v>
      </c>
      <c r="X1283" s="2" t="s">
        <v>47</v>
      </c>
      <c r="Y1283" s="2" t="s">
        <v>48</v>
      </c>
      <c r="Z1283" s="17"/>
      <c r="AA1283" s="19"/>
      <c r="AB1283" s="19"/>
      <c r="AE1283" s="2"/>
      <c r="AF1283" t="s">
        <v>52</v>
      </c>
    </row>
    <row r="1284" spans="1:32" x14ac:dyDescent="0.25">
      <c r="A1284" s="20">
        <v>1283</v>
      </c>
      <c r="B1284" s="20" t="s">
        <v>32</v>
      </c>
      <c r="C1284" s="49">
        <v>45576</v>
      </c>
      <c r="D1284" s="6" t="str">
        <f t="shared" si="17"/>
        <v>outubro</v>
      </c>
      <c r="E1284" s="21">
        <v>0.875</v>
      </c>
      <c r="F1284" s="40" t="s">
        <v>6777</v>
      </c>
      <c r="G1284" s="20" t="s">
        <v>34</v>
      </c>
      <c r="H1284" s="9" t="s">
        <v>35</v>
      </c>
      <c r="I1284" s="10"/>
      <c r="J1284" s="2"/>
      <c r="K1284" s="11" t="s">
        <v>6778</v>
      </c>
      <c r="L1284" s="4" t="s">
        <v>37</v>
      </c>
      <c r="M1284" s="20" t="s">
        <v>729</v>
      </c>
      <c r="N1284" s="2" t="s">
        <v>6779</v>
      </c>
      <c r="O1284" s="20" t="s">
        <v>6780</v>
      </c>
      <c r="P1284" s="2" t="s">
        <v>6622</v>
      </c>
      <c r="S1284" s="2"/>
      <c r="T1284" s="1" t="s">
        <v>6781</v>
      </c>
      <c r="U1284" s="2" t="s">
        <v>1448</v>
      </c>
      <c r="V1284" s="2" t="s">
        <v>45</v>
      </c>
      <c r="W1284" s="2" t="s">
        <v>46</v>
      </c>
      <c r="X1284" s="2" t="s">
        <v>47</v>
      </c>
      <c r="Y1284" s="2" t="s">
        <v>48</v>
      </c>
      <c r="Z1284" s="17"/>
      <c r="AA1284" s="19"/>
      <c r="AB1284" s="19"/>
      <c r="AE1284" s="2"/>
      <c r="AF1284" t="s">
        <v>52</v>
      </c>
    </row>
    <row r="1285" spans="1:32" ht="30" x14ac:dyDescent="0.25">
      <c r="A1285" s="20">
        <v>1284</v>
      </c>
      <c r="B1285" s="20" t="s">
        <v>32</v>
      </c>
      <c r="C1285" s="49">
        <v>45578</v>
      </c>
      <c r="D1285" s="6" t="str">
        <f t="shared" si="17"/>
        <v>outubro</v>
      </c>
      <c r="E1285" s="21">
        <v>0.70833333333333337</v>
      </c>
      <c r="F1285" s="40" t="s">
        <v>4613</v>
      </c>
      <c r="G1285" s="20" t="s">
        <v>73</v>
      </c>
      <c r="H1285" s="9"/>
      <c r="I1285" s="10"/>
      <c r="J1285" s="2"/>
      <c r="K1285" s="11" t="s">
        <v>6782</v>
      </c>
      <c r="L1285" s="4" t="s">
        <v>37</v>
      </c>
      <c r="M1285" s="2" t="s">
        <v>96</v>
      </c>
      <c r="N1285" s="2" t="s">
        <v>1736</v>
      </c>
      <c r="O1285" s="20" t="s">
        <v>6783</v>
      </c>
      <c r="P1285" s="2" t="s">
        <v>6304</v>
      </c>
      <c r="S1285" s="2"/>
      <c r="T1285" s="1" t="s">
        <v>6784</v>
      </c>
      <c r="U1285" s="2" t="s">
        <v>6785</v>
      </c>
      <c r="V1285" s="2" t="s">
        <v>60</v>
      </c>
      <c r="W1285" s="2" t="s">
        <v>46</v>
      </c>
      <c r="X1285" s="2" t="s">
        <v>47</v>
      </c>
      <c r="Y1285" s="2" t="s">
        <v>48</v>
      </c>
      <c r="Z1285" s="17"/>
      <c r="AA1285" s="19"/>
      <c r="AB1285" s="19"/>
      <c r="AE1285" s="2"/>
      <c r="AF1285" t="s">
        <v>52</v>
      </c>
    </row>
    <row r="1286" spans="1:32" ht="45" x14ac:dyDescent="0.25">
      <c r="A1286" s="20">
        <v>1285</v>
      </c>
      <c r="B1286" s="20" t="s">
        <v>32</v>
      </c>
      <c r="C1286" s="49">
        <v>45578</v>
      </c>
      <c r="D1286" s="6" t="str">
        <f t="shared" si="17"/>
        <v>outubro</v>
      </c>
      <c r="E1286" s="21">
        <v>0.46666666666666662</v>
      </c>
      <c r="F1286" s="40" t="s">
        <v>6786</v>
      </c>
      <c r="G1286" s="20" t="s">
        <v>125</v>
      </c>
      <c r="H1286" s="9"/>
      <c r="I1286" s="10"/>
      <c r="J1286" s="2"/>
      <c r="K1286" s="11" t="s">
        <v>6787</v>
      </c>
      <c r="L1286" s="4" t="s">
        <v>37</v>
      </c>
      <c r="M1286" s="2" t="s">
        <v>729</v>
      </c>
      <c r="N1286" s="2" t="s">
        <v>3826</v>
      </c>
      <c r="O1286" s="20" t="s">
        <v>6788</v>
      </c>
      <c r="P1286" s="2" t="s">
        <v>2035</v>
      </c>
      <c r="S1286" s="2"/>
      <c r="T1286" s="1" t="s">
        <v>6789</v>
      </c>
      <c r="U1286" s="2" t="s">
        <v>697</v>
      </c>
      <c r="V1286" s="2" t="s">
        <v>219</v>
      </c>
      <c r="W1286" s="2" t="s">
        <v>46</v>
      </c>
      <c r="X1286" s="2" t="s">
        <v>47</v>
      </c>
      <c r="Y1286" s="2" t="s">
        <v>48</v>
      </c>
      <c r="Z1286" s="17" t="str">
        <f>IF(Tabela1[[#This Row],[R.A.E]]="SIM",VLOOKUP(Tabela1[[#This Row],[CLASSIFICAÇÃO]],[1]Lista_Susp_!PRAZO,2,0)+Tabela1[[#This Row],[DATA]],"")</f>
        <v/>
      </c>
      <c r="AA1286" s="19" t="b">
        <f ca="1">IF(Tabela1[[#This Row],[R.A.E]]="SIM",IF(AC1286="ok","CONCLUÍDO",IF(Tabela1[[#This Row],[PRAZO ABERTURA R.A.E]]&lt;TODAY(),"ATRASADO","NO PRAZO")))</f>
        <v>0</v>
      </c>
      <c r="AB1286" s="19" t="str">
        <f ca="1">IF(Tabela1[[#This Row],[PRAZO ABERTURA R.A.E]]&gt;=TODAY(),"",IF(Tabela1[[#This Row],[STATUS]]="ATRASADO",TODAY()-Tabela1[[#This Row],[PRAZO ABERTURA R.A.E]],""))</f>
        <v/>
      </c>
      <c r="AE1286" s="2"/>
      <c r="AF1286" t="s">
        <v>52</v>
      </c>
    </row>
    <row r="1287" spans="1:32" ht="30" x14ac:dyDescent="0.25">
      <c r="A1287" s="20">
        <v>1286</v>
      </c>
      <c r="B1287" s="20" t="s">
        <v>32</v>
      </c>
      <c r="C1287" s="49">
        <v>45578</v>
      </c>
      <c r="D1287" s="6" t="str">
        <f t="shared" si="17"/>
        <v>outubro</v>
      </c>
      <c r="E1287" s="21">
        <v>0.83333333333333337</v>
      </c>
      <c r="F1287" s="40" t="s">
        <v>6790</v>
      </c>
      <c r="G1287" s="20" t="s">
        <v>34</v>
      </c>
      <c r="H1287" s="9" t="s">
        <v>35</v>
      </c>
      <c r="I1287" s="10"/>
      <c r="J1287" s="2"/>
      <c r="K1287" s="11" t="s">
        <v>6791</v>
      </c>
      <c r="L1287" s="4" t="s">
        <v>1457</v>
      </c>
      <c r="M1287" s="2" t="s">
        <v>38</v>
      </c>
      <c r="N1287" s="87" t="s">
        <v>1544</v>
      </c>
      <c r="O1287" s="20" t="s">
        <v>6792</v>
      </c>
      <c r="P1287" s="2" t="s">
        <v>329</v>
      </c>
      <c r="S1287" s="2"/>
      <c r="T1287" s="1" t="s">
        <v>6793</v>
      </c>
      <c r="U1287" s="2" t="s">
        <v>6794</v>
      </c>
      <c r="V1287" s="2" t="s">
        <v>1038</v>
      </c>
      <c r="W1287" s="2" t="s">
        <v>46</v>
      </c>
      <c r="X1287" s="2" t="s">
        <v>47</v>
      </c>
      <c r="Y1287" s="2" t="s">
        <v>48</v>
      </c>
      <c r="Z1287" s="17" t="str">
        <f>IF(Tabela1[[#This Row],[R.A.E]]="SIM",VLOOKUP(Tabela1[[#This Row],[CLASSIFICAÇÃO]],[1]Lista_Susp_!PRAZO,2,0)+Tabela1[[#This Row],[DATA]],"")</f>
        <v/>
      </c>
      <c r="AA1287" s="19" t="b">
        <f ca="1">IF(Tabela1[[#This Row],[R.A.E]]="SIM",IF(AC1287="ok","CONCLUÍDO",IF(Tabela1[[#This Row],[PRAZO ABERTURA R.A.E]]&lt;TODAY(),"ATRASADO","NO PRAZO")))</f>
        <v>0</v>
      </c>
      <c r="AB1287" s="19" t="str">
        <f ca="1">IF(Tabela1[[#This Row],[PRAZO ABERTURA R.A.E]]&gt;=TODAY(),"",IF(Tabela1[[#This Row],[STATUS]]="ATRASADO",TODAY()-Tabela1[[#This Row],[PRAZO ABERTURA R.A.E]],""))</f>
        <v/>
      </c>
      <c r="AE1287" s="2"/>
      <c r="AF1287" t="s">
        <v>52</v>
      </c>
    </row>
    <row r="1288" spans="1:32" x14ac:dyDescent="0.25">
      <c r="A1288" s="20">
        <v>1287</v>
      </c>
      <c r="B1288" s="20" t="s">
        <v>32</v>
      </c>
      <c r="C1288" s="49">
        <v>45579</v>
      </c>
      <c r="D1288" s="6" t="str">
        <f t="shared" si="17"/>
        <v>outubro</v>
      </c>
      <c r="E1288" s="21">
        <v>0.30555555555555552</v>
      </c>
      <c r="F1288" s="40" t="s">
        <v>6795</v>
      </c>
      <c r="G1288" s="20" t="s">
        <v>125</v>
      </c>
      <c r="H1288" s="9"/>
      <c r="I1288" s="10"/>
      <c r="J1288" s="2"/>
      <c r="K1288" s="11" t="s">
        <v>6796</v>
      </c>
      <c r="L1288" s="4" t="s">
        <v>37</v>
      </c>
      <c r="M1288" s="2" t="s">
        <v>38</v>
      </c>
      <c r="N1288" s="2" t="s">
        <v>3826</v>
      </c>
      <c r="O1288" s="20" t="s">
        <v>6797</v>
      </c>
      <c r="P1288" s="2" t="s">
        <v>394</v>
      </c>
      <c r="S1288" s="2"/>
      <c r="T1288" s="1" t="s">
        <v>6798</v>
      </c>
      <c r="U1288" s="2" t="s">
        <v>6799</v>
      </c>
      <c r="V1288" s="2" t="s">
        <v>279</v>
      </c>
      <c r="W1288" s="2" t="s">
        <v>46</v>
      </c>
      <c r="X1288" s="2" t="s">
        <v>47</v>
      </c>
      <c r="Y1288" s="2" t="s">
        <v>48</v>
      </c>
      <c r="Z1288" s="17" t="str">
        <f>IF(Tabela1[[#This Row],[R.A.E]]="SIM",VLOOKUP(Tabela1[[#This Row],[CLASSIFICAÇÃO]],[1]Lista_Susp_!PRAZO,2,0)+Tabela1[[#This Row],[DATA]],"")</f>
        <v/>
      </c>
      <c r="AA1288" s="19" t="b">
        <f ca="1">IF(Tabela1[[#This Row],[R.A.E]]="SIM",IF(AC1288="ok","CONCLUÍDO",IF(Tabela1[[#This Row],[PRAZO ABERTURA R.A.E]]&lt;TODAY(),"ATRASADO","NO PRAZO")))</f>
        <v>0</v>
      </c>
      <c r="AB1288" s="19" t="str">
        <f ca="1">IF(Tabela1[[#This Row],[PRAZO ABERTURA R.A.E]]&gt;=TODAY(),"",IF(Tabela1[[#This Row],[STATUS]]="ATRASADO",TODAY()-Tabela1[[#This Row],[PRAZO ABERTURA R.A.E]],""))</f>
        <v/>
      </c>
      <c r="AE1288" s="2"/>
      <c r="AF1288" t="s">
        <v>52</v>
      </c>
    </row>
    <row r="1289" spans="1:32" x14ac:dyDescent="0.25">
      <c r="A1289" s="20">
        <v>1288</v>
      </c>
      <c r="B1289" s="20" t="s">
        <v>32</v>
      </c>
      <c r="C1289" s="49">
        <v>45576</v>
      </c>
      <c r="D1289" s="6" t="str">
        <f t="shared" si="17"/>
        <v>outubro</v>
      </c>
      <c r="E1289" s="21">
        <v>0.29166666666666669</v>
      </c>
      <c r="F1289" s="40" t="s">
        <v>6800</v>
      </c>
      <c r="G1289" s="20" t="s">
        <v>34</v>
      </c>
      <c r="H1289" s="9" t="s">
        <v>113</v>
      </c>
      <c r="I1289" s="10"/>
      <c r="J1289" s="2" t="s">
        <v>52</v>
      </c>
      <c r="K1289" s="11" t="s">
        <v>6801</v>
      </c>
      <c r="L1289" s="4" t="s">
        <v>1457</v>
      </c>
      <c r="M1289" s="2" t="s">
        <v>38</v>
      </c>
      <c r="N1289" s="87" t="s">
        <v>1544</v>
      </c>
      <c r="O1289" s="20" t="s">
        <v>6802</v>
      </c>
      <c r="P1289" s="2" t="s">
        <v>6264</v>
      </c>
      <c r="S1289" s="2"/>
      <c r="T1289" s="1" t="s">
        <v>6803</v>
      </c>
      <c r="U1289" s="2" t="s">
        <v>6266</v>
      </c>
      <c r="V1289" s="2" t="s">
        <v>145</v>
      </c>
      <c r="W1289" s="2" t="s">
        <v>61</v>
      </c>
      <c r="X1289" s="2" t="s">
        <v>123</v>
      </c>
      <c r="Y1289" s="2" t="s">
        <v>52</v>
      </c>
      <c r="Z1289" s="17">
        <f>IF(Tabela1[[#This Row],[R.A.E]]="SIM",VLOOKUP(Tabela1[[#This Row],[CLASSIFICAÇÃO]],[1]Lista_Susp_!PRAZO,2,0)+Tabela1[[#This Row],[DATA]],"")</f>
        <v>45583</v>
      </c>
      <c r="AA1289" s="19" t="str">
        <f ca="1">IF(Tabela1[[#This Row],[R.A.E]]="SIM",IF(AC1289="ok","CONCLUÍDO",IF(Tabela1[[#This Row],[PRAZO ABERTURA R.A.E]]&lt;TODAY(),"ATRASADO","NO PRAZO")))</f>
        <v>NO PRAZO</v>
      </c>
      <c r="AB1289" s="19" t="str">
        <f ca="1">IF(Tabela1[[#This Row],[PRAZO ABERTURA R.A.E]]&gt;=TODAY(),"",IF(Tabela1[[#This Row],[STATUS]]="ATRASADO",TODAY()-Tabela1[[#This Row],[PRAZO ABERTURA R.A.E]],""))</f>
        <v/>
      </c>
      <c r="AE1289" s="2"/>
      <c r="AF1289" t="s">
        <v>52</v>
      </c>
    </row>
    <row r="1290" spans="1:32" ht="45" x14ac:dyDescent="0.25">
      <c r="A1290" s="80">
        <v>1289</v>
      </c>
      <c r="B1290" s="20" t="s">
        <v>71</v>
      </c>
      <c r="C1290" s="49">
        <v>45577</v>
      </c>
      <c r="D1290" s="6" t="str">
        <f t="shared" si="17"/>
        <v>outubro</v>
      </c>
      <c r="E1290" s="21">
        <v>0.30555555555555552</v>
      </c>
      <c r="F1290" s="40" t="s">
        <v>6804</v>
      </c>
      <c r="G1290" s="20" t="s">
        <v>125</v>
      </c>
      <c r="H1290" s="9"/>
      <c r="I1290" s="10"/>
      <c r="J1290" s="2"/>
      <c r="K1290" s="11" t="s">
        <v>6805</v>
      </c>
      <c r="L1290" s="4" t="s">
        <v>75</v>
      </c>
      <c r="M1290" s="2" t="s">
        <v>128</v>
      </c>
      <c r="N1290" s="2" t="s">
        <v>6806</v>
      </c>
      <c r="O1290" s="20" t="s">
        <v>6807</v>
      </c>
      <c r="P1290" s="2" t="s">
        <v>6098</v>
      </c>
      <c r="S1290" s="2"/>
      <c r="T1290" s="1" t="s">
        <v>6808</v>
      </c>
      <c r="U1290" s="2" t="s">
        <v>6809</v>
      </c>
      <c r="V1290" s="2" t="s">
        <v>3811</v>
      </c>
      <c r="W1290" s="2" t="s">
        <v>46</v>
      </c>
      <c r="X1290" s="2" t="s">
        <v>47</v>
      </c>
      <c r="Y1290" s="2" t="s">
        <v>48</v>
      </c>
      <c r="Z1290" s="17"/>
      <c r="AA1290" s="19"/>
      <c r="AB1290" s="19"/>
      <c r="AE1290" s="2"/>
      <c r="AF1290" t="s">
        <v>52</v>
      </c>
    </row>
    <row r="1291" spans="1:32" ht="45" x14ac:dyDescent="0.25">
      <c r="A1291" s="20">
        <v>1290</v>
      </c>
      <c r="B1291" s="20" t="s">
        <v>32</v>
      </c>
      <c r="C1291" s="49">
        <v>45579</v>
      </c>
      <c r="D1291" s="6" t="str">
        <f t="shared" si="17"/>
        <v>outubro</v>
      </c>
      <c r="E1291" s="21">
        <v>0.46875</v>
      </c>
      <c r="F1291" s="40" t="s">
        <v>6810</v>
      </c>
      <c r="G1291" s="20" t="s">
        <v>125</v>
      </c>
      <c r="H1291" s="9"/>
      <c r="I1291" s="10"/>
      <c r="J1291" s="2" t="s">
        <v>52</v>
      </c>
      <c r="K1291" s="11" t="s">
        <v>6811</v>
      </c>
      <c r="L1291" s="4" t="s">
        <v>37</v>
      </c>
      <c r="M1291" s="2" t="s">
        <v>96</v>
      </c>
      <c r="N1291" s="2" t="s">
        <v>1425</v>
      </c>
      <c r="O1291" s="20" t="s">
        <v>6812</v>
      </c>
      <c r="P1291" s="2" t="s">
        <v>6813</v>
      </c>
      <c r="S1291" s="2"/>
      <c r="T1291" s="1" t="s">
        <v>6814</v>
      </c>
      <c r="U1291" s="2" t="s">
        <v>6815</v>
      </c>
      <c r="V1291" s="2" t="s">
        <v>104</v>
      </c>
      <c r="W1291" s="2" t="s">
        <v>46</v>
      </c>
      <c r="X1291" s="2" t="s">
        <v>47</v>
      </c>
      <c r="Y1291" s="2" t="s">
        <v>52</v>
      </c>
      <c r="Z1291" s="17">
        <f>IF(Tabela1[[#This Row],[R.A.E]]="SIM",VLOOKUP(Tabela1[[#This Row],[CLASSIFICAÇÃO]],[1]Lista_Susp_!PRAZO,2,0)+Tabela1[[#This Row],[DATA]],"")</f>
        <v>45586</v>
      </c>
      <c r="AA1291" s="19" t="str">
        <f ca="1">IF(Tabela1[[#This Row],[R.A.E]]="SIM",IF(AC1291="ok","CONCLUÍDO",IF(Tabela1[[#This Row],[PRAZO ABERTURA R.A.E]]&lt;TODAY(),"ATRASADO","NO PRAZO")))</f>
        <v>NO PRAZO</v>
      </c>
      <c r="AB1291" s="19" t="str">
        <f ca="1">IF(Tabela1[[#This Row],[PRAZO ABERTURA R.A.E]]&gt;=TODAY(),"",IF(Tabela1[[#This Row],[STATUS]]="ATRASADO",TODAY()-Tabela1[[#This Row],[PRAZO ABERTURA R.A.E]],""))</f>
        <v/>
      </c>
      <c r="AE1291" s="2"/>
      <c r="AF1291" t="s">
        <v>52</v>
      </c>
    </row>
    <row r="1292" spans="1:32" ht="30" x14ac:dyDescent="0.25">
      <c r="A1292" s="20">
        <v>1291</v>
      </c>
      <c r="B1292" s="20" t="s">
        <v>32</v>
      </c>
      <c r="C1292" s="49">
        <v>45579</v>
      </c>
      <c r="D1292" s="6" t="str">
        <f t="shared" si="17"/>
        <v>outubro</v>
      </c>
      <c r="E1292" s="21">
        <v>0.76041666666666663</v>
      </c>
      <c r="F1292" s="40" t="s">
        <v>6816</v>
      </c>
      <c r="G1292" s="20" t="s">
        <v>34</v>
      </c>
      <c r="H1292" s="9" t="s">
        <v>113</v>
      </c>
      <c r="I1292" s="10"/>
      <c r="J1292" s="2"/>
      <c r="K1292" s="11" t="s">
        <v>6817</v>
      </c>
      <c r="L1292" s="4" t="s">
        <v>37</v>
      </c>
      <c r="M1292" s="2" t="s">
        <v>38</v>
      </c>
      <c r="N1292" s="2" t="s">
        <v>2785</v>
      </c>
      <c r="O1292" s="20" t="s">
        <v>6818</v>
      </c>
      <c r="P1292" s="2" t="s">
        <v>329</v>
      </c>
      <c r="S1292" s="2"/>
      <c r="T1292" s="1" t="s">
        <v>6819</v>
      </c>
      <c r="U1292" s="2" t="s">
        <v>4045</v>
      </c>
      <c r="V1292" s="2" t="s">
        <v>279</v>
      </c>
      <c r="W1292" s="2" t="s">
        <v>46</v>
      </c>
      <c r="X1292" s="2" t="s">
        <v>47</v>
      </c>
      <c r="Y1292" s="2" t="s">
        <v>48</v>
      </c>
      <c r="Z1292" s="17" t="str">
        <f>IF(Tabela1[[#This Row],[R.A.E]]="SIM",VLOOKUP(Tabela1[[#This Row],[CLASSIFICAÇÃO]],[1]Lista_Susp_!PRAZO,2,0)+Tabela1[[#This Row],[DATA]],"")</f>
        <v/>
      </c>
      <c r="AA1292" s="19" t="b">
        <f ca="1">IF(Tabela1[[#This Row],[R.A.E]]="SIM",IF(AC1292="ok","CONCLUÍDO",IF(Tabela1[[#This Row],[PRAZO ABERTURA R.A.E]]&lt;TODAY(),"ATRASADO","NO PRAZO")))</f>
        <v>0</v>
      </c>
      <c r="AB1292" s="19" t="str">
        <f ca="1">IF(Tabela1[[#This Row],[PRAZO ABERTURA R.A.E]]&gt;=TODAY(),"",IF(Tabela1[[#This Row],[STATUS]]="ATRASADO",TODAY()-Tabela1[[#This Row],[PRAZO ABERTURA R.A.E]],""))</f>
        <v/>
      </c>
      <c r="AE1292" s="2"/>
      <c r="AF1292" t="s">
        <v>52</v>
      </c>
    </row>
    <row r="1293" spans="1:32" ht="60" x14ac:dyDescent="0.25">
      <c r="A1293" s="20">
        <v>1292</v>
      </c>
      <c r="B1293" s="20" t="s">
        <v>32</v>
      </c>
      <c r="C1293" s="49">
        <v>45579</v>
      </c>
      <c r="D1293" s="6" t="str">
        <f t="shared" si="17"/>
        <v>outubro</v>
      </c>
      <c r="E1293" s="21">
        <v>0.55208333333333337</v>
      </c>
      <c r="F1293" s="40" t="s">
        <v>6820</v>
      </c>
      <c r="G1293" s="20" t="s">
        <v>125</v>
      </c>
      <c r="H1293" s="9"/>
      <c r="I1293" s="10"/>
      <c r="J1293" s="2"/>
      <c r="K1293" s="11" t="s">
        <v>6821</v>
      </c>
      <c r="L1293" s="4" t="s">
        <v>37</v>
      </c>
      <c r="M1293" s="2" t="s">
        <v>128</v>
      </c>
      <c r="N1293" s="2" t="s">
        <v>6822</v>
      </c>
      <c r="O1293" s="20" t="s">
        <v>6823</v>
      </c>
      <c r="P1293" s="2" t="s">
        <v>253</v>
      </c>
      <c r="S1293" s="2"/>
      <c r="T1293" s="1" t="s">
        <v>6824</v>
      </c>
      <c r="U1293" s="2" t="s">
        <v>4354</v>
      </c>
      <c r="V1293" s="2" t="s">
        <v>219</v>
      </c>
      <c r="W1293" s="2" t="s">
        <v>184</v>
      </c>
      <c r="X1293" s="2" t="s">
        <v>47</v>
      </c>
      <c r="Y1293" s="2" t="s">
        <v>52</v>
      </c>
      <c r="Z1293" s="17">
        <f>IF(Tabela1[[#This Row],[R.A.E]]="SIM",VLOOKUP(Tabela1[[#This Row],[CLASSIFICAÇÃO]],[1]Lista_Susp_!PRAZO,2,0)+Tabela1[[#This Row],[DATA]],"")</f>
        <v>45586</v>
      </c>
      <c r="AA1293" s="19" t="str">
        <f ca="1">IF(Tabela1[[#This Row],[R.A.E]]="SIM",IF(AC1293="ok","CONCLUÍDO",IF(Tabela1[[#This Row],[PRAZO ABERTURA R.A.E]]&lt;TODAY(),"ATRASADO","NO PRAZO")))</f>
        <v>NO PRAZO</v>
      </c>
      <c r="AB1293" s="19" t="str">
        <f ca="1">IF(Tabela1[[#This Row],[PRAZO ABERTURA R.A.E]]&gt;=TODAY(),"",IF(Tabela1[[#This Row],[STATUS]]="ATRASADO",TODAY()-Tabela1[[#This Row],[PRAZO ABERTURA R.A.E]],""))</f>
        <v/>
      </c>
      <c r="AE1293" s="2"/>
      <c r="AF1293" t="s">
        <v>52</v>
      </c>
    </row>
    <row r="1294" spans="1:32" x14ac:dyDescent="0.25">
      <c r="A1294" s="20">
        <v>1293</v>
      </c>
      <c r="B1294" s="20" t="s">
        <v>32</v>
      </c>
      <c r="C1294" s="49">
        <v>45579</v>
      </c>
      <c r="D1294" s="6" t="str">
        <f t="shared" si="17"/>
        <v>outubro</v>
      </c>
      <c r="E1294" s="21">
        <v>0.51388888888888895</v>
      </c>
      <c r="F1294" s="40" t="s">
        <v>6825</v>
      </c>
      <c r="G1294" s="20" t="s">
        <v>64</v>
      </c>
      <c r="H1294" s="9"/>
      <c r="I1294" s="10"/>
      <c r="J1294" s="2"/>
      <c r="K1294" s="11" t="s">
        <v>6826</v>
      </c>
      <c r="L1294" s="4" t="s">
        <v>6827</v>
      </c>
      <c r="M1294" s="2" t="s">
        <v>729</v>
      </c>
      <c r="N1294" s="2" t="s">
        <v>658</v>
      </c>
      <c r="O1294" s="20" t="s">
        <v>6828</v>
      </c>
      <c r="P1294" s="2" t="s">
        <v>6829</v>
      </c>
      <c r="S1294" s="2"/>
      <c r="T1294" s="2" t="s">
        <v>6830</v>
      </c>
      <c r="U1294" s="2" t="s">
        <v>1448</v>
      </c>
      <c r="V1294" s="2" t="s">
        <v>45</v>
      </c>
      <c r="W1294" s="2" t="s">
        <v>46</v>
      </c>
      <c r="X1294" s="2" t="s">
        <v>47</v>
      </c>
      <c r="Y1294" s="2" t="s">
        <v>48</v>
      </c>
      <c r="Z1294" s="17" t="str">
        <f>IF(Tabela1[[#This Row],[R.A.E]]="SIM",VLOOKUP(Tabela1[[#This Row],[CLASSIFICAÇÃO]],[1]Lista_Susp_!PRAZO,2,0)+Tabela1[[#This Row],[DATA]],"")</f>
        <v/>
      </c>
      <c r="AA1294" s="19" t="b">
        <f ca="1">IF(Tabela1[[#This Row],[R.A.E]]="SIM",IF(AC1294="ok","CONCLUÍDO",IF(Tabela1[[#This Row],[PRAZO ABERTURA R.A.E]]&lt;TODAY(),"ATRASADO","NO PRAZO")))</f>
        <v>0</v>
      </c>
      <c r="AB1294" s="19" t="str">
        <f ca="1">IF(Tabela1[[#This Row],[PRAZO ABERTURA R.A.E]]&gt;=TODAY(),"",IF(Tabela1[[#This Row],[STATUS]]="ATRASADO",TODAY()-Tabela1[[#This Row],[PRAZO ABERTURA R.A.E]],""))</f>
        <v/>
      </c>
      <c r="AE1294" s="2"/>
      <c r="AF1294" t="s">
        <v>52</v>
      </c>
    </row>
    <row r="1295" spans="1:32" x14ac:dyDescent="0.25">
      <c r="A1295" s="20">
        <v>1294</v>
      </c>
      <c r="B1295" s="20" t="s">
        <v>32</v>
      </c>
      <c r="C1295" s="49">
        <v>45579</v>
      </c>
      <c r="D1295" s="6" t="str">
        <f t="shared" ref="D1295:D1358" si="18">TEXT(C1295,"MMMM")</f>
        <v>outubro</v>
      </c>
      <c r="E1295" s="21">
        <v>0.8125</v>
      </c>
      <c r="F1295" s="40" t="s">
        <v>457</v>
      </c>
      <c r="G1295" s="20" t="s">
        <v>34</v>
      </c>
      <c r="H1295" s="9" t="s">
        <v>113</v>
      </c>
      <c r="I1295" s="10"/>
      <c r="J1295" s="2"/>
      <c r="K1295" s="11" t="s">
        <v>6831</v>
      </c>
      <c r="L1295" s="4" t="s">
        <v>37</v>
      </c>
      <c r="M1295" s="2" t="s">
        <v>38</v>
      </c>
      <c r="N1295" s="2" t="s">
        <v>6774</v>
      </c>
      <c r="O1295" s="20" t="s">
        <v>6832</v>
      </c>
      <c r="P1295" s="2" t="s">
        <v>307</v>
      </c>
      <c r="S1295" s="2"/>
      <c r="T1295" s="2" t="s">
        <v>6833</v>
      </c>
      <c r="U1295" s="2" t="s">
        <v>471</v>
      </c>
      <c r="V1295" s="2" t="s">
        <v>45</v>
      </c>
      <c r="W1295" s="2" t="s">
        <v>46</v>
      </c>
      <c r="X1295" s="2" t="s">
        <v>47</v>
      </c>
      <c r="Y1295" s="2" t="s">
        <v>48</v>
      </c>
      <c r="Z1295" s="17" t="str">
        <f>IF(Tabela1[[#This Row],[R.A.E]]="SIM",VLOOKUP(Tabela1[[#This Row],[CLASSIFICAÇÃO]],[1]Lista_Susp_!PRAZO,2,0)+Tabela1[[#This Row],[DATA]],"")</f>
        <v/>
      </c>
      <c r="AA1295" s="19" t="b">
        <f ca="1">IF(Tabela1[[#This Row],[R.A.E]]="SIM",IF(AC1295="ok","CONCLUÍDO",IF(Tabela1[[#This Row],[PRAZO ABERTURA R.A.E]]&lt;TODAY(),"ATRASADO","NO PRAZO")))</f>
        <v>0</v>
      </c>
      <c r="AB1295" s="19" t="str">
        <f ca="1">IF(Tabela1[[#This Row],[PRAZO ABERTURA R.A.E]]&gt;=TODAY(),"",IF(Tabela1[[#This Row],[STATUS]]="ATRASADO",TODAY()-Tabela1[[#This Row],[PRAZO ABERTURA R.A.E]],""))</f>
        <v/>
      </c>
      <c r="AE1295" s="2"/>
      <c r="AF1295" t="s">
        <v>52</v>
      </c>
    </row>
    <row r="1296" spans="1:32" ht="30" x14ac:dyDescent="0.25">
      <c r="A1296" s="20">
        <v>1295</v>
      </c>
      <c r="B1296" s="20" t="s">
        <v>71</v>
      </c>
      <c r="C1296" s="49">
        <v>45579</v>
      </c>
      <c r="D1296" s="6" t="str">
        <f t="shared" si="18"/>
        <v>outubro</v>
      </c>
      <c r="E1296" s="21">
        <v>0.71527777777777779</v>
      </c>
      <c r="F1296" s="40" t="s">
        <v>6834</v>
      </c>
      <c r="G1296" s="20" t="s">
        <v>34</v>
      </c>
      <c r="H1296" s="9" t="s">
        <v>93</v>
      </c>
      <c r="I1296" s="10"/>
      <c r="J1296" s="2"/>
      <c r="K1296" s="11" t="s">
        <v>6835</v>
      </c>
      <c r="L1296" s="4" t="s">
        <v>75</v>
      </c>
      <c r="M1296" s="2" t="s">
        <v>6836</v>
      </c>
      <c r="O1296" s="20" t="s">
        <v>6837</v>
      </c>
      <c r="P1296" s="2" t="s">
        <v>6838</v>
      </c>
      <c r="S1296" s="2"/>
      <c r="V1296" s="2" t="s">
        <v>145</v>
      </c>
      <c r="W1296" s="2" t="s">
        <v>46</v>
      </c>
      <c r="X1296" s="2" t="s">
        <v>47</v>
      </c>
      <c r="Y1296" s="2" t="s">
        <v>48</v>
      </c>
      <c r="Z1296" s="17" t="str">
        <f>IF(Tabela1[[#This Row],[R.A.E]]="SIM",VLOOKUP(Tabela1[[#This Row],[CLASSIFICAÇÃO]],[1]Lista_Susp_!PRAZO,2,0)+Tabela1[[#This Row],[DATA]],"")</f>
        <v/>
      </c>
      <c r="AA1296" s="19" t="b">
        <f ca="1">IF(Tabela1[[#This Row],[R.A.E]]="SIM",IF(AC1296="ok","CONCLUÍDO",IF(Tabela1[[#This Row],[PRAZO ABERTURA R.A.E]]&lt;TODAY(),"ATRASADO","NO PRAZO")))</f>
        <v>0</v>
      </c>
      <c r="AB1296" s="19" t="str">
        <f ca="1">IF(Tabela1[[#This Row],[PRAZO ABERTURA R.A.E]]&gt;=TODAY(),"",IF(Tabela1[[#This Row],[STATUS]]="ATRASADO",TODAY()-Tabela1[[#This Row],[PRAZO ABERTURA R.A.E]],""))</f>
        <v/>
      </c>
      <c r="AE1296" s="2"/>
      <c r="AF1296" t="s">
        <v>52</v>
      </c>
    </row>
    <row r="1297" spans="1:32" x14ac:dyDescent="0.25">
      <c r="A1297" s="20">
        <v>1296</v>
      </c>
      <c r="B1297" s="20" t="s">
        <v>71</v>
      </c>
      <c r="C1297" s="49">
        <v>45579</v>
      </c>
      <c r="D1297" s="6" t="str">
        <f t="shared" si="18"/>
        <v>outubro</v>
      </c>
      <c r="E1297" s="21">
        <v>0.61111111111111105</v>
      </c>
      <c r="F1297" s="40" t="s">
        <v>6839</v>
      </c>
      <c r="G1297" s="20" t="s">
        <v>6840</v>
      </c>
      <c r="H1297" s="2"/>
      <c r="I1297" s="10"/>
      <c r="J1297" s="2"/>
      <c r="K1297" s="11" t="s">
        <v>6841</v>
      </c>
      <c r="L1297" s="4" t="s">
        <v>6842</v>
      </c>
      <c r="M1297" s="2" t="s">
        <v>128</v>
      </c>
      <c r="O1297" s="20" t="s">
        <v>6843</v>
      </c>
      <c r="P1297" s="2" t="s">
        <v>140</v>
      </c>
      <c r="S1297" s="2"/>
      <c r="V1297" s="2" t="s">
        <v>5811</v>
      </c>
      <c r="W1297" s="2" t="s">
        <v>6844</v>
      </c>
      <c r="X1297" s="2" t="s">
        <v>6844</v>
      </c>
      <c r="Y1297" s="2" t="s">
        <v>6844</v>
      </c>
      <c r="Z1297" s="17" t="str">
        <f>IF(Tabela1[[#This Row],[R.A.E]]="SIM",VLOOKUP(Tabela1[[#This Row],[CLASSIFICAÇÃO]],[1]Lista_Susp_!PRAZO,2,0)+Tabela1[[#This Row],[DATA]],"")</f>
        <v/>
      </c>
      <c r="AA1297" s="19" t="b">
        <f ca="1">IF(Tabela1[[#This Row],[R.A.E]]="SIM",IF(AC1297="ok","CONCLUÍDO",IF(Tabela1[[#This Row],[PRAZO ABERTURA R.A.E]]&lt;TODAY(),"ATRASADO","NO PRAZO")))</f>
        <v>0</v>
      </c>
      <c r="AB1297" s="19" t="str">
        <f ca="1">IF(Tabela1[[#This Row],[PRAZO ABERTURA R.A.E]]&gt;=TODAY(),"",IF(Tabela1[[#This Row],[STATUS]]="ATRASADO",TODAY()-Tabela1[[#This Row],[PRAZO ABERTURA R.A.E]],""))</f>
        <v/>
      </c>
      <c r="AE1297" s="2"/>
      <c r="AF1297" t="s">
        <v>52</v>
      </c>
    </row>
    <row r="1298" spans="1:32" ht="45" x14ac:dyDescent="0.25">
      <c r="A1298" s="20">
        <v>1297</v>
      </c>
      <c r="B1298" s="20" t="s">
        <v>71</v>
      </c>
      <c r="C1298" s="49">
        <v>45580</v>
      </c>
      <c r="D1298" s="6" t="str">
        <f t="shared" si="18"/>
        <v>outubro</v>
      </c>
      <c r="E1298" s="21">
        <v>6.25E-2</v>
      </c>
      <c r="F1298" s="40" t="s">
        <v>6845</v>
      </c>
      <c r="G1298" s="20" t="s">
        <v>34</v>
      </c>
      <c r="H1298" s="9" t="s">
        <v>583</v>
      </c>
      <c r="I1298" s="10"/>
      <c r="J1298" s="2"/>
      <c r="K1298" s="11" t="s">
        <v>6846</v>
      </c>
      <c r="L1298" s="4" t="s">
        <v>6373</v>
      </c>
      <c r="M1298" s="2" t="s">
        <v>128</v>
      </c>
      <c r="O1298" s="20"/>
      <c r="S1298" s="2"/>
      <c r="V1298" s="2" t="s">
        <v>145</v>
      </c>
      <c r="W1298" s="2" t="s">
        <v>46</v>
      </c>
      <c r="X1298" s="2" t="s">
        <v>47</v>
      </c>
      <c r="Y1298" s="2" t="s">
        <v>48</v>
      </c>
      <c r="Z1298" s="17" t="str">
        <f>IF(Tabela1[[#This Row],[R.A.E]]="SIM",VLOOKUP(Tabela1[[#This Row],[CLASSIFICAÇÃO]],[1]Lista_Susp_!PRAZO,2,0)+Tabela1[[#This Row],[DATA]],"")</f>
        <v/>
      </c>
      <c r="AA1298" s="19" t="b">
        <f ca="1">IF(Tabela1[[#This Row],[R.A.E]]="SIM",IF(AC1298="ok","CONCLUÍDO",IF(Tabela1[[#This Row],[PRAZO ABERTURA R.A.E]]&lt;TODAY(),"ATRASADO","NO PRAZO")))</f>
        <v>0</v>
      </c>
      <c r="AB1298" s="19" t="str">
        <f ca="1">IF(Tabela1[[#This Row],[PRAZO ABERTURA R.A.E]]&gt;=TODAY(),"",IF(Tabela1[[#This Row],[STATUS]]="ATRASADO",TODAY()-Tabela1[[#This Row],[PRAZO ABERTURA R.A.E]],""))</f>
        <v/>
      </c>
      <c r="AE1298" s="2"/>
      <c r="AF1298" t="s">
        <v>52</v>
      </c>
    </row>
    <row r="1299" spans="1:32" ht="30" x14ac:dyDescent="0.25">
      <c r="A1299" s="20">
        <v>1298</v>
      </c>
      <c r="B1299" s="20" t="s">
        <v>71</v>
      </c>
      <c r="C1299" s="49">
        <v>45579</v>
      </c>
      <c r="D1299" s="6" t="str">
        <f t="shared" si="18"/>
        <v>outubro</v>
      </c>
      <c r="E1299" s="21">
        <v>0.80555555555555547</v>
      </c>
      <c r="F1299" s="40" t="s">
        <v>6847</v>
      </c>
      <c r="G1299" s="20" t="s">
        <v>73</v>
      </c>
      <c r="H1299" s="2"/>
      <c r="I1299" s="10"/>
      <c r="J1299" s="2"/>
      <c r="K1299" s="11" t="s">
        <v>6848</v>
      </c>
      <c r="L1299" s="4" t="s">
        <v>75</v>
      </c>
      <c r="M1299" s="2" t="s">
        <v>128</v>
      </c>
      <c r="O1299" s="20" t="s">
        <v>6849</v>
      </c>
      <c r="P1299" s="2" t="s">
        <v>435</v>
      </c>
      <c r="S1299" s="2"/>
      <c r="V1299" s="2" t="s">
        <v>85</v>
      </c>
      <c r="W1299" s="2" t="s">
        <v>46</v>
      </c>
      <c r="X1299" s="2" t="s">
        <v>47</v>
      </c>
      <c r="Y1299" s="2" t="s">
        <v>48</v>
      </c>
      <c r="Z1299" s="17" t="str">
        <f>IF(Tabela1[[#This Row],[R.A.E]]="SIM",VLOOKUP(Tabela1[[#This Row],[CLASSIFICAÇÃO]],[1]Lista_Susp_!PRAZO,2,0)+Tabela1[[#This Row],[DATA]],"")</f>
        <v/>
      </c>
      <c r="AA1299" s="19" t="b">
        <f ca="1">IF(Tabela1[[#This Row],[R.A.E]]="SIM",IF(AC1299="ok","CONCLUÍDO",IF(Tabela1[[#This Row],[PRAZO ABERTURA R.A.E]]&lt;TODAY(),"ATRASADO","NO PRAZO")))</f>
        <v>0</v>
      </c>
      <c r="AB1299" s="19" t="str">
        <f ca="1">IF(Tabela1[[#This Row],[PRAZO ABERTURA R.A.E]]&gt;=TODAY(),"",IF(Tabela1[[#This Row],[STATUS]]="ATRASADO",TODAY()-Tabela1[[#This Row],[PRAZO ABERTURA R.A.E]],""))</f>
        <v/>
      </c>
      <c r="AE1299" s="2"/>
      <c r="AF1299" t="s">
        <v>52</v>
      </c>
    </row>
    <row r="1300" spans="1:32" ht="45" x14ac:dyDescent="0.25">
      <c r="A1300" s="20">
        <v>1299</v>
      </c>
      <c r="B1300" s="20" t="s">
        <v>71</v>
      </c>
      <c r="C1300" s="49">
        <v>45566</v>
      </c>
      <c r="D1300" s="6" t="str">
        <f t="shared" si="18"/>
        <v>outubro</v>
      </c>
      <c r="E1300" s="21">
        <v>0.58124999999999993</v>
      </c>
      <c r="F1300" s="40" t="s">
        <v>6850</v>
      </c>
      <c r="G1300" s="20" t="s">
        <v>34</v>
      </c>
      <c r="H1300" s="9" t="s">
        <v>93</v>
      </c>
      <c r="I1300" s="10"/>
      <c r="J1300" s="2"/>
      <c r="K1300" s="11" t="s">
        <v>6851</v>
      </c>
      <c r="L1300" s="4" t="s">
        <v>4119</v>
      </c>
      <c r="M1300" s="2" t="s">
        <v>128</v>
      </c>
      <c r="O1300" s="20" t="s">
        <v>6852</v>
      </c>
      <c r="P1300" s="2" t="s">
        <v>6853</v>
      </c>
      <c r="S1300" s="2"/>
      <c r="V1300" s="2" t="s">
        <v>374</v>
      </c>
      <c r="W1300" s="2" t="s">
        <v>46</v>
      </c>
      <c r="X1300" s="2" t="s">
        <v>47</v>
      </c>
      <c r="Y1300" s="2" t="s">
        <v>48</v>
      </c>
      <c r="Z1300" s="17" t="str">
        <f>IF(Tabela1[[#This Row],[R.A.E]]="SIM",VLOOKUP(Tabela1[[#This Row],[CLASSIFICAÇÃO]],[1]Lista_Susp_!PRAZO,2,0)+Tabela1[[#This Row],[DATA]],"")</f>
        <v/>
      </c>
      <c r="AA1300" s="19" t="b">
        <f ca="1">IF(Tabela1[[#This Row],[R.A.E]]="SIM",IF(AC1300="ok","CONCLUÍDO",IF(Tabela1[[#This Row],[PRAZO ABERTURA R.A.E]]&lt;TODAY(),"ATRASADO","NO PRAZO")))</f>
        <v>0</v>
      </c>
      <c r="AB1300" s="19" t="str">
        <f ca="1">IF(Tabela1[[#This Row],[PRAZO ABERTURA R.A.E]]&gt;=TODAY(),"",IF(Tabela1[[#This Row],[STATUS]]="ATRASADO",TODAY()-Tabela1[[#This Row],[PRAZO ABERTURA R.A.E]],""))</f>
        <v/>
      </c>
      <c r="AE1300" s="2"/>
      <c r="AF1300" t="s">
        <v>52</v>
      </c>
    </row>
    <row r="1301" spans="1:32" ht="30" x14ac:dyDescent="0.25">
      <c r="A1301" s="20">
        <v>1300</v>
      </c>
      <c r="B1301" s="20" t="s">
        <v>71</v>
      </c>
      <c r="C1301" s="49">
        <v>45570</v>
      </c>
      <c r="D1301" s="6" t="str">
        <f t="shared" si="18"/>
        <v>outubro</v>
      </c>
      <c r="E1301" s="21">
        <v>0.58680555555555558</v>
      </c>
      <c r="F1301" s="40" t="s">
        <v>6104</v>
      </c>
      <c r="G1301" s="20" t="s">
        <v>73</v>
      </c>
      <c r="H1301" s="2"/>
      <c r="I1301" s="10"/>
      <c r="J1301" s="2"/>
      <c r="K1301" s="11" t="s">
        <v>6854</v>
      </c>
      <c r="L1301" s="4" t="s">
        <v>75</v>
      </c>
      <c r="M1301" s="2" t="s">
        <v>76</v>
      </c>
      <c r="O1301" s="20" t="s">
        <v>6855</v>
      </c>
      <c r="P1301" s="2" t="s">
        <v>3111</v>
      </c>
      <c r="S1301" s="2"/>
      <c r="V1301" s="2" t="s">
        <v>894</v>
      </c>
      <c r="W1301" s="2" t="s">
        <v>46</v>
      </c>
      <c r="X1301" s="2" t="s">
        <v>151</v>
      </c>
      <c r="Y1301" s="2" t="s">
        <v>52</v>
      </c>
      <c r="Z1301" s="17">
        <f>IF(Tabela1[[#This Row],[R.A.E]]="SIM",VLOOKUP(Tabela1[[#This Row],[CLASSIFICAÇÃO]],[1]Lista_Susp_!PRAZO,2,0)+Tabela1[[#This Row],[DATA]],"")</f>
        <v>45577</v>
      </c>
      <c r="AA1301" s="19" t="str">
        <f ca="1">IF(Tabela1[[#This Row],[R.A.E]]="SIM",IF(AC1301="ok","CONCLUÍDO",IF(Tabela1[[#This Row],[PRAZO ABERTURA R.A.E]]&lt;TODAY(),"ATRASADO","NO PRAZO")))</f>
        <v>ATRASADO</v>
      </c>
      <c r="AB1301" s="19">
        <f ca="1">IF(Tabela1[[#This Row],[PRAZO ABERTURA R.A.E]]&gt;=TODAY(),"",IF(Tabela1[[#This Row],[STATUS]]="ATRASADO",TODAY()-Tabela1[[#This Row],[PRAZO ABERTURA R.A.E]],""))</f>
        <v>6</v>
      </c>
      <c r="AE1301" s="2"/>
      <c r="AF1301" t="s">
        <v>52</v>
      </c>
    </row>
    <row r="1302" spans="1:32" ht="45" x14ac:dyDescent="0.25">
      <c r="A1302" s="20">
        <v>1301</v>
      </c>
      <c r="B1302" s="20" t="s">
        <v>71</v>
      </c>
      <c r="C1302" s="49">
        <v>45574</v>
      </c>
      <c r="D1302" s="6" t="str">
        <f t="shared" si="18"/>
        <v>outubro</v>
      </c>
      <c r="E1302" s="21">
        <v>0.52083333333333337</v>
      </c>
      <c r="F1302" s="40" t="s">
        <v>340</v>
      </c>
      <c r="G1302" s="20" t="s">
        <v>50</v>
      </c>
      <c r="H1302" s="2"/>
      <c r="I1302" s="10"/>
      <c r="J1302" s="2"/>
      <c r="K1302" s="11" t="s">
        <v>6856</v>
      </c>
      <c r="L1302" s="4" t="s">
        <v>6857</v>
      </c>
      <c r="M1302" s="2" t="s">
        <v>128</v>
      </c>
      <c r="O1302" s="20" t="s">
        <v>6858</v>
      </c>
      <c r="P1302" s="2" t="s">
        <v>6859</v>
      </c>
      <c r="S1302" s="2"/>
      <c r="V1302" s="2" t="s">
        <v>145</v>
      </c>
      <c r="W1302" s="2" t="s">
        <v>184</v>
      </c>
      <c r="X1302" s="2" t="s">
        <v>47</v>
      </c>
      <c r="Y1302" s="2" t="s">
        <v>52</v>
      </c>
      <c r="Z1302" s="17">
        <f>IF(Tabela1[[#This Row],[R.A.E]]="SIM",VLOOKUP(Tabela1[[#This Row],[CLASSIFICAÇÃO]],[1]Lista_Susp_!PRAZO,2,0)+Tabela1[[#This Row],[DATA]],"")</f>
        <v>45581</v>
      </c>
      <c r="AA1302" s="19" t="str">
        <f ca="1">IF(Tabela1[[#This Row],[R.A.E]]="SIM",IF(AC1302="ok","CONCLUÍDO",IF(Tabela1[[#This Row],[PRAZO ABERTURA R.A.E]]&lt;TODAY(),"ATRASADO","NO PRAZO")))</f>
        <v>ATRASADO</v>
      </c>
      <c r="AB1302" s="19">
        <f ca="1">IF(Tabela1[[#This Row],[PRAZO ABERTURA R.A.E]]&gt;=TODAY(),"",IF(Tabela1[[#This Row],[STATUS]]="ATRASADO",TODAY()-Tabela1[[#This Row],[PRAZO ABERTURA R.A.E]],""))</f>
        <v>2</v>
      </c>
      <c r="AE1302" s="2"/>
      <c r="AF1302" t="s">
        <v>52</v>
      </c>
    </row>
    <row r="1303" spans="1:32" ht="30" x14ac:dyDescent="0.25">
      <c r="A1303" s="20">
        <v>1302</v>
      </c>
      <c r="B1303" s="20" t="s">
        <v>32</v>
      </c>
      <c r="C1303" s="49">
        <v>45577</v>
      </c>
      <c r="D1303" s="6" t="str">
        <f t="shared" si="18"/>
        <v>outubro</v>
      </c>
      <c r="E1303" s="21">
        <v>0.20833333333333334</v>
      </c>
      <c r="F1303" s="40" t="s">
        <v>6860</v>
      </c>
      <c r="G1303" s="20" t="s">
        <v>34</v>
      </c>
      <c r="H1303" s="9" t="s">
        <v>113</v>
      </c>
      <c r="I1303" s="10"/>
      <c r="J1303" s="2" t="s">
        <v>52</v>
      </c>
      <c r="K1303" s="11" t="s">
        <v>6861</v>
      </c>
      <c r="L1303" s="4" t="s">
        <v>1457</v>
      </c>
      <c r="M1303" s="2" t="s">
        <v>38</v>
      </c>
      <c r="O1303" s="20" t="s">
        <v>6862</v>
      </c>
      <c r="P1303" s="2" t="s">
        <v>6264</v>
      </c>
      <c r="S1303" s="2"/>
      <c r="V1303" s="2" t="s">
        <v>145</v>
      </c>
      <c r="W1303" s="2" t="s">
        <v>6863</v>
      </c>
      <c r="X1303" s="2" t="s">
        <v>123</v>
      </c>
      <c r="Y1303" s="2" t="s">
        <v>52</v>
      </c>
      <c r="Z1303" s="17">
        <f>IF(Tabela1[[#This Row],[R.A.E]]="SIM",VLOOKUP(Tabela1[[#This Row],[CLASSIFICAÇÃO]],[1]Lista_Susp_!PRAZO,2,0)+Tabela1[[#This Row],[DATA]],"")</f>
        <v>45584</v>
      </c>
      <c r="AA1303" s="19" t="str">
        <f ca="1">IF(Tabela1[[#This Row],[R.A.E]]="SIM",IF(AC1303="ok","CONCLUÍDO",IF(Tabela1[[#This Row],[PRAZO ABERTURA R.A.E]]&lt;TODAY(),"ATRASADO","NO PRAZO")))</f>
        <v>NO PRAZO</v>
      </c>
      <c r="AB1303" s="19" t="str">
        <f ca="1">IF(Tabela1[[#This Row],[PRAZO ABERTURA R.A.E]]&gt;=TODAY(),"",IF(Tabela1[[#This Row],[STATUS]]="ATRASADO",TODAY()-Tabela1[[#This Row],[PRAZO ABERTURA R.A.E]],""))</f>
        <v/>
      </c>
      <c r="AE1303" s="2"/>
      <c r="AF1303" t="s">
        <v>52</v>
      </c>
    </row>
    <row r="1304" spans="1:32" ht="45" x14ac:dyDescent="0.25">
      <c r="A1304" s="20">
        <v>1303</v>
      </c>
      <c r="B1304" s="20" t="s">
        <v>32</v>
      </c>
      <c r="C1304" s="49">
        <v>45579</v>
      </c>
      <c r="D1304" s="6" t="str">
        <f t="shared" si="18"/>
        <v>outubro</v>
      </c>
      <c r="E1304" s="21">
        <v>0.51041666666666663</v>
      </c>
      <c r="F1304" s="40" t="s">
        <v>6864</v>
      </c>
      <c r="G1304" s="20" t="s">
        <v>34</v>
      </c>
      <c r="H1304" s="9" t="s">
        <v>113</v>
      </c>
      <c r="I1304" s="10"/>
      <c r="J1304" s="2" t="s">
        <v>52</v>
      </c>
      <c r="K1304" s="11" t="s">
        <v>6865</v>
      </c>
      <c r="L1304" s="4" t="s">
        <v>37</v>
      </c>
      <c r="M1304" s="2" t="s">
        <v>38</v>
      </c>
      <c r="O1304" s="20" t="s">
        <v>6866</v>
      </c>
      <c r="P1304" s="2" t="s">
        <v>313</v>
      </c>
      <c r="S1304" s="2"/>
      <c r="V1304" s="2" t="s">
        <v>145</v>
      </c>
      <c r="W1304" s="2" t="s">
        <v>46</v>
      </c>
      <c r="X1304" s="2" t="s">
        <v>47</v>
      </c>
      <c r="Y1304" s="2" t="s">
        <v>48</v>
      </c>
      <c r="Z1304" s="17" t="str">
        <f>IF(Tabela1[[#This Row],[R.A.E]]="SIM",VLOOKUP(Tabela1[[#This Row],[CLASSIFICAÇÃO]],[1]Lista_Susp_!PRAZO,2,0)+Tabela1[[#This Row],[DATA]],"")</f>
        <v/>
      </c>
      <c r="AA1304" s="19" t="b">
        <f ca="1">IF(Tabela1[[#This Row],[R.A.E]]="SIM",IF(AC1304="ok","CONCLUÍDO",IF(Tabela1[[#This Row],[PRAZO ABERTURA R.A.E]]&lt;TODAY(),"ATRASADO","NO PRAZO")))</f>
        <v>0</v>
      </c>
      <c r="AB1304" s="19" t="str">
        <f ca="1">IF(Tabela1[[#This Row],[PRAZO ABERTURA R.A.E]]&gt;=TODAY(),"",IF(Tabela1[[#This Row],[STATUS]]="ATRASADO",TODAY()-Tabela1[[#This Row],[PRAZO ABERTURA R.A.E]],""))</f>
        <v/>
      </c>
      <c r="AE1304" s="2"/>
      <c r="AF1304" t="s">
        <v>52</v>
      </c>
    </row>
    <row r="1305" spans="1:32" ht="60" x14ac:dyDescent="0.25">
      <c r="A1305" s="67">
        <v>1304</v>
      </c>
      <c r="B1305" s="20" t="s">
        <v>32</v>
      </c>
      <c r="C1305" s="49">
        <v>45581</v>
      </c>
      <c r="D1305" s="6" t="str">
        <f t="shared" si="18"/>
        <v>outubro</v>
      </c>
      <c r="E1305" s="21">
        <v>0.25</v>
      </c>
      <c r="F1305" s="40" t="s">
        <v>6867</v>
      </c>
      <c r="G1305" s="20" t="s">
        <v>34</v>
      </c>
      <c r="H1305" s="9" t="s">
        <v>113</v>
      </c>
      <c r="I1305" s="10"/>
      <c r="J1305" s="2" t="s">
        <v>52</v>
      </c>
      <c r="K1305" s="11" t="s">
        <v>6868</v>
      </c>
      <c r="L1305" s="4" t="s">
        <v>3010</v>
      </c>
      <c r="M1305" s="2" t="s">
        <v>38</v>
      </c>
      <c r="O1305" s="20" t="s">
        <v>6869</v>
      </c>
      <c r="P1305" s="2" t="s">
        <v>6255</v>
      </c>
      <c r="S1305" s="2"/>
      <c r="V1305" s="2" t="s">
        <v>145</v>
      </c>
      <c r="W1305" s="2" t="s">
        <v>46</v>
      </c>
      <c r="X1305" s="2" t="s">
        <v>47</v>
      </c>
      <c r="Y1305" s="2" t="s">
        <v>48</v>
      </c>
      <c r="Z1305" s="17" t="str">
        <f>IF(Tabela1[[#This Row],[R.A.E]]="SIM",VLOOKUP(Tabela1[[#This Row],[CLASSIFICAÇÃO]],[1]Lista_Susp_!PRAZO,2,0)+Tabela1[[#This Row],[DATA]],"")</f>
        <v/>
      </c>
      <c r="AA1305" s="19" t="b">
        <f ca="1">IF(Tabela1[[#This Row],[R.A.E]]="SIM",IF(AC1305="ok","CONCLUÍDO",IF(Tabela1[[#This Row],[PRAZO ABERTURA R.A.E]]&lt;TODAY(),"ATRASADO","NO PRAZO")))</f>
        <v>0</v>
      </c>
      <c r="AB1305" s="19" t="str">
        <f ca="1">IF(Tabela1[[#This Row],[PRAZO ABERTURA R.A.E]]&gt;=TODAY(),"",IF(Tabela1[[#This Row],[STATUS]]="ATRASADO",TODAY()-Tabela1[[#This Row],[PRAZO ABERTURA R.A.E]],""))</f>
        <v/>
      </c>
      <c r="AE1305" s="2"/>
      <c r="AF1305" t="s">
        <v>52</v>
      </c>
    </row>
    <row r="1306" spans="1:32" ht="30" x14ac:dyDescent="0.25">
      <c r="A1306" s="67">
        <v>1305</v>
      </c>
      <c r="B1306" s="20" t="s">
        <v>32</v>
      </c>
      <c r="C1306" s="49">
        <v>45580</v>
      </c>
      <c r="D1306" s="6" t="str">
        <f t="shared" si="18"/>
        <v>outubro</v>
      </c>
      <c r="E1306" s="21">
        <v>0.41666666666666669</v>
      </c>
      <c r="F1306" s="40" t="s">
        <v>6870</v>
      </c>
      <c r="G1306" s="20" t="s">
        <v>64</v>
      </c>
      <c r="H1306" s="9"/>
      <c r="I1306" s="10"/>
      <c r="J1306" s="2"/>
      <c r="K1306" s="11" t="s">
        <v>6871</v>
      </c>
      <c r="L1306" s="4" t="s">
        <v>37</v>
      </c>
      <c r="M1306" s="2" t="s">
        <v>96</v>
      </c>
      <c r="N1306" s="2" t="s">
        <v>4077</v>
      </c>
      <c r="O1306" s="20" t="s">
        <v>6872</v>
      </c>
      <c r="P1306" s="2" t="s">
        <v>2316</v>
      </c>
      <c r="S1306" s="2"/>
      <c r="T1306" s="2" t="s">
        <v>6873</v>
      </c>
      <c r="U1306" s="2" t="s">
        <v>3315</v>
      </c>
      <c r="V1306" s="2" t="s">
        <v>279</v>
      </c>
      <c r="W1306" s="2" t="s">
        <v>46</v>
      </c>
      <c r="X1306" s="2" t="s">
        <v>47</v>
      </c>
      <c r="Y1306" s="2" t="s">
        <v>48</v>
      </c>
      <c r="Z1306" s="17" t="str">
        <f>IF(Tabela1[[#This Row],[R.A.E]]="SIM",VLOOKUP(Tabela1[[#This Row],[CLASSIFICAÇÃO]],[1]Lista_Susp_!PRAZO,2,0)+Tabela1[[#This Row],[DATA]],"")</f>
        <v/>
      </c>
      <c r="AA1306" s="19" t="b">
        <f ca="1">IF(Tabela1[[#This Row],[R.A.E]]="SIM",IF(AC1306="ok","CONCLUÍDO",IF(Tabela1[[#This Row],[PRAZO ABERTURA R.A.E]]&lt;TODAY(),"ATRASADO","NO PRAZO")))</f>
        <v>0</v>
      </c>
      <c r="AB1306" s="19" t="str">
        <f ca="1">IF(Tabela1[[#This Row],[PRAZO ABERTURA R.A.E]]&gt;=TODAY(),"",IF(Tabela1[[#This Row],[STATUS]]="ATRASADO",TODAY()-Tabela1[[#This Row],[PRAZO ABERTURA R.A.E]],""))</f>
        <v/>
      </c>
      <c r="AE1306" s="2"/>
      <c r="AF1306" t="s">
        <v>52</v>
      </c>
    </row>
    <row r="1307" spans="1:32" ht="30" x14ac:dyDescent="0.25">
      <c r="A1307" s="67">
        <v>1306</v>
      </c>
      <c r="B1307" s="20" t="s">
        <v>32</v>
      </c>
      <c r="C1307" s="49">
        <v>45579</v>
      </c>
      <c r="D1307" s="6" t="str">
        <f t="shared" si="18"/>
        <v>outubro</v>
      </c>
      <c r="E1307" s="21">
        <v>0.23611111111111113</v>
      </c>
      <c r="F1307" s="40" t="s">
        <v>6874</v>
      </c>
      <c r="G1307" s="20" t="s">
        <v>50</v>
      </c>
      <c r="H1307" s="9"/>
      <c r="I1307" s="10" t="s">
        <v>172</v>
      </c>
      <c r="J1307" s="2"/>
      <c r="K1307" s="11" t="s">
        <v>6875</v>
      </c>
      <c r="L1307" s="4" t="s">
        <v>902</v>
      </c>
      <c r="M1307" s="2" t="s">
        <v>163</v>
      </c>
      <c r="N1307" s="2" t="s">
        <v>1451</v>
      </c>
      <c r="O1307" s="20" t="s">
        <v>6876</v>
      </c>
      <c r="P1307" s="2" t="s">
        <v>6877</v>
      </c>
      <c r="S1307" s="2"/>
      <c r="T1307" s="2" t="s">
        <v>6878</v>
      </c>
      <c r="U1307" s="2" t="s">
        <v>3689</v>
      </c>
      <c r="V1307" s="2" t="s">
        <v>60</v>
      </c>
      <c r="W1307" s="2" t="s">
        <v>46</v>
      </c>
      <c r="X1307" s="2" t="s">
        <v>47</v>
      </c>
      <c r="Y1307" s="2" t="s">
        <v>52</v>
      </c>
      <c r="Z1307" s="17">
        <f>IF(Tabela1[[#This Row],[R.A.E]]="SIM",VLOOKUP(Tabela1[[#This Row],[CLASSIFICAÇÃO]],[1]Lista_Susp_!PRAZO,2,0)+Tabela1[[#This Row],[DATA]],"")</f>
        <v>45586</v>
      </c>
      <c r="AA1307" s="19" t="str">
        <f ca="1">IF(Tabela1[[#This Row],[R.A.E]]="SIM",IF(AC1307="ok","CONCLUÍDO",IF(Tabela1[[#This Row],[PRAZO ABERTURA R.A.E]]&lt;TODAY(),"ATRASADO","NO PRAZO")))</f>
        <v>NO PRAZO</v>
      </c>
      <c r="AB1307" s="19" t="str">
        <f ca="1">IF(Tabela1[[#This Row],[PRAZO ABERTURA R.A.E]]&gt;=TODAY(),"",IF(Tabela1[[#This Row],[STATUS]]="ATRASADO",TODAY()-Tabela1[[#This Row],[PRAZO ABERTURA R.A.E]],""))</f>
        <v/>
      </c>
      <c r="AE1307" s="2"/>
      <c r="AF1307" t="s">
        <v>52</v>
      </c>
    </row>
    <row r="1308" spans="1:32" ht="45" x14ac:dyDescent="0.25">
      <c r="A1308" s="67">
        <v>1307</v>
      </c>
      <c r="B1308" s="20" t="s">
        <v>32</v>
      </c>
      <c r="C1308" s="49">
        <v>45580</v>
      </c>
      <c r="D1308" s="6" t="str">
        <f t="shared" si="18"/>
        <v>outubro</v>
      </c>
      <c r="E1308" s="21">
        <v>0.58333333333333337</v>
      </c>
      <c r="F1308" s="40" t="s">
        <v>6879</v>
      </c>
      <c r="G1308" s="20" t="s">
        <v>125</v>
      </c>
      <c r="H1308" s="9"/>
      <c r="I1308" s="10"/>
      <c r="J1308" s="2"/>
      <c r="K1308" s="11" t="s">
        <v>6880</v>
      </c>
      <c r="L1308" s="4" t="s">
        <v>37</v>
      </c>
      <c r="M1308" s="2" t="s">
        <v>163</v>
      </c>
      <c r="N1308" s="2" t="s">
        <v>128</v>
      </c>
      <c r="O1308" s="20" t="s">
        <v>6881</v>
      </c>
      <c r="P1308" s="2" t="s">
        <v>4335</v>
      </c>
      <c r="S1308" s="2"/>
      <c r="U1308" s="2" t="s">
        <v>6882</v>
      </c>
      <c r="V1308" s="2" t="s">
        <v>219</v>
      </c>
      <c r="W1308" s="2" t="s">
        <v>61</v>
      </c>
      <c r="X1308" s="2" t="s">
        <v>47</v>
      </c>
      <c r="Y1308" s="2" t="s">
        <v>52</v>
      </c>
      <c r="Z1308" s="17">
        <f>IF(Tabela1[[#This Row],[R.A.E]]="SIM",VLOOKUP(Tabela1[[#This Row],[CLASSIFICAÇÃO]],[1]Lista_Susp_!PRAZO,2,0)+Tabela1[[#This Row],[DATA]],"")</f>
        <v>45587</v>
      </c>
      <c r="AA1308" s="19" t="str">
        <f ca="1">IF(Tabela1[[#This Row],[R.A.E]]="SIM",IF(AC1308="ok","CONCLUÍDO",IF(Tabela1[[#This Row],[PRAZO ABERTURA R.A.E]]&lt;TODAY(),"ATRASADO","NO PRAZO")))</f>
        <v>NO PRAZO</v>
      </c>
      <c r="AB1308" s="19" t="str">
        <f ca="1">IF(Tabela1[[#This Row],[PRAZO ABERTURA R.A.E]]&gt;=TODAY(),"",IF(Tabela1[[#This Row],[STATUS]]="ATRASADO",TODAY()-Tabela1[[#This Row],[PRAZO ABERTURA R.A.E]],""))</f>
        <v/>
      </c>
      <c r="AE1308" s="2"/>
      <c r="AF1308" t="s">
        <v>52</v>
      </c>
    </row>
    <row r="1309" spans="1:32" ht="30" x14ac:dyDescent="0.25">
      <c r="A1309" s="67">
        <v>1308</v>
      </c>
      <c r="B1309" s="20" t="s">
        <v>32</v>
      </c>
      <c r="C1309" s="49">
        <v>45580</v>
      </c>
      <c r="D1309" s="6" t="str">
        <f t="shared" si="18"/>
        <v>outubro</v>
      </c>
      <c r="E1309" s="21">
        <v>0.88888888888888884</v>
      </c>
      <c r="F1309" s="40" t="s">
        <v>2809</v>
      </c>
      <c r="G1309" s="20" t="s">
        <v>34</v>
      </c>
      <c r="H1309" s="9" t="s">
        <v>113</v>
      </c>
      <c r="I1309" s="10"/>
      <c r="J1309" s="2"/>
      <c r="K1309" s="11" t="s">
        <v>6883</v>
      </c>
      <c r="L1309" s="4" t="s">
        <v>37</v>
      </c>
      <c r="M1309" s="2" t="s">
        <v>38</v>
      </c>
      <c r="N1309" s="2" t="s">
        <v>2592</v>
      </c>
      <c r="O1309" s="20" t="s">
        <v>6884</v>
      </c>
      <c r="P1309" s="2" t="s">
        <v>3166</v>
      </c>
      <c r="S1309" s="2"/>
      <c r="T1309" s="2" t="s">
        <v>6885</v>
      </c>
      <c r="U1309" s="2" t="s">
        <v>1448</v>
      </c>
      <c r="V1309" s="2" t="s">
        <v>45</v>
      </c>
      <c r="W1309" s="2" t="s">
        <v>46</v>
      </c>
      <c r="X1309" s="2" t="s">
        <v>47</v>
      </c>
      <c r="Y1309" s="2" t="s">
        <v>48</v>
      </c>
      <c r="Z1309" s="17" t="str">
        <f>IF(Tabela1[[#This Row],[R.A.E]]="SIM",VLOOKUP(Tabela1[[#This Row],[CLASSIFICAÇÃO]],[1]Lista_Susp_!PRAZO,2,0)+Tabela1[[#This Row],[DATA]],"")</f>
        <v/>
      </c>
      <c r="AA1309" s="19" t="b">
        <f ca="1">IF(Tabela1[[#This Row],[R.A.E]]="SIM",IF(AC1309="ok","CONCLUÍDO",IF(Tabela1[[#This Row],[PRAZO ABERTURA R.A.E]]&lt;TODAY(),"ATRASADO","NO PRAZO")))</f>
        <v>0</v>
      </c>
      <c r="AB1309" s="19" t="str">
        <f ca="1">IF(Tabela1[[#This Row],[PRAZO ABERTURA R.A.E]]&gt;=TODAY(),"",IF(Tabela1[[#This Row],[STATUS]]="ATRASADO",TODAY()-Tabela1[[#This Row],[PRAZO ABERTURA R.A.E]],""))</f>
        <v/>
      </c>
      <c r="AE1309" s="2"/>
      <c r="AF1309" t="s">
        <v>52</v>
      </c>
    </row>
    <row r="1310" spans="1:32" ht="30" x14ac:dyDescent="0.25">
      <c r="A1310" s="67">
        <v>1309</v>
      </c>
      <c r="B1310" s="20" t="s">
        <v>32</v>
      </c>
      <c r="C1310" s="49">
        <v>45579</v>
      </c>
      <c r="D1310" s="6" t="str">
        <f t="shared" si="18"/>
        <v>outubro</v>
      </c>
      <c r="E1310" s="21">
        <v>0.54166666666666663</v>
      </c>
      <c r="F1310" s="40" t="s">
        <v>6886</v>
      </c>
      <c r="G1310" s="20" t="s">
        <v>125</v>
      </c>
      <c r="H1310" s="9"/>
      <c r="I1310" s="10"/>
      <c r="J1310" s="2"/>
      <c r="K1310" s="11" t="s">
        <v>6887</v>
      </c>
      <c r="L1310" s="4" t="s">
        <v>6888</v>
      </c>
      <c r="M1310" s="2" t="s">
        <v>593</v>
      </c>
      <c r="N1310" s="2" t="s">
        <v>6889</v>
      </c>
      <c r="O1310" s="20" t="s">
        <v>6890</v>
      </c>
      <c r="P1310" s="2" t="s">
        <v>329</v>
      </c>
      <c r="S1310" s="2"/>
      <c r="T1310" s="2" t="s">
        <v>6891</v>
      </c>
      <c r="U1310" s="2" t="s">
        <v>6892</v>
      </c>
      <c r="V1310" s="2" t="s">
        <v>398</v>
      </c>
      <c r="W1310" s="2" t="s">
        <v>46</v>
      </c>
      <c r="X1310" s="2" t="s">
        <v>47</v>
      </c>
      <c r="Y1310" s="2" t="s">
        <v>48</v>
      </c>
      <c r="Z1310" s="17" t="str">
        <f>IF(Tabela1[[#This Row],[R.A.E]]="SIM",VLOOKUP(Tabela1[[#This Row],[CLASSIFICAÇÃO]],[1]Lista_Susp_!PRAZO,2,0)+Tabela1[[#This Row],[DATA]],"")</f>
        <v/>
      </c>
      <c r="AA1310" s="19" t="b">
        <f ca="1">IF(Tabela1[[#This Row],[R.A.E]]="SIM",IF(AC1310="ok","CONCLUÍDO",IF(Tabela1[[#This Row],[PRAZO ABERTURA R.A.E]]&lt;TODAY(),"ATRASADO","NO PRAZO")))</f>
        <v>0</v>
      </c>
      <c r="AB1310" s="19" t="str">
        <f ca="1">IF(Tabela1[[#This Row],[PRAZO ABERTURA R.A.E]]&gt;=TODAY(),"",IF(Tabela1[[#This Row],[STATUS]]="ATRASADO",TODAY()-Tabela1[[#This Row],[PRAZO ABERTURA R.A.E]],""))</f>
        <v/>
      </c>
      <c r="AE1310" s="2"/>
      <c r="AF1310" t="s">
        <v>52</v>
      </c>
    </row>
    <row r="1311" spans="1:32" ht="30" x14ac:dyDescent="0.25">
      <c r="A1311" s="67">
        <v>1310</v>
      </c>
      <c r="B1311" s="20" t="s">
        <v>32</v>
      </c>
      <c r="C1311" s="49">
        <v>45581</v>
      </c>
      <c r="D1311" s="6" t="str">
        <f t="shared" si="18"/>
        <v>outubro</v>
      </c>
      <c r="E1311" s="21">
        <v>0.44444444444444442</v>
      </c>
      <c r="F1311" s="40" t="s">
        <v>6893</v>
      </c>
      <c r="G1311" s="20" t="s">
        <v>73</v>
      </c>
      <c r="H1311" s="9"/>
      <c r="I1311" s="10"/>
      <c r="J1311" s="2"/>
      <c r="K1311" s="11" t="s">
        <v>6894</v>
      </c>
      <c r="L1311" s="4" t="s">
        <v>3339</v>
      </c>
      <c r="M1311" s="2" t="s">
        <v>128</v>
      </c>
      <c r="N1311" s="2" t="s">
        <v>2531</v>
      </c>
      <c r="O1311" s="20" t="s">
        <v>6895</v>
      </c>
      <c r="P1311" s="2" t="s">
        <v>923</v>
      </c>
      <c r="S1311" s="2"/>
      <c r="T1311" s="1" t="s">
        <v>6171</v>
      </c>
      <c r="U1311" s="2" t="s">
        <v>3344</v>
      </c>
      <c r="V1311" s="2" t="s">
        <v>1038</v>
      </c>
      <c r="W1311" s="2" t="s">
        <v>46</v>
      </c>
      <c r="X1311" s="2" t="s">
        <v>47</v>
      </c>
      <c r="Y1311" s="2" t="s">
        <v>48</v>
      </c>
      <c r="Z1311" s="17" t="str">
        <f>IF(Tabela1[[#This Row],[R.A.E]]="SIM",VLOOKUP(Tabela1[[#This Row],[CLASSIFICAÇÃO]],[1]Lista_Susp_!PRAZO,2,0)+Tabela1[[#This Row],[DATA]],"")</f>
        <v/>
      </c>
      <c r="AA1311" s="19" t="b">
        <f ca="1">IF(Tabela1[[#This Row],[R.A.E]]="SIM",IF(AC1311="ok","CONCLUÍDO",IF(Tabela1[[#This Row],[PRAZO ABERTURA R.A.E]]&lt;TODAY(),"ATRASADO","NO PRAZO")))</f>
        <v>0</v>
      </c>
      <c r="AB1311" s="19" t="str">
        <f ca="1">IF(Tabela1[[#This Row],[PRAZO ABERTURA R.A.E]]&gt;=TODAY(),"",IF(Tabela1[[#This Row],[STATUS]]="ATRASADO",TODAY()-Tabela1[[#This Row],[PRAZO ABERTURA R.A.E]],""))</f>
        <v/>
      </c>
      <c r="AE1311" s="2"/>
      <c r="AF1311" t="s">
        <v>52</v>
      </c>
    </row>
    <row r="1312" spans="1:32" ht="30" x14ac:dyDescent="0.25">
      <c r="A1312" s="67">
        <v>1311</v>
      </c>
      <c r="B1312" s="20" t="s">
        <v>32</v>
      </c>
      <c r="C1312" s="49">
        <v>45580</v>
      </c>
      <c r="D1312" s="6" t="str">
        <f t="shared" si="18"/>
        <v>outubro</v>
      </c>
      <c r="E1312" s="21">
        <v>0.61458333333333337</v>
      </c>
      <c r="F1312" s="40" t="s">
        <v>6896</v>
      </c>
      <c r="G1312" s="20" t="s">
        <v>34</v>
      </c>
      <c r="H1312" s="9" t="s">
        <v>93</v>
      </c>
      <c r="I1312" s="10"/>
      <c r="J1312" s="2"/>
      <c r="K1312" s="11" t="s">
        <v>6897</v>
      </c>
      <c r="L1312" s="4" t="s">
        <v>37</v>
      </c>
      <c r="M1312" s="2" t="s">
        <v>593</v>
      </c>
      <c r="N1312" s="2" t="s">
        <v>6898</v>
      </c>
      <c r="O1312" s="20" t="s">
        <v>6899</v>
      </c>
      <c r="P1312" s="2" t="s">
        <v>1628</v>
      </c>
      <c r="S1312" s="2"/>
      <c r="T1312" s="2" t="s">
        <v>6900</v>
      </c>
      <c r="U1312" s="2" t="s">
        <v>5611</v>
      </c>
      <c r="V1312" s="2" t="s">
        <v>398</v>
      </c>
      <c r="W1312" s="2" t="s">
        <v>1524</v>
      </c>
      <c r="X1312" s="2" t="s">
        <v>185</v>
      </c>
      <c r="Y1312" s="2" t="s">
        <v>48</v>
      </c>
      <c r="Z1312" s="17" t="str">
        <f>IF(Tabela1[[#This Row],[R.A.E]]="SIM",VLOOKUP(Tabela1[[#This Row],[CLASSIFICAÇÃO]],[1]Lista_Susp_!PRAZO,2,0)+Tabela1[[#This Row],[DATA]],"")</f>
        <v/>
      </c>
      <c r="AA1312" s="19" t="b">
        <f ca="1">IF(Tabela1[[#This Row],[R.A.E]]="SIM",IF(AC1312="ok","CONCLUÍDO",IF(Tabela1[[#This Row],[PRAZO ABERTURA R.A.E]]&lt;TODAY(),"ATRASADO","NO PRAZO")))</f>
        <v>0</v>
      </c>
      <c r="AB1312" s="19" t="str">
        <f ca="1">IF(Tabela1[[#This Row],[PRAZO ABERTURA R.A.E]]&gt;=TODAY(),"",IF(Tabela1[[#This Row],[STATUS]]="ATRASADO",TODAY()-Tabela1[[#This Row],[PRAZO ABERTURA R.A.E]],""))</f>
        <v/>
      </c>
      <c r="AE1312" s="2"/>
      <c r="AF1312" t="s">
        <v>52</v>
      </c>
    </row>
    <row r="1313" spans="1:32" ht="30" x14ac:dyDescent="0.25">
      <c r="A1313" s="67">
        <v>1312</v>
      </c>
      <c r="B1313" s="20" t="s">
        <v>32</v>
      </c>
      <c r="C1313" s="49">
        <v>45580</v>
      </c>
      <c r="D1313" s="6" t="str">
        <f t="shared" si="18"/>
        <v>outubro</v>
      </c>
      <c r="E1313" s="21">
        <v>0.64583333333333337</v>
      </c>
      <c r="F1313" s="40" t="s">
        <v>6477</v>
      </c>
      <c r="G1313" s="20" t="s">
        <v>73</v>
      </c>
      <c r="H1313" s="9"/>
      <c r="I1313" s="10"/>
      <c r="J1313" s="2"/>
      <c r="K1313" s="11" t="s">
        <v>6901</v>
      </c>
      <c r="L1313" s="4" t="s">
        <v>689</v>
      </c>
      <c r="M1313" s="2" t="s">
        <v>128</v>
      </c>
      <c r="N1313" s="2" t="s">
        <v>4082</v>
      </c>
      <c r="O1313" s="20" t="s">
        <v>6902</v>
      </c>
      <c r="P1313" s="2" t="s">
        <v>1125</v>
      </c>
      <c r="S1313" s="2"/>
      <c r="T1313" s="1" t="s">
        <v>6903</v>
      </c>
      <c r="U1313" s="2" t="s">
        <v>6060</v>
      </c>
      <c r="V1313" s="2" t="s">
        <v>1038</v>
      </c>
      <c r="W1313" s="2" t="s">
        <v>46</v>
      </c>
      <c r="X1313" s="2" t="s">
        <v>47</v>
      </c>
      <c r="Y1313" s="2" t="s">
        <v>48</v>
      </c>
      <c r="Z1313" s="17" t="str">
        <f>IF(Tabela1[[#This Row],[R.A.E]]="SIM",VLOOKUP(Tabela1[[#This Row],[CLASSIFICAÇÃO]],[1]Lista_Susp_!PRAZO,2,0)+Tabela1[[#This Row],[DATA]],"")</f>
        <v/>
      </c>
      <c r="AA1313" s="19" t="b">
        <f ca="1">IF(Tabela1[[#This Row],[R.A.E]]="SIM",IF(AC1313="ok","CONCLUÍDO",IF(Tabela1[[#This Row],[PRAZO ABERTURA R.A.E]]&lt;TODAY(),"ATRASADO","NO PRAZO")))</f>
        <v>0</v>
      </c>
      <c r="AB1313" s="19" t="str">
        <f ca="1">IF(Tabela1[[#This Row],[PRAZO ABERTURA R.A.E]]&gt;=TODAY(),"",IF(Tabela1[[#This Row],[STATUS]]="ATRASADO",TODAY()-Tabela1[[#This Row],[PRAZO ABERTURA R.A.E]],""))</f>
        <v/>
      </c>
      <c r="AE1313" s="2"/>
      <c r="AF1313" t="s">
        <v>52</v>
      </c>
    </row>
    <row r="1314" spans="1:32" ht="30" x14ac:dyDescent="0.25">
      <c r="A1314" s="67">
        <v>1313</v>
      </c>
      <c r="B1314" s="20" t="s">
        <v>32</v>
      </c>
      <c r="C1314" s="49">
        <v>45581</v>
      </c>
      <c r="D1314" s="6" t="str">
        <f t="shared" si="18"/>
        <v>outubro</v>
      </c>
      <c r="E1314" s="21">
        <v>0.63194444444444442</v>
      </c>
      <c r="F1314" s="40" t="s">
        <v>6904</v>
      </c>
      <c r="G1314" s="20" t="s">
        <v>6840</v>
      </c>
      <c r="H1314" s="9"/>
      <c r="I1314" s="10"/>
      <c r="J1314" s="2"/>
      <c r="K1314" s="11" t="s">
        <v>6905</v>
      </c>
      <c r="L1314" s="4" t="s">
        <v>6827</v>
      </c>
      <c r="M1314" s="2" t="s">
        <v>128</v>
      </c>
      <c r="N1314" s="2" t="s">
        <v>6906</v>
      </c>
      <c r="O1314" s="20" t="s">
        <v>6907</v>
      </c>
      <c r="P1314" s="2" t="s">
        <v>6908</v>
      </c>
      <c r="S1314" s="2"/>
      <c r="T1314" s="2" t="s">
        <v>6909</v>
      </c>
      <c r="U1314" s="2" t="s">
        <v>6910</v>
      </c>
      <c r="V1314" s="2" t="s">
        <v>135</v>
      </c>
      <c r="Y1314" s="2"/>
      <c r="Z1314" s="17" t="str">
        <f>IF(Tabela1[[#This Row],[R.A.E]]="SIM",VLOOKUP(Tabela1[[#This Row],[CLASSIFICAÇÃO]],[1]Lista_Susp_!PRAZO,2,0)+Tabela1[[#This Row],[DATA]],"")</f>
        <v/>
      </c>
      <c r="AA1314" s="19" t="b">
        <f ca="1">IF(Tabela1[[#This Row],[R.A.E]]="SIM",IF(AC1314="ok","CONCLUÍDO",IF(Tabela1[[#This Row],[PRAZO ABERTURA R.A.E]]&lt;TODAY(),"ATRASADO","NO PRAZO")))</f>
        <v>0</v>
      </c>
      <c r="AB1314" s="19" t="str">
        <f ca="1">IF(Tabela1[[#This Row],[PRAZO ABERTURA R.A.E]]&gt;=TODAY(),"",IF(Tabela1[[#This Row],[STATUS]]="ATRASADO",TODAY()-Tabela1[[#This Row],[PRAZO ABERTURA R.A.E]],""))</f>
        <v/>
      </c>
      <c r="AE1314" s="2"/>
      <c r="AF1314" t="s">
        <v>52</v>
      </c>
    </row>
    <row r="1315" spans="1:32" x14ac:dyDescent="0.25">
      <c r="A1315" s="67">
        <v>1314</v>
      </c>
      <c r="B1315" s="20" t="s">
        <v>32</v>
      </c>
      <c r="C1315" s="49">
        <v>45581</v>
      </c>
      <c r="D1315" s="6" t="str">
        <f t="shared" si="18"/>
        <v>outubro</v>
      </c>
      <c r="E1315" s="21">
        <v>0.6875</v>
      </c>
      <c r="F1315" s="40" t="s">
        <v>6911</v>
      </c>
      <c r="G1315" s="20" t="s">
        <v>34</v>
      </c>
      <c r="H1315" s="9" t="s">
        <v>113</v>
      </c>
      <c r="I1315" s="10"/>
      <c r="J1315" s="2"/>
      <c r="K1315" s="11" t="s">
        <v>6912</v>
      </c>
      <c r="L1315" s="4" t="s">
        <v>37</v>
      </c>
      <c r="M1315" s="2" t="s">
        <v>38</v>
      </c>
      <c r="N1315" s="2" t="s">
        <v>3911</v>
      </c>
      <c r="O1315" s="20" t="s">
        <v>6913</v>
      </c>
      <c r="P1315" s="2" t="s">
        <v>6914</v>
      </c>
      <c r="S1315" s="2"/>
      <c r="T1315" s="2" t="s">
        <v>6915</v>
      </c>
      <c r="U1315" s="2" t="s">
        <v>6916</v>
      </c>
      <c r="V1315" s="2" t="s">
        <v>45</v>
      </c>
      <c r="W1315" s="2" t="s">
        <v>46</v>
      </c>
      <c r="X1315" s="2" t="s">
        <v>47</v>
      </c>
      <c r="Y1315" s="2" t="s">
        <v>48</v>
      </c>
      <c r="Z1315" s="17" t="str">
        <f>IF(Tabela1[[#This Row],[R.A.E]]="SIM",VLOOKUP(Tabela1[[#This Row],[CLASSIFICAÇÃO]],[1]Lista_Susp_!PRAZO,2,0)+Tabela1[[#This Row],[DATA]],"")</f>
        <v/>
      </c>
      <c r="AA1315" s="19" t="b">
        <f ca="1">IF(Tabela1[[#This Row],[R.A.E]]="SIM",IF(AC1315="ok","CONCLUÍDO",IF(Tabela1[[#This Row],[PRAZO ABERTURA R.A.E]]&lt;TODAY(),"ATRASADO","NO PRAZO")))</f>
        <v>0</v>
      </c>
      <c r="AB1315" s="19" t="str">
        <f ca="1">IF(Tabela1[[#This Row],[PRAZO ABERTURA R.A.E]]&gt;=TODAY(),"",IF(Tabela1[[#This Row],[STATUS]]="ATRASADO",TODAY()-Tabela1[[#This Row],[PRAZO ABERTURA R.A.E]],""))</f>
        <v/>
      </c>
      <c r="AE1315" s="2"/>
      <c r="AF1315" t="s">
        <v>52</v>
      </c>
    </row>
    <row r="1316" spans="1:32" ht="30" x14ac:dyDescent="0.25">
      <c r="A1316" s="67">
        <v>1315</v>
      </c>
      <c r="B1316" s="20" t="s">
        <v>32</v>
      </c>
      <c r="C1316" s="49">
        <v>45582</v>
      </c>
      <c r="D1316" s="6" t="str">
        <f t="shared" si="18"/>
        <v>outubro</v>
      </c>
      <c r="E1316" s="21">
        <v>0.70833333333333337</v>
      </c>
      <c r="F1316" s="40" t="s">
        <v>6917</v>
      </c>
      <c r="G1316" s="20" t="s">
        <v>125</v>
      </c>
      <c r="H1316" s="9"/>
      <c r="I1316" s="10"/>
      <c r="J1316" s="2"/>
      <c r="K1316" s="11" t="s">
        <v>6918</v>
      </c>
      <c r="L1316" s="4" t="s">
        <v>689</v>
      </c>
      <c r="M1316" s="2" t="s">
        <v>128</v>
      </c>
      <c r="N1316" s="2" t="s">
        <v>4082</v>
      </c>
      <c r="O1316" s="20" t="s">
        <v>6919</v>
      </c>
      <c r="P1316" s="2" t="s">
        <v>6920</v>
      </c>
      <c r="S1316" s="2"/>
      <c r="T1316" s="1" t="s">
        <v>6921</v>
      </c>
      <c r="U1316" s="2" t="s">
        <v>6922</v>
      </c>
      <c r="V1316" s="2" t="s">
        <v>1038</v>
      </c>
      <c r="W1316" s="2" t="s">
        <v>46</v>
      </c>
      <c r="X1316" s="2" t="s">
        <v>47</v>
      </c>
      <c r="Y1316" s="2" t="s">
        <v>48</v>
      </c>
      <c r="Z1316" s="17" t="str">
        <f>IF(Tabela1[[#This Row],[R.A.E]]="SIM",VLOOKUP(Tabela1[[#This Row],[CLASSIFICAÇÃO]],[1]Lista_Susp_!PRAZO,2,0)+Tabela1[[#This Row],[DATA]],"")</f>
        <v/>
      </c>
      <c r="AA1316" s="19" t="b">
        <f ca="1">IF(Tabela1[[#This Row],[R.A.E]]="SIM",IF(AC1316="ok","CONCLUÍDO",IF(Tabela1[[#This Row],[PRAZO ABERTURA R.A.E]]&lt;TODAY(),"ATRASADO","NO PRAZO")))</f>
        <v>0</v>
      </c>
      <c r="AB1316" s="19" t="str">
        <f ca="1">IF(Tabela1[[#This Row],[PRAZO ABERTURA R.A.E]]&gt;=TODAY(),"",IF(Tabela1[[#This Row],[STATUS]]="ATRASADO",TODAY()-Tabela1[[#This Row],[PRAZO ABERTURA R.A.E]],""))</f>
        <v/>
      </c>
      <c r="AE1316" s="2"/>
      <c r="AF1316" t="s">
        <v>52</v>
      </c>
    </row>
    <row r="1317" spans="1:32" x14ac:dyDescent="0.25">
      <c r="A1317" s="67">
        <v>1316</v>
      </c>
      <c r="B1317" s="20" t="s">
        <v>32</v>
      </c>
      <c r="C1317" s="49">
        <v>45581</v>
      </c>
      <c r="D1317" s="6" t="str">
        <f t="shared" si="18"/>
        <v>outubro</v>
      </c>
      <c r="E1317" s="21">
        <v>0.89583333333333337</v>
      </c>
      <c r="F1317" s="40" t="s">
        <v>6923</v>
      </c>
      <c r="G1317" s="20" t="s">
        <v>34</v>
      </c>
      <c r="H1317" s="9" t="s">
        <v>113</v>
      </c>
      <c r="I1317" s="10"/>
      <c r="J1317" s="2"/>
      <c r="K1317" s="11" t="s">
        <v>6924</v>
      </c>
      <c r="L1317" s="4" t="s">
        <v>37</v>
      </c>
      <c r="M1317" s="2" t="s">
        <v>38</v>
      </c>
      <c r="N1317" s="2" t="s">
        <v>3859</v>
      </c>
      <c r="O1317" s="20" t="s">
        <v>6925</v>
      </c>
      <c r="P1317" s="2" t="s">
        <v>3166</v>
      </c>
      <c r="S1317" s="2"/>
      <c r="T1317" s="2" t="s">
        <v>6885</v>
      </c>
      <c r="U1317" s="2" t="s">
        <v>1877</v>
      </c>
      <c r="V1317" s="2" t="s">
        <v>45</v>
      </c>
      <c r="W1317" s="2" t="s">
        <v>46</v>
      </c>
      <c r="X1317" s="2" t="s">
        <v>47</v>
      </c>
      <c r="Y1317" s="2" t="s">
        <v>48</v>
      </c>
      <c r="Z1317" s="17" t="str">
        <f>IF(Tabela1[[#This Row],[R.A.E]]="SIM",VLOOKUP(Tabela1[[#This Row],[CLASSIFICAÇÃO]],[1]Lista_Susp_!PRAZO,2,0)+Tabela1[[#This Row],[DATA]],"")</f>
        <v/>
      </c>
      <c r="AA1317" s="19" t="b">
        <f ca="1">IF(Tabela1[[#This Row],[R.A.E]]="SIM",IF(AC1317="ok","CONCLUÍDO",IF(Tabela1[[#This Row],[PRAZO ABERTURA R.A.E]]&lt;TODAY(),"ATRASADO","NO PRAZO")))</f>
        <v>0</v>
      </c>
      <c r="AB1317" s="19" t="str">
        <f ca="1">IF(Tabela1[[#This Row],[PRAZO ABERTURA R.A.E]]&gt;=TODAY(),"",IF(Tabela1[[#This Row],[STATUS]]="ATRASADO",TODAY()-Tabela1[[#This Row],[PRAZO ABERTURA R.A.E]],""))</f>
        <v/>
      </c>
      <c r="AE1317" s="2"/>
      <c r="AF1317" t="s">
        <v>52</v>
      </c>
    </row>
    <row r="1318" spans="1:32" x14ac:dyDescent="0.25">
      <c r="A1318" s="67">
        <v>1317</v>
      </c>
      <c r="C1318" s="49"/>
      <c r="D1318" s="6" t="str">
        <f t="shared" si="18"/>
        <v>janeiro</v>
      </c>
      <c r="E1318" s="21"/>
      <c r="F1318" s="40"/>
      <c r="H1318" s="9"/>
      <c r="I1318" s="10"/>
      <c r="J1318" s="2"/>
      <c r="K1318" s="11"/>
      <c r="L1318" s="4"/>
      <c r="M1318" s="2"/>
      <c r="O1318" s="20"/>
      <c r="S1318" s="2"/>
      <c r="Y1318" s="2"/>
      <c r="Z1318" s="17" t="str">
        <f>IF(Tabela1[[#This Row],[R.A.E]]="SIM",VLOOKUP(Tabela1[[#This Row],[CLASSIFICAÇÃO]],[1]Lista_Susp_!PRAZO,2,0)+Tabela1[[#This Row],[DATA]],"")</f>
        <v/>
      </c>
      <c r="AA1318" s="19" t="b">
        <f ca="1">IF(Tabela1[[#This Row],[R.A.E]]="SIM",IF(AC1318="ok","CONCLUÍDO",IF(Tabela1[[#This Row],[PRAZO ABERTURA R.A.E]]&lt;TODAY(),"ATRASADO","NO PRAZO")))</f>
        <v>0</v>
      </c>
      <c r="AB1318" s="19" t="str">
        <f ca="1">IF(Tabela1[[#This Row],[PRAZO ABERTURA R.A.E]]&gt;=TODAY(),"",IF(Tabela1[[#This Row],[STATUS]]="ATRASADO",TODAY()-Tabela1[[#This Row],[PRAZO ABERTURA R.A.E]],""))</f>
        <v/>
      </c>
      <c r="AE1318" s="2"/>
    </row>
    <row r="1319" spans="1:32" x14ac:dyDescent="0.25">
      <c r="A1319" s="67">
        <v>1318</v>
      </c>
      <c r="C1319" s="49"/>
      <c r="D1319" s="6" t="str">
        <f t="shared" si="18"/>
        <v>janeiro</v>
      </c>
      <c r="E1319" s="21"/>
      <c r="F1319" s="40"/>
      <c r="H1319" s="9"/>
      <c r="I1319" s="10"/>
      <c r="J1319" s="2"/>
      <c r="K1319" s="11"/>
      <c r="L1319" s="4"/>
      <c r="M1319" s="2"/>
      <c r="O1319" s="20"/>
      <c r="S1319" s="2"/>
      <c r="Y1319" s="2"/>
      <c r="Z1319" s="17" t="str">
        <f>IF(Tabela1[[#This Row],[R.A.E]]="SIM",VLOOKUP(Tabela1[[#This Row],[CLASSIFICAÇÃO]],[1]Lista_Susp_!PRAZO,2,0)+Tabela1[[#This Row],[DATA]],"")</f>
        <v/>
      </c>
      <c r="AA1319" s="19" t="b">
        <f ca="1">IF(Tabela1[[#This Row],[R.A.E]]="SIM",IF(AC1319="ok","CONCLUÍDO",IF(Tabela1[[#This Row],[PRAZO ABERTURA R.A.E]]&lt;TODAY(),"ATRASADO","NO PRAZO")))</f>
        <v>0</v>
      </c>
      <c r="AB1319" s="19" t="str">
        <f ca="1">IF(Tabela1[[#This Row],[PRAZO ABERTURA R.A.E]]&gt;=TODAY(),"",IF(Tabela1[[#This Row],[STATUS]]="ATRASADO",TODAY()-Tabela1[[#This Row],[PRAZO ABERTURA R.A.E]],""))</f>
        <v/>
      </c>
      <c r="AE1319" s="2"/>
    </row>
    <row r="1320" spans="1:32" x14ac:dyDescent="0.25">
      <c r="A1320" s="67">
        <v>1319</v>
      </c>
      <c r="C1320" s="49"/>
      <c r="D1320" s="6" t="str">
        <f t="shared" si="18"/>
        <v>janeiro</v>
      </c>
      <c r="E1320" s="21"/>
      <c r="F1320" s="40"/>
      <c r="H1320" s="9"/>
      <c r="I1320" s="10"/>
      <c r="J1320" s="2"/>
      <c r="K1320" s="11"/>
      <c r="L1320" s="4"/>
      <c r="M1320" s="2"/>
      <c r="O1320" s="20"/>
      <c r="S1320" s="2"/>
      <c r="Y1320" s="2"/>
      <c r="Z1320" s="17" t="str">
        <f>IF(Tabela1[[#This Row],[R.A.E]]="SIM",VLOOKUP(Tabela1[[#This Row],[CLASSIFICAÇÃO]],[1]Lista_Susp_!PRAZO,2,0)+Tabela1[[#This Row],[DATA]],"")</f>
        <v/>
      </c>
      <c r="AA1320" s="19" t="b">
        <f ca="1">IF(Tabela1[[#This Row],[R.A.E]]="SIM",IF(AC1320="ok","CONCLUÍDO",IF(Tabela1[[#This Row],[PRAZO ABERTURA R.A.E]]&lt;TODAY(),"ATRASADO","NO PRAZO")))</f>
        <v>0</v>
      </c>
      <c r="AB1320" s="19" t="str">
        <f ca="1">IF(Tabela1[[#This Row],[PRAZO ABERTURA R.A.E]]&gt;=TODAY(),"",IF(Tabela1[[#This Row],[STATUS]]="ATRASADO",TODAY()-Tabela1[[#This Row],[PRAZO ABERTURA R.A.E]],""))</f>
        <v/>
      </c>
      <c r="AE1320" s="2"/>
    </row>
    <row r="1321" spans="1:32" x14ac:dyDescent="0.25">
      <c r="A1321" s="67">
        <v>1320</v>
      </c>
      <c r="C1321" s="49"/>
      <c r="D1321" s="6" t="str">
        <f t="shared" si="18"/>
        <v>janeiro</v>
      </c>
      <c r="E1321" s="21"/>
      <c r="F1321" s="40"/>
      <c r="H1321" s="9"/>
      <c r="I1321" s="10"/>
      <c r="J1321" s="2"/>
      <c r="K1321" s="11"/>
      <c r="L1321" s="4"/>
      <c r="M1321" s="2"/>
      <c r="O1321" s="20"/>
      <c r="S1321" s="2"/>
      <c r="Y1321" s="2"/>
      <c r="Z1321" s="17" t="str">
        <f>IF(Tabela1[[#This Row],[R.A.E]]="SIM",VLOOKUP(Tabela1[[#This Row],[CLASSIFICAÇÃO]],[1]Lista_Susp_!PRAZO,2,0)+Tabela1[[#This Row],[DATA]],"")</f>
        <v/>
      </c>
      <c r="AA1321" s="19" t="b">
        <f ca="1">IF(Tabela1[[#This Row],[R.A.E]]="SIM",IF(AC1321="ok","CONCLUÍDO",IF(Tabela1[[#This Row],[PRAZO ABERTURA R.A.E]]&lt;TODAY(),"ATRASADO","NO PRAZO")))</f>
        <v>0</v>
      </c>
      <c r="AB1321" s="19" t="str">
        <f ca="1">IF(Tabela1[[#This Row],[PRAZO ABERTURA R.A.E]]&gt;=TODAY(),"",IF(Tabela1[[#This Row],[STATUS]]="ATRASADO",TODAY()-Tabela1[[#This Row],[PRAZO ABERTURA R.A.E]],""))</f>
        <v/>
      </c>
      <c r="AE1321" s="2"/>
    </row>
    <row r="1322" spans="1:32" x14ac:dyDescent="0.25">
      <c r="A1322" s="67">
        <v>1321</v>
      </c>
      <c r="C1322" s="49"/>
      <c r="D1322" s="6" t="str">
        <f t="shared" si="18"/>
        <v>janeiro</v>
      </c>
      <c r="E1322" s="21"/>
      <c r="F1322" s="40"/>
      <c r="H1322" s="9"/>
      <c r="I1322" s="10"/>
      <c r="J1322" s="2"/>
      <c r="K1322" s="11"/>
      <c r="L1322" s="4"/>
      <c r="M1322" s="2"/>
      <c r="O1322" s="20"/>
      <c r="S1322" s="2"/>
      <c r="Y1322" s="2"/>
      <c r="Z1322" s="17" t="str">
        <f>IF(Tabela1[[#This Row],[R.A.E]]="SIM",VLOOKUP(Tabela1[[#This Row],[CLASSIFICAÇÃO]],[1]Lista_Susp_!PRAZO,2,0)+Tabela1[[#This Row],[DATA]],"")</f>
        <v/>
      </c>
      <c r="AA1322" s="19" t="b">
        <f ca="1">IF(Tabela1[[#This Row],[R.A.E]]="SIM",IF(AC1322="ok","CONCLUÍDO",IF(Tabela1[[#This Row],[PRAZO ABERTURA R.A.E]]&lt;TODAY(),"ATRASADO","NO PRAZO")))</f>
        <v>0</v>
      </c>
      <c r="AB1322" s="19" t="str">
        <f ca="1">IF(Tabela1[[#This Row],[PRAZO ABERTURA R.A.E]]&gt;=TODAY(),"",IF(Tabela1[[#This Row],[STATUS]]="ATRASADO",TODAY()-Tabela1[[#This Row],[PRAZO ABERTURA R.A.E]],""))</f>
        <v/>
      </c>
      <c r="AE1322" s="2"/>
    </row>
    <row r="1323" spans="1:32" x14ac:dyDescent="0.25">
      <c r="A1323" s="67">
        <v>1322</v>
      </c>
      <c r="C1323" s="49"/>
      <c r="D1323" s="6" t="str">
        <f t="shared" si="18"/>
        <v>janeiro</v>
      </c>
      <c r="E1323" s="21"/>
      <c r="F1323" s="40"/>
      <c r="H1323" s="9"/>
      <c r="I1323" s="10"/>
      <c r="J1323" s="2"/>
      <c r="K1323" s="11"/>
      <c r="L1323" s="4"/>
      <c r="M1323" s="2"/>
      <c r="O1323" s="20"/>
      <c r="S1323" s="2"/>
      <c r="Y1323" s="2"/>
      <c r="Z1323" s="17" t="str">
        <f>IF(Tabela1[[#This Row],[R.A.E]]="SIM",VLOOKUP(Tabela1[[#This Row],[CLASSIFICAÇÃO]],[1]Lista_Susp_!PRAZO,2,0)+Tabela1[[#This Row],[DATA]],"")</f>
        <v/>
      </c>
      <c r="AA1323" s="19" t="b">
        <f ca="1">IF(Tabela1[[#This Row],[R.A.E]]="SIM",IF(AC1323="ok","CONCLUÍDO",IF(Tabela1[[#This Row],[PRAZO ABERTURA R.A.E]]&lt;TODAY(),"ATRASADO","NO PRAZO")))</f>
        <v>0</v>
      </c>
      <c r="AB1323" s="19" t="str">
        <f ca="1">IF(Tabela1[[#This Row],[PRAZO ABERTURA R.A.E]]&gt;=TODAY(),"",IF(Tabela1[[#This Row],[STATUS]]="ATRASADO",TODAY()-Tabela1[[#This Row],[PRAZO ABERTURA R.A.E]],""))</f>
        <v/>
      </c>
      <c r="AE1323" s="2"/>
    </row>
    <row r="1324" spans="1:32" x14ac:dyDescent="0.25">
      <c r="A1324" s="67">
        <v>1323</v>
      </c>
      <c r="C1324" s="49"/>
      <c r="D1324" s="6" t="str">
        <f t="shared" si="18"/>
        <v>janeiro</v>
      </c>
      <c r="E1324" s="21"/>
      <c r="F1324" s="40"/>
      <c r="H1324" s="9"/>
      <c r="I1324" s="10"/>
      <c r="J1324" s="2"/>
      <c r="K1324" s="11"/>
      <c r="L1324" s="4"/>
      <c r="M1324" s="2"/>
      <c r="O1324" s="20"/>
      <c r="S1324" s="2"/>
      <c r="Y1324" s="2"/>
      <c r="Z1324" s="17" t="str">
        <f>IF(Tabela1[[#This Row],[R.A.E]]="SIM",VLOOKUP(Tabela1[[#This Row],[CLASSIFICAÇÃO]],[1]Lista_Susp_!PRAZO,2,0)+Tabela1[[#This Row],[DATA]],"")</f>
        <v/>
      </c>
      <c r="AA1324" s="19" t="b">
        <f ca="1">IF(Tabela1[[#This Row],[R.A.E]]="SIM",IF(AC1324="ok","CONCLUÍDO",IF(Tabela1[[#This Row],[PRAZO ABERTURA R.A.E]]&lt;TODAY(),"ATRASADO","NO PRAZO")))</f>
        <v>0</v>
      </c>
      <c r="AB1324" s="19" t="str">
        <f ca="1">IF(Tabela1[[#This Row],[PRAZO ABERTURA R.A.E]]&gt;=TODAY(),"",IF(Tabela1[[#This Row],[STATUS]]="ATRASADO",TODAY()-Tabela1[[#This Row],[PRAZO ABERTURA R.A.E]],""))</f>
        <v/>
      </c>
      <c r="AE1324" s="2"/>
    </row>
    <row r="1325" spans="1:32" x14ac:dyDescent="0.25">
      <c r="A1325" s="67">
        <v>1324</v>
      </c>
      <c r="C1325" s="49"/>
      <c r="D1325" s="6" t="str">
        <f t="shared" si="18"/>
        <v>janeiro</v>
      </c>
      <c r="E1325" s="21"/>
      <c r="F1325" s="40"/>
      <c r="H1325" s="9"/>
      <c r="I1325" s="10"/>
      <c r="J1325" s="2"/>
      <c r="K1325" s="11"/>
      <c r="L1325" s="4"/>
      <c r="M1325" s="2"/>
      <c r="O1325" s="20"/>
      <c r="S1325" s="2"/>
      <c r="Y1325" s="2"/>
      <c r="Z1325" s="17" t="str">
        <f>IF(Tabela1[[#This Row],[R.A.E]]="SIM",VLOOKUP(Tabela1[[#This Row],[CLASSIFICAÇÃO]],[1]Lista_Susp_!PRAZO,2,0)+Tabela1[[#This Row],[DATA]],"")</f>
        <v/>
      </c>
      <c r="AA1325" s="19" t="b">
        <f ca="1">IF(Tabela1[[#This Row],[R.A.E]]="SIM",IF(AC1325="ok","CONCLUÍDO",IF(Tabela1[[#This Row],[PRAZO ABERTURA R.A.E]]&lt;TODAY(),"ATRASADO","NO PRAZO")))</f>
        <v>0</v>
      </c>
      <c r="AB1325" s="19" t="str">
        <f ca="1">IF(Tabela1[[#This Row],[PRAZO ABERTURA R.A.E]]&gt;=TODAY(),"",IF(Tabela1[[#This Row],[STATUS]]="ATRASADO",TODAY()-Tabela1[[#This Row],[PRAZO ABERTURA R.A.E]],""))</f>
        <v/>
      </c>
      <c r="AE1325" s="2"/>
    </row>
    <row r="1326" spans="1:32" x14ac:dyDescent="0.25">
      <c r="A1326" s="67">
        <v>1325</v>
      </c>
      <c r="C1326" s="49"/>
      <c r="D1326" s="6" t="str">
        <f t="shared" si="18"/>
        <v>janeiro</v>
      </c>
      <c r="E1326" s="21"/>
      <c r="F1326" s="40"/>
      <c r="H1326" s="9"/>
      <c r="I1326" s="10"/>
      <c r="J1326" s="2"/>
      <c r="K1326" s="11"/>
      <c r="L1326" s="4"/>
      <c r="M1326" s="2"/>
      <c r="O1326" s="20"/>
      <c r="S1326" s="2"/>
      <c r="Y1326" s="2"/>
      <c r="Z1326" s="17" t="str">
        <f>IF(Tabela1[[#This Row],[R.A.E]]="SIM",VLOOKUP(Tabela1[[#This Row],[CLASSIFICAÇÃO]],[1]Lista_Susp_!PRAZO,2,0)+Tabela1[[#This Row],[DATA]],"")</f>
        <v/>
      </c>
      <c r="AA1326" s="19" t="b">
        <f ca="1">IF(Tabela1[[#This Row],[R.A.E]]="SIM",IF(AC1326="ok","CONCLUÍDO",IF(Tabela1[[#This Row],[PRAZO ABERTURA R.A.E]]&lt;TODAY(),"ATRASADO","NO PRAZO")))</f>
        <v>0</v>
      </c>
      <c r="AB1326" s="19" t="str">
        <f ca="1">IF(Tabela1[[#This Row],[PRAZO ABERTURA R.A.E]]&gt;=TODAY(),"",IF(Tabela1[[#This Row],[STATUS]]="ATRASADO",TODAY()-Tabela1[[#This Row],[PRAZO ABERTURA R.A.E]],""))</f>
        <v/>
      </c>
      <c r="AE1326" s="2"/>
    </row>
    <row r="1327" spans="1:32" x14ac:dyDescent="0.25">
      <c r="A1327" s="67">
        <v>1326</v>
      </c>
      <c r="C1327" s="49"/>
      <c r="D1327" s="6" t="str">
        <f t="shared" si="18"/>
        <v>janeiro</v>
      </c>
      <c r="E1327" s="21"/>
      <c r="F1327" s="40"/>
      <c r="H1327" s="9"/>
      <c r="I1327" s="10"/>
      <c r="J1327" s="2"/>
      <c r="K1327" s="11"/>
      <c r="L1327" s="4"/>
      <c r="M1327" s="2"/>
      <c r="O1327" s="20"/>
      <c r="S1327" s="2"/>
      <c r="Y1327" s="2"/>
      <c r="Z1327" s="17" t="str">
        <f>IF(Tabela1[[#This Row],[R.A.E]]="SIM",VLOOKUP(Tabela1[[#This Row],[CLASSIFICAÇÃO]],[1]Lista_Susp_!PRAZO,2,0)+Tabela1[[#This Row],[DATA]],"")</f>
        <v/>
      </c>
      <c r="AA1327" s="19" t="b">
        <f ca="1">IF(Tabela1[[#This Row],[R.A.E]]="SIM",IF(AC1327="ok","CONCLUÍDO",IF(Tabela1[[#This Row],[PRAZO ABERTURA R.A.E]]&lt;TODAY(),"ATRASADO","NO PRAZO")))</f>
        <v>0</v>
      </c>
      <c r="AB1327" s="19" t="str">
        <f ca="1">IF(Tabela1[[#This Row],[PRAZO ABERTURA R.A.E]]&gt;=TODAY(),"",IF(Tabela1[[#This Row],[STATUS]]="ATRASADO",TODAY()-Tabela1[[#This Row],[PRAZO ABERTURA R.A.E]],""))</f>
        <v/>
      </c>
      <c r="AE1327" s="2"/>
    </row>
    <row r="1328" spans="1:32" x14ac:dyDescent="0.25">
      <c r="A1328" s="67">
        <v>1327</v>
      </c>
      <c r="C1328" s="49"/>
      <c r="D1328" s="6" t="str">
        <f t="shared" si="18"/>
        <v>janeiro</v>
      </c>
      <c r="E1328" s="21"/>
      <c r="F1328" s="40"/>
      <c r="H1328" s="9"/>
      <c r="I1328" s="10"/>
      <c r="J1328" s="2"/>
      <c r="K1328" s="11"/>
      <c r="L1328" s="4"/>
      <c r="M1328" s="2"/>
      <c r="O1328" s="20"/>
      <c r="S1328" s="2"/>
      <c r="Y1328" s="2"/>
      <c r="Z1328" s="17" t="str">
        <f>IF(Tabela1[[#This Row],[R.A.E]]="SIM",VLOOKUP(Tabela1[[#This Row],[CLASSIFICAÇÃO]],[1]Lista_Susp_!PRAZO,2,0)+Tabela1[[#This Row],[DATA]],"")</f>
        <v/>
      </c>
      <c r="AA1328" s="19" t="b">
        <f ca="1">IF(Tabela1[[#This Row],[R.A.E]]="SIM",IF(AC1328="ok","CONCLUÍDO",IF(Tabela1[[#This Row],[PRAZO ABERTURA R.A.E]]&lt;TODAY(),"ATRASADO","NO PRAZO")))</f>
        <v>0</v>
      </c>
      <c r="AB1328" s="19" t="str">
        <f ca="1">IF(Tabela1[[#This Row],[PRAZO ABERTURA R.A.E]]&gt;=TODAY(),"",IF(Tabela1[[#This Row],[STATUS]]="ATRASADO",TODAY()-Tabela1[[#This Row],[PRAZO ABERTURA R.A.E]],""))</f>
        <v/>
      </c>
      <c r="AE1328" s="2"/>
    </row>
    <row r="1329" spans="1:31" x14ac:dyDescent="0.25">
      <c r="A1329" s="67">
        <v>1328</v>
      </c>
      <c r="C1329" s="49"/>
      <c r="D1329" s="6" t="str">
        <f t="shared" si="18"/>
        <v>janeiro</v>
      </c>
      <c r="E1329" s="21"/>
      <c r="F1329" s="40"/>
      <c r="H1329" s="9"/>
      <c r="I1329" s="10"/>
      <c r="J1329" s="2"/>
      <c r="K1329" s="11"/>
      <c r="L1329" s="4"/>
      <c r="M1329" s="2"/>
      <c r="O1329" s="20"/>
      <c r="S1329" s="2"/>
      <c r="Y1329" s="2"/>
      <c r="Z1329" s="17" t="str">
        <f>IF(Tabela1[[#This Row],[R.A.E]]="SIM",VLOOKUP(Tabela1[[#This Row],[CLASSIFICAÇÃO]],[1]Lista_Susp_!PRAZO,2,0)+Tabela1[[#This Row],[DATA]],"")</f>
        <v/>
      </c>
      <c r="AA1329" s="19" t="b">
        <f ca="1">IF(Tabela1[[#This Row],[R.A.E]]="SIM",IF(AC1329="ok","CONCLUÍDO",IF(Tabela1[[#This Row],[PRAZO ABERTURA R.A.E]]&lt;TODAY(),"ATRASADO","NO PRAZO")))</f>
        <v>0</v>
      </c>
      <c r="AB1329" s="19" t="str">
        <f ca="1">IF(Tabela1[[#This Row],[PRAZO ABERTURA R.A.E]]&gt;=TODAY(),"",IF(Tabela1[[#This Row],[STATUS]]="ATRASADO",TODAY()-Tabela1[[#This Row],[PRAZO ABERTURA R.A.E]],""))</f>
        <v/>
      </c>
      <c r="AE1329" s="2"/>
    </row>
    <row r="1330" spans="1:31" x14ac:dyDescent="0.25">
      <c r="A1330" s="67">
        <v>1329</v>
      </c>
      <c r="C1330" s="49"/>
      <c r="D1330" s="6" t="str">
        <f t="shared" si="18"/>
        <v>janeiro</v>
      </c>
      <c r="E1330" s="21"/>
      <c r="F1330" s="40"/>
      <c r="H1330" s="9"/>
      <c r="I1330" s="10"/>
      <c r="J1330" s="2"/>
      <c r="K1330" s="11"/>
      <c r="L1330" s="4"/>
      <c r="M1330" s="2"/>
      <c r="O1330" s="20"/>
      <c r="S1330" s="2"/>
      <c r="Y1330" s="2"/>
      <c r="Z1330" s="17" t="str">
        <f>IF(Tabela1[[#This Row],[R.A.E]]="SIM",VLOOKUP(Tabela1[[#This Row],[CLASSIFICAÇÃO]],[1]Lista_Susp_!PRAZO,2,0)+Tabela1[[#This Row],[DATA]],"")</f>
        <v/>
      </c>
      <c r="AA1330" s="19" t="b">
        <f ca="1">IF(Tabela1[[#This Row],[R.A.E]]="SIM",IF(AC1330="ok","CONCLUÍDO",IF(Tabela1[[#This Row],[PRAZO ABERTURA R.A.E]]&lt;TODAY(),"ATRASADO","NO PRAZO")))</f>
        <v>0</v>
      </c>
      <c r="AB1330" s="19" t="str">
        <f ca="1">IF(Tabela1[[#This Row],[PRAZO ABERTURA R.A.E]]&gt;=TODAY(),"",IF(Tabela1[[#This Row],[STATUS]]="ATRASADO",TODAY()-Tabela1[[#This Row],[PRAZO ABERTURA R.A.E]],""))</f>
        <v/>
      </c>
      <c r="AE1330" s="2"/>
    </row>
    <row r="1331" spans="1:31" x14ac:dyDescent="0.25">
      <c r="A1331" s="67">
        <v>1330</v>
      </c>
      <c r="C1331" s="49"/>
      <c r="D1331" s="6" t="str">
        <f t="shared" si="18"/>
        <v>janeiro</v>
      </c>
      <c r="E1331" s="21"/>
      <c r="F1331" s="40"/>
      <c r="H1331" s="9"/>
      <c r="I1331" s="10"/>
      <c r="J1331" s="2"/>
      <c r="K1331" s="11"/>
      <c r="L1331" s="4"/>
      <c r="M1331" s="2"/>
      <c r="O1331" s="20"/>
      <c r="S1331" s="2"/>
      <c r="Y1331" s="2"/>
      <c r="Z1331" s="17" t="str">
        <f>IF(Tabela1[[#This Row],[R.A.E]]="SIM",VLOOKUP(Tabela1[[#This Row],[CLASSIFICAÇÃO]],[1]Lista_Susp_!PRAZO,2,0)+Tabela1[[#This Row],[DATA]],"")</f>
        <v/>
      </c>
      <c r="AA1331" s="19" t="b">
        <f ca="1">IF(Tabela1[[#This Row],[R.A.E]]="SIM",IF(AC1331="ok","CONCLUÍDO",IF(Tabela1[[#This Row],[PRAZO ABERTURA R.A.E]]&lt;TODAY(),"ATRASADO","NO PRAZO")))</f>
        <v>0</v>
      </c>
      <c r="AB1331" s="19" t="str">
        <f ca="1">IF(Tabela1[[#This Row],[PRAZO ABERTURA R.A.E]]&gt;=TODAY(),"",IF(Tabela1[[#This Row],[STATUS]]="ATRASADO",TODAY()-Tabela1[[#This Row],[PRAZO ABERTURA R.A.E]],""))</f>
        <v/>
      </c>
      <c r="AE1331" s="2"/>
    </row>
    <row r="1332" spans="1:31" x14ac:dyDescent="0.25">
      <c r="A1332" s="67">
        <v>1331</v>
      </c>
      <c r="C1332" s="49"/>
      <c r="D1332" s="6" t="str">
        <f t="shared" si="18"/>
        <v>janeiro</v>
      </c>
      <c r="E1332" s="21"/>
      <c r="F1332" s="40"/>
      <c r="H1332" s="9"/>
      <c r="I1332" s="10"/>
      <c r="J1332" s="2"/>
      <c r="K1332" s="11"/>
      <c r="L1332" s="4"/>
      <c r="M1332" s="2"/>
      <c r="O1332" s="20"/>
      <c r="S1332" s="2"/>
      <c r="Y1332" s="2"/>
      <c r="Z1332" s="17" t="str">
        <f>IF(Tabela1[[#This Row],[R.A.E]]="SIM",VLOOKUP(Tabela1[[#This Row],[CLASSIFICAÇÃO]],[1]Lista_Susp_!PRAZO,2,0)+Tabela1[[#This Row],[DATA]],"")</f>
        <v/>
      </c>
      <c r="AA1332" s="19" t="b">
        <f ca="1">IF(Tabela1[[#This Row],[R.A.E]]="SIM",IF(AC1332="ok","CONCLUÍDO",IF(Tabela1[[#This Row],[PRAZO ABERTURA R.A.E]]&lt;TODAY(),"ATRASADO","NO PRAZO")))</f>
        <v>0</v>
      </c>
      <c r="AB1332" s="19" t="str">
        <f ca="1">IF(Tabela1[[#This Row],[PRAZO ABERTURA R.A.E]]&gt;=TODAY(),"",IF(Tabela1[[#This Row],[STATUS]]="ATRASADO",TODAY()-Tabela1[[#This Row],[PRAZO ABERTURA R.A.E]],""))</f>
        <v/>
      </c>
      <c r="AE1332" s="2"/>
    </row>
    <row r="1333" spans="1:31" x14ac:dyDescent="0.25">
      <c r="A1333" s="67">
        <v>1332</v>
      </c>
      <c r="C1333" s="49"/>
      <c r="D1333" s="6" t="str">
        <f t="shared" si="18"/>
        <v>janeiro</v>
      </c>
      <c r="E1333" s="21"/>
      <c r="F1333" s="40"/>
      <c r="H1333" s="9"/>
      <c r="I1333" s="10"/>
      <c r="J1333" s="2"/>
      <c r="K1333" s="11"/>
      <c r="L1333" s="4"/>
      <c r="M1333" s="2"/>
      <c r="O1333" s="20"/>
      <c r="S1333" s="2"/>
      <c r="Y1333" s="2"/>
      <c r="Z1333" s="17" t="str">
        <f>IF(Tabela1[[#This Row],[R.A.E]]="SIM",VLOOKUP(Tabela1[[#This Row],[CLASSIFICAÇÃO]],[1]Lista_Susp_!PRAZO,2,0)+Tabela1[[#This Row],[DATA]],"")</f>
        <v/>
      </c>
      <c r="AA1333" s="19" t="b">
        <f ca="1">IF(Tabela1[[#This Row],[R.A.E]]="SIM",IF(AC1333="ok","CONCLUÍDO",IF(Tabela1[[#This Row],[PRAZO ABERTURA R.A.E]]&lt;TODAY(),"ATRASADO","NO PRAZO")))</f>
        <v>0</v>
      </c>
      <c r="AB1333" s="19" t="str">
        <f ca="1">IF(Tabela1[[#This Row],[PRAZO ABERTURA R.A.E]]&gt;=TODAY(),"",IF(Tabela1[[#This Row],[STATUS]]="ATRASADO",TODAY()-Tabela1[[#This Row],[PRAZO ABERTURA R.A.E]],""))</f>
        <v/>
      </c>
      <c r="AE1333" s="2"/>
    </row>
    <row r="1334" spans="1:31" x14ac:dyDescent="0.25">
      <c r="A1334" s="67">
        <v>1333</v>
      </c>
      <c r="C1334" s="49"/>
      <c r="D1334" s="6" t="str">
        <f t="shared" si="18"/>
        <v>janeiro</v>
      </c>
      <c r="E1334" s="21"/>
      <c r="F1334" s="40"/>
      <c r="H1334" s="9"/>
      <c r="I1334" s="10"/>
      <c r="J1334" s="2"/>
      <c r="K1334" s="11"/>
      <c r="L1334" s="4"/>
      <c r="M1334" s="2"/>
      <c r="O1334" s="20"/>
      <c r="S1334" s="2"/>
      <c r="Y1334" s="2"/>
      <c r="Z1334" s="17" t="str">
        <f>IF(Tabela1[[#This Row],[R.A.E]]="SIM",VLOOKUP(Tabela1[[#This Row],[CLASSIFICAÇÃO]],[1]Lista_Susp_!PRAZO,2,0)+Tabela1[[#This Row],[DATA]],"")</f>
        <v/>
      </c>
      <c r="AA1334" s="19" t="b">
        <f ca="1">IF(Tabela1[[#This Row],[R.A.E]]="SIM",IF(AC1334="ok","CONCLUÍDO",IF(Tabela1[[#This Row],[PRAZO ABERTURA R.A.E]]&lt;TODAY(),"ATRASADO","NO PRAZO")))</f>
        <v>0</v>
      </c>
      <c r="AB1334" s="19" t="str">
        <f ca="1">IF(Tabela1[[#This Row],[PRAZO ABERTURA R.A.E]]&gt;=TODAY(),"",IF(Tabela1[[#This Row],[STATUS]]="ATRASADO",TODAY()-Tabela1[[#This Row],[PRAZO ABERTURA R.A.E]],""))</f>
        <v/>
      </c>
      <c r="AE1334" s="2"/>
    </row>
    <row r="1335" spans="1:31" x14ac:dyDescent="0.25">
      <c r="A1335" s="67">
        <v>1334</v>
      </c>
      <c r="C1335" s="49"/>
      <c r="D1335" s="6" t="str">
        <f t="shared" si="18"/>
        <v>janeiro</v>
      </c>
      <c r="E1335" s="21"/>
      <c r="F1335" s="40"/>
      <c r="H1335" s="9"/>
      <c r="I1335" s="10"/>
      <c r="J1335" s="2"/>
      <c r="K1335" s="11"/>
      <c r="L1335" s="4"/>
      <c r="M1335" s="2"/>
      <c r="O1335" s="20"/>
      <c r="S1335" s="2"/>
      <c r="Y1335" s="2"/>
      <c r="Z1335" s="17" t="str">
        <f>IF(Tabela1[[#This Row],[R.A.E]]="SIM",VLOOKUP(Tabela1[[#This Row],[CLASSIFICAÇÃO]],[1]Lista_Susp_!PRAZO,2,0)+Tabela1[[#This Row],[DATA]],"")</f>
        <v/>
      </c>
      <c r="AA1335" s="19" t="b">
        <f ca="1">IF(Tabela1[[#This Row],[R.A.E]]="SIM",IF(AC1335="ok","CONCLUÍDO",IF(Tabela1[[#This Row],[PRAZO ABERTURA R.A.E]]&lt;TODAY(),"ATRASADO","NO PRAZO")))</f>
        <v>0</v>
      </c>
      <c r="AB1335" s="19" t="str">
        <f ca="1">IF(Tabela1[[#This Row],[PRAZO ABERTURA R.A.E]]&gt;=TODAY(),"",IF(Tabela1[[#This Row],[STATUS]]="ATRASADO",TODAY()-Tabela1[[#This Row],[PRAZO ABERTURA R.A.E]],""))</f>
        <v/>
      </c>
      <c r="AE1335" s="2"/>
    </row>
    <row r="1336" spans="1:31" x14ac:dyDescent="0.25">
      <c r="A1336" s="67">
        <v>1335</v>
      </c>
      <c r="C1336" s="49"/>
      <c r="D1336" s="6" t="str">
        <f t="shared" si="18"/>
        <v>janeiro</v>
      </c>
      <c r="E1336" s="21"/>
      <c r="F1336" s="40"/>
      <c r="H1336" s="9"/>
      <c r="I1336" s="10"/>
      <c r="J1336" s="2"/>
      <c r="K1336" s="11"/>
      <c r="L1336" s="4"/>
      <c r="M1336" s="2"/>
      <c r="O1336" s="20"/>
      <c r="S1336" s="2"/>
      <c r="Y1336" s="2"/>
      <c r="Z1336" s="17" t="str">
        <f>IF(Tabela1[[#This Row],[R.A.E]]="SIM",VLOOKUP(Tabela1[[#This Row],[CLASSIFICAÇÃO]],[1]Lista_Susp_!PRAZO,2,0)+Tabela1[[#This Row],[DATA]],"")</f>
        <v/>
      </c>
      <c r="AA1336" s="19" t="b">
        <f ca="1">IF(Tabela1[[#This Row],[R.A.E]]="SIM",IF(AC1336="ok","CONCLUÍDO",IF(Tabela1[[#This Row],[PRAZO ABERTURA R.A.E]]&lt;TODAY(),"ATRASADO","NO PRAZO")))</f>
        <v>0</v>
      </c>
      <c r="AB1336" s="19" t="str">
        <f ca="1">IF(Tabela1[[#This Row],[PRAZO ABERTURA R.A.E]]&gt;=TODAY(),"",IF(Tabela1[[#This Row],[STATUS]]="ATRASADO",TODAY()-Tabela1[[#This Row],[PRAZO ABERTURA R.A.E]],""))</f>
        <v/>
      </c>
      <c r="AE1336" s="2"/>
    </row>
    <row r="1337" spans="1:31" x14ac:dyDescent="0.25">
      <c r="A1337" s="67">
        <v>1336</v>
      </c>
      <c r="C1337" s="49"/>
      <c r="D1337" s="6" t="str">
        <f t="shared" si="18"/>
        <v>janeiro</v>
      </c>
      <c r="E1337" s="21"/>
      <c r="F1337" s="40"/>
      <c r="H1337" s="9"/>
      <c r="I1337" s="10"/>
      <c r="J1337" s="2"/>
      <c r="K1337" s="11"/>
      <c r="L1337" s="4"/>
      <c r="M1337" s="2"/>
      <c r="O1337" s="20"/>
      <c r="S1337" s="2"/>
      <c r="Y1337" s="2"/>
      <c r="Z1337" s="17" t="str">
        <f>IF(Tabela1[[#This Row],[R.A.E]]="SIM",VLOOKUP(Tabela1[[#This Row],[CLASSIFICAÇÃO]],[1]Lista_Susp_!PRAZO,2,0)+Tabela1[[#This Row],[DATA]],"")</f>
        <v/>
      </c>
      <c r="AA1337" s="19" t="b">
        <f ca="1">IF(Tabela1[[#This Row],[R.A.E]]="SIM",IF(AC1337="ok","CONCLUÍDO",IF(Tabela1[[#This Row],[PRAZO ABERTURA R.A.E]]&lt;TODAY(),"ATRASADO","NO PRAZO")))</f>
        <v>0</v>
      </c>
      <c r="AB1337" s="19" t="str">
        <f ca="1">IF(Tabela1[[#This Row],[PRAZO ABERTURA R.A.E]]&gt;=TODAY(),"",IF(Tabela1[[#This Row],[STATUS]]="ATRASADO",TODAY()-Tabela1[[#This Row],[PRAZO ABERTURA R.A.E]],""))</f>
        <v/>
      </c>
      <c r="AE1337" s="2"/>
    </row>
    <row r="1338" spans="1:31" x14ac:dyDescent="0.25">
      <c r="A1338" s="67">
        <v>1337</v>
      </c>
      <c r="C1338" s="49"/>
      <c r="D1338" s="6" t="str">
        <f t="shared" si="18"/>
        <v>janeiro</v>
      </c>
      <c r="E1338" s="21"/>
      <c r="F1338" s="40"/>
      <c r="H1338" s="9"/>
      <c r="I1338" s="10"/>
      <c r="J1338" s="2"/>
      <c r="K1338" s="11"/>
      <c r="L1338" s="4"/>
      <c r="M1338" s="2"/>
      <c r="O1338" s="20"/>
      <c r="S1338" s="2"/>
      <c r="Y1338" s="2"/>
      <c r="Z1338" s="17" t="str">
        <f>IF(Tabela1[[#This Row],[R.A.E]]="SIM",VLOOKUP(Tabela1[[#This Row],[CLASSIFICAÇÃO]],[1]Lista_Susp_!PRAZO,2,0)+Tabela1[[#This Row],[DATA]],"")</f>
        <v/>
      </c>
      <c r="AA1338" s="19" t="b">
        <f ca="1">IF(Tabela1[[#This Row],[R.A.E]]="SIM",IF(AC1338="ok","CONCLUÍDO",IF(Tabela1[[#This Row],[PRAZO ABERTURA R.A.E]]&lt;TODAY(),"ATRASADO","NO PRAZO")))</f>
        <v>0</v>
      </c>
      <c r="AB1338" s="19" t="str">
        <f ca="1">IF(Tabela1[[#This Row],[PRAZO ABERTURA R.A.E]]&gt;=TODAY(),"",IF(Tabela1[[#This Row],[STATUS]]="ATRASADO",TODAY()-Tabela1[[#This Row],[PRAZO ABERTURA R.A.E]],""))</f>
        <v/>
      </c>
      <c r="AE1338" s="2"/>
    </row>
    <row r="1339" spans="1:31" x14ac:dyDescent="0.25">
      <c r="A1339" s="67">
        <v>1338</v>
      </c>
      <c r="C1339" s="49"/>
      <c r="D1339" s="6" t="str">
        <f t="shared" si="18"/>
        <v>janeiro</v>
      </c>
      <c r="E1339" s="21"/>
      <c r="F1339" s="40"/>
      <c r="H1339" s="9"/>
      <c r="I1339" s="10"/>
      <c r="J1339" s="2"/>
      <c r="K1339" s="11"/>
      <c r="L1339" s="4"/>
      <c r="M1339" s="2"/>
      <c r="O1339" s="20"/>
      <c r="S1339" s="2"/>
      <c r="Y1339" s="2"/>
      <c r="Z1339" s="17" t="str">
        <f>IF(Tabela1[[#This Row],[R.A.E]]="SIM",VLOOKUP(Tabela1[[#This Row],[CLASSIFICAÇÃO]],[1]Lista_Susp_!PRAZO,2,0)+Tabela1[[#This Row],[DATA]],"")</f>
        <v/>
      </c>
      <c r="AA1339" s="19" t="b">
        <f ca="1">IF(Tabela1[[#This Row],[R.A.E]]="SIM",IF(AC1339="ok","CONCLUÍDO",IF(Tabela1[[#This Row],[PRAZO ABERTURA R.A.E]]&lt;TODAY(),"ATRASADO","NO PRAZO")))</f>
        <v>0</v>
      </c>
      <c r="AB1339" s="19" t="str">
        <f ca="1">IF(Tabela1[[#This Row],[PRAZO ABERTURA R.A.E]]&gt;=TODAY(),"",IF(Tabela1[[#This Row],[STATUS]]="ATRASADO",TODAY()-Tabela1[[#This Row],[PRAZO ABERTURA R.A.E]],""))</f>
        <v/>
      </c>
      <c r="AE1339" s="2"/>
    </row>
    <row r="1340" spans="1:31" x14ac:dyDescent="0.25">
      <c r="A1340" s="67">
        <v>1339</v>
      </c>
      <c r="C1340" s="49"/>
      <c r="D1340" s="6" t="str">
        <f t="shared" si="18"/>
        <v>janeiro</v>
      </c>
      <c r="E1340" s="21"/>
      <c r="F1340" s="40"/>
      <c r="H1340" s="9"/>
      <c r="I1340" s="10"/>
      <c r="J1340" s="2"/>
      <c r="K1340" s="11"/>
      <c r="L1340" s="4"/>
      <c r="M1340" s="2"/>
      <c r="O1340" s="20"/>
      <c r="S1340" s="2"/>
      <c r="Y1340" s="2"/>
      <c r="Z1340" s="17" t="str">
        <f>IF(Tabela1[[#This Row],[R.A.E]]="SIM",VLOOKUP(Tabela1[[#This Row],[CLASSIFICAÇÃO]],[1]Lista_Susp_!PRAZO,2,0)+Tabela1[[#This Row],[DATA]],"")</f>
        <v/>
      </c>
      <c r="AA1340" s="19" t="b">
        <f ca="1">IF(Tabela1[[#This Row],[R.A.E]]="SIM",IF(AC1340="ok","CONCLUÍDO",IF(Tabela1[[#This Row],[PRAZO ABERTURA R.A.E]]&lt;TODAY(),"ATRASADO","NO PRAZO")))</f>
        <v>0</v>
      </c>
      <c r="AB1340" s="19" t="str">
        <f ca="1">IF(Tabela1[[#This Row],[PRAZO ABERTURA R.A.E]]&gt;=TODAY(),"",IF(Tabela1[[#This Row],[STATUS]]="ATRASADO",TODAY()-Tabela1[[#This Row],[PRAZO ABERTURA R.A.E]],""))</f>
        <v/>
      </c>
      <c r="AE1340" s="2"/>
    </row>
    <row r="1341" spans="1:31" x14ac:dyDescent="0.25">
      <c r="A1341" s="67">
        <v>1340</v>
      </c>
      <c r="C1341" s="49"/>
      <c r="D1341" s="6" t="str">
        <f t="shared" si="18"/>
        <v>janeiro</v>
      </c>
      <c r="E1341" s="21"/>
      <c r="F1341" s="40"/>
      <c r="H1341" s="9"/>
      <c r="I1341" s="10"/>
      <c r="J1341" s="2"/>
      <c r="K1341" s="11"/>
      <c r="L1341" s="4"/>
      <c r="M1341" s="2"/>
      <c r="O1341" s="20"/>
      <c r="S1341" s="2"/>
      <c r="Y1341" s="2"/>
      <c r="Z1341" s="17" t="str">
        <f>IF(Tabela1[[#This Row],[R.A.E]]="SIM",VLOOKUP(Tabela1[[#This Row],[CLASSIFICAÇÃO]],[1]Lista_Susp_!PRAZO,2,0)+Tabela1[[#This Row],[DATA]],"")</f>
        <v/>
      </c>
      <c r="AA1341" s="19" t="b">
        <f ca="1">IF(Tabela1[[#This Row],[R.A.E]]="SIM",IF(AC1341="ok","CONCLUÍDO",IF(Tabela1[[#This Row],[PRAZO ABERTURA R.A.E]]&lt;TODAY(),"ATRASADO","NO PRAZO")))</f>
        <v>0</v>
      </c>
      <c r="AB1341" s="19" t="str">
        <f ca="1">IF(Tabela1[[#This Row],[PRAZO ABERTURA R.A.E]]&gt;=TODAY(),"",IF(Tabela1[[#This Row],[STATUS]]="ATRASADO",TODAY()-Tabela1[[#This Row],[PRAZO ABERTURA R.A.E]],""))</f>
        <v/>
      </c>
      <c r="AE1341" s="2"/>
    </row>
    <row r="1342" spans="1:31" x14ac:dyDescent="0.25">
      <c r="A1342" s="67">
        <v>1341</v>
      </c>
      <c r="C1342" s="49"/>
      <c r="D1342" s="6" t="str">
        <f t="shared" si="18"/>
        <v>janeiro</v>
      </c>
      <c r="E1342" s="21"/>
      <c r="F1342" s="40"/>
      <c r="H1342" s="9"/>
      <c r="I1342" s="10"/>
      <c r="J1342" s="2"/>
      <c r="K1342" s="11"/>
      <c r="L1342" s="4"/>
      <c r="M1342" s="2"/>
      <c r="O1342" s="20"/>
      <c r="S1342" s="2"/>
      <c r="Y1342" s="2"/>
      <c r="Z1342" s="17" t="str">
        <f>IF(Tabela1[[#This Row],[R.A.E]]="SIM",VLOOKUP(Tabela1[[#This Row],[CLASSIFICAÇÃO]],[1]Lista_Susp_!PRAZO,2,0)+Tabela1[[#This Row],[DATA]],"")</f>
        <v/>
      </c>
      <c r="AA1342" s="19" t="b">
        <f ca="1">IF(Tabela1[[#This Row],[R.A.E]]="SIM",IF(AC1342="ok","CONCLUÍDO",IF(Tabela1[[#This Row],[PRAZO ABERTURA R.A.E]]&lt;TODAY(),"ATRASADO","NO PRAZO")))</f>
        <v>0</v>
      </c>
      <c r="AB1342" s="19" t="str">
        <f ca="1">IF(Tabela1[[#This Row],[PRAZO ABERTURA R.A.E]]&gt;=TODAY(),"",IF(Tabela1[[#This Row],[STATUS]]="ATRASADO",TODAY()-Tabela1[[#This Row],[PRAZO ABERTURA R.A.E]],""))</f>
        <v/>
      </c>
      <c r="AE1342" s="2"/>
    </row>
    <row r="1343" spans="1:31" x14ac:dyDescent="0.25">
      <c r="A1343" s="67">
        <v>1342</v>
      </c>
      <c r="C1343" s="49"/>
      <c r="D1343" s="6" t="str">
        <f t="shared" si="18"/>
        <v>janeiro</v>
      </c>
      <c r="E1343" s="21"/>
      <c r="F1343" s="40"/>
      <c r="H1343" s="9"/>
      <c r="I1343" s="10"/>
      <c r="J1343" s="2"/>
      <c r="K1343" s="11"/>
      <c r="L1343" s="4"/>
      <c r="M1343" s="2"/>
      <c r="O1343" s="20"/>
      <c r="S1343" s="2"/>
      <c r="Y1343" s="2"/>
      <c r="Z1343" s="17" t="str">
        <f>IF(Tabela1[[#This Row],[R.A.E]]="SIM",VLOOKUP(Tabela1[[#This Row],[CLASSIFICAÇÃO]],[1]Lista_Susp_!PRAZO,2,0)+Tabela1[[#This Row],[DATA]],"")</f>
        <v/>
      </c>
      <c r="AA1343" s="19" t="b">
        <f ca="1">IF(Tabela1[[#This Row],[R.A.E]]="SIM",IF(AC1343="ok","CONCLUÍDO",IF(Tabela1[[#This Row],[PRAZO ABERTURA R.A.E]]&lt;TODAY(),"ATRASADO","NO PRAZO")))</f>
        <v>0</v>
      </c>
      <c r="AB1343" s="19" t="str">
        <f ca="1">IF(Tabela1[[#This Row],[PRAZO ABERTURA R.A.E]]&gt;=TODAY(),"",IF(Tabela1[[#This Row],[STATUS]]="ATRASADO",TODAY()-Tabela1[[#This Row],[PRAZO ABERTURA R.A.E]],""))</f>
        <v/>
      </c>
      <c r="AE1343" s="2"/>
    </row>
    <row r="1344" spans="1:31" x14ac:dyDescent="0.25">
      <c r="A1344" s="67">
        <v>1343</v>
      </c>
      <c r="C1344" s="49"/>
      <c r="D1344" s="6" t="str">
        <f t="shared" si="18"/>
        <v>janeiro</v>
      </c>
      <c r="E1344" s="21"/>
      <c r="F1344" s="40"/>
      <c r="H1344" s="9"/>
      <c r="I1344" s="10"/>
      <c r="J1344" s="2"/>
      <c r="K1344" s="11"/>
      <c r="L1344" s="4"/>
      <c r="M1344" s="2"/>
      <c r="O1344" s="20"/>
      <c r="S1344" s="2"/>
      <c r="Y1344" s="2"/>
      <c r="Z1344" s="17" t="str">
        <f>IF(Tabela1[[#This Row],[R.A.E]]="SIM",VLOOKUP(Tabela1[[#This Row],[CLASSIFICAÇÃO]],[1]Lista_Susp_!PRAZO,2,0)+Tabela1[[#This Row],[DATA]],"")</f>
        <v/>
      </c>
      <c r="AA1344" s="19" t="b">
        <f ca="1">IF(Tabela1[[#This Row],[R.A.E]]="SIM",IF(AC1344="ok","CONCLUÍDO",IF(Tabela1[[#This Row],[PRAZO ABERTURA R.A.E]]&lt;TODAY(),"ATRASADO","NO PRAZO")))</f>
        <v>0</v>
      </c>
      <c r="AB1344" s="19" t="str">
        <f ca="1">IF(Tabela1[[#This Row],[PRAZO ABERTURA R.A.E]]&gt;=TODAY(),"",IF(Tabela1[[#This Row],[STATUS]]="ATRASADO",TODAY()-Tabela1[[#This Row],[PRAZO ABERTURA R.A.E]],""))</f>
        <v/>
      </c>
      <c r="AE1344" s="2"/>
    </row>
    <row r="1345" spans="1:31" x14ac:dyDescent="0.25">
      <c r="A1345" s="67">
        <v>1344</v>
      </c>
      <c r="C1345" s="49"/>
      <c r="D1345" s="6" t="str">
        <f t="shared" si="18"/>
        <v>janeiro</v>
      </c>
      <c r="E1345" s="21"/>
      <c r="F1345" s="40"/>
      <c r="H1345" s="9"/>
      <c r="I1345" s="10"/>
      <c r="J1345" s="2"/>
      <c r="K1345" s="11"/>
      <c r="L1345" s="4"/>
      <c r="M1345" s="2"/>
      <c r="O1345" s="20"/>
      <c r="S1345" s="2"/>
      <c r="Y1345" s="2"/>
      <c r="Z1345" s="17" t="str">
        <f>IF(Tabela1[[#This Row],[R.A.E]]="SIM",VLOOKUP(Tabela1[[#This Row],[CLASSIFICAÇÃO]],[1]Lista_Susp_!PRAZO,2,0)+Tabela1[[#This Row],[DATA]],"")</f>
        <v/>
      </c>
      <c r="AA1345" s="19" t="b">
        <f ca="1">IF(Tabela1[[#This Row],[R.A.E]]="SIM",IF(AC1345="ok","CONCLUÍDO",IF(Tabela1[[#This Row],[PRAZO ABERTURA R.A.E]]&lt;TODAY(),"ATRASADO","NO PRAZO")))</f>
        <v>0</v>
      </c>
      <c r="AB1345" s="19" t="str">
        <f ca="1">IF(Tabela1[[#This Row],[PRAZO ABERTURA R.A.E]]&gt;=TODAY(),"",IF(Tabela1[[#This Row],[STATUS]]="ATRASADO",TODAY()-Tabela1[[#This Row],[PRAZO ABERTURA R.A.E]],""))</f>
        <v/>
      </c>
      <c r="AE1345" s="2"/>
    </row>
    <row r="1346" spans="1:31" x14ac:dyDescent="0.25">
      <c r="A1346" s="67">
        <v>1345</v>
      </c>
      <c r="C1346" s="49"/>
      <c r="D1346" s="6" t="str">
        <f t="shared" si="18"/>
        <v>janeiro</v>
      </c>
      <c r="E1346" s="21"/>
      <c r="F1346" s="40"/>
      <c r="H1346" s="9"/>
      <c r="I1346" s="10"/>
      <c r="J1346" s="2"/>
      <c r="K1346" s="11"/>
      <c r="L1346" s="4"/>
      <c r="M1346" s="2"/>
      <c r="O1346" s="20"/>
      <c r="S1346" s="2"/>
      <c r="Y1346" s="2"/>
      <c r="Z1346" s="17" t="str">
        <f>IF(Tabela1[[#This Row],[R.A.E]]="SIM",VLOOKUP(Tabela1[[#This Row],[CLASSIFICAÇÃO]],[1]Lista_Susp_!PRAZO,2,0)+Tabela1[[#This Row],[DATA]],"")</f>
        <v/>
      </c>
      <c r="AA1346" s="19" t="b">
        <f ca="1">IF(Tabela1[[#This Row],[R.A.E]]="SIM",IF(AC1346="ok","CONCLUÍDO",IF(Tabela1[[#This Row],[PRAZO ABERTURA R.A.E]]&lt;TODAY(),"ATRASADO","NO PRAZO")))</f>
        <v>0</v>
      </c>
      <c r="AB1346" s="19" t="str">
        <f ca="1">IF(Tabela1[[#This Row],[PRAZO ABERTURA R.A.E]]&gt;=TODAY(),"",IF(Tabela1[[#This Row],[STATUS]]="ATRASADO",TODAY()-Tabela1[[#This Row],[PRAZO ABERTURA R.A.E]],""))</f>
        <v/>
      </c>
      <c r="AE1346" s="2"/>
    </row>
    <row r="1347" spans="1:31" x14ac:dyDescent="0.25">
      <c r="A1347" s="67">
        <v>1346</v>
      </c>
      <c r="C1347" s="49"/>
      <c r="D1347" s="6" t="str">
        <f t="shared" si="18"/>
        <v>janeiro</v>
      </c>
      <c r="E1347" s="21"/>
      <c r="F1347" s="40"/>
      <c r="H1347" s="9"/>
      <c r="I1347" s="10"/>
      <c r="J1347" s="2"/>
      <c r="K1347" s="11"/>
      <c r="L1347" s="4"/>
      <c r="M1347" s="2"/>
      <c r="O1347" s="20"/>
      <c r="S1347" s="2"/>
      <c r="Y1347" s="2"/>
      <c r="Z1347" s="17" t="str">
        <f>IF(Tabela1[[#This Row],[R.A.E]]="SIM",VLOOKUP(Tabela1[[#This Row],[CLASSIFICAÇÃO]],[1]Lista_Susp_!PRAZO,2,0)+Tabela1[[#This Row],[DATA]],"")</f>
        <v/>
      </c>
      <c r="AA1347" s="19" t="b">
        <f ca="1">IF(Tabela1[[#This Row],[R.A.E]]="SIM",IF(AC1347="ok","CONCLUÍDO",IF(Tabela1[[#This Row],[PRAZO ABERTURA R.A.E]]&lt;TODAY(),"ATRASADO","NO PRAZO")))</f>
        <v>0</v>
      </c>
      <c r="AB1347" s="19" t="str">
        <f ca="1">IF(Tabela1[[#This Row],[PRAZO ABERTURA R.A.E]]&gt;=TODAY(),"",IF(Tabela1[[#This Row],[STATUS]]="ATRASADO",TODAY()-Tabela1[[#This Row],[PRAZO ABERTURA R.A.E]],""))</f>
        <v/>
      </c>
      <c r="AE1347" s="2"/>
    </row>
    <row r="1348" spans="1:31" x14ac:dyDescent="0.25">
      <c r="A1348" s="67">
        <v>1347</v>
      </c>
      <c r="C1348" s="49"/>
      <c r="D1348" s="6" t="str">
        <f t="shared" si="18"/>
        <v>janeiro</v>
      </c>
      <c r="E1348" s="21"/>
      <c r="F1348" s="40"/>
      <c r="H1348" s="9"/>
      <c r="I1348" s="10"/>
      <c r="J1348" s="2"/>
      <c r="K1348" s="11"/>
      <c r="L1348" s="4"/>
      <c r="M1348" s="2"/>
      <c r="O1348" s="20"/>
      <c r="S1348" s="2"/>
      <c r="Y1348" s="2"/>
      <c r="Z1348" s="17" t="str">
        <f>IF(Tabela1[[#This Row],[R.A.E]]="SIM",VLOOKUP(Tabela1[[#This Row],[CLASSIFICAÇÃO]],[1]Lista_Susp_!PRAZO,2,0)+Tabela1[[#This Row],[DATA]],"")</f>
        <v/>
      </c>
      <c r="AA1348" s="19" t="b">
        <f ca="1">IF(Tabela1[[#This Row],[R.A.E]]="SIM",IF(AC1348="ok","CONCLUÍDO",IF(Tabela1[[#This Row],[PRAZO ABERTURA R.A.E]]&lt;TODAY(),"ATRASADO","NO PRAZO")))</f>
        <v>0</v>
      </c>
      <c r="AB1348" s="19" t="str">
        <f ca="1">IF(Tabela1[[#This Row],[PRAZO ABERTURA R.A.E]]&gt;=TODAY(),"",IF(Tabela1[[#This Row],[STATUS]]="ATRASADO",TODAY()-Tabela1[[#This Row],[PRAZO ABERTURA R.A.E]],""))</f>
        <v/>
      </c>
      <c r="AE1348" s="2"/>
    </row>
    <row r="1349" spans="1:31" x14ac:dyDescent="0.25">
      <c r="A1349" s="67">
        <v>1348</v>
      </c>
      <c r="C1349" s="49"/>
      <c r="D1349" s="6" t="str">
        <f t="shared" si="18"/>
        <v>janeiro</v>
      </c>
      <c r="E1349" s="21"/>
      <c r="F1349" s="40"/>
      <c r="H1349" s="9"/>
      <c r="I1349" s="10"/>
      <c r="J1349" s="2"/>
      <c r="K1349" s="11"/>
      <c r="L1349" s="4"/>
      <c r="M1349" s="2"/>
      <c r="O1349" s="20"/>
      <c r="S1349" s="2"/>
      <c r="Y1349" s="2"/>
      <c r="Z1349" s="17" t="str">
        <f>IF(Tabela1[[#This Row],[R.A.E]]="SIM",VLOOKUP(Tabela1[[#This Row],[CLASSIFICAÇÃO]],[1]Lista_Susp_!PRAZO,2,0)+Tabela1[[#This Row],[DATA]],"")</f>
        <v/>
      </c>
      <c r="AA1349" s="19" t="b">
        <f ca="1">IF(Tabela1[[#This Row],[R.A.E]]="SIM",IF(AC1349="ok","CONCLUÍDO",IF(Tabela1[[#This Row],[PRAZO ABERTURA R.A.E]]&lt;TODAY(),"ATRASADO","NO PRAZO")))</f>
        <v>0</v>
      </c>
      <c r="AB1349" s="19" t="str">
        <f ca="1">IF(Tabela1[[#This Row],[PRAZO ABERTURA R.A.E]]&gt;=TODAY(),"",IF(Tabela1[[#This Row],[STATUS]]="ATRASADO",TODAY()-Tabela1[[#This Row],[PRAZO ABERTURA R.A.E]],""))</f>
        <v/>
      </c>
      <c r="AE1349" s="2"/>
    </row>
    <row r="1350" spans="1:31" x14ac:dyDescent="0.25">
      <c r="A1350" s="67">
        <v>1349</v>
      </c>
      <c r="C1350" s="49"/>
      <c r="D1350" s="6" t="str">
        <f t="shared" si="18"/>
        <v>janeiro</v>
      </c>
      <c r="E1350" s="21"/>
      <c r="F1350" s="40"/>
      <c r="H1350" s="9"/>
      <c r="I1350" s="10"/>
      <c r="J1350" s="2"/>
      <c r="K1350" s="11"/>
      <c r="L1350" s="4"/>
      <c r="M1350" s="2"/>
      <c r="O1350" s="20"/>
      <c r="S1350" s="2"/>
      <c r="Y1350" s="2"/>
      <c r="Z1350" s="17" t="str">
        <f>IF(Tabela1[[#This Row],[R.A.E]]="SIM",VLOOKUP(Tabela1[[#This Row],[CLASSIFICAÇÃO]],[1]Lista_Susp_!PRAZO,2,0)+Tabela1[[#This Row],[DATA]],"")</f>
        <v/>
      </c>
      <c r="AA1350" s="19" t="b">
        <f ca="1">IF(Tabela1[[#This Row],[R.A.E]]="SIM",IF(AC1350="ok","CONCLUÍDO",IF(Tabela1[[#This Row],[PRAZO ABERTURA R.A.E]]&lt;TODAY(),"ATRASADO","NO PRAZO")))</f>
        <v>0</v>
      </c>
      <c r="AB1350" s="19" t="str">
        <f ca="1">IF(Tabela1[[#This Row],[PRAZO ABERTURA R.A.E]]&gt;=TODAY(),"",IF(Tabela1[[#This Row],[STATUS]]="ATRASADO",TODAY()-Tabela1[[#This Row],[PRAZO ABERTURA R.A.E]],""))</f>
        <v/>
      </c>
      <c r="AE1350" s="2"/>
    </row>
    <row r="1351" spans="1:31" x14ac:dyDescent="0.25">
      <c r="A1351" s="67">
        <v>1350</v>
      </c>
      <c r="C1351" s="49"/>
      <c r="D1351" s="6" t="str">
        <f t="shared" si="18"/>
        <v>janeiro</v>
      </c>
      <c r="E1351" s="21"/>
      <c r="F1351" s="40"/>
      <c r="H1351" s="9"/>
      <c r="I1351" s="10"/>
      <c r="J1351" s="2"/>
      <c r="K1351" s="11"/>
      <c r="L1351" s="4"/>
      <c r="M1351" s="2"/>
      <c r="O1351" s="20"/>
      <c r="S1351" s="2"/>
      <c r="Y1351" s="2"/>
      <c r="Z1351" s="17" t="str">
        <f>IF(Tabela1[[#This Row],[R.A.E]]="SIM",VLOOKUP(Tabela1[[#This Row],[CLASSIFICAÇÃO]],[1]Lista_Susp_!PRAZO,2,0)+Tabela1[[#This Row],[DATA]],"")</f>
        <v/>
      </c>
      <c r="AA1351" s="19" t="b">
        <f ca="1">IF(Tabela1[[#This Row],[R.A.E]]="SIM",IF(AC1351="ok","CONCLUÍDO",IF(Tabela1[[#This Row],[PRAZO ABERTURA R.A.E]]&lt;TODAY(),"ATRASADO","NO PRAZO")))</f>
        <v>0</v>
      </c>
      <c r="AB1351" s="19" t="str">
        <f ca="1">IF(Tabela1[[#This Row],[PRAZO ABERTURA R.A.E]]&gt;=TODAY(),"",IF(Tabela1[[#This Row],[STATUS]]="ATRASADO",TODAY()-Tabela1[[#This Row],[PRAZO ABERTURA R.A.E]],""))</f>
        <v/>
      </c>
      <c r="AE1351" s="2"/>
    </row>
    <row r="1352" spans="1:31" x14ac:dyDescent="0.25">
      <c r="A1352" s="67">
        <v>1351</v>
      </c>
      <c r="C1352" s="49"/>
      <c r="D1352" s="6" t="str">
        <f t="shared" si="18"/>
        <v>janeiro</v>
      </c>
      <c r="E1352" s="21"/>
      <c r="F1352" s="40"/>
      <c r="H1352" s="9"/>
      <c r="I1352" s="10"/>
      <c r="J1352" s="2"/>
      <c r="K1352" s="11"/>
      <c r="L1352" s="4"/>
      <c r="M1352" s="2"/>
      <c r="O1352" s="20"/>
      <c r="S1352" s="2"/>
      <c r="Y1352" s="2"/>
      <c r="Z1352" s="17" t="str">
        <f>IF(Tabela1[[#This Row],[R.A.E]]="SIM",VLOOKUP(Tabela1[[#This Row],[CLASSIFICAÇÃO]],[1]Lista_Susp_!PRAZO,2,0)+Tabela1[[#This Row],[DATA]],"")</f>
        <v/>
      </c>
      <c r="AA1352" s="19" t="b">
        <f ca="1">IF(Tabela1[[#This Row],[R.A.E]]="SIM",IF(AC1352="ok","CONCLUÍDO",IF(Tabela1[[#This Row],[PRAZO ABERTURA R.A.E]]&lt;TODAY(),"ATRASADO","NO PRAZO")))</f>
        <v>0</v>
      </c>
      <c r="AB1352" s="19" t="str">
        <f ca="1">IF(Tabela1[[#This Row],[PRAZO ABERTURA R.A.E]]&gt;=TODAY(),"",IF(Tabela1[[#This Row],[STATUS]]="ATRASADO",TODAY()-Tabela1[[#This Row],[PRAZO ABERTURA R.A.E]],""))</f>
        <v/>
      </c>
      <c r="AE1352" s="2"/>
    </row>
    <row r="1353" spans="1:31" x14ac:dyDescent="0.25">
      <c r="A1353" s="67">
        <v>1352</v>
      </c>
      <c r="C1353" s="49"/>
      <c r="D1353" s="6" t="str">
        <f t="shared" si="18"/>
        <v>janeiro</v>
      </c>
      <c r="E1353" s="21"/>
      <c r="F1353" s="40"/>
      <c r="H1353" s="9"/>
      <c r="I1353" s="10"/>
      <c r="J1353" s="2"/>
      <c r="K1353" s="11"/>
      <c r="L1353" s="4"/>
      <c r="M1353" s="2"/>
      <c r="O1353" s="20"/>
      <c r="S1353" s="2"/>
      <c r="Y1353" s="2"/>
      <c r="Z1353" s="17" t="str">
        <f>IF(Tabela1[[#This Row],[R.A.E]]="SIM",VLOOKUP(Tabela1[[#This Row],[CLASSIFICAÇÃO]],[1]Lista_Susp_!PRAZO,2,0)+Tabela1[[#This Row],[DATA]],"")</f>
        <v/>
      </c>
      <c r="AA1353" s="19" t="b">
        <f ca="1">IF(Tabela1[[#This Row],[R.A.E]]="SIM",IF(AC1353="ok","CONCLUÍDO",IF(Tabela1[[#This Row],[PRAZO ABERTURA R.A.E]]&lt;TODAY(),"ATRASADO","NO PRAZO")))</f>
        <v>0</v>
      </c>
      <c r="AB1353" s="19" t="str">
        <f ca="1">IF(Tabela1[[#This Row],[PRAZO ABERTURA R.A.E]]&gt;=TODAY(),"",IF(Tabela1[[#This Row],[STATUS]]="ATRASADO",TODAY()-Tabela1[[#This Row],[PRAZO ABERTURA R.A.E]],""))</f>
        <v/>
      </c>
      <c r="AE1353" s="2"/>
    </row>
    <row r="1354" spans="1:31" x14ac:dyDescent="0.25">
      <c r="A1354" s="67">
        <v>1353</v>
      </c>
      <c r="C1354" s="49"/>
      <c r="D1354" s="6" t="str">
        <f t="shared" si="18"/>
        <v>janeiro</v>
      </c>
      <c r="E1354" s="21"/>
      <c r="F1354" s="40"/>
      <c r="H1354" s="9"/>
      <c r="I1354" s="10"/>
      <c r="J1354" s="2"/>
      <c r="K1354" s="11"/>
      <c r="L1354" s="4"/>
      <c r="M1354" s="2"/>
      <c r="O1354" s="20"/>
      <c r="S1354" s="2"/>
      <c r="Y1354" s="2"/>
      <c r="Z1354" s="17" t="str">
        <f>IF(Tabela1[[#This Row],[R.A.E]]="SIM",VLOOKUP(Tabela1[[#This Row],[CLASSIFICAÇÃO]],[1]Lista_Susp_!PRAZO,2,0)+Tabela1[[#This Row],[DATA]],"")</f>
        <v/>
      </c>
      <c r="AA1354" s="19" t="b">
        <f ca="1">IF(Tabela1[[#This Row],[R.A.E]]="SIM",IF(AC1354="ok","CONCLUÍDO",IF(Tabela1[[#This Row],[PRAZO ABERTURA R.A.E]]&lt;TODAY(),"ATRASADO","NO PRAZO")))</f>
        <v>0</v>
      </c>
      <c r="AB1354" s="19" t="str">
        <f ca="1">IF(Tabela1[[#This Row],[PRAZO ABERTURA R.A.E]]&gt;=TODAY(),"",IF(Tabela1[[#This Row],[STATUS]]="ATRASADO",TODAY()-Tabela1[[#This Row],[PRAZO ABERTURA R.A.E]],""))</f>
        <v/>
      </c>
      <c r="AE1354" s="2"/>
    </row>
    <row r="1355" spans="1:31" x14ac:dyDescent="0.25">
      <c r="A1355" s="67">
        <v>1354</v>
      </c>
      <c r="C1355" s="49"/>
      <c r="D1355" s="6" t="str">
        <f t="shared" si="18"/>
        <v>janeiro</v>
      </c>
      <c r="E1355" s="21"/>
      <c r="F1355" s="40"/>
      <c r="H1355" s="9"/>
      <c r="I1355" s="10"/>
      <c r="J1355" s="2"/>
      <c r="K1355" s="11"/>
      <c r="L1355" s="4"/>
      <c r="M1355" s="2"/>
      <c r="O1355" s="20"/>
      <c r="S1355" s="2"/>
      <c r="Y1355" s="2"/>
      <c r="Z1355" s="17" t="str">
        <f>IF(Tabela1[[#This Row],[R.A.E]]="SIM",VLOOKUP(Tabela1[[#This Row],[CLASSIFICAÇÃO]],[1]Lista_Susp_!PRAZO,2,0)+Tabela1[[#This Row],[DATA]],"")</f>
        <v/>
      </c>
      <c r="AA1355" s="19" t="b">
        <f ca="1">IF(Tabela1[[#This Row],[R.A.E]]="SIM",IF(AC1355="ok","CONCLUÍDO",IF(Tabela1[[#This Row],[PRAZO ABERTURA R.A.E]]&lt;TODAY(),"ATRASADO","NO PRAZO")))</f>
        <v>0</v>
      </c>
      <c r="AB1355" s="19" t="str">
        <f ca="1">IF(Tabela1[[#This Row],[PRAZO ABERTURA R.A.E]]&gt;=TODAY(),"",IF(Tabela1[[#This Row],[STATUS]]="ATRASADO",TODAY()-Tabela1[[#This Row],[PRAZO ABERTURA R.A.E]],""))</f>
        <v/>
      </c>
      <c r="AE1355" s="2"/>
    </row>
    <row r="1356" spans="1:31" x14ac:dyDescent="0.25">
      <c r="A1356" s="67">
        <v>1355</v>
      </c>
      <c r="C1356" s="49"/>
      <c r="D1356" s="6" t="str">
        <f t="shared" si="18"/>
        <v>janeiro</v>
      </c>
      <c r="E1356" s="21"/>
      <c r="F1356" s="40"/>
      <c r="H1356" s="9"/>
      <c r="I1356" s="10"/>
      <c r="J1356" s="2"/>
      <c r="K1356" s="11"/>
      <c r="L1356" s="4"/>
      <c r="M1356" s="2"/>
      <c r="O1356" s="20"/>
      <c r="S1356" s="2"/>
      <c r="Y1356" s="2"/>
      <c r="Z1356" s="17" t="str">
        <f>IF(Tabela1[[#This Row],[R.A.E]]="SIM",VLOOKUP(Tabela1[[#This Row],[CLASSIFICAÇÃO]],[1]Lista_Susp_!PRAZO,2,0)+Tabela1[[#This Row],[DATA]],"")</f>
        <v/>
      </c>
      <c r="AA1356" s="19" t="b">
        <f ca="1">IF(Tabela1[[#This Row],[R.A.E]]="SIM",IF(AC1356="ok","CONCLUÍDO",IF(Tabela1[[#This Row],[PRAZO ABERTURA R.A.E]]&lt;TODAY(),"ATRASADO","NO PRAZO")))</f>
        <v>0</v>
      </c>
      <c r="AB1356" s="19" t="str">
        <f ca="1">IF(Tabela1[[#This Row],[PRAZO ABERTURA R.A.E]]&gt;=TODAY(),"",IF(Tabela1[[#This Row],[STATUS]]="ATRASADO",TODAY()-Tabela1[[#This Row],[PRAZO ABERTURA R.A.E]],""))</f>
        <v/>
      </c>
      <c r="AE1356" s="2"/>
    </row>
    <row r="1357" spans="1:31" x14ac:dyDescent="0.25">
      <c r="A1357" s="67">
        <v>1356</v>
      </c>
      <c r="C1357" s="49"/>
      <c r="D1357" s="6" t="str">
        <f t="shared" si="18"/>
        <v>janeiro</v>
      </c>
      <c r="E1357" s="21"/>
      <c r="F1357" s="40"/>
      <c r="H1357" s="9"/>
      <c r="I1357" s="10"/>
      <c r="J1357" s="2"/>
      <c r="K1357" s="11"/>
      <c r="L1357" s="4"/>
      <c r="M1357" s="2"/>
      <c r="O1357" s="20"/>
      <c r="S1357" s="2"/>
      <c r="Y1357" s="2"/>
      <c r="Z1357" s="17" t="str">
        <f>IF(Tabela1[[#This Row],[R.A.E]]="SIM",VLOOKUP(Tabela1[[#This Row],[CLASSIFICAÇÃO]],[1]Lista_Susp_!PRAZO,2,0)+Tabela1[[#This Row],[DATA]],"")</f>
        <v/>
      </c>
      <c r="AA1357" s="19" t="b">
        <f ca="1">IF(Tabela1[[#This Row],[R.A.E]]="SIM",IF(AC1357="ok","CONCLUÍDO",IF(Tabela1[[#This Row],[PRAZO ABERTURA R.A.E]]&lt;TODAY(),"ATRASADO","NO PRAZO")))</f>
        <v>0</v>
      </c>
      <c r="AB1357" s="19" t="str">
        <f ca="1">IF(Tabela1[[#This Row],[PRAZO ABERTURA R.A.E]]&gt;=TODAY(),"",IF(Tabela1[[#This Row],[STATUS]]="ATRASADO",TODAY()-Tabela1[[#This Row],[PRAZO ABERTURA R.A.E]],""))</f>
        <v/>
      </c>
      <c r="AE1357" s="2"/>
    </row>
    <row r="1358" spans="1:31" x14ac:dyDescent="0.25">
      <c r="A1358" s="67">
        <v>1357</v>
      </c>
      <c r="C1358" s="49"/>
      <c r="D1358" s="6" t="str">
        <f t="shared" si="18"/>
        <v>janeiro</v>
      </c>
      <c r="E1358" s="21"/>
      <c r="F1358" s="40"/>
      <c r="H1358" s="9"/>
      <c r="I1358" s="10"/>
      <c r="J1358" s="2"/>
      <c r="K1358" s="11"/>
      <c r="L1358" s="4"/>
      <c r="M1358" s="2"/>
      <c r="O1358" s="20"/>
      <c r="S1358" s="2"/>
      <c r="Y1358" s="2"/>
      <c r="Z1358" s="17" t="str">
        <f>IF(Tabela1[[#This Row],[R.A.E]]="SIM",VLOOKUP(Tabela1[[#This Row],[CLASSIFICAÇÃO]],[1]Lista_Susp_!PRAZO,2,0)+Tabela1[[#This Row],[DATA]],"")</f>
        <v/>
      </c>
      <c r="AA1358" s="19" t="b">
        <f ca="1">IF(Tabela1[[#This Row],[R.A.E]]="SIM",IF(AC1358="ok","CONCLUÍDO",IF(Tabela1[[#This Row],[PRAZO ABERTURA R.A.E]]&lt;TODAY(),"ATRASADO","NO PRAZO")))</f>
        <v>0</v>
      </c>
      <c r="AB1358" s="19" t="str">
        <f ca="1">IF(Tabela1[[#This Row],[PRAZO ABERTURA R.A.E]]&gt;=TODAY(),"",IF(Tabela1[[#This Row],[STATUS]]="ATRASADO",TODAY()-Tabela1[[#This Row],[PRAZO ABERTURA R.A.E]],""))</f>
        <v/>
      </c>
      <c r="AE1358" s="2"/>
    </row>
    <row r="1359" spans="1:31" x14ac:dyDescent="0.25">
      <c r="A1359" s="67">
        <v>1358</v>
      </c>
      <c r="C1359" s="49"/>
      <c r="D1359" s="6" t="str">
        <f t="shared" ref="D1359:D1422" si="19">TEXT(C1359,"MMMM")</f>
        <v>janeiro</v>
      </c>
      <c r="E1359" s="21"/>
      <c r="F1359" s="40"/>
      <c r="H1359" s="9"/>
      <c r="I1359" s="10"/>
      <c r="J1359" s="2"/>
      <c r="K1359" s="11"/>
      <c r="L1359" s="4"/>
      <c r="M1359" s="2"/>
      <c r="O1359" s="20"/>
      <c r="S1359" s="2"/>
      <c r="Y1359" s="2"/>
      <c r="Z1359" s="17" t="str">
        <f>IF(Tabela1[[#This Row],[R.A.E]]="SIM",VLOOKUP(Tabela1[[#This Row],[CLASSIFICAÇÃO]],[1]Lista_Susp_!PRAZO,2,0)+Tabela1[[#This Row],[DATA]],"")</f>
        <v/>
      </c>
      <c r="AA1359" s="19" t="b">
        <f ca="1">IF(Tabela1[[#This Row],[R.A.E]]="SIM",IF(AC1359="ok","CONCLUÍDO",IF(Tabela1[[#This Row],[PRAZO ABERTURA R.A.E]]&lt;TODAY(),"ATRASADO","NO PRAZO")))</f>
        <v>0</v>
      </c>
      <c r="AB1359" s="19" t="str">
        <f ca="1">IF(Tabela1[[#This Row],[PRAZO ABERTURA R.A.E]]&gt;=TODAY(),"",IF(Tabela1[[#This Row],[STATUS]]="ATRASADO",TODAY()-Tabela1[[#This Row],[PRAZO ABERTURA R.A.E]],""))</f>
        <v/>
      </c>
      <c r="AE1359" s="2"/>
    </row>
    <row r="1360" spans="1:31" x14ac:dyDescent="0.25">
      <c r="A1360" s="67">
        <v>1359</v>
      </c>
      <c r="C1360" s="49"/>
      <c r="D1360" s="6" t="str">
        <f t="shared" si="19"/>
        <v>janeiro</v>
      </c>
      <c r="E1360" s="21"/>
      <c r="F1360" s="40"/>
      <c r="H1360" s="9"/>
      <c r="I1360" s="10"/>
      <c r="J1360" s="2"/>
      <c r="K1360" s="11"/>
      <c r="L1360" s="4"/>
      <c r="M1360" s="2"/>
      <c r="O1360" s="20"/>
      <c r="S1360" s="2"/>
      <c r="Y1360" s="2"/>
      <c r="Z1360" s="17" t="str">
        <f>IF(Tabela1[[#This Row],[R.A.E]]="SIM",VLOOKUP(Tabela1[[#This Row],[CLASSIFICAÇÃO]],[1]Lista_Susp_!PRAZO,2,0)+Tabela1[[#This Row],[DATA]],"")</f>
        <v/>
      </c>
      <c r="AA1360" s="19" t="b">
        <f ca="1">IF(Tabela1[[#This Row],[R.A.E]]="SIM",IF(AC1360="ok","CONCLUÍDO",IF(Tabela1[[#This Row],[PRAZO ABERTURA R.A.E]]&lt;TODAY(),"ATRASADO","NO PRAZO")))</f>
        <v>0</v>
      </c>
      <c r="AB1360" s="19" t="str">
        <f ca="1">IF(Tabela1[[#This Row],[PRAZO ABERTURA R.A.E]]&gt;=TODAY(),"",IF(Tabela1[[#This Row],[STATUS]]="ATRASADO",TODAY()-Tabela1[[#This Row],[PRAZO ABERTURA R.A.E]],""))</f>
        <v/>
      </c>
      <c r="AE1360" s="2"/>
    </row>
    <row r="1361" spans="1:31" x14ac:dyDescent="0.25">
      <c r="A1361" s="67">
        <v>1360</v>
      </c>
      <c r="C1361" s="49"/>
      <c r="D1361" s="6" t="str">
        <f t="shared" si="19"/>
        <v>janeiro</v>
      </c>
      <c r="E1361" s="21"/>
      <c r="F1361" s="40"/>
      <c r="H1361" s="9"/>
      <c r="I1361" s="10"/>
      <c r="J1361" s="2"/>
      <c r="K1361" s="11"/>
      <c r="L1361" s="4"/>
      <c r="M1361" s="2"/>
      <c r="O1361" s="20"/>
      <c r="S1361" s="2"/>
      <c r="Y1361" s="2"/>
      <c r="Z1361" s="17" t="str">
        <f>IF(Tabela1[[#This Row],[R.A.E]]="SIM",VLOOKUP(Tabela1[[#This Row],[CLASSIFICAÇÃO]],[1]Lista_Susp_!PRAZO,2,0)+Tabela1[[#This Row],[DATA]],"")</f>
        <v/>
      </c>
      <c r="AA1361" s="19" t="b">
        <f ca="1">IF(Tabela1[[#This Row],[R.A.E]]="SIM",IF(AC1361="ok","CONCLUÍDO",IF(Tabela1[[#This Row],[PRAZO ABERTURA R.A.E]]&lt;TODAY(),"ATRASADO","NO PRAZO")))</f>
        <v>0</v>
      </c>
      <c r="AB1361" s="19" t="str">
        <f ca="1">IF(Tabela1[[#This Row],[PRAZO ABERTURA R.A.E]]&gt;=TODAY(),"",IF(Tabela1[[#This Row],[STATUS]]="ATRASADO",TODAY()-Tabela1[[#This Row],[PRAZO ABERTURA R.A.E]],""))</f>
        <v/>
      </c>
      <c r="AE1361" s="2"/>
    </row>
    <row r="1362" spans="1:31" x14ac:dyDescent="0.25">
      <c r="A1362" s="67">
        <v>1361</v>
      </c>
      <c r="C1362" s="49"/>
      <c r="D1362" s="6" t="str">
        <f t="shared" si="19"/>
        <v>janeiro</v>
      </c>
      <c r="E1362" s="21"/>
      <c r="F1362" s="40"/>
      <c r="H1362" s="9"/>
      <c r="I1362" s="10"/>
      <c r="J1362" s="2"/>
      <c r="K1362" s="11"/>
      <c r="L1362" s="4"/>
      <c r="M1362" s="2"/>
      <c r="O1362" s="20"/>
      <c r="S1362" s="2"/>
      <c r="Y1362" s="2"/>
      <c r="Z1362" s="17" t="str">
        <f>IF(Tabela1[[#This Row],[R.A.E]]="SIM",VLOOKUP(Tabela1[[#This Row],[CLASSIFICAÇÃO]],[1]Lista_Susp_!PRAZO,2,0)+Tabela1[[#This Row],[DATA]],"")</f>
        <v/>
      </c>
      <c r="AA1362" s="19" t="b">
        <f ca="1">IF(Tabela1[[#This Row],[R.A.E]]="SIM",IF(AC1362="ok","CONCLUÍDO",IF(Tabela1[[#This Row],[PRAZO ABERTURA R.A.E]]&lt;TODAY(),"ATRASADO","NO PRAZO")))</f>
        <v>0</v>
      </c>
      <c r="AB1362" s="19" t="str">
        <f ca="1">IF(Tabela1[[#This Row],[PRAZO ABERTURA R.A.E]]&gt;=TODAY(),"",IF(Tabela1[[#This Row],[STATUS]]="ATRASADO",TODAY()-Tabela1[[#This Row],[PRAZO ABERTURA R.A.E]],""))</f>
        <v/>
      </c>
      <c r="AE1362" s="2"/>
    </row>
    <row r="1363" spans="1:31" x14ac:dyDescent="0.25">
      <c r="A1363" s="67">
        <v>1362</v>
      </c>
      <c r="C1363" s="49"/>
      <c r="D1363" s="6" t="str">
        <f t="shared" si="19"/>
        <v>janeiro</v>
      </c>
      <c r="E1363" s="21"/>
      <c r="F1363" s="40"/>
      <c r="H1363" s="9"/>
      <c r="I1363" s="10"/>
      <c r="J1363" s="2"/>
      <c r="K1363" s="11"/>
      <c r="L1363" s="4"/>
      <c r="M1363" s="2"/>
      <c r="O1363" s="20"/>
      <c r="S1363" s="2"/>
      <c r="Y1363" s="2"/>
      <c r="Z1363" s="17" t="str">
        <f>IF(Tabela1[[#This Row],[R.A.E]]="SIM",VLOOKUP(Tabela1[[#This Row],[CLASSIFICAÇÃO]],[1]Lista_Susp_!PRAZO,2,0)+Tabela1[[#This Row],[DATA]],"")</f>
        <v/>
      </c>
      <c r="AA1363" s="19" t="b">
        <f ca="1">IF(Tabela1[[#This Row],[R.A.E]]="SIM",IF(AC1363="ok","CONCLUÍDO",IF(Tabela1[[#This Row],[PRAZO ABERTURA R.A.E]]&lt;TODAY(),"ATRASADO","NO PRAZO")))</f>
        <v>0</v>
      </c>
      <c r="AB1363" s="19" t="str">
        <f ca="1">IF(Tabela1[[#This Row],[PRAZO ABERTURA R.A.E]]&gt;=TODAY(),"",IF(Tabela1[[#This Row],[STATUS]]="ATRASADO",TODAY()-Tabela1[[#This Row],[PRAZO ABERTURA R.A.E]],""))</f>
        <v/>
      </c>
      <c r="AE1363" s="2"/>
    </row>
    <row r="1364" spans="1:31" x14ac:dyDescent="0.25">
      <c r="A1364" s="67">
        <v>1363</v>
      </c>
      <c r="C1364" s="49"/>
      <c r="D1364" s="6" t="str">
        <f t="shared" si="19"/>
        <v>janeiro</v>
      </c>
      <c r="E1364" s="21"/>
      <c r="F1364" s="40"/>
      <c r="H1364" s="9"/>
      <c r="I1364" s="10"/>
      <c r="J1364" s="2"/>
      <c r="K1364" s="11"/>
      <c r="L1364" s="4"/>
      <c r="M1364" s="2"/>
      <c r="O1364" s="20"/>
      <c r="S1364" s="2"/>
      <c r="Y1364" s="2"/>
      <c r="Z1364" s="17" t="str">
        <f>IF(Tabela1[[#This Row],[R.A.E]]="SIM",VLOOKUP(Tabela1[[#This Row],[CLASSIFICAÇÃO]],[1]Lista_Susp_!PRAZO,2,0)+Tabela1[[#This Row],[DATA]],"")</f>
        <v/>
      </c>
      <c r="AA1364" s="19" t="b">
        <f ca="1">IF(Tabela1[[#This Row],[R.A.E]]="SIM",IF(AC1364="ok","CONCLUÍDO",IF(Tabela1[[#This Row],[PRAZO ABERTURA R.A.E]]&lt;TODAY(),"ATRASADO","NO PRAZO")))</f>
        <v>0</v>
      </c>
      <c r="AB1364" s="19" t="str">
        <f ca="1">IF(Tabela1[[#This Row],[PRAZO ABERTURA R.A.E]]&gt;=TODAY(),"",IF(Tabela1[[#This Row],[STATUS]]="ATRASADO",TODAY()-Tabela1[[#This Row],[PRAZO ABERTURA R.A.E]],""))</f>
        <v/>
      </c>
      <c r="AE1364" s="2"/>
    </row>
    <row r="1365" spans="1:31" x14ac:dyDescent="0.25">
      <c r="A1365" s="67">
        <v>1364</v>
      </c>
      <c r="C1365" s="49"/>
      <c r="D1365" s="6" t="str">
        <f t="shared" si="19"/>
        <v>janeiro</v>
      </c>
      <c r="E1365" s="21"/>
      <c r="F1365" s="40"/>
      <c r="H1365" s="9"/>
      <c r="I1365" s="10"/>
      <c r="J1365" s="2"/>
      <c r="K1365" s="11"/>
      <c r="L1365" s="4"/>
      <c r="M1365" s="2"/>
      <c r="O1365" s="20"/>
      <c r="S1365" s="2"/>
      <c r="Y1365" s="2"/>
      <c r="Z1365" s="17" t="str">
        <f>IF(Tabela1[[#This Row],[R.A.E]]="SIM",VLOOKUP(Tabela1[[#This Row],[CLASSIFICAÇÃO]],[1]Lista_Susp_!PRAZO,2,0)+Tabela1[[#This Row],[DATA]],"")</f>
        <v/>
      </c>
      <c r="AA1365" s="19" t="b">
        <f ca="1">IF(Tabela1[[#This Row],[R.A.E]]="SIM",IF(AC1365="ok","CONCLUÍDO",IF(Tabela1[[#This Row],[PRAZO ABERTURA R.A.E]]&lt;TODAY(),"ATRASADO","NO PRAZO")))</f>
        <v>0</v>
      </c>
      <c r="AB1365" s="19" t="str">
        <f ca="1">IF(Tabela1[[#This Row],[PRAZO ABERTURA R.A.E]]&gt;=TODAY(),"",IF(Tabela1[[#This Row],[STATUS]]="ATRASADO",TODAY()-Tabela1[[#This Row],[PRAZO ABERTURA R.A.E]],""))</f>
        <v/>
      </c>
      <c r="AE1365" s="2"/>
    </row>
    <row r="1366" spans="1:31" x14ac:dyDescent="0.25">
      <c r="A1366" s="67">
        <v>1365</v>
      </c>
      <c r="C1366" s="49"/>
      <c r="D1366" s="6" t="str">
        <f t="shared" si="19"/>
        <v>janeiro</v>
      </c>
      <c r="E1366" s="21"/>
      <c r="F1366" s="40"/>
      <c r="H1366" s="9"/>
      <c r="I1366" s="10"/>
      <c r="J1366" s="2"/>
      <c r="K1366" s="11"/>
      <c r="L1366" s="4"/>
      <c r="M1366" s="2"/>
      <c r="O1366" s="20"/>
      <c r="S1366" s="2"/>
      <c r="Y1366" s="2"/>
      <c r="Z1366" s="17" t="str">
        <f>IF(Tabela1[[#This Row],[R.A.E]]="SIM",VLOOKUP(Tabela1[[#This Row],[CLASSIFICAÇÃO]],[1]Lista_Susp_!PRAZO,2,0)+Tabela1[[#This Row],[DATA]],"")</f>
        <v/>
      </c>
      <c r="AA1366" s="19" t="b">
        <f ca="1">IF(Tabela1[[#This Row],[R.A.E]]="SIM",IF(AC1366="ok","CONCLUÍDO",IF(Tabela1[[#This Row],[PRAZO ABERTURA R.A.E]]&lt;TODAY(),"ATRASADO","NO PRAZO")))</f>
        <v>0</v>
      </c>
      <c r="AB1366" s="19" t="str">
        <f ca="1">IF(Tabela1[[#This Row],[PRAZO ABERTURA R.A.E]]&gt;=TODAY(),"",IF(Tabela1[[#This Row],[STATUS]]="ATRASADO",TODAY()-Tabela1[[#This Row],[PRAZO ABERTURA R.A.E]],""))</f>
        <v/>
      </c>
      <c r="AE1366" s="2"/>
    </row>
    <row r="1367" spans="1:31" x14ac:dyDescent="0.25">
      <c r="A1367" s="67">
        <v>1366</v>
      </c>
      <c r="C1367" s="49"/>
      <c r="D1367" s="6" t="str">
        <f t="shared" si="19"/>
        <v>janeiro</v>
      </c>
      <c r="E1367" s="21"/>
      <c r="F1367" s="40"/>
      <c r="H1367" s="9"/>
      <c r="I1367" s="10"/>
      <c r="J1367" s="2"/>
      <c r="K1367" s="11"/>
      <c r="L1367" s="4"/>
      <c r="M1367" s="2"/>
      <c r="O1367" s="20"/>
      <c r="S1367" s="2"/>
      <c r="Y1367" s="2"/>
      <c r="Z1367" s="17" t="str">
        <f>IF(Tabela1[[#This Row],[R.A.E]]="SIM",VLOOKUP(Tabela1[[#This Row],[CLASSIFICAÇÃO]],[1]Lista_Susp_!PRAZO,2,0)+Tabela1[[#This Row],[DATA]],"")</f>
        <v/>
      </c>
      <c r="AA1367" s="19" t="b">
        <f ca="1">IF(Tabela1[[#This Row],[R.A.E]]="SIM",IF(AC1367="ok","CONCLUÍDO",IF(Tabela1[[#This Row],[PRAZO ABERTURA R.A.E]]&lt;TODAY(),"ATRASADO","NO PRAZO")))</f>
        <v>0</v>
      </c>
      <c r="AB1367" s="19" t="str">
        <f ca="1">IF(Tabela1[[#This Row],[PRAZO ABERTURA R.A.E]]&gt;=TODAY(),"",IF(Tabela1[[#This Row],[STATUS]]="ATRASADO",TODAY()-Tabela1[[#This Row],[PRAZO ABERTURA R.A.E]],""))</f>
        <v/>
      </c>
      <c r="AE1367" s="2"/>
    </row>
    <row r="1368" spans="1:31" x14ac:dyDescent="0.25">
      <c r="A1368" s="67">
        <v>1367</v>
      </c>
      <c r="C1368" s="49"/>
      <c r="D1368" s="6" t="str">
        <f t="shared" si="19"/>
        <v>janeiro</v>
      </c>
      <c r="E1368" s="21"/>
      <c r="F1368" s="40"/>
      <c r="H1368" s="9"/>
      <c r="I1368" s="10"/>
      <c r="J1368" s="2"/>
      <c r="K1368" s="11"/>
      <c r="L1368" s="4"/>
      <c r="M1368" s="2"/>
      <c r="O1368" s="20"/>
      <c r="S1368" s="2"/>
      <c r="Y1368" s="2"/>
      <c r="Z1368" s="17" t="str">
        <f>IF(Tabela1[[#This Row],[R.A.E]]="SIM",VLOOKUP(Tabela1[[#This Row],[CLASSIFICAÇÃO]],[1]Lista_Susp_!PRAZO,2,0)+Tabela1[[#This Row],[DATA]],"")</f>
        <v/>
      </c>
      <c r="AA1368" s="19" t="b">
        <f ca="1">IF(Tabela1[[#This Row],[R.A.E]]="SIM",IF(AC1368="ok","CONCLUÍDO",IF(Tabela1[[#This Row],[PRAZO ABERTURA R.A.E]]&lt;TODAY(),"ATRASADO","NO PRAZO")))</f>
        <v>0</v>
      </c>
      <c r="AB1368" s="19" t="str">
        <f ca="1">IF(Tabela1[[#This Row],[PRAZO ABERTURA R.A.E]]&gt;=TODAY(),"",IF(Tabela1[[#This Row],[STATUS]]="ATRASADO",TODAY()-Tabela1[[#This Row],[PRAZO ABERTURA R.A.E]],""))</f>
        <v/>
      </c>
      <c r="AE1368" s="2"/>
    </row>
    <row r="1369" spans="1:31" x14ac:dyDescent="0.25">
      <c r="A1369" s="67">
        <v>1368</v>
      </c>
      <c r="C1369" s="49"/>
      <c r="D1369" s="6" t="str">
        <f t="shared" si="19"/>
        <v>janeiro</v>
      </c>
      <c r="E1369" s="21"/>
      <c r="F1369" s="40"/>
      <c r="H1369" s="9"/>
      <c r="I1369" s="10"/>
      <c r="J1369" s="2"/>
      <c r="K1369" s="11"/>
      <c r="L1369" s="4"/>
      <c r="M1369" s="2"/>
      <c r="O1369" s="20"/>
      <c r="S1369" s="2"/>
      <c r="Y1369" s="2"/>
      <c r="Z1369" s="17" t="str">
        <f>IF(Tabela1[[#This Row],[R.A.E]]="SIM",VLOOKUP(Tabela1[[#This Row],[CLASSIFICAÇÃO]],[1]Lista_Susp_!PRAZO,2,0)+Tabela1[[#This Row],[DATA]],"")</f>
        <v/>
      </c>
      <c r="AA1369" s="19" t="b">
        <f ca="1">IF(Tabela1[[#This Row],[R.A.E]]="SIM",IF(AC1369="ok","CONCLUÍDO",IF(Tabela1[[#This Row],[PRAZO ABERTURA R.A.E]]&lt;TODAY(),"ATRASADO","NO PRAZO")))</f>
        <v>0</v>
      </c>
      <c r="AB1369" s="19" t="str">
        <f ca="1">IF(Tabela1[[#This Row],[PRAZO ABERTURA R.A.E]]&gt;=TODAY(),"",IF(Tabela1[[#This Row],[STATUS]]="ATRASADO",TODAY()-Tabela1[[#This Row],[PRAZO ABERTURA R.A.E]],""))</f>
        <v/>
      </c>
      <c r="AE1369" s="2"/>
    </row>
    <row r="1370" spans="1:31" x14ac:dyDescent="0.25">
      <c r="A1370" s="67">
        <v>1369</v>
      </c>
      <c r="C1370" s="49"/>
      <c r="D1370" s="6" t="str">
        <f t="shared" si="19"/>
        <v>janeiro</v>
      </c>
      <c r="E1370" s="21"/>
      <c r="F1370" s="40"/>
      <c r="H1370" s="9"/>
      <c r="I1370" s="10"/>
      <c r="J1370" s="2"/>
      <c r="K1370" s="11"/>
      <c r="L1370" s="4"/>
      <c r="M1370" s="2"/>
      <c r="O1370" s="20"/>
      <c r="S1370" s="2"/>
      <c r="Y1370" s="2"/>
      <c r="Z1370" s="17" t="str">
        <f>IF(Tabela1[[#This Row],[R.A.E]]="SIM",VLOOKUP(Tabela1[[#This Row],[CLASSIFICAÇÃO]],[1]Lista_Susp_!PRAZO,2,0)+Tabela1[[#This Row],[DATA]],"")</f>
        <v/>
      </c>
      <c r="AA1370" s="19" t="b">
        <f ca="1">IF(Tabela1[[#This Row],[R.A.E]]="SIM",IF(AC1370="ok","CONCLUÍDO",IF(Tabela1[[#This Row],[PRAZO ABERTURA R.A.E]]&lt;TODAY(),"ATRASADO","NO PRAZO")))</f>
        <v>0</v>
      </c>
      <c r="AB1370" s="19" t="str">
        <f ca="1">IF(Tabela1[[#This Row],[PRAZO ABERTURA R.A.E]]&gt;=TODAY(),"",IF(Tabela1[[#This Row],[STATUS]]="ATRASADO",TODAY()-Tabela1[[#This Row],[PRAZO ABERTURA R.A.E]],""))</f>
        <v/>
      </c>
      <c r="AE1370" s="2"/>
    </row>
    <row r="1371" spans="1:31" x14ac:dyDescent="0.25">
      <c r="A1371" s="67">
        <v>1370</v>
      </c>
      <c r="C1371" s="49"/>
      <c r="D1371" s="6" t="str">
        <f t="shared" si="19"/>
        <v>janeiro</v>
      </c>
      <c r="E1371" s="21"/>
      <c r="F1371" s="40"/>
      <c r="H1371" s="9"/>
      <c r="I1371" s="10"/>
      <c r="J1371" s="2"/>
      <c r="K1371" s="11"/>
      <c r="L1371" s="4"/>
      <c r="M1371" s="2"/>
      <c r="O1371" s="20"/>
      <c r="S1371" s="2"/>
      <c r="Y1371" s="2"/>
      <c r="Z1371" s="17" t="str">
        <f>IF(Tabela1[[#This Row],[R.A.E]]="SIM",VLOOKUP(Tabela1[[#This Row],[CLASSIFICAÇÃO]],[1]Lista_Susp_!PRAZO,2,0)+Tabela1[[#This Row],[DATA]],"")</f>
        <v/>
      </c>
      <c r="AA1371" s="19" t="b">
        <f ca="1">IF(Tabela1[[#This Row],[R.A.E]]="SIM",IF(AC1371="ok","CONCLUÍDO",IF(Tabela1[[#This Row],[PRAZO ABERTURA R.A.E]]&lt;TODAY(),"ATRASADO","NO PRAZO")))</f>
        <v>0</v>
      </c>
      <c r="AB1371" s="19" t="str">
        <f ca="1">IF(Tabela1[[#This Row],[PRAZO ABERTURA R.A.E]]&gt;=TODAY(),"",IF(Tabela1[[#This Row],[STATUS]]="ATRASADO",TODAY()-Tabela1[[#This Row],[PRAZO ABERTURA R.A.E]],""))</f>
        <v/>
      </c>
      <c r="AE1371" s="2"/>
    </row>
    <row r="1372" spans="1:31" x14ac:dyDescent="0.25">
      <c r="A1372" s="67">
        <v>1371</v>
      </c>
      <c r="C1372" s="49"/>
      <c r="D1372" s="6" t="str">
        <f t="shared" si="19"/>
        <v>janeiro</v>
      </c>
      <c r="E1372" s="21"/>
      <c r="F1372" s="40"/>
      <c r="H1372" s="9"/>
      <c r="I1372" s="10"/>
      <c r="J1372" s="2"/>
      <c r="K1372" s="11"/>
      <c r="L1372" s="4"/>
      <c r="M1372" s="2"/>
      <c r="O1372" s="20"/>
      <c r="S1372" s="2"/>
      <c r="Y1372" s="2"/>
      <c r="Z1372" s="17" t="str">
        <f>IF(Tabela1[[#This Row],[R.A.E]]="SIM",VLOOKUP(Tabela1[[#This Row],[CLASSIFICAÇÃO]],[1]Lista_Susp_!PRAZO,2,0)+Tabela1[[#This Row],[DATA]],"")</f>
        <v/>
      </c>
      <c r="AA1372" s="19" t="b">
        <f ca="1">IF(Tabela1[[#This Row],[R.A.E]]="SIM",IF(AC1372="ok","CONCLUÍDO",IF(Tabela1[[#This Row],[PRAZO ABERTURA R.A.E]]&lt;TODAY(),"ATRASADO","NO PRAZO")))</f>
        <v>0</v>
      </c>
      <c r="AB1372" s="19" t="str">
        <f ca="1">IF(Tabela1[[#This Row],[PRAZO ABERTURA R.A.E]]&gt;=TODAY(),"",IF(Tabela1[[#This Row],[STATUS]]="ATRASADO",TODAY()-Tabela1[[#This Row],[PRAZO ABERTURA R.A.E]],""))</f>
        <v/>
      </c>
      <c r="AE1372" s="2"/>
    </row>
    <row r="1373" spans="1:31" x14ac:dyDescent="0.25">
      <c r="A1373" s="67">
        <v>1372</v>
      </c>
      <c r="C1373" s="49"/>
      <c r="D1373" s="6" t="str">
        <f t="shared" si="19"/>
        <v>janeiro</v>
      </c>
      <c r="E1373" s="21"/>
      <c r="F1373" s="40"/>
      <c r="H1373" s="9"/>
      <c r="I1373" s="10"/>
      <c r="J1373" s="2"/>
      <c r="K1373" s="11"/>
      <c r="L1373" s="4"/>
      <c r="M1373" s="2"/>
      <c r="O1373" s="20"/>
      <c r="S1373" s="2"/>
      <c r="Y1373" s="2"/>
      <c r="Z1373" s="17" t="str">
        <f>IF(Tabela1[[#This Row],[R.A.E]]="SIM",VLOOKUP(Tabela1[[#This Row],[CLASSIFICAÇÃO]],[1]Lista_Susp_!PRAZO,2,0)+Tabela1[[#This Row],[DATA]],"")</f>
        <v/>
      </c>
      <c r="AA1373" s="19" t="b">
        <f ca="1">IF(Tabela1[[#This Row],[R.A.E]]="SIM",IF(AC1373="ok","CONCLUÍDO",IF(Tabela1[[#This Row],[PRAZO ABERTURA R.A.E]]&lt;TODAY(),"ATRASADO","NO PRAZO")))</f>
        <v>0</v>
      </c>
      <c r="AB1373" s="19" t="str">
        <f ca="1">IF(Tabela1[[#This Row],[PRAZO ABERTURA R.A.E]]&gt;=TODAY(),"",IF(Tabela1[[#This Row],[STATUS]]="ATRASADO",TODAY()-Tabela1[[#This Row],[PRAZO ABERTURA R.A.E]],""))</f>
        <v/>
      </c>
      <c r="AE1373" s="2"/>
    </row>
    <row r="1374" spans="1:31" x14ac:dyDescent="0.25">
      <c r="A1374" s="67">
        <v>1373</v>
      </c>
      <c r="C1374" s="49"/>
      <c r="D1374" s="6" t="str">
        <f t="shared" si="19"/>
        <v>janeiro</v>
      </c>
      <c r="E1374" s="21"/>
      <c r="F1374" s="40"/>
      <c r="H1374" s="9"/>
      <c r="I1374" s="10"/>
      <c r="J1374" s="2"/>
      <c r="K1374" s="11"/>
      <c r="L1374" s="4"/>
      <c r="M1374" s="2"/>
      <c r="O1374" s="20"/>
      <c r="S1374" s="2"/>
      <c r="Y1374" s="2"/>
      <c r="Z1374" s="17" t="str">
        <f>IF(Tabela1[[#This Row],[R.A.E]]="SIM",VLOOKUP(Tabela1[[#This Row],[CLASSIFICAÇÃO]],[1]Lista_Susp_!PRAZO,2,0)+Tabela1[[#This Row],[DATA]],"")</f>
        <v/>
      </c>
      <c r="AA1374" s="19" t="b">
        <f ca="1">IF(Tabela1[[#This Row],[R.A.E]]="SIM",IF(AC1374="ok","CONCLUÍDO",IF(Tabela1[[#This Row],[PRAZO ABERTURA R.A.E]]&lt;TODAY(),"ATRASADO","NO PRAZO")))</f>
        <v>0</v>
      </c>
      <c r="AB1374" s="19" t="str">
        <f ca="1">IF(Tabela1[[#This Row],[PRAZO ABERTURA R.A.E]]&gt;=TODAY(),"",IF(Tabela1[[#This Row],[STATUS]]="ATRASADO",TODAY()-Tabela1[[#This Row],[PRAZO ABERTURA R.A.E]],""))</f>
        <v/>
      </c>
      <c r="AE1374" s="2"/>
    </row>
    <row r="1375" spans="1:31" x14ac:dyDescent="0.25">
      <c r="A1375" s="67">
        <v>1374</v>
      </c>
      <c r="C1375" s="49"/>
      <c r="D1375" s="6" t="str">
        <f t="shared" si="19"/>
        <v>janeiro</v>
      </c>
      <c r="E1375" s="21"/>
      <c r="F1375" s="40"/>
      <c r="H1375" s="9"/>
      <c r="I1375" s="10"/>
      <c r="J1375" s="2"/>
      <c r="K1375" s="11"/>
      <c r="L1375" s="4"/>
      <c r="M1375" s="2"/>
      <c r="O1375" s="20"/>
      <c r="S1375" s="2"/>
      <c r="Y1375" s="2"/>
      <c r="Z1375" s="17" t="str">
        <f>IF(Tabela1[[#This Row],[R.A.E]]="SIM",VLOOKUP(Tabela1[[#This Row],[CLASSIFICAÇÃO]],[1]Lista_Susp_!PRAZO,2,0)+Tabela1[[#This Row],[DATA]],"")</f>
        <v/>
      </c>
      <c r="AA1375" s="19" t="b">
        <f ca="1">IF(Tabela1[[#This Row],[R.A.E]]="SIM",IF(AC1375="ok","CONCLUÍDO",IF(Tabela1[[#This Row],[PRAZO ABERTURA R.A.E]]&lt;TODAY(),"ATRASADO","NO PRAZO")))</f>
        <v>0</v>
      </c>
      <c r="AB1375" s="19" t="str">
        <f ca="1">IF(Tabela1[[#This Row],[PRAZO ABERTURA R.A.E]]&gt;=TODAY(),"",IF(Tabela1[[#This Row],[STATUS]]="ATRASADO",TODAY()-Tabela1[[#This Row],[PRAZO ABERTURA R.A.E]],""))</f>
        <v/>
      </c>
      <c r="AE1375" s="2"/>
    </row>
    <row r="1376" spans="1:31" x14ac:dyDescent="0.25">
      <c r="A1376" s="67">
        <v>1375</v>
      </c>
      <c r="C1376" s="49"/>
      <c r="D1376" s="6" t="str">
        <f t="shared" si="19"/>
        <v>janeiro</v>
      </c>
      <c r="E1376" s="21"/>
      <c r="F1376" s="40"/>
      <c r="H1376" s="9"/>
      <c r="I1376" s="10"/>
      <c r="J1376" s="2"/>
      <c r="K1376" s="11"/>
      <c r="L1376" s="4"/>
      <c r="M1376" s="2"/>
      <c r="O1376" s="20"/>
      <c r="S1376" s="2"/>
      <c r="Y1376" s="2"/>
      <c r="Z1376" s="17" t="str">
        <f>IF(Tabela1[[#This Row],[R.A.E]]="SIM",VLOOKUP(Tabela1[[#This Row],[CLASSIFICAÇÃO]],[1]Lista_Susp_!PRAZO,2,0)+Tabela1[[#This Row],[DATA]],"")</f>
        <v/>
      </c>
      <c r="AA1376" s="19" t="b">
        <f ca="1">IF(Tabela1[[#This Row],[R.A.E]]="SIM",IF(AC1376="ok","CONCLUÍDO",IF(Tabela1[[#This Row],[PRAZO ABERTURA R.A.E]]&lt;TODAY(),"ATRASADO","NO PRAZO")))</f>
        <v>0</v>
      </c>
      <c r="AB1376" s="19" t="str">
        <f ca="1">IF(Tabela1[[#This Row],[PRAZO ABERTURA R.A.E]]&gt;=TODAY(),"",IF(Tabela1[[#This Row],[STATUS]]="ATRASADO",TODAY()-Tabela1[[#This Row],[PRAZO ABERTURA R.A.E]],""))</f>
        <v/>
      </c>
      <c r="AE1376" s="2"/>
    </row>
    <row r="1377" spans="1:31" x14ac:dyDescent="0.25">
      <c r="A1377" s="67">
        <v>1376</v>
      </c>
      <c r="C1377" s="49"/>
      <c r="D1377" s="6" t="str">
        <f t="shared" si="19"/>
        <v>janeiro</v>
      </c>
      <c r="E1377" s="21"/>
      <c r="F1377" s="40"/>
      <c r="H1377" s="9"/>
      <c r="I1377" s="10"/>
      <c r="J1377" s="2"/>
      <c r="K1377" s="11"/>
      <c r="L1377" s="4"/>
      <c r="M1377" s="2"/>
      <c r="O1377" s="20"/>
      <c r="S1377" s="2"/>
      <c r="Y1377" s="2"/>
      <c r="Z1377" s="17" t="str">
        <f>IF(Tabela1[[#This Row],[R.A.E]]="SIM",VLOOKUP(Tabela1[[#This Row],[CLASSIFICAÇÃO]],[1]Lista_Susp_!PRAZO,2,0)+Tabela1[[#This Row],[DATA]],"")</f>
        <v/>
      </c>
      <c r="AA1377" s="19" t="b">
        <f ca="1">IF(Tabela1[[#This Row],[R.A.E]]="SIM",IF(AC1377="ok","CONCLUÍDO",IF(Tabela1[[#This Row],[PRAZO ABERTURA R.A.E]]&lt;TODAY(),"ATRASADO","NO PRAZO")))</f>
        <v>0</v>
      </c>
      <c r="AB1377" s="19" t="str">
        <f ca="1">IF(Tabela1[[#This Row],[PRAZO ABERTURA R.A.E]]&gt;=TODAY(),"",IF(Tabela1[[#This Row],[STATUS]]="ATRASADO",TODAY()-Tabela1[[#This Row],[PRAZO ABERTURA R.A.E]],""))</f>
        <v/>
      </c>
      <c r="AE1377" s="2"/>
    </row>
    <row r="1378" spans="1:31" x14ac:dyDescent="0.25">
      <c r="A1378" s="67">
        <v>1377</v>
      </c>
      <c r="C1378" s="49"/>
      <c r="D1378" s="6" t="str">
        <f t="shared" si="19"/>
        <v>janeiro</v>
      </c>
      <c r="E1378" s="21"/>
      <c r="F1378" s="40"/>
      <c r="H1378" s="9"/>
      <c r="I1378" s="10"/>
      <c r="J1378" s="2"/>
      <c r="K1378" s="11"/>
      <c r="L1378" s="4"/>
      <c r="M1378" s="2"/>
      <c r="O1378" s="20"/>
      <c r="S1378" s="2"/>
      <c r="Y1378" s="2"/>
      <c r="Z1378" s="17" t="str">
        <f>IF(Tabela1[[#This Row],[R.A.E]]="SIM",VLOOKUP(Tabela1[[#This Row],[CLASSIFICAÇÃO]],[1]Lista_Susp_!PRAZO,2,0)+Tabela1[[#This Row],[DATA]],"")</f>
        <v/>
      </c>
      <c r="AA1378" s="19" t="b">
        <f ca="1">IF(Tabela1[[#This Row],[R.A.E]]="SIM",IF(AC1378="ok","CONCLUÍDO",IF(Tabela1[[#This Row],[PRAZO ABERTURA R.A.E]]&lt;TODAY(),"ATRASADO","NO PRAZO")))</f>
        <v>0</v>
      </c>
      <c r="AB1378" s="19" t="str">
        <f ca="1">IF(Tabela1[[#This Row],[PRAZO ABERTURA R.A.E]]&gt;=TODAY(),"",IF(Tabela1[[#This Row],[STATUS]]="ATRASADO",TODAY()-Tabela1[[#This Row],[PRAZO ABERTURA R.A.E]],""))</f>
        <v/>
      </c>
      <c r="AE1378" s="2"/>
    </row>
    <row r="1379" spans="1:31" x14ac:dyDescent="0.25">
      <c r="A1379" s="67">
        <v>1378</v>
      </c>
      <c r="C1379" s="49"/>
      <c r="D1379" s="6" t="str">
        <f t="shared" si="19"/>
        <v>janeiro</v>
      </c>
      <c r="E1379" s="21"/>
      <c r="F1379" s="40"/>
      <c r="H1379" s="9"/>
      <c r="I1379" s="10"/>
      <c r="J1379" s="2"/>
      <c r="K1379" s="11"/>
      <c r="L1379" s="4"/>
      <c r="M1379" s="2"/>
      <c r="O1379" s="20"/>
      <c r="S1379" s="2"/>
      <c r="Y1379" s="2"/>
      <c r="Z1379" s="17" t="str">
        <f>IF(Tabela1[[#This Row],[R.A.E]]="SIM",VLOOKUP(Tabela1[[#This Row],[CLASSIFICAÇÃO]],[1]Lista_Susp_!PRAZO,2,0)+Tabela1[[#This Row],[DATA]],"")</f>
        <v/>
      </c>
      <c r="AA1379" s="19" t="b">
        <f ca="1">IF(Tabela1[[#This Row],[R.A.E]]="SIM",IF(AC1379="ok","CONCLUÍDO",IF(Tabela1[[#This Row],[PRAZO ABERTURA R.A.E]]&lt;TODAY(),"ATRASADO","NO PRAZO")))</f>
        <v>0</v>
      </c>
      <c r="AB1379" s="19" t="str">
        <f ca="1">IF(Tabela1[[#This Row],[PRAZO ABERTURA R.A.E]]&gt;=TODAY(),"",IF(Tabela1[[#This Row],[STATUS]]="ATRASADO",TODAY()-Tabela1[[#This Row],[PRAZO ABERTURA R.A.E]],""))</f>
        <v/>
      </c>
      <c r="AE1379" s="2"/>
    </row>
    <row r="1380" spans="1:31" x14ac:dyDescent="0.25">
      <c r="A1380" s="67">
        <v>1379</v>
      </c>
      <c r="C1380" s="49"/>
      <c r="D1380" s="6" t="str">
        <f t="shared" si="19"/>
        <v>janeiro</v>
      </c>
      <c r="E1380" s="21"/>
      <c r="F1380" s="40"/>
      <c r="H1380" s="9"/>
      <c r="I1380" s="10"/>
      <c r="J1380" s="2"/>
      <c r="K1380" s="11"/>
      <c r="L1380" s="4"/>
      <c r="M1380" s="2"/>
      <c r="O1380" s="20"/>
      <c r="S1380" s="2"/>
      <c r="Y1380" s="2"/>
      <c r="Z1380" s="17" t="str">
        <f>IF(Tabela1[[#This Row],[R.A.E]]="SIM",VLOOKUP(Tabela1[[#This Row],[CLASSIFICAÇÃO]],[1]Lista_Susp_!PRAZO,2,0)+Tabela1[[#This Row],[DATA]],"")</f>
        <v/>
      </c>
      <c r="AA1380" s="19" t="b">
        <f ca="1">IF(Tabela1[[#This Row],[R.A.E]]="SIM",IF(AC1380="ok","CONCLUÍDO",IF(Tabela1[[#This Row],[PRAZO ABERTURA R.A.E]]&lt;TODAY(),"ATRASADO","NO PRAZO")))</f>
        <v>0</v>
      </c>
      <c r="AB1380" s="19" t="str">
        <f ca="1">IF(Tabela1[[#This Row],[PRAZO ABERTURA R.A.E]]&gt;=TODAY(),"",IF(Tabela1[[#This Row],[STATUS]]="ATRASADO",TODAY()-Tabela1[[#This Row],[PRAZO ABERTURA R.A.E]],""))</f>
        <v/>
      </c>
      <c r="AE1380" s="2"/>
    </row>
    <row r="1381" spans="1:31" x14ac:dyDescent="0.25">
      <c r="A1381" s="67">
        <v>1380</v>
      </c>
      <c r="C1381" s="49"/>
      <c r="D1381" s="6" t="str">
        <f t="shared" si="19"/>
        <v>janeiro</v>
      </c>
      <c r="E1381" s="21"/>
      <c r="F1381" s="40"/>
      <c r="H1381" s="9"/>
      <c r="I1381" s="10"/>
      <c r="J1381" s="2"/>
      <c r="K1381" s="11"/>
      <c r="L1381" s="4"/>
      <c r="M1381" s="2"/>
      <c r="O1381" s="20"/>
      <c r="S1381" s="2"/>
      <c r="Y1381" s="2"/>
      <c r="Z1381" s="17" t="str">
        <f>IF(Tabela1[[#This Row],[R.A.E]]="SIM",VLOOKUP(Tabela1[[#This Row],[CLASSIFICAÇÃO]],[1]Lista_Susp_!PRAZO,2,0)+Tabela1[[#This Row],[DATA]],"")</f>
        <v/>
      </c>
      <c r="AA1381" s="19" t="b">
        <f ca="1">IF(Tabela1[[#This Row],[R.A.E]]="SIM",IF(AC1381="ok","CONCLUÍDO",IF(Tabela1[[#This Row],[PRAZO ABERTURA R.A.E]]&lt;TODAY(),"ATRASADO","NO PRAZO")))</f>
        <v>0</v>
      </c>
      <c r="AB1381" s="19" t="str">
        <f ca="1">IF(Tabela1[[#This Row],[PRAZO ABERTURA R.A.E]]&gt;=TODAY(),"",IF(Tabela1[[#This Row],[STATUS]]="ATRASADO",TODAY()-Tabela1[[#This Row],[PRAZO ABERTURA R.A.E]],""))</f>
        <v/>
      </c>
      <c r="AE1381" s="2"/>
    </row>
    <row r="1382" spans="1:31" x14ac:dyDescent="0.25">
      <c r="A1382" s="67">
        <v>1381</v>
      </c>
      <c r="C1382" s="49"/>
      <c r="D1382" s="6" t="str">
        <f t="shared" si="19"/>
        <v>janeiro</v>
      </c>
      <c r="E1382" s="21"/>
      <c r="F1382" s="40"/>
      <c r="H1382" s="9"/>
      <c r="I1382" s="10"/>
      <c r="J1382" s="2"/>
      <c r="K1382" s="11"/>
      <c r="L1382" s="4"/>
      <c r="M1382" s="2"/>
      <c r="O1382" s="20"/>
      <c r="S1382" s="2"/>
      <c r="Y1382" s="2"/>
      <c r="Z1382" s="17" t="str">
        <f>IF(Tabela1[[#This Row],[R.A.E]]="SIM",VLOOKUP(Tabela1[[#This Row],[CLASSIFICAÇÃO]],[1]Lista_Susp_!PRAZO,2,0)+Tabela1[[#This Row],[DATA]],"")</f>
        <v/>
      </c>
      <c r="AA1382" s="19" t="b">
        <f ca="1">IF(Tabela1[[#This Row],[R.A.E]]="SIM",IF(AC1382="ok","CONCLUÍDO",IF(Tabela1[[#This Row],[PRAZO ABERTURA R.A.E]]&lt;TODAY(),"ATRASADO","NO PRAZO")))</f>
        <v>0</v>
      </c>
      <c r="AB1382" s="19" t="str">
        <f ca="1">IF(Tabela1[[#This Row],[PRAZO ABERTURA R.A.E]]&gt;=TODAY(),"",IF(Tabela1[[#This Row],[STATUS]]="ATRASADO",TODAY()-Tabela1[[#This Row],[PRAZO ABERTURA R.A.E]],""))</f>
        <v/>
      </c>
      <c r="AE1382" s="2"/>
    </row>
    <row r="1383" spans="1:31" x14ac:dyDescent="0.25">
      <c r="A1383" s="67">
        <v>1382</v>
      </c>
      <c r="C1383" s="49"/>
      <c r="D1383" s="6" t="str">
        <f t="shared" si="19"/>
        <v>janeiro</v>
      </c>
      <c r="E1383" s="21"/>
      <c r="F1383" s="40"/>
      <c r="H1383" s="9"/>
      <c r="I1383" s="10"/>
      <c r="J1383" s="2"/>
      <c r="K1383" s="11"/>
      <c r="L1383" s="4"/>
      <c r="M1383" s="2"/>
      <c r="O1383" s="20"/>
      <c r="S1383" s="2"/>
      <c r="Y1383" s="2"/>
      <c r="Z1383" s="17" t="str">
        <f>IF(Tabela1[[#This Row],[R.A.E]]="SIM",VLOOKUP(Tabela1[[#This Row],[CLASSIFICAÇÃO]],[1]Lista_Susp_!PRAZO,2,0)+Tabela1[[#This Row],[DATA]],"")</f>
        <v/>
      </c>
      <c r="AA1383" s="19" t="b">
        <f ca="1">IF(Tabela1[[#This Row],[R.A.E]]="SIM",IF(AC1383="ok","CONCLUÍDO",IF(Tabela1[[#This Row],[PRAZO ABERTURA R.A.E]]&lt;TODAY(),"ATRASADO","NO PRAZO")))</f>
        <v>0</v>
      </c>
      <c r="AB1383" s="19" t="str">
        <f ca="1">IF(Tabela1[[#This Row],[PRAZO ABERTURA R.A.E]]&gt;=TODAY(),"",IF(Tabela1[[#This Row],[STATUS]]="ATRASADO",TODAY()-Tabela1[[#This Row],[PRAZO ABERTURA R.A.E]],""))</f>
        <v/>
      </c>
      <c r="AE1383" s="2"/>
    </row>
    <row r="1384" spans="1:31" x14ac:dyDescent="0.25">
      <c r="A1384" s="67">
        <v>1383</v>
      </c>
      <c r="C1384" s="49"/>
      <c r="D1384" s="6" t="str">
        <f t="shared" si="19"/>
        <v>janeiro</v>
      </c>
      <c r="E1384" s="21"/>
      <c r="F1384" s="40"/>
      <c r="H1384" s="9"/>
      <c r="I1384" s="10"/>
      <c r="J1384" s="2"/>
      <c r="K1384" s="11"/>
      <c r="L1384" s="4"/>
      <c r="M1384" s="2"/>
      <c r="O1384" s="20"/>
      <c r="S1384" s="2"/>
      <c r="Y1384" s="2"/>
      <c r="Z1384" s="17" t="str">
        <f>IF(Tabela1[[#This Row],[R.A.E]]="SIM",VLOOKUP(Tabela1[[#This Row],[CLASSIFICAÇÃO]],[1]Lista_Susp_!PRAZO,2,0)+Tabela1[[#This Row],[DATA]],"")</f>
        <v/>
      </c>
      <c r="AA1384" s="19" t="b">
        <f ca="1">IF(Tabela1[[#This Row],[R.A.E]]="SIM",IF(AC1384="ok","CONCLUÍDO",IF(Tabela1[[#This Row],[PRAZO ABERTURA R.A.E]]&lt;TODAY(),"ATRASADO","NO PRAZO")))</f>
        <v>0</v>
      </c>
      <c r="AB1384" s="19" t="str">
        <f ca="1">IF(Tabela1[[#This Row],[PRAZO ABERTURA R.A.E]]&gt;=TODAY(),"",IF(Tabela1[[#This Row],[STATUS]]="ATRASADO",TODAY()-Tabela1[[#This Row],[PRAZO ABERTURA R.A.E]],""))</f>
        <v/>
      </c>
      <c r="AE1384" s="2"/>
    </row>
    <row r="1385" spans="1:31" x14ac:dyDescent="0.25">
      <c r="A1385" s="67">
        <v>1384</v>
      </c>
      <c r="C1385" s="49"/>
      <c r="D1385" s="6" t="str">
        <f t="shared" si="19"/>
        <v>janeiro</v>
      </c>
      <c r="E1385" s="21"/>
      <c r="F1385" s="40"/>
      <c r="H1385" s="9"/>
      <c r="I1385" s="10"/>
      <c r="J1385" s="2"/>
      <c r="K1385" s="11"/>
      <c r="L1385" s="4"/>
      <c r="M1385" s="2"/>
      <c r="O1385" s="20"/>
      <c r="S1385" s="2"/>
      <c r="Y1385" s="2"/>
      <c r="Z1385" s="17" t="str">
        <f>IF(Tabela1[[#This Row],[R.A.E]]="SIM",VLOOKUP(Tabela1[[#This Row],[CLASSIFICAÇÃO]],[1]Lista_Susp_!PRAZO,2,0)+Tabela1[[#This Row],[DATA]],"")</f>
        <v/>
      </c>
      <c r="AA1385" s="19" t="b">
        <f ca="1">IF(Tabela1[[#This Row],[R.A.E]]="SIM",IF(AC1385="ok","CONCLUÍDO",IF(Tabela1[[#This Row],[PRAZO ABERTURA R.A.E]]&lt;TODAY(),"ATRASADO","NO PRAZO")))</f>
        <v>0</v>
      </c>
      <c r="AB1385" s="19" t="str">
        <f ca="1">IF(Tabela1[[#This Row],[PRAZO ABERTURA R.A.E]]&gt;=TODAY(),"",IF(Tabela1[[#This Row],[STATUS]]="ATRASADO",TODAY()-Tabela1[[#This Row],[PRAZO ABERTURA R.A.E]],""))</f>
        <v/>
      </c>
      <c r="AE1385" s="2"/>
    </row>
    <row r="1386" spans="1:31" x14ac:dyDescent="0.25">
      <c r="A1386" s="67">
        <v>1385</v>
      </c>
      <c r="C1386" s="49"/>
      <c r="D1386" s="6" t="str">
        <f t="shared" si="19"/>
        <v>janeiro</v>
      </c>
      <c r="E1386" s="21"/>
      <c r="F1386" s="40"/>
      <c r="H1386" s="9"/>
      <c r="I1386" s="10"/>
      <c r="J1386" s="2"/>
      <c r="K1386" s="11"/>
      <c r="L1386" s="4"/>
      <c r="M1386" s="2"/>
      <c r="O1386" s="20"/>
      <c r="S1386" s="2"/>
      <c r="Y1386" s="2"/>
      <c r="Z1386" s="17" t="str">
        <f>IF(Tabela1[[#This Row],[R.A.E]]="SIM",VLOOKUP(Tabela1[[#This Row],[CLASSIFICAÇÃO]],[1]Lista_Susp_!PRAZO,2,0)+Tabela1[[#This Row],[DATA]],"")</f>
        <v/>
      </c>
      <c r="AA1386" s="19" t="b">
        <f ca="1">IF(Tabela1[[#This Row],[R.A.E]]="SIM",IF(AC1386="ok","CONCLUÍDO",IF(Tabela1[[#This Row],[PRAZO ABERTURA R.A.E]]&lt;TODAY(),"ATRASADO","NO PRAZO")))</f>
        <v>0</v>
      </c>
      <c r="AB1386" s="19" t="str">
        <f ca="1">IF(Tabela1[[#This Row],[PRAZO ABERTURA R.A.E]]&gt;=TODAY(),"",IF(Tabela1[[#This Row],[STATUS]]="ATRASADO",TODAY()-Tabela1[[#This Row],[PRAZO ABERTURA R.A.E]],""))</f>
        <v/>
      </c>
      <c r="AE1386" s="2"/>
    </row>
    <row r="1387" spans="1:31" x14ac:dyDescent="0.25">
      <c r="A1387" s="67">
        <v>1386</v>
      </c>
      <c r="C1387" s="49"/>
      <c r="D1387" s="6" t="str">
        <f t="shared" si="19"/>
        <v>janeiro</v>
      </c>
      <c r="E1387" s="21"/>
      <c r="F1387" s="40"/>
      <c r="H1387" s="9"/>
      <c r="I1387" s="10"/>
      <c r="J1387" s="2"/>
      <c r="K1387" s="11"/>
      <c r="L1387" s="4"/>
      <c r="M1387" s="2"/>
      <c r="O1387" s="20"/>
      <c r="S1387" s="2"/>
      <c r="Y1387" s="2"/>
      <c r="Z1387" s="17" t="str">
        <f>IF(Tabela1[[#This Row],[R.A.E]]="SIM",VLOOKUP(Tabela1[[#This Row],[CLASSIFICAÇÃO]],[1]Lista_Susp_!PRAZO,2,0)+Tabela1[[#This Row],[DATA]],"")</f>
        <v/>
      </c>
      <c r="AA1387" s="19" t="b">
        <f ca="1">IF(Tabela1[[#This Row],[R.A.E]]="SIM",IF(AC1387="ok","CONCLUÍDO",IF(Tabela1[[#This Row],[PRAZO ABERTURA R.A.E]]&lt;TODAY(),"ATRASADO","NO PRAZO")))</f>
        <v>0</v>
      </c>
      <c r="AB1387" s="19" t="str">
        <f ca="1">IF(Tabela1[[#This Row],[PRAZO ABERTURA R.A.E]]&gt;=TODAY(),"",IF(Tabela1[[#This Row],[STATUS]]="ATRASADO",TODAY()-Tabela1[[#This Row],[PRAZO ABERTURA R.A.E]],""))</f>
        <v/>
      </c>
      <c r="AE1387" s="2"/>
    </row>
    <row r="1388" spans="1:31" x14ac:dyDescent="0.25">
      <c r="A1388" s="67">
        <v>1387</v>
      </c>
      <c r="C1388" s="49"/>
      <c r="D1388" s="6" t="str">
        <f t="shared" si="19"/>
        <v>janeiro</v>
      </c>
      <c r="E1388" s="21"/>
      <c r="F1388" s="40"/>
      <c r="H1388" s="9"/>
      <c r="I1388" s="10"/>
      <c r="J1388" s="2"/>
      <c r="K1388" s="11"/>
      <c r="L1388" s="4"/>
      <c r="M1388" s="2"/>
      <c r="O1388" s="20"/>
      <c r="S1388" s="2"/>
      <c r="Y1388" s="2"/>
      <c r="Z1388" s="17" t="str">
        <f>IF(Tabela1[[#This Row],[R.A.E]]="SIM",VLOOKUP(Tabela1[[#This Row],[CLASSIFICAÇÃO]],[1]Lista_Susp_!PRAZO,2,0)+Tabela1[[#This Row],[DATA]],"")</f>
        <v/>
      </c>
      <c r="AA1388" s="19" t="b">
        <f ca="1">IF(Tabela1[[#This Row],[R.A.E]]="SIM",IF(AC1388="ok","CONCLUÍDO",IF(Tabela1[[#This Row],[PRAZO ABERTURA R.A.E]]&lt;TODAY(),"ATRASADO","NO PRAZO")))</f>
        <v>0</v>
      </c>
      <c r="AB1388" s="19" t="str">
        <f ca="1">IF(Tabela1[[#This Row],[PRAZO ABERTURA R.A.E]]&gt;=TODAY(),"",IF(Tabela1[[#This Row],[STATUS]]="ATRASADO",TODAY()-Tabela1[[#This Row],[PRAZO ABERTURA R.A.E]],""))</f>
        <v/>
      </c>
      <c r="AE1388" s="2"/>
    </row>
    <row r="1389" spans="1:31" x14ac:dyDescent="0.25">
      <c r="A1389" s="67">
        <v>1388</v>
      </c>
      <c r="C1389" s="49"/>
      <c r="D1389" s="6" t="str">
        <f t="shared" si="19"/>
        <v>janeiro</v>
      </c>
      <c r="E1389" s="21"/>
      <c r="F1389" s="40"/>
      <c r="H1389" s="9"/>
      <c r="I1389" s="10"/>
      <c r="J1389" s="2"/>
      <c r="K1389" s="11"/>
      <c r="L1389" s="4"/>
      <c r="M1389" s="2"/>
      <c r="O1389" s="20"/>
      <c r="S1389" s="2"/>
      <c r="Y1389" s="2"/>
      <c r="Z1389" s="17" t="str">
        <f>IF(Tabela1[[#This Row],[R.A.E]]="SIM",VLOOKUP(Tabela1[[#This Row],[CLASSIFICAÇÃO]],[1]Lista_Susp_!PRAZO,2,0)+Tabela1[[#This Row],[DATA]],"")</f>
        <v/>
      </c>
      <c r="AA1389" s="19" t="b">
        <f ca="1">IF(Tabela1[[#This Row],[R.A.E]]="SIM",IF(AC1389="ok","CONCLUÍDO",IF(Tabela1[[#This Row],[PRAZO ABERTURA R.A.E]]&lt;TODAY(),"ATRASADO","NO PRAZO")))</f>
        <v>0</v>
      </c>
      <c r="AB1389" s="19" t="str">
        <f ca="1">IF(Tabela1[[#This Row],[PRAZO ABERTURA R.A.E]]&gt;=TODAY(),"",IF(Tabela1[[#This Row],[STATUS]]="ATRASADO",TODAY()-Tabela1[[#This Row],[PRAZO ABERTURA R.A.E]],""))</f>
        <v/>
      </c>
      <c r="AE1389" s="2"/>
    </row>
    <row r="1390" spans="1:31" x14ac:dyDescent="0.25">
      <c r="A1390" s="67">
        <v>1389</v>
      </c>
      <c r="C1390" s="49"/>
      <c r="D1390" s="6" t="str">
        <f t="shared" si="19"/>
        <v>janeiro</v>
      </c>
      <c r="E1390" s="21"/>
      <c r="F1390" s="40"/>
      <c r="H1390" s="9"/>
      <c r="I1390" s="10"/>
      <c r="J1390" s="2"/>
      <c r="K1390" s="11"/>
      <c r="L1390" s="4"/>
      <c r="M1390" s="2"/>
      <c r="O1390" s="20"/>
      <c r="S1390" s="2"/>
      <c r="Y1390" s="2"/>
      <c r="Z1390" s="17" t="str">
        <f>IF(Tabela1[[#This Row],[R.A.E]]="SIM",VLOOKUP(Tabela1[[#This Row],[CLASSIFICAÇÃO]],[1]Lista_Susp_!PRAZO,2,0)+Tabela1[[#This Row],[DATA]],"")</f>
        <v/>
      </c>
      <c r="AA1390" s="19" t="b">
        <f ca="1">IF(Tabela1[[#This Row],[R.A.E]]="SIM",IF(AC1390="ok","CONCLUÍDO",IF(Tabela1[[#This Row],[PRAZO ABERTURA R.A.E]]&lt;TODAY(),"ATRASADO","NO PRAZO")))</f>
        <v>0</v>
      </c>
      <c r="AB1390" s="19" t="str">
        <f ca="1">IF(Tabela1[[#This Row],[PRAZO ABERTURA R.A.E]]&gt;=TODAY(),"",IF(Tabela1[[#This Row],[STATUS]]="ATRASADO",TODAY()-Tabela1[[#This Row],[PRAZO ABERTURA R.A.E]],""))</f>
        <v/>
      </c>
      <c r="AE1390" s="2"/>
    </row>
    <row r="1391" spans="1:31" x14ac:dyDescent="0.25">
      <c r="A1391" s="67">
        <v>1390</v>
      </c>
      <c r="C1391" s="49"/>
      <c r="D1391" s="6" t="str">
        <f t="shared" si="19"/>
        <v>janeiro</v>
      </c>
      <c r="E1391" s="21"/>
      <c r="F1391" s="40"/>
      <c r="H1391" s="9"/>
      <c r="I1391" s="10"/>
      <c r="J1391" s="2"/>
      <c r="K1391" s="11"/>
      <c r="L1391" s="4"/>
      <c r="M1391" s="2"/>
      <c r="O1391" s="20"/>
      <c r="S1391" s="2"/>
      <c r="Y1391" s="2"/>
      <c r="Z1391" s="17" t="str">
        <f>IF(Tabela1[[#This Row],[R.A.E]]="SIM",VLOOKUP(Tabela1[[#This Row],[CLASSIFICAÇÃO]],[1]Lista_Susp_!PRAZO,2,0)+Tabela1[[#This Row],[DATA]],"")</f>
        <v/>
      </c>
      <c r="AA1391" s="19" t="b">
        <f ca="1">IF(Tabela1[[#This Row],[R.A.E]]="SIM",IF(AC1391="ok","CONCLUÍDO",IF(Tabela1[[#This Row],[PRAZO ABERTURA R.A.E]]&lt;TODAY(),"ATRASADO","NO PRAZO")))</f>
        <v>0</v>
      </c>
      <c r="AB1391" s="19" t="str">
        <f ca="1">IF(Tabela1[[#This Row],[PRAZO ABERTURA R.A.E]]&gt;=TODAY(),"",IF(Tabela1[[#This Row],[STATUS]]="ATRASADO",TODAY()-Tabela1[[#This Row],[PRAZO ABERTURA R.A.E]],""))</f>
        <v/>
      </c>
      <c r="AE1391" s="2"/>
    </row>
    <row r="1392" spans="1:31" x14ac:dyDescent="0.25">
      <c r="A1392" s="67">
        <v>1391</v>
      </c>
      <c r="C1392" s="49"/>
      <c r="D1392" s="6" t="str">
        <f t="shared" si="19"/>
        <v>janeiro</v>
      </c>
      <c r="E1392" s="21"/>
      <c r="F1392" s="40"/>
      <c r="H1392" s="9"/>
      <c r="I1392" s="10"/>
      <c r="J1392" s="2"/>
      <c r="K1392" s="11"/>
      <c r="L1392" s="4"/>
      <c r="M1392" s="2"/>
      <c r="O1392" s="20"/>
      <c r="S1392" s="2"/>
      <c r="Y1392" s="2"/>
      <c r="Z1392" s="17" t="str">
        <f>IF(Tabela1[[#This Row],[R.A.E]]="SIM",VLOOKUP(Tabela1[[#This Row],[CLASSIFICAÇÃO]],[1]Lista_Susp_!PRAZO,2,0)+Tabela1[[#This Row],[DATA]],"")</f>
        <v/>
      </c>
      <c r="AA1392" s="19" t="b">
        <f ca="1">IF(Tabela1[[#This Row],[R.A.E]]="SIM",IF(AC1392="ok","CONCLUÍDO",IF(Tabela1[[#This Row],[PRAZO ABERTURA R.A.E]]&lt;TODAY(),"ATRASADO","NO PRAZO")))</f>
        <v>0</v>
      </c>
      <c r="AB1392" s="19" t="str">
        <f ca="1">IF(Tabela1[[#This Row],[PRAZO ABERTURA R.A.E]]&gt;=TODAY(),"",IF(Tabela1[[#This Row],[STATUS]]="ATRASADO",TODAY()-Tabela1[[#This Row],[PRAZO ABERTURA R.A.E]],""))</f>
        <v/>
      </c>
      <c r="AE1392" s="2"/>
    </row>
    <row r="1393" spans="1:31" x14ac:dyDescent="0.25">
      <c r="A1393" s="67">
        <v>1392</v>
      </c>
      <c r="C1393" s="49"/>
      <c r="D1393" s="6" t="str">
        <f t="shared" si="19"/>
        <v>janeiro</v>
      </c>
      <c r="E1393" s="21"/>
      <c r="F1393" s="40"/>
      <c r="H1393" s="9"/>
      <c r="I1393" s="10"/>
      <c r="J1393" s="2"/>
      <c r="K1393" s="11"/>
      <c r="L1393" s="4"/>
      <c r="M1393" s="2"/>
      <c r="O1393" s="20"/>
      <c r="S1393" s="2"/>
      <c r="Y1393" s="2"/>
      <c r="Z1393" s="17" t="str">
        <f>IF(Tabela1[[#This Row],[R.A.E]]="SIM",VLOOKUP(Tabela1[[#This Row],[CLASSIFICAÇÃO]],[1]Lista_Susp_!PRAZO,2,0)+Tabela1[[#This Row],[DATA]],"")</f>
        <v/>
      </c>
      <c r="AA1393" s="19" t="b">
        <f ca="1">IF(Tabela1[[#This Row],[R.A.E]]="SIM",IF(AC1393="ok","CONCLUÍDO",IF(Tabela1[[#This Row],[PRAZO ABERTURA R.A.E]]&lt;TODAY(),"ATRASADO","NO PRAZO")))</f>
        <v>0</v>
      </c>
      <c r="AB1393" s="19" t="str">
        <f ca="1">IF(Tabela1[[#This Row],[PRAZO ABERTURA R.A.E]]&gt;=TODAY(),"",IF(Tabela1[[#This Row],[STATUS]]="ATRASADO",TODAY()-Tabela1[[#This Row],[PRAZO ABERTURA R.A.E]],""))</f>
        <v/>
      </c>
      <c r="AE1393" s="2"/>
    </row>
    <row r="1394" spans="1:31" x14ac:dyDescent="0.25">
      <c r="A1394" s="67">
        <v>1393</v>
      </c>
      <c r="C1394" s="49"/>
      <c r="D1394" s="6" t="str">
        <f t="shared" si="19"/>
        <v>janeiro</v>
      </c>
      <c r="E1394" s="21"/>
      <c r="F1394" s="40"/>
      <c r="H1394" s="9"/>
      <c r="I1394" s="10"/>
      <c r="J1394" s="2"/>
      <c r="K1394" s="11"/>
      <c r="L1394" s="4"/>
      <c r="M1394" s="2"/>
      <c r="O1394" s="20"/>
      <c r="S1394" s="2"/>
      <c r="Y1394" s="2"/>
      <c r="Z1394" s="17" t="str">
        <f>IF(Tabela1[[#This Row],[R.A.E]]="SIM",VLOOKUP(Tabela1[[#This Row],[CLASSIFICAÇÃO]],[1]Lista_Susp_!PRAZO,2,0)+Tabela1[[#This Row],[DATA]],"")</f>
        <v/>
      </c>
      <c r="AA1394" s="19" t="b">
        <f ca="1">IF(Tabela1[[#This Row],[R.A.E]]="SIM",IF(AC1394="ok","CONCLUÍDO",IF(Tabela1[[#This Row],[PRAZO ABERTURA R.A.E]]&lt;TODAY(),"ATRASADO","NO PRAZO")))</f>
        <v>0</v>
      </c>
      <c r="AB1394" s="19" t="str">
        <f ca="1">IF(Tabela1[[#This Row],[PRAZO ABERTURA R.A.E]]&gt;=TODAY(),"",IF(Tabela1[[#This Row],[STATUS]]="ATRASADO",TODAY()-Tabela1[[#This Row],[PRAZO ABERTURA R.A.E]],""))</f>
        <v/>
      </c>
      <c r="AE1394" s="2"/>
    </row>
    <row r="1395" spans="1:31" x14ac:dyDescent="0.25">
      <c r="A1395" s="67">
        <v>1394</v>
      </c>
      <c r="C1395" s="49"/>
      <c r="D1395" s="6" t="str">
        <f t="shared" si="19"/>
        <v>janeiro</v>
      </c>
      <c r="E1395" s="21"/>
      <c r="F1395" s="40"/>
      <c r="H1395" s="9"/>
      <c r="I1395" s="10"/>
      <c r="J1395" s="2"/>
      <c r="K1395" s="11"/>
      <c r="L1395" s="4"/>
      <c r="M1395" s="2"/>
      <c r="O1395" s="20"/>
      <c r="S1395" s="2"/>
      <c r="Y1395" s="2"/>
      <c r="Z1395" s="17" t="str">
        <f>IF(Tabela1[[#This Row],[R.A.E]]="SIM",VLOOKUP(Tabela1[[#This Row],[CLASSIFICAÇÃO]],[1]Lista_Susp_!PRAZO,2,0)+Tabela1[[#This Row],[DATA]],"")</f>
        <v/>
      </c>
      <c r="AA1395" s="19" t="b">
        <f ca="1">IF(Tabela1[[#This Row],[R.A.E]]="SIM",IF(AC1395="ok","CONCLUÍDO",IF(Tabela1[[#This Row],[PRAZO ABERTURA R.A.E]]&lt;TODAY(),"ATRASADO","NO PRAZO")))</f>
        <v>0</v>
      </c>
      <c r="AB1395" s="19" t="str">
        <f ca="1">IF(Tabela1[[#This Row],[PRAZO ABERTURA R.A.E]]&gt;=TODAY(),"",IF(Tabela1[[#This Row],[STATUS]]="ATRASADO",TODAY()-Tabela1[[#This Row],[PRAZO ABERTURA R.A.E]],""))</f>
        <v/>
      </c>
      <c r="AE1395" s="2"/>
    </row>
    <row r="1396" spans="1:31" x14ac:dyDescent="0.25">
      <c r="A1396" s="67">
        <v>1395</v>
      </c>
      <c r="C1396" s="49"/>
      <c r="D1396" s="6" t="str">
        <f t="shared" si="19"/>
        <v>janeiro</v>
      </c>
      <c r="E1396" s="21"/>
      <c r="F1396" s="40"/>
      <c r="H1396" s="9"/>
      <c r="I1396" s="10"/>
      <c r="J1396" s="2"/>
      <c r="K1396" s="11"/>
      <c r="L1396" s="4"/>
      <c r="M1396" s="2"/>
      <c r="O1396" s="20"/>
      <c r="S1396" s="2"/>
      <c r="Y1396" s="2"/>
      <c r="Z1396" s="17" t="str">
        <f>IF(Tabela1[[#This Row],[R.A.E]]="SIM",VLOOKUP(Tabela1[[#This Row],[CLASSIFICAÇÃO]],[1]Lista_Susp_!PRAZO,2,0)+Tabela1[[#This Row],[DATA]],"")</f>
        <v/>
      </c>
      <c r="AA1396" s="19" t="b">
        <f ca="1">IF(Tabela1[[#This Row],[R.A.E]]="SIM",IF(AC1396="ok","CONCLUÍDO",IF(Tabela1[[#This Row],[PRAZO ABERTURA R.A.E]]&lt;TODAY(),"ATRASADO","NO PRAZO")))</f>
        <v>0</v>
      </c>
      <c r="AB1396" s="19" t="str">
        <f ca="1">IF(Tabela1[[#This Row],[PRAZO ABERTURA R.A.E]]&gt;=TODAY(),"",IF(Tabela1[[#This Row],[STATUS]]="ATRASADO",TODAY()-Tabela1[[#This Row],[PRAZO ABERTURA R.A.E]],""))</f>
        <v/>
      </c>
      <c r="AE1396" s="2"/>
    </row>
    <row r="1397" spans="1:31" x14ac:dyDescent="0.25">
      <c r="A1397" s="67">
        <v>1396</v>
      </c>
      <c r="C1397" s="49"/>
      <c r="D1397" s="6" t="str">
        <f t="shared" si="19"/>
        <v>janeiro</v>
      </c>
      <c r="E1397" s="21"/>
      <c r="F1397" s="40"/>
      <c r="H1397" s="9"/>
      <c r="I1397" s="10"/>
      <c r="J1397" s="2"/>
      <c r="K1397" s="11"/>
      <c r="L1397" s="4"/>
      <c r="M1397" s="2"/>
      <c r="O1397" s="20"/>
      <c r="S1397" s="2"/>
      <c r="Y1397" s="2"/>
      <c r="Z1397" s="17" t="str">
        <f>IF(Tabela1[[#This Row],[R.A.E]]="SIM",VLOOKUP(Tabela1[[#This Row],[CLASSIFICAÇÃO]],[1]Lista_Susp_!PRAZO,2,0)+Tabela1[[#This Row],[DATA]],"")</f>
        <v/>
      </c>
      <c r="AA1397" s="19" t="b">
        <f ca="1">IF(Tabela1[[#This Row],[R.A.E]]="SIM",IF(AC1397="ok","CONCLUÍDO",IF(Tabela1[[#This Row],[PRAZO ABERTURA R.A.E]]&lt;TODAY(),"ATRASADO","NO PRAZO")))</f>
        <v>0</v>
      </c>
      <c r="AB1397" s="19" t="str">
        <f ca="1">IF(Tabela1[[#This Row],[PRAZO ABERTURA R.A.E]]&gt;=TODAY(),"",IF(Tabela1[[#This Row],[STATUS]]="ATRASADO",TODAY()-Tabela1[[#This Row],[PRAZO ABERTURA R.A.E]],""))</f>
        <v/>
      </c>
      <c r="AE1397" s="2"/>
    </row>
    <row r="1398" spans="1:31" x14ac:dyDescent="0.25">
      <c r="A1398" s="67">
        <v>1397</v>
      </c>
      <c r="C1398" s="49"/>
      <c r="D1398" s="6" t="str">
        <f t="shared" si="19"/>
        <v>janeiro</v>
      </c>
      <c r="E1398" s="21"/>
      <c r="F1398" s="40"/>
      <c r="H1398" s="9"/>
      <c r="I1398" s="10"/>
      <c r="J1398" s="2"/>
      <c r="K1398" s="11"/>
      <c r="L1398" s="4"/>
      <c r="M1398" s="2"/>
      <c r="O1398" s="20"/>
      <c r="S1398" s="2"/>
      <c r="Y1398" s="2"/>
      <c r="Z1398" s="17" t="str">
        <f>IF(Tabela1[[#This Row],[R.A.E]]="SIM",VLOOKUP(Tabela1[[#This Row],[CLASSIFICAÇÃO]],[1]Lista_Susp_!PRAZO,2,0)+Tabela1[[#This Row],[DATA]],"")</f>
        <v/>
      </c>
      <c r="AA1398" s="19" t="b">
        <f ca="1">IF(Tabela1[[#This Row],[R.A.E]]="SIM",IF(AC1398="ok","CONCLUÍDO",IF(Tabela1[[#This Row],[PRAZO ABERTURA R.A.E]]&lt;TODAY(),"ATRASADO","NO PRAZO")))</f>
        <v>0</v>
      </c>
      <c r="AB1398" s="19" t="str">
        <f ca="1">IF(Tabela1[[#This Row],[PRAZO ABERTURA R.A.E]]&gt;=TODAY(),"",IF(Tabela1[[#This Row],[STATUS]]="ATRASADO",TODAY()-Tabela1[[#This Row],[PRAZO ABERTURA R.A.E]],""))</f>
        <v/>
      </c>
      <c r="AE1398" s="2"/>
    </row>
    <row r="1399" spans="1:31" x14ac:dyDescent="0.25">
      <c r="A1399" s="67">
        <v>1398</v>
      </c>
      <c r="C1399" s="49"/>
      <c r="D1399" s="6" t="str">
        <f t="shared" si="19"/>
        <v>janeiro</v>
      </c>
      <c r="E1399" s="21"/>
      <c r="F1399" s="40"/>
      <c r="H1399" s="9"/>
      <c r="I1399" s="10"/>
      <c r="J1399" s="2"/>
      <c r="K1399" s="11"/>
      <c r="L1399" s="4"/>
      <c r="M1399" s="2"/>
      <c r="O1399" s="20"/>
      <c r="S1399" s="2"/>
      <c r="Y1399" s="2"/>
      <c r="Z1399" s="17" t="str">
        <f>IF(Tabela1[[#This Row],[R.A.E]]="SIM",VLOOKUP(Tabela1[[#This Row],[CLASSIFICAÇÃO]],[1]Lista_Susp_!PRAZO,2,0)+Tabela1[[#This Row],[DATA]],"")</f>
        <v/>
      </c>
      <c r="AA1399" s="19" t="b">
        <f ca="1">IF(Tabela1[[#This Row],[R.A.E]]="SIM",IF(AC1399="ok","CONCLUÍDO",IF(Tabela1[[#This Row],[PRAZO ABERTURA R.A.E]]&lt;TODAY(),"ATRASADO","NO PRAZO")))</f>
        <v>0</v>
      </c>
      <c r="AB1399" s="19" t="str">
        <f ca="1">IF(Tabela1[[#This Row],[PRAZO ABERTURA R.A.E]]&gt;=TODAY(),"",IF(Tabela1[[#This Row],[STATUS]]="ATRASADO",TODAY()-Tabela1[[#This Row],[PRAZO ABERTURA R.A.E]],""))</f>
        <v/>
      </c>
      <c r="AE1399" s="2"/>
    </row>
    <row r="1400" spans="1:31" x14ac:dyDescent="0.25">
      <c r="A1400" s="67">
        <v>1399</v>
      </c>
      <c r="C1400" s="49"/>
      <c r="D1400" s="6" t="str">
        <f t="shared" si="19"/>
        <v>janeiro</v>
      </c>
      <c r="E1400" s="21"/>
      <c r="F1400" s="40"/>
      <c r="H1400" s="9"/>
      <c r="I1400" s="10"/>
      <c r="J1400" s="2"/>
      <c r="K1400" s="11"/>
      <c r="L1400" s="4"/>
      <c r="M1400" s="2"/>
      <c r="O1400" s="20"/>
      <c r="S1400" s="2"/>
      <c r="Y1400" s="2"/>
      <c r="Z1400" s="17" t="str">
        <f>IF(Tabela1[[#This Row],[R.A.E]]="SIM",VLOOKUP(Tabela1[[#This Row],[CLASSIFICAÇÃO]],[1]Lista_Susp_!PRAZO,2,0)+Tabela1[[#This Row],[DATA]],"")</f>
        <v/>
      </c>
      <c r="AA1400" s="19" t="b">
        <f ca="1">IF(Tabela1[[#This Row],[R.A.E]]="SIM",IF(AC1400="ok","CONCLUÍDO",IF(Tabela1[[#This Row],[PRAZO ABERTURA R.A.E]]&lt;TODAY(),"ATRASADO","NO PRAZO")))</f>
        <v>0</v>
      </c>
      <c r="AB1400" s="19" t="str">
        <f ca="1">IF(Tabela1[[#This Row],[PRAZO ABERTURA R.A.E]]&gt;=TODAY(),"",IF(Tabela1[[#This Row],[STATUS]]="ATRASADO",TODAY()-Tabela1[[#This Row],[PRAZO ABERTURA R.A.E]],""))</f>
        <v/>
      </c>
      <c r="AE1400" s="2"/>
    </row>
    <row r="1401" spans="1:31" x14ac:dyDescent="0.25">
      <c r="A1401" s="67">
        <v>1400</v>
      </c>
      <c r="C1401" s="49"/>
      <c r="D1401" s="6" t="str">
        <f t="shared" si="19"/>
        <v>janeiro</v>
      </c>
      <c r="E1401" s="21"/>
      <c r="F1401" s="40"/>
      <c r="H1401" s="9"/>
      <c r="I1401" s="10"/>
      <c r="J1401" s="2"/>
      <c r="K1401" s="11"/>
      <c r="L1401" s="4"/>
      <c r="M1401" s="2"/>
      <c r="O1401" s="20"/>
      <c r="S1401" s="2"/>
      <c r="Y1401" s="2"/>
      <c r="Z1401" s="17" t="str">
        <f>IF(Tabela1[[#This Row],[R.A.E]]="SIM",VLOOKUP(Tabela1[[#This Row],[CLASSIFICAÇÃO]],[1]Lista_Susp_!PRAZO,2,0)+Tabela1[[#This Row],[DATA]],"")</f>
        <v/>
      </c>
      <c r="AA1401" s="19" t="b">
        <f ca="1">IF(Tabela1[[#This Row],[R.A.E]]="SIM",IF(AC1401="ok","CONCLUÍDO",IF(Tabela1[[#This Row],[PRAZO ABERTURA R.A.E]]&lt;TODAY(),"ATRASADO","NO PRAZO")))</f>
        <v>0</v>
      </c>
      <c r="AB1401" s="19" t="str">
        <f ca="1">IF(Tabela1[[#This Row],[PRAZO ABERTURA R.A.E]]&gt;=TODAY(),"",IF(Tabela1[[#This Row],[STATUS]]="ATRASADO",TODAY()-Tabela1[[#This Row],[PRAZO ABERTURA R.A.E]],""))</f>
        <v/>
      </c>
      <c r="AE1401" s="2"/>
    </row>
    <row r="1402" spans="1:31" x14ac:dyDescent="0.25">
      <c r="A1402" s="67">
        <v>1401</v>
      </c>
      <c r="C1402" s="49"/>
      <c r="D1402" s="6" t="str">
        <f t="shared" si="19"/>
        <v>janeiro</v>
      </c>
      <c r="E1402" s="21"/>
      <c r="F1402" s="40"/>
      <c r="H1402" s="9"/>
      <c r="I1402" s="10"/>
      <c r="J1402" s="2"/>
      <c r="K1402" s="11"/>
      <c r="L1402" s="4"/>
      <c r="M1402" s="2"/>
      <c r="O1402" s="20"/>
      <c r="S1402" s="2"/>
      <c r="Y1402" s="2"/>
      <c r="Z1402" s="17" t="str">
        <f>IF(Tabela1[[#This Row],[R.A.E]]="SIM",VLOOKUP(Tabela1[[#This Row],[CLASSIFICAÇÃO]],[1]Lista_Susp_!PRAZO,2,0)+Tabela1[[#This Row],[DATA]],"")</f>
        <v/>
      </c>
      <c r="AA1402" s="19" t="b">
        <f ca="1">IF(Tabela1[[#This Row],[R.A.E]]="SIM",IF(AC1402="ok","CONCLUÍDO",IF(Tabela1[[#This Row],[PRAZO ABERTURA R.A.E]]&lt;TODAY(),"ATRASADO","NO PRAZO")))</f>
        <v>0</v>
      </c>
      <c r="AB1402" s="19" t="str">
        <f ca="1">IF(Tabela1[[#This Row],[PRAZO ABERTURA R.A.E]]&gt;=TODAY(),"",IF(Tabela1[[#This Row],[STATUS]]="ATRASADO",TODAY()-Tabela1[[#This Row],[PRAZO ABERTURA R.A.E]],""))</f>
        <v/>
      </c>
      <c r="AE1402" s="2"/>
    </row>
    <row r="1403" spans="1:31" x14ac:dyDescent="0.25">
      <c r="A1403" s="67">
        <v>1402</v>
      </c>
      <c r="C1403" s="49"/>
      <c r="D1403" s="6" t="str">
        <f t="shared" si="19"/>
        <v>janeiro</v>
      </c>
      <c r="E1403" s="21"/>
      <c r="F1403" s="40"/>
      <c r="H1403" s="9"/>
      <c r="I1403" s="10"/>
      <c r="J1403" s="2"/>
      <c r="K1403" s="11"/>
      <c r="L1403" s="4"/>
      <c r="M1403" s="2"/>
      <c r="O1403" s="20"/>
      <c r="S1403" s="2"/>
      <c r="Y1403" s="2"/>
      <c r="Z1403" s="17" t="str">
        <f>IF(Tabela1[[#This Row],[R.A.E]]="SIM",VLOOKUP(Tabela1[[#This Row],[CLASSIFICAÇÃO]],[1]Lista_Susp_!PRAZO,2,0)+Tabela1[[#This Row],[DATA]],"")</f>
        <v/>
      </c>
      <c r="AA1403" s="19" t="b">
        <f ca="1">IF(Tabela1[[#This Row],[R.A.E]]="SIM",IF(AC1403="ok","CONCLUÍDO",IF(Tabela1[[#This Row],[PRAZO ABERTURA R.A.E]]&lt;TODAY(),"ATRASADO","NO PRAZO")))</f>
        <v>0</v>
      </c>
      <c r="AB1403" s="19" t="str">
        <f ca="1">IF(Tabela1[[#This Row],[PRAZO ABERTURA R.A.E]]&gt;=TODAY(),"",IF(Tabela1[[#This Row],[STATUS]]="ATRASADO",TODAY()-Tabela1[[#This Row],[PRAZO ABERTURA R.A.E]],""))</f>
        <v/>
      </c>
      <c r="AE1403" s="2"/>
    </row>
    <row r="1404" spans="1:31" x14ac:dyDescent="0.25">
      <c r="A1404" s="67">
        <v>1403</v>
      </c>
      <c r="C1404" s="49"/>
      <c r="D1404" s="6" t="str">
        <f t="shared" si="19"/>
        <v>janeiro</v>
      </c>
      <c r="E1404" s="21"/>
      <c r="F1404" s="40"/>
      <c r="H1404" s="9"/>
      <c r="I1404" s="10"/>
      <c r="J1404" s="2"/>
      <c r="K1404" s="11"/>
      <c r="L1404" s="4"/>
      <c r="M1404" s="2"/>
      <c r="O1404" s="20"/>
      <c r="S1404" s="2"/>
      <c r="Y1404" s="2"/>
      <c r="Z1404" s="17" t="str">
        <f>IF(Tabela1[[#This Row],[R.A.E]]="SIM",VLOOKUP(Tabela1[[#This Row],[CLASSIFICAÇÃO]],[1]Lista_Susp_!PRAZO,2,0)+Tabela1[[#This Row],[DATA]],"")</f>
        <v/>
      </c>
      <c r="AA1404" s="19" t="b">
        <f ca="1">IF(Tabela1[[#This Row],[R.A.E]]="SIM",IF(AC1404="ok","CONCLUÍDO",IF(Tabela1[[#This Row],[PRAZO ABERTURA R.A.E]]&lt;TODAY(),"ATRASADO","NO PRAZO")))</f>
        <v>0</v>
      </c>
      <c r="AB1404" s="19" t="str">
        <f ca="1">IF(Tabela1[[#This Row],[PRAZO ABERTURA R.A.E]]&gt;=TODAY(),"",IF(Tabela1[[#This Row],[STATUS]]="ATRASADO",TODAY()-Tabela1[[#This Row],[PRAZO ABERTURA R.A.E]],""))</f>
        <v/>
      </c>
      <c r="AE1404" s="2"/>
    </row>
    <row r="1405" spans="1:31" x14ac:dyDescent="0.25">
      <c r="A1405" s="67">
        <v>1404</v>
      </c>
      <c r="C1405" s="49"/>
      <c r="D1405" s="6" t="str">
        <f t="shared" si="19"/>
        <v>janeiro</v>
      </c>
      <c r="E1405" s="21"/>
      <c r="F1405" s="40"/>
      <c r="H1405" s="9"/>
      <c r="I1405" s="10"/>
      <c r="J1405" s="2"/>
      <c r="K1405" s="11"/>
      <c r="L1405" s="4"/>
      <c r="M1405" s="2"/>
      <c r="O1405" s="20"/>
      <c r="S1405" s="2"/>
      <c r="Y1405" s="2"/>
      <c r="Z1405" s="17" t="str">
        <f>IF(Tabela1[[#This Row],[R.A.E]]="SIM",VLOOKUP(Tabela1[[#This Row],[CLASSIFICAÇÃO]],[1]Lista_Susp_!PRAZO,2,0)+Tabela1[[#This Row],[DATA]],"")</f>
        <v/>
      </c>
      <c r="AA1405" s="19" t="b">
        <f ca="1">IF(Tabela1[[#This Row],[R.A.E]]="SIM",IF(AC1405="ok","CONCLUÍDO",IF(Tabela1[[#This Row],[PRAZO ABERTURA R.A.E]]&lt;TODAY(),"ATRASADO","NO PRAZO")))</f>
        <v>0</v>
      </c>
      <c r="AB1405" s="19" t="str">
        <f ca="1">IF(Tabela1[[#This Row],[PRAZO ABERTURA R.A.E]]&gt;=TODAY(),"",IF(Tabela1[[#This Row],[STATUS]]="ATRASADO",TODAY()-Tabela1[[#This Row],[PRAZO ABERTURA R.A.E]],""))</f>
        <v/>
      </c>
      <c r="AE1405" s="2"/>
    </row>
    <row r="1406" spans="1:31" x14ac:dyDescent="0.25">
      <c r="A1406" s="67">
        <v>1405</v>
      </c>
      <c r="C1406" s="49"/>
      <c r="D1406" s="6" t="str">
        <f t="shared" si="19"/>
        <v>janeiro</v>
      </c>
      <c r="E1406" s="21"/>
      <c r="F1406" s="40"/>
      <c r="H1406" s="9"/>
      <c r="I1406" s="10"/>
      <c r="J1406" s="2"/>
      <c r="K1406" s="11"/>
      <c r="L1406" s="4"/>
      <c r="M1406" s="2"/>
      <c r="O1406" s="20"/>
      <c r="S1406" s="2"/>
      <c r="Y1406" s="2"/>
      <c r="Z1406" s="17" t="str">
        <f>IF(Tabela1[[#This Row],[R.A.E]]="SIM",VLOOKUP(Tabela1[[#This Row],[CLASSIFICAÇÃO]],[1]Lista_Susp_!PRAZO,2,0)+Tabela1[[#This Row],[DATA]],"")</f>
        <v/>
      </c>
      <c r="AA1406" s="19" t="b">
        <f ca="1">IF(Tabela1[[#This Row],[R.A.E]]="SIM",IF(AC1406="ok","CONCLUÍDO",IF(Tabela1[[#This Row],[PRAZO ABERTURA R.A.E]]&lt;TODAY(),"ATRASADO","NO PRAZO")))</f>
        <v>0</v>
      </c>
      <c r="AB1406" s="19" t="str">
        <f ca="1">IF(Tabela1[[#This Row],[PRAZO ABERTURA R.A.E]]&gt;=TODAY(),"",IF(Tabela1[[#This Row],[STATUS]]="ATRASADO",TODAY()-Tabela1[[#This Row],[PRAZO ABERTURA R.A.E]],""))</f>
        <v/>
      </c>
      <c r="AE1406" s="2"/>
    </row>
    <row r="1407" spans="1:31" x14ac:dyDescent="0.25">
      <c r="A1407" s="67">
        <v>1406</v>
      </c>
      <c r="C1407" s="49"/>
      <c r="D1407" s="6" t="str">
        <f t="shared" si="19"/>
        <v>janeiro</v>
      </c>
      <c r="E1407" s="21"/>
      <c r="F1407" s="40"/>
      <c r="H1407" s="9"/>
      <c r="I1407" s="10"/>
      <c r="J1407" s="2"/>
      <c r="K1407" s="11"/>
      <c r="L1407" s="4"/>
      <c r="M1407" s="2"/>
      <c r="O1407" s="20"/>
      <c r="S1407" s="2"/>
      <c r="Y1407" s="2"/>
      <c r="Z1407" s="17" t="str">
        <f>IF(Tabela1[[#This Row],[R.A.E]]="SIM",VLOOKUP(Tabela1[[#This Row],[CLASSIFICAÇÃO]],[1]Lista_Susp_!PRAZO,2,0)+Tabela1[[#This Row],[DATA]],"")</f>
        <v/>
      </c>
      <c r="AA1407" s="19" t="b">
        <f ca="1">IF(Tabela1[[#This Row],[R.A.E]]="SIM",IF(AC1407="ok","CONCLUÍDO",IF(Tabela1[[#This Row],[PRAZO ABERTURA R.A.E]]&lt;TODAY(),"ATRASADO","NO PRAZO")))</f>
        <v>0</v>
      </c>
      <c r="AB1407" s="19" t="str">
        <f ca="1">IF(Tabela1[[#This Row],[PRAZO ABERTURA R.A.E]]&gt;=TODAY(),"",IF(Tabela1[[#This Row],[STATUS]]="ATRASADO",TODAY()-Tabela1[[#This Row],[PRAZO ABERTURA R.A.E]],""))</f>
        <v/>
      </c>
      <c r="AE1407" s="2"/>
    </row>
    <row r="1408" spans="1:31" x14ac:dyDescent="0.25">
      <c r="A1408" s="67">
        <v>1407</v>
      </c>
      <c r="C1408" s="49"/>
      <c r="D1408" s="6" t="str">
        <f t="shared" si="19"/>
        <v>janeiro</v>
      </c>
      <c r="E1408" s="21"/>
      <c r="F1408" s="40"/>
      <c r="H1408" s="9"/>
      <c r="I1408" s="10"/>
      <c r="J1408" s="2"/>
      <c r="K1408" s="11"/>
      <c r="L1408" s="4"/>
      <c r="M1408" s="2"/>
      <c r="O1408" s="20"/>
      <c r="S1408" s="2"/>
      <c r="Y1408" s="2"/>
      <c r="Z1408" s="17" t="str">
        <f>IF(Tabela1[[#This Row],[R.A.E]]="SIM",VLOOKUP(Tabela1[[#This Row],[CLASSIFICAÇÃO]],[1]Lista_Susp_!PRAZO,2,0)+Tabela1[[#This Row],[DATA]],"")</f>
        <v/>
      </c>
      <c r="AA1408" s="19" t="b">
        <f ca="1">IF(Tabela1[[#This Row],[R.A.E]]="SIM",IF(AC1408="ok","CONCLUÍDO",IF(Tabela1[[#This Row],[PRAZO ABERTURA R.A.E]]&lt;TODAY(),"ATRASADO","NO PRAZO")))</f>
        <v>0</v>
      </c>
      <c r="AB1408" s="19" t="str">
        <f ca="1">IF(Tabela1[[#This Row],[PRAZO ABERTURA R.A.E]]&gt;=TODAY(),"",IF(Tabela1[[#This Row],[STATUS]]="ATRASADO",TODAY()-Tabela1[[#This Row],[PRAZO ABERTURA R.A.E]],""))</f>
        <v/>
      </c>
      <c r="AE1408" s="2"/>
    </row>
    <row r="1409" spans="1:31" x14ac:dyDescent="0.25">
      <c r="A1409" s="67">
        <v>1408</v>
      </c>
      <c r="C1409" s="49"/>
      <c r="D1409" s="6" t="str">
        <f t="shared" si="19"/>
        <v>janeiro</v>
      </c>
      <c r="E1409" s="21"/>
      <c r="F1409" s="40"/>
      <c r="H1409" s="9"/>
      <c r="I1409" s="10"/>
      <c r="J1409" s="2"/>
      <c r="K1409" s="11"/>
      <c r="L1409" s="4"/>
      <c r="M1409" s="2"/>
      <c r="O1409" s="20"/>
      <c r="S1409" s="2"/>
      <c r="Y1409" s="2"/>
      <c r="Z1409" s="17" t="str">
        <f>IF(Tabela1[[#This Row],[R.A.E]]="SIM",VLOOKUP(Tabela1[[#This Row],[CLASSIFICAÇÃO]],[1]Lista_Susp_!PRAZO,2,0)+Tabela1[[#This Row],[DATA]],"")</f>
        <v/>
      </c>
      <c r="AA1409" s="19" t="b">
        <f ca="1">IF(Tabela1[[#This Row],[R.A.E]]="SIM",IF(AC1409="ok","CONCLUÍDO",IF(Tabela1[[#This Row],[PRAZO ABERTURA R.A.E]]&lt;TODAY(),"ATRASADO","NO PRAZO")))</f>
        <v>0</v>
      </c>
      <c r="AB1409" s="19" t="str">
        <f ca="1">IF(Tabela1[[#This Row],[PRAZO ABERTURA R.A.E]]&gt;=TODAY(),"",IF(Tabela1[[#This Row],[STATUS]]="ATRASADO",TODAY()-Tabela1[[#This Row],[PRAZO ABERTURA R.A.E]],""))</f>
        <v/>
      </c>
      <c r="AE1409" s="2"/>
    </row>
    <row r="1410" spans="1:31" x14ac:dyDescent="0.25">
      <c r="A1410" s="67">
        <v>1409</v>
      </c>
      <c r="C1410" s="49"/>
      <c r="D1410" s="6" t="str">
        <f t="shared" si="19"/>
        <v>janeiro</v>
      </c>
      <c r="E1410" s="21"/>
      <c r="F1410" s="40"/>
      <c r="H1410" s="9"/>
      <c r="I1410" s="10"/>
      <c r="J1410" s="2"/>
      <c r="K1410" s="11"/>
      <c r="L1410" s="4"/>
      <c r="M1410" s="2"/>
      <c r="O1410" s="20"/>
      <c r="S1410" s="2"/>
      <c r="Y1410" s="2"/>
      <c r="Z1410" s="17" t="str">
        <f>IF(Tabela1[[#This Row],[R.A.E]]="SIM",VLOOKUP(Tabela1[[#This Row],[CLASSIFICAÇÃO]],[1]Lista_Susp_!PRAZO,2,0)+Tabela1[[#This Row],[DATA]],"")</f>
        <v/>
      </c>
      <c r="AA1410" s="19" t="b">
        <f ca="1">IF(Tabela1[[#This Row],[R.A.E]]="SIM",IF(AC1410="ok","CONCLUÍDO",IF(Tabela1[[#This Row],[PRAZO ABERTURA R.A.E]]&lt;TODAY(),"ATRASADO","NO PRAZO")))</f>
        <v>0</v>
      </c>
      <c r="AB1410" s="19" t="str">
        <f ca="1">IF(Tabela1[[#This Row],[PRAZO ABERTURA R.A.E]]&gt;=TODAY(),"",IF(Tabela1[[#This Row],[STATUS]]="ATRASADO",TODAY()-Tabela1[[#This Row],[PRAZO ABERTURA R.A.E]],""))</f>
        <v/>
      </c>
      <c r="AE1410" s="2"/>
    </row>
    <row r="1411" spans="1:31" x14ac:dyDescent="0.25">
      <c r="A1411" s="67">
        <v>1410</v>
      </c>
      <c r="C1411" s="49"/>
      <c r="D1411" s="6" t="str">
        <f t="shared" si="19"/>
        <v>janeiro</v>
      </c>
      <c r="E1411" s="21"/>
      <c r="F1411" s="40"/>
      <c r="H1411" s="9"/>
      <c r="I1411" s="10"/>
      <c r="J1411" s="2"/>
      <c r="K1411" s="11"/>
      <c r="L1411" s="4"/>
      <c r="M1411" s="2"/>
      <c r="O1411" s="20"/>
      <c r="S1411" s="2"/>
      <c r="Y1411" s="2"/>
      <c r="Z1411" s="17" t="str">
        <f>IF(Tabela1[[#This Row],[R.A.E]]="SIM",VLOOKUP(Tabela1[[#This Row],[CLASSIFICAÇÃO]],[1]Lista_Susp_!PRAZO,2,0)+Tabela1[[#This Row],[DATA]],"")</f>
        <v/>
      </c>
      <c r="AA1411" s="19" t="b">
        <f ca="1">IF(Tabela1[[#This Row],[R.A.E]]="SIM",IF(AC1411="ok","CONCLUÍDO",IF(Tabela1[[#This Row],[PRAZO ABERTURA R.A.E]]&lt;TODAY(),"ATRASADO","NO PRAZO")))</f>
        <v>0</v>
      </c>
      <c r="AB1411" s="19" t="str">
        <f ca="1">IF(Tabela1[[#This Row],[PRAZO ABERTURA R.A.E]]&gt;=TODAY(),"",IF(Tabela1[[#This Row],[STATUS]]="ATRASADO",TODAY()-Tabela1[[#This Row],[PRAZO ABERTURA R.A.E]],""))</f>
        <v/>
      </c>
      <c r="AE1411" s="2"/>
    </row>
    <row r="1412" spans="1:31" x14ac:dyDescent="0.25">
      <c r="A1412" s="67">
        <v>1411</v>
      </c>
      <c r="C1412" s="49"/>
      <c r="D1412" s="6" t="str">
        <f t="shared" si="19"/>
        <v>janeiro</v>
      </c>
      <c r="E1412" s="21"/>
      <c r="F1412" s="40"/>
      <c r="H1412" s="9"/>
      <c r="I1412" s="10"/>
      <c r="J1412" s="2"/>
      <c r="K1412" s="11"/>
      <c r="L1412" s="4"/>
      <c r="M1412" s="2"/>
      <c r="O1412" s="20"/>
      <c r="S1412" s="2"/>
      <c r="Y1412" s="2"/>
      <c r="Z1412" s="17" t="str">
        <f>IF(Tabela1[[#This Row],[R.A.E]]="SIM",VLOOKUP(Tabela1[[#This Row],[CLASSIFICAÇÃO]],[1]Lista_Susp_!PRAZO,2,0)+Tabela1[[#This Row],[DATA]],"")</f>
        <v/>
      </c>
      <c r="AA1412" s="19" t="b">
        <f ca="1">IF(Tabela1[[#This Row],[R.A.E]]="SIM",IF(AC1412="ok","CONCLUÍDO",IF(Tabela1[[#This Row],[PRAZO ABERTURA R.A.E]]&lt;TODAY(),"ATRASADO","NO PRAZO")))</f>
        <v>0</v>
      </c>
      <c r="AB1412" s="19" t="str">
        <f ca="1">IF(Tabela1[[#This Row],[PRAZO ABERTURA R.A.E]]&gt;=TODAY(),"",IF(Tabela1[[#This Row],[STATUS]]="ATRASADO",TODAY()-Tabela1[[#This Row],[PRAZO ABERTURA R.A.E]],""))</f>
        <v/>
      </c>
      <c r="AE1412" s="2"/>
    </row>
    <row r="1413" spans="1:31" x14ac:dyDescent="0.25">
      <c r="A1413" s="67">
        <v>1412</v>
      </c>
      <c r="C1413" s="49"/>
      <c r="D1413" s="6" t="str">
        <f t="shared" si="19"/>
        <v>janeiro</v>
      </c>
      <c r="E1413" s="21"/>
      <c r="F1413" s="40"/>
      <c r="H1413" s="9"/>
      <c r="I1413" s="10"/>
      <c r="J1413" s="2"/>
      <c r="K1413" s="11"/>
      <c r="L1413" s="4"/>
      <c r="M1413" s="2"/>
      <c r="O1413" s="20"/>
      <c r="S1413" s="2"/>
      <c r="Y1413" s="2"/>
      <c r="Z1413" s="17" t="str">
        <f>IF(Tabela1[[#This Row],[R.A.E]]="SIM",VLOOKUP(Tabela1[[#This Row],[CLASSIFICAÇÃO]],[1]Lista_Susp_!PRAZO,2,0)+Tabela1[[#This Row],[DATA]],"")</f>
        <v/>
      </c>
      <c r="AA1413" s="19" t="b">
        <f ca="1">IF(Tabela1[[#This Row],[R.A.E]]="SIM",IF(AC1413="ok","CONCLUÍDO",IF(Tabela1[[#This Row],[PRAZO ABERTURA R.A.E]]&lt;TODAY(),"ATRASADO","NO PRAZO")))</f>
        <v>0</v>
      </c>
      <c r="AB1413" s="19" t="str">
        <f ca="1">IF(Tabela1[[#This Row],[PRAZO ABERTURA R.A.E]]&gt;=TODAY(),"",IF(Tabela1[[#This Row],[STATUS]]="ATRASADO",TODAY()-Tabela1[[#This Row],[PRAZO ABERTURA R.A.E]],""))</f>
        <v/>
      </c>
      <c r="AE1413" s="2"/>
    </row>
    <row r="1414" spans="1:31" x14ac:dyDescent="0.25">
      <c r="A1414" s="67">
        <v>1413</v>
      </c>
      <c r="C1414" s="49"/>
      <c r="D1414" s="6" t="str">
        <f t="shared" si="19"/>
        <v>janeiro</v>
      </c>
      <c r="E1414" s="21"/>
      <c r="F1414" s="40"/>
      <c r="H1414" s="9"/>
      <c r="I1414" s="10"/>
      <c r="J1414" s="2"/>
      <c r="K1414" s="11"/>
      <c r="L1414" s="4"/>
      <c r="M1414" s="2"/>
      <c r="O1414" s="20"/>
      <c r="S1414" s="2"/>
      <c r="Y1414" s="2"/>
      <c r="Z1414" s="17" t="str">
        <f>IF(Tabela1[[#This Row],[R.A.E]]="SIM",VLOOKUP(Tabela1[[#This Row],[CLASSIFICAÇÃO]],[1]Lista_Susp_!PRAZO,2,0)+Tabela1[[#This Row],[DATA]],"")</f>
        <v/>
      </c>
      <c r="AA1414" s="19" t="b">
        <f ca="1">IF(Tabela1[[#This Row],[R.A.E]]="SIM",IF(AC1414="ok","CONCLUÍDO",IF(Tabela1[[#This Row],[PRAZO ABERTURA R.A.E]]&lt;TODAY(),"ATRASADO","NO PRAZO")))</f>
        <v>0</v>
      </c>
      <c r="AB1414" s="19" t="str">
        <f ca="1">IF(Tabela1[[#This Row],[PRAZO ABERTURA R.A.E]]&gt;=TODAY(),"",IF(Tabela1[[#This Row],[STATUS]]="ATRASADO",TODAY()-Tabela1[[#This Row],[PRAZO ABERTURA R.A.E]],""))</f>
        <v/>
      </c>
      <c r="AE1414" s="2"/>
    </row>
    <row r="1415" spans="1:31" x14ac:dyDescent="0.25">
      <c r="A1415" s="67">
        <v>1414</v>
      </c>
      <c r="C1415" s="49"/>
      <c r="D1415" s="6" t="str">
        <f t="shared" si="19"/>
        <v>janeiro</v>
      </c>
      <c r="E1415" s="21"/>
      <c r="F1415" s="40"/>
      <c r="H1415" s="9"/>
      <c r="I1415" s="10"/>
      <c r="J1415" s="2"/>
      <c r="K1415" s="11"/>
      <c r="L1415" s="4"/>
      <c r="M1415" s="2"/>
      <c r="O1415" s="20"/>
      <c r="S1415" s="2"/>
      <c r="Y1415" s="2"/>
      <c r="Z1415" s="17" t="str">
        <f>IF(Tabela1[[#This Row],[R.A.E]]="SIM",VLOOKUP(Tabela1[[#This Row],[CLASSIFICAÇÃO]],[1]Lista_Susp_!PRAZO,2,0)+Tabela1[[#This Row],[DATA]],"")</f>
        <v/>
      </c>
      <c r="AA1415" s="19" t="b">
        <f ca="1">IF(Tabela1[[#This Row],[R.A.E]]="SIM",IF(AC1415="ok","CONCLUÍDO",IF(Tabela1[[#This Row],[PRAZO ABERTURA R.A.E]]&lt;TODAY(),"ATRASADO","NO PRAZO")))</f>
        <v>0</v>
      </c>
      <c r="AB1415" s="19" t="str">
        <f ca="1">IF(Tabela1[[#This Row],[PRAZO ABERTURA R.A.E]]&gt;=TODAY(),"",IF(Tabela1[[#This Row],[STATUS]]="ATRASADO",TODAY()-Tabela1[[#This Row],[PRAZO ABERTURA R.A.E]],""))</f>
        <v/>
      </c>
      <c r="AE1415" s="2"/>
    </row>
    <row r="1416" spans="1:31" x14ac:dyDescent="0.25">
      <c r="A1416" s="67">
        <v>1415</v>
      </c>
      <c r="C1416" s="49"/>
      <c r="D1416" s="6" t="str">
        <f t="shared" si="19"/>
        <v>janeiro</v>
      </c>
      <c r="E1416" s="21"/>
      <c r="F1416" s="40"/>
      <c r="H1416" s="9"/>
      <c r="I1416" s="10"/>
      <c r="J1416" s="2"/>
      <c r="K1416" s="11"/>
      <c r="L1416" s="4"/>
      <c r="M1416" s="2"/>
      <c r="O1416" s="20"/>
      <c r="S1416" s="2"/>
      <c r="Y1416" s="2"/>
      <c r="Z1416" s="17" t="str">
        <f>IF(Tabela1[[#This Row],[R.A.E]]="SIM",VLOOKUP(Tabela1[[#This Row],[CLASSIFICAÇÃO]],[1]Lista_Susp_!PRAZO,2,0)+Tabela1[[#This Row],[DATA]],"")</f>
        <v/>
      </c>
      <c r="AA1416" s="19" t="b">
        <f ca="1">IF(Tabela1[[#This Row],[R.A.E]]="SIM",IF(AC1416="ok","CONCLUÍDO",IF(Tabela1[[#This Row],[PRAZO ABERTURA R.A.E]]&lt;TODAY(),"ATRASADO","NO PRAZO")))</f>
        <v>0</v>
      </c>
      <c r="AB1416" s="19" t="str">
        <f ca="1">IF(Tabela1[[#This Row],[PRAZO ABERTURA R.A.E]]&gt;=TODAY(),"",IF(Tabela1[[#This Row],[STATUS]]="ATRASADO",TODAY()-Tabela1[[#This Row],[PRAZO ABERTURA R.A.E]],""))</f>
        <v/>
      </c>
      <c r="AE1416" s="2"/>
    </row>
    <row r="1417" spans="1:31" x14ac:dyDescent="0.25">
      <c r="A1417" s="67">
        <v>1416</v>
      </c>
      <c r="C1417" s="49"/>
      <c r="D1417" s="6" t="str">
        <f t="shared" si="19"/>
        <v>janeiro</v>
      </c>
      <c r="E1417" s="21"/>
      <c r="F1417" s="40"/>
      <c r="H1417" s="9"/>
      <c r="I1417" s="10"/>
      <c r="J1417" s="2"/>
      <c r="K1417" s="11"/>
      <c r="L1417" s="4"/>
      <c r="M1417" s="2"/>
      <c r="O1417" s="20"/>
      <c r="S1417" s="2"/>
      <c r="Y1417" s="2"/>
      <c r="Z1417" s="17" t="str">
        <f>IF(Tabela1[[#This Row],[R.A.E]]="SIM",VLOOKUP(Tabela1[[#This Row],[CLASSIFICAÇÃO]],[1]Lista_Susp_!PRAZO,2,0)+Tabela1[[#This Row],[DATA]],"")</f>
        <v/>
      </c>
      <c r="AA1417" s="19" t="b">
        <f ca="1">IF(Tabela1[[#This Row],[R.A.E]]="SIM",IF(AC1417="ok","CONCLUÍDO",IF(Tabela1[[#This Row],[PRAZO ABERTURA R.A.E]]&lt;TODAY(),"ATRASADO","NO PRAZO")))</f>
        <v>0</v>
      </c>
      <c r="AB1417" s="19" t="str">
        <f ca="1">IF(Tabela1[[#This Row],[PRAZO ABERTURA R.A.E]]&gt;=TODAY(),"",IF(Tabela1[[#This Row],[STATUS]]="ATRASADO",TODAY()-Tabela1[[#This Row],[PRAZO ABERTURA R.A.E]],""))</f>
        <v/>
      </c>
      <c r="AE1417" s="2"/>
    </row>
    <row r="1418" spans="1:31" x14ac:dyDescent="0.25">
      <c r="A1418" s="67">
        <v>1417</v>
      </c>
      <c r="C1418" s="49"/>
      <c r="D1418" s="6" t="str">
        <f t="shared" si="19"/>
        <v>janeiro</v>
      </c>
      <c r="E1418" s="21"/>
      <c r="F1418" s="40"/>
      <c r="H1418" s="9"/>
      <c r="I1418" s="10"/>
      <c r="J1418" s="2"/>
      <c r="K1418" s="11"/>
      <c r="L1418" s="4"/>
      <c r="M1418" s="2"/>
      <c r="O1418" s="20"/>
      <c r="S1418" s="2"/>
      <c r="Y1418" s="2"/>
      <c r="Z1418" s="17" t="str">
        <f>IF(Tabela1[[#This Row],[R.A.E]]="SIM",VLOOKUP(Tabela1[[#This Row],[CLASSIFICAÇÃO]],[1]Lista_Susp_!PRAZO,2,0)+Tabela1[[#This Row],[DATA]],"")</f>
        <v/>
      </c>
      <c r="AA1418" s="19" t="b">
        <f ca="1">IF(Tabela1[[#This Row],[R.A.E]]="SIM",IF(AC1418="ok","CONCLUÍDO",IF(Tabela1[[#This Row],[PRAZO ABERTURA R.A.E]]&lt;TODAY(),"ATRASADO","NO PRAZO")))</f>
        <v>0</v>
      </c>
      <c r="AB1418" s="19" t="str">
        <f ca="1">IF(Tabela1[[#This Row],[PRAZO ABERTURA R.A.E]]&gt;=TODAY(),"",IF(Tabela1[[#This Row],[STATUS]]="ATRASADO",TODAY()-Tabela1[[#This Row],[PRAZO ABERTURA R.A.E]],""))</f>
        <v/>
      </c>
      <c r="AE1418" s="2"/>
    </row>
    <row r="1419" spans="1:31" x14ac:dyDescent="0.25">
      <c r="A1419" s="67">
        <v>1418</v>
      </c>
      <c r="C1419" s="49"/>
      <c r="D1419" s="6" t="str">
        <f t="shared" si="19"/>
        <v>janeiro</v>
      </c>
      <c r="E1419" s="21"/>
      <c r="F1419" s="40"/>
      <c r="H1419" s="9"/>
      <c r="I1419" s="10"/>
      <c r="J1419" s="2"/>
      <c r="K1419" s="11"/>
      <c r="L1419" s="4"/>
      <c r="M1419" s="2"/>
      <c r="O1419" s="20"/>
      <c r="S1419" s="2"/>
      <c r="Y1419" s="2"/>
      <c r="Z1419" s="17" t="str">
        <f>IF(Tabela1[[#This Row],[R.A.E]]="SIM",VLOOKUP(Tabela1[[#This Row],[CLASSIFICAÇÃO]],[1]Lista_Susp_!PRAZO,2,0)+Tabela1[[#This Row],[DATA]],"")</f>
        <v/>
      </c>
      <c r="AA1419" s="19" t="b">
        <f ca="1">IF(Tabela1[[#This Row],[R.A.E]]="SIM",IF(AC1419="ok","CONCLUÍDO",IF(Tabela1[[#This Row],[PRAZO ABERTURA R.A.E]]&lt;TODAY(),"ATRASADO","NO PRAZO")))</f>
        <v>0</v>
      </c>
      <c r="AB1419" s="19" t="str">
        <f ca="1">IF(Tabela1[[#This Row],[PRAZO ABERTURA R.A.E]]&gt;=TODAY(),"",IF(Tabela1[[#This Row],[STATUS]]="ATRASADO",TODAY()-Tabela1[[#This Row],[PRAZO ABERTURA R.A.E]],""))</f>
        <v/>
      </c>
      <c r="AE1419" s="2"/>
    </row>
    <row r="1420" spans="1:31" x14ac:dyDescent="0.25">
      <c r="A1420" s="67">
        <v>1419</v>
      </c>
      <c r="C1420" s="49"/>
      <c r="D1420" s="6" t="str">
        <f t="shared" si="19"/>
        <v>janeiro</v>
      </c>
      <c r="E1420" s="21"/>
      <c r="F1420" s="40"/>
      <c r="H1420" s="9"/>
      <c r="I1420" s="10"/>
      <c r="J1420" s="2"/>
      <c r="K1420" s="11"/>
      <c r="L1420" s="4"/>
      <c r="M1420" s="2"/>
      <c r="O1420" s="20"/>
      <c r="S1420" s="2"/>
      <c r="Y1420" s="2"/>
      <c r="Z1420" s="17" t="str">
        <f>IF(Tabela1[[#This Row],[R.A.E]]="SIM",VLOOKUP(Tabela1[[#This Row],[CLASSIFICAÇÃO]],[1]Lista_Susp_!PRAZO,2,0)+Tabela1[[#This Row],[DATA]],"")</f>
        <v/>
      </c>
      <c r="AA1420" s="19" t="b">
        <f ca="1">IF(Tabela1[[#This Row],[R.A.E]]="SIM",IF(AC1420="ok","CONCLUÍDO",IF(Tabela1[[#This Row],[PRAZO ABERTURA R.A.E]]&lt;TODAY(),"ATRASADO","NO PRAZO")))</f>
        <v>0</v>
      </c>
      <c r="AB1420" s="19" t="str">
        <f ca="1">IF(Tabela1[[#This Row],[PRAZO ABERTURA R.A.E]]&gt;=TODAY(),"",IF(Tabela1[[#This Row],[STATUS]]="ATRASADO",TODAY()-Tabela1[[#This Row],[PRAZO ABERTURA R.A.E]],""))</f>
        <v/>
      </c>
      <c r="AE1420" s="2"/>
    </row>
    <row r="1421" spans="1:31" x14ac:dyDescent="0.25">
      <c r="A1421" s="67">
        <v>1420</v>
      </c>
      <c r="C1421" s="49"/>
      <c r="D1421" s="6" t="str">
        <f t="shared" si="19"/>
        <v>janeiro</v>
      </c>
      <c r="E1421" s="21"/>
      <c r="F1421" s="40"/>
      <c r="H1421" s="9"/>
      <c r="I1421" s="10"/>
      <c r="J1421" s="2"/>
      <c r="K1421" s="11"/>
      <c r="L1421" s="4"/>
      <c r="M1421" s="2"/>
      <c r="O1421" s="20"/>
      <c r="S1421" s="2"/>
      <c r="Y1421" s="2"/>
      <c r="Z1421" s="17" t="str">
        <f>IF(Tabela1[[#This Row],[R.A.E]]="SIM",VLOOKUP(Tabela1[[#This Row],[CLASSIFICAÇÃO]],[1]Lista_Susp_!PRAZO,2,0)+Tabela1[[#This Row],[DATA]],"")</f>
        <v/>
      </c>
      <c r="AA1421" s="19" t="b">
        <f ca="1">IF(Tabela1[[#This Row],[R.A.E]]="SIM",IF(AC1421="ok","CONCLUÍDO",IF(Tabela1[[#This Row],[PRAZO ABERTURA R.A.E]]&lt;TODAY(),"ATRASADO","NO PRAZO")))</f>
        <v>0</v>
      </c>
      <c r="AB1421" s="19" t="str">
        <f ca="1">IF(Tabela1[[#This Row],[PRAZO ABERTURA R.A.E]]&gt;=TODAY(),"",IF(Tabela1[[#This Row],[STATUS]]="ATRASADO",TODAY()-Tabela1[[#This Row],[PRAZO ABERTURA R.A.E]],""))</f>
        <v/>
      </c>
      <c r="AE1421" s="2"/>
    </row>
    <row r="1422" spans="1:31" x14ac:dyDescent="0.25">
      <c r="A1422" s="67">
        <v>1421</v>
      </c>
      <c r="C1422" s="49"/>
      <c r="D1422" s="6" t="str">
        <f t="shared" si="19"/>
        <v>janeiro</v>
      </c>
      <c r="E1422" s="21"/>
      <c r="F1422" s="40"/>
      <c r="H1422" s="9"/>
      <c r="I1422" s="10"/>
      <c r="J1422" s="2"/>
      <c r="K1422" s="11"/>
      <c r="L1422" s="4"/>
      <c r="M1422" s="2"/>
      <c r="O1422" s="20"/>
      <c r="S1422" s="2"/>
      <c r="Y1422" s="2"/>
      <c r="Z1422" s="17" t="str">
        <f>IF(Tabela1[[#This Row],[R.A.E]]="SIM",VLOOKUP(Tabela1[[#This Row],[CLASSIFICAÇÃO]],[1]Lista_Susp_!PRAZO,2,0)+Tabela1[[#This Row],[DATA]],"")</f>
        <v/>
      </c>
      <c r="AA1422" s="19" t="b">
        <f ca="1">IF(Tabela1[[#This Row],[R.A.E]]="SIM",IF(AC1422="ok","CONCLUÍDO",IF(Tabela1[[#This Row],[PRAZO ABERTURA R.A.E]]&lt;TODAY(),"ATRASADO","NO PRAZO")))</f>
        <v>0</v>
      </c>
      <c r="AB1422" s="19" t="str">
        <f ca="1">IF(Tabela1[[#This Row],[PRAZO ABERTURA R.A.E]]&gt;=TODAY(),"",IF(Tabela1[[#This Row],[STATUS]]="ATRASADO",TODAY()-Tabela1[[#This Row],[PRAZO ABERTURA R.A.E]],""))</f>
        <v/>
      </c>
      <c r="AE1422" s="2"/>
    </row>
    <row r="1423" spans="1:31" x14ac:dyDescent="0.25">
      <c r="A1423" s="67">
        <v>1422</v>
      </c>
      <c r="C1423" s="49"/>
      <c r="D1423" s="6" t="str">
        <f t="shared" ref="D1423:D1486" si="20">TEXT(C1423,"MMMM")</f>
        <v>janeiro</v>
      </c>
      <c r="E1423" s="21"/>
      <c r="F1423" s="40"/>
      <c r="H1423" s="9"/>
      <c r="I1423" s="10"/>
      <c r="J1423" s="2"/>
      <c r="K1423" s="11"/>
      <c r="L1423" s="4"/>
      <c r="M1423" s="2"/>
      <c r="O1423" s="20"/>
      <c r="S1423" s="2"/>
      <c r="Y1423" s="2"/>
      <c r="Z1423" s="17" t="str">
        <f>IF(Tabela1[[#This Row],[R.A.E]]="SIM",VLOOKUP(Tabela1[[#This Row],[CLASSIFICAÇÃO]],[1]Lista_Susp_!PRAZO,2,0)+Tabela1[[#This Row],[DATA]],"")</f>
        <v/>
      </c>
      <c r="AA1423" s="19" t="b">
        <f ca="1">IF(Tabela1[[#This Row],[R.A.E]]="SIM",IF(AC1423="ok","CONCLUÍDO",IF(Tabela1[[#This Row],[PRAZO ABERTURA R.A.E]]&lt;TODAY(),"ATRASADO","NO PRAZO")))</f>
        <v>0</v>
      </c>
      <c r="AB1423" s="19" t="str">
        <f ca="1">IF(Tabela1[[#This Row],[PRAZO ABERTURA R.A.E]]&gt;=TODAY(),"",IF(Tabela1[[#This Row],[STATUS]]="ATRASADO",TODAY()-Tabela1[[#This Row],[PRAZO ABERTURA R.A.E]],""))</f>
        <v/>
      </c>
      <c r="AE1423" s="2"/>
    </row>
    <row r="1424" spans="1:31" x14ac:dyDescent="0.25">
      <c r="A1424" s="67">
        <v>1423</v>
      </c>
      <c r="C1424" s="49"/>
      <c r="D1424" s="6" t="str">
        <f t="shared" si="20"/>
        <v>janeiro</v>
      </c>
      <c r="E1424" s="21"/>
      <c r="F1424" s="40"/>
      <c r="H1424" s="9"/>
      <c r="I1424" s="10"/>
      <c r="J1424" s="2"/>
      <c r="K1424" s="11"/>
      <c r="L1424" s="4"/>
      <c r="M1424" s="2"/>
      <c r="O1424" s="20"/>
      <c r="S1424" s="2"/>
      <c r="Y1424" s="2"/>
      <c r="Z1424" s="17" t="str">
        <f>IF(Tabela1[[#This Row],[R.A.E]]="SIM",VLOOKUP(Tabela1[[#This Row],[CLASSIFICAÇÃO]],[1]Lista_Susp_!PRAZO,2,0)+Tabela1[[#This Row],[DATA]],"")</f>
        <v/>
      </c>
      <c r="AA1424" s="19" t="b">
        <f ca="1">IF(Tabela1[[#This Row],[R.A.E]]="SIM",IF(AC1424="ok","CONCLUÍDO",IF(Tabela1[[#This Row],[PRAZO ABERTURA R.A.E]]&lt;TODAY(),"ATRASADO","NO PRAZO")))</f>
        <v>0</v>
      </c>
      <c r="AB1424" s="19" t="str">
        <f ca="1">IF(Tabela1[[#This Row],[PRAZO ABERTURA R.A.E]]&gt;=TODAY(),"",IF(Tabela1[[#This Row],[STATUS]]="ATRASADO",TODAY()-Tabela1[[#This Row],[PRAZO ABERTURA R.A.E]],""))</f>
        <v/>
      </c>
      <c r="AE1424" s="2"/>
    </row>
    <row r="1425" spans="1:31" x14ac:dyDescent="0.25">
      <c r="A1425" s="67">
        <v>1424</v>
      </c>
      <c r="C1425" s="49"/>
      <c r="D1425" s="6" t="str">
        <f t="shared" si="20"/>
        <v>janeiro</v>
      </c>
      <c r="E1425" s="21"/>
      <c r="F1425" s="40"/>
      <c r="H1425" s="9"/>
      <c r="I1425" s="10"/>
      <c r="J1425" s="2"/>
      <c r="K1425" s="11"/>
      <c r="L1425" s="4"/>
      <c r="M1425" s="2"/>
      <c r="O1425" s="20"/>
      <c r="S1425" s="2"/>
      <c r="Y1425" s="2"/>
      <c r="Z1425" s="17" t="str">
        <f>IF(Tabela1[[#This Row],[R.A.E]]="SIM",VLOOKUP(Tabela1[[#This Row],[CLASSIFICAÇÃO]],[1]Lista_Susp_!PRAZO,2,0)+Tabela1[[#This Row],[DATA]],"")</f>
        <v/>
      </c>
      <c r="AA1425" s="19" t="b">
        <f ca="1">IF(Tabela1[[#This Row],[R.A.E]]="SIM",IF(AC1425="ok","CONCLUÍDO",IF(Tabela1[[#This Row],[PRAZO ABERTURA R.A.E]]&lt;TODAY(),"ATRASADO","NO PRAZO")))</f>
        <v>0</v>
      </c>
      <c r="AB1425" s="19" t="str">
        <f ca="1">IF(Tabela1[[#This Row],[PRAZO ABERTURA R.A.E]]&gt;=TODAY(),"",IF(Tabela1[[#This Row],[STATUS]]="ATRASADO",TODAY()-Tabela1[[#This Row],[PRAZO ABERTURA R.A.E]],""))</f>
        <v/>
      </c>
      <c r="AE1425" s="2"/>
    </row>
    <row r="1426" spans="1:31" x14ac:dyDescent="0.25">
      <c r="A1426" s="67">
        <v>1425</v>
      </c>
      <c r="C1426" s="49"/>
      <c r="D1426" s="6" t="str">
        <f t="shared" si="20"/>
        <v>janeiro</v>
      </c>
      <c r="E1426" s="21"/>
      <c r="F1426" s="40"/>
      <c r="H1426" s="9"/>
      <c r="I1426" s="10"/>
      <c r="J1426" s="2"/>
      <c r="K1426" s="11"/>
      <c r="L1426" s="4"/>
      <c r="M1426" s="2"/>
      <c r="O1426" s="20"/>
      <c r="S1426" s="2"/>
      <c r="Y1426" s="2"/>
      <c r="Z1426" s="17" t="str">
        <f>IF(Tabela1[[#This Row],[R.A.E]]="SIM",VLOOKUP(Tabela1[[#This Row],[CLASSIFICAÇÃO]],[1]Lista_Susp_!PRAZO,2,0)+Tabela1[[#This Row],[DATA]],"")</f>
        <v/>
      </c>
      <c r="AA1426" s="19" t="b">
        <f ca="1">IF(Tabela1[[#This Row],[R.A.E]]="SIM",IF(AC1426="ok","CONCLUÍDO",IF(Tabela1[[#This Row],[PRAZO ABERTURA R.A.E]]&lt;TODAY(),"ATRASADO","NO PRAZO")))</f>
        <v>0</v>
      </c>
      <c r="AB1426" s="19" t="str">
        <f ca="1">IF(Tabela1[[#This Row],[PRAZO ABERTURA R.A.E]]&gt;=TODAY(),"",IF(Tabela1[[#This Row],[STATUS]]="ATRASADO",TODAY()-Tabela1[[#This Row],[PRAZO ABERTURA R.A.E]],""))</f>
        <v/>
      </c>
      <c r="AE1426" s="2"/>
    </row>
    <row r="1427" spans="1:31" x14ac:dyDescent="0.25">
      <c r="A1427" s="67">
        <v>1426</v>
      </c>
      <c r="C1427" s="49"/>
      <c r="D1427" s="6" t="str">
        <f t="shared" si="20"/>
        <v>janeiro</v>
      </c>
      <c r="E1427" s="21"/>
      <c r="F1427" s="40"/>
      <c r="H1427" s="9"/>
      <c r="I1427" s="10"/>
      <c r="J1427" s="2"/>
      <c r="K1427" s="11"/>
      <c r="L1427" s="4"/>
      <c r="M1427" s="2"/>
      <c r="O1427" s="20"/>
      <c r="S1427" s="2"/>
      <c r="Y1427" s="2"/>
      <c r="Z1427" s="17" t="str">
        <f>IF(Tabela1[[#This Row],[R.A.E]]="SIM",VLOOKUP(Tabela1[[#This Row],[CLASSIFICAÇÃO]],[1]Lista_Susp_!PRAZO,2,0)+Tabela1[[#This Row],[DATA]],"")</f>
        <v/>
      </c>
      <c r="AA1427" s="19" t="b">
        <f ca="1">IF(Tabela1[[#This Row],[R.A.E]]="SIM",IF(AC1427="ok","CONCLUÍDO",IF(Tabela1[[#This Row],[PRAZO ABERTURA R.A.E]]&lt;TODAY(),"ATRASADO","NO PRAZO")))</f>
        <v>0</v>
      </c>
      <c r="AB1427" s="19" t="str">
        <f ca="1">IF(Tabela1[[#This Row],[PRAZO ABERTURA R.A.E]]&gt;=TODAY(),"",IF(Tabela1[[#This Row],[STATUS]]="ATRASADO",TODAY()-Tabela1[[#This Row],[PRAZO ABERTURA R.A.E]],""))</f>
        <v/>
      </c>
      <c r="AE1427" s="2"/>
    </row>
    <row r="1428" spans="1:31" x14ac:dyDescent="0.25">
      <c r="A1428" s="67">
        <v>1427</v>
      </c>
      <c r="C1428" s="49"/>
      <c r="D1428" s="6" t="str">
        <f t="shared" si="20"/>
        <v>janeiro</v>
      </c>
      <c r="E1428" s="21"/>
      <c r="F1428" s="40"/>
      <c r="H1428" s="9"/>
      <c r="I1428" s="10"/>
      <c r="J1428" s="2"/>
      <c r="K1428" s="11"/>
      <c r="L1428" s="4"/>
      <c r="M1428" s="2"/>
      <c r="O1428" s="20"/>
      <c r="S1428" s="2"/>
      <c r="Y1428" s="2"/>
      <c r="Z1428" s="17" t="str">
        <f>IF(Tabela1[[#This Row],[R.A.E]]="SIM",VLOOKUP(Tabela1[[#This Row],[CLASSIFICAÇÃO]],[1]Lista_Susp_!PRAZO,2,0)+Tabela1[[#This Row],[DATA]],"")</f>
        <v/>
      </c>
      <c r="AA1428" s="19" t="b">
        <f ca="1">IF(Tabela1[[#This Row],[R.A.E]]="SIM",IF(AC1428="ok","CONCLUÍDO",IF(Tabela1[[#This Row],[PRAZO ABERTURA R.A.E]]&lt;TODAY(),"ATRASADO","NO PRAZO")))</f>
        <v>0</v>
      </c>
      <c r="AB1428" s="19" t="str">
        <f ca="1">IF(Tabela1[[#This Row],[PRAZO ABERTURA R.A.E]]&gt;=TODAY(),"",IF(Tabela1[[#This Row],[STATUS]]="ATRASADO",TODAY()-Tabela1[[#This Row],[PRAZO ABERTURA R.A.E]],""))</f>
        <v/>
      </c>
      <c r="AE1428" s="2"/>
    </row>
    <row r="1429" spans="1:31" x14ac:dyDescent="0.25">
      <c r="A1429" s="67">
        <v>1428</v>
      </c>
      <c r="C1429" s="49"/>
      <c r="D1429" s="6" t="str">
        <f t="shared" si="20"/>
        <v>janeiro</v>
      </c>
      <c r="E1429" s="21"/>
      <c r="F1429" s="40"/>
      <c r="H1429" s="9"/>
      <c r="I1429" s="10"/>
      <c r="J1429" s="2"/>
      <c r="K1429" s="11"/>
      <c r="L1429" s="4"/>
      <c r="M1429" s="2"/>
      <c r="O1429" s="20"/>
      <c r="S1429" s="2"/>
      <c r="Y1429" s="2"/>
      <c r="Z1429" s="17" t="str">
        <f>IF(Tabela1[[#This Row],[R.A.E]]="SIM",VLOOKUP(Tabela1[[#This Row],[CLASSIFICAÇÃO]],[1]Lista_Susp_!PRAZO,2,0)+Tabela1[[#This Row],[DATA]],"")</f>
        <v/>
      </c>
      <c r="AA1429" s="19" t="b">
        <f ca="1">IF(Tabela1[[#This Row],[R.A.E]]="SIM",IF(AC1429="ok","CONCLUÍDO",IF(Tabela1[[#This Row],[PRAZO ABERTURA R.A.E]]&lt;TODAY(),"ATRASADO","NO PRAZO")))</f>
        <v>0</v>
      </c>
      <c r="AB1429" s="19" t="str">
        <f ca="1">IF(Tabela1[[#This Row],[PRAZO ABERTURA R.A.E]]&gt;=TODAY(),"",IF(Tabela1[[#This Row],[STATUS]]="ATRASADO",TODAY()-Tabela1[[#This Row],[PRAZO ABERTURA R.A.E]],""))</f>
        <v/>
      </c>
      <c r="AE1429" s="2"/>
    </row>
    <row r="1430" spans="1:31" x14ac:dyDescent="0.25">
      <c r="A1430" s="67">
        <v>1429</v>
      </c>
      <c r="C1430" s="49"/>
      <c r="D1430" s="6" t="str">
        <f t="shared" si="20"/>
        <v>janeiro</v>
      </c>
      <c r="E1430" s="21"/>
      <c r="F1430" s="40"/>
      <c r="H1430" s="9"/>
      <c r="I1430" s="10"/>
      <c r="J1430" s="2"/>
      <c r="K1430" s="11"/>
      <c r="L1430" s="4"/>
      <c r="M1430" s="2"/>
      <c r="O1430" s="20"/>
      <c r="S1430" s="2"/>
      <c r="Y1430" s="2"/>
      <c r="Z1430" s="17" t="str">
        <f>IF(Tabela1[[#This Row],[R.A.E]]="SIM",VLOOKUP(Tabela1[[#This Row],[CLASSIFICAÇÃO]],[1]Lista_Susp_!PRAZO,2,0)+Tabela1[[#This Row],[DATA]],"")</f>
        <v/>
      </c>
      <c r="AA1430" s="19" t="b">
        <f ca="1">IF(Tabela1[[#This Row],[R.A.E]]="SIM",IF(AC1430="ok","CONCLUÍDO",IF(Tabela1[[#This Row],[PRAZO ABERTURA R.A.E]]&lt;TODAY(),"ATRASADO","NO PRAZO")))</f>
        <v>0</v>
      </c>
      <c r="AB1430" s="19" t="str">
        <f ca="1">IF(Tabela1[[#This Row],[PRAZO ABERTURA R.A.E]]&gt;=TODAY(),"",IF(Tabela1[[#This Row],[STATUS]]="ATRASADO",TODAY()-Tabela1[[#This Row],[PRAZO ABERTURA R.A.E]],""))</f>
        <v/>
      </c>
      <c r="AE1430" s="2"/>
    </row>
    <row r="1431" spans="1:31" x14ac:dyDescent="0.25">
      <c r="A1431" s="67">
        <v>1430</v>
      </c>
      <c r="C1431" s="49"/>
      <c r="D1431" s="6" t="str">
        <f t="shared" si="20"/>
        <v>janeiro</v>
      </c>
      <c r="E1431" s="21"/>
      <c r="F1431" s="40"/>
      <c r="H1431" s="9"/>
      <c r="I1431" s="10"/>
      <c r="J1431" s="2"/>
      <c r="K1431" s="11"/>
      <c r="L1431" s="4"/>
      <c r="M1431" s="2"/>
      <c r="O1431" s="20"/>
      <c r="S1431" s="2"/>
      <c r="Y1431" s="2"/>
      <c r="Z1431" s="17" t="str">
        <f>IF(Tabela1[[#This Row],[R.A.E]]="SIM",VLOOKUP(Tabela1[[#This Row],[CLASSIFICAÇÃO]],[1]Lista_Susp_!PRAZO,2,0)+Tabela1[[#This Row],[DATA]],"")</f>
        <v/>
      </c>
      <c r="AA1431" s="19" t="b">
        <f ca="1">IF(Tabela1[[#This Row],[R.A.E]]="SIM",IF(AC1431="ok","CONCLUÍDO",IF(Tabela1[[#This Row],[PRAZO ABERTURA R.A.E]]&lt;TODAY(),"ATRASADO","NO PRAZO")))</f>
        <v>0</v>
      </c>
      <c r="AB1431" s="19" t="str">
        <f ca="1">IF(Tabela1[[#This Row],[PRAZO ABERTURA R.A.E]]&gt;=TODAY(),"",IF(Tabela1[[#This Row],[STATUS]]="ATRASADO",TODAY()-Tabela1[[#This Row],[PRAZO ABERTURA R.A.E]],""))</f>
        <v/>
      </c>
      <c r="AE1431" s="2"/>
    </row>
    <row r="1432" spans="1:31" x14ac:dyDescent="0.25">
      <c r="A1432" s="67">
        <v>1431</v>
      </c>
      <c r="C1432" s="49"/>
      <c r="D1432" s="6" t="str">
        <f t="shared" si="20"/>
        <v>janeiro</v>
      </c>
      <c r="E1432" s="21"/>
      <c r="F1432" s="40"/>
      <c r="H1432" s="9"/>
      <c r="I1432" s="10"/>
      <c r="J1432" s="2"/>
      <c r="K1432" s="11"/>
      <c r="L1432" s="4"/>
      <c r="M1432" s="2"/>
      <c r="O1432" s="20"/>
      <c r="S1432" s="2"/>
      <c r="Y1432" s="2"/>
      <c r="Z1432" s="17" t="str">
        <f>IF(Tabela1[[#This Row],[R.A.E]]="SIM",VLOOKUP(Tabela1[[#This Row],[CLASSIFICAÇÃO]],[1]Lista_Susp_!PRAZO,2,0)+Tabela1[[#This Row],[DATA]],"")</f>
        <v/>
      </c>
      <c r="AA1432" s="19" t="b">
        <f ca="1">IF(Tabela1[[#This Row],[R.A.E]]="SIM",IF(AC1432="ok","CONCLUÍDO",IF(Tabela1[[#This Row],[PRAZO ABERTURA R.A.E]]&lt;TODAY(),"ATRASADO","NO PRAZO")))</f>
        <v>0</v>
      </c>
      <c r="AB1432" s="19" t="str">
        <f ca="1">IF(Tabela1[[#This Row],[PRAZO ABERTURA R.A.E]]&gt;=TODAY(),"",IF(Tabela1[[#This Row],[STATUS]]="ATRASADO",TODAY()-Tabela1[[#This Row],[PRAZO ABERTURA R.A.E]],""))</f>
        <v/>
      </c>
      <c r="AE1432" s="2"/>
    </row>
    <row r="1433" spans="1:31" x14ac:dyDescent="0.25">
      <c r="A1433" s="67">
        <v>1432</v>
      </c>
      <c r="C1433" s="49"/>
      <c r="D1433" s="6" t="str">
        <f t="shared" si="20"/>
        <v>janeiro</v>
      </c>
      <c r="E1433" s="21"/>
      <c r="F1433" s="40"/>
      <c r="H1433" s="9"/>
      <c r="I1433" s="10"/>
      <c r="J1433" s="2"/>
      <c r="K1433" s="11"/>
      <c r="L1433" s="4"/>
      <c r="M1433" s="2"/>
      <c r="O1433" s="20"/>
      <c r="S1433" s="2"/>
      <c r="Y1433" s="2"/>
      <c r="Z1433" s="17" t="str">
        <f>IF(Tabela1[[#This Row],[R.A.E]]="SIM",VLOOKUP(Tabela1[[#This Row],[CLASSIFICAÇÃO]],[1]Lista_Susp_!PRAZO,2,0)+Tabela1[[#This Row],[DATA]],"")</f>
        <v/>
      </c>
      <c r="AA1433" s="19" t="b">
        <f ca="1">IF(Tabela1[[#This Row],[R.A.E]]="SIM",IF(AC1433="ok","CONCLUÍDO",IF(Tabela1[[#This Row],[PRAZO ABERTURA R.A.E]]&lt;TODAY(),"ATRASADO","NO PRAZO")))</f>
        <v>0</v>
      </c>
      <c r="AB1433" s="19" t="str">
        <f ca="1">IF(Tabela1[[#This Row],[PRAZO ABERTURA R.A.E]]&gt;=TODAY(),"",IF(Tabela1[[#This Row],[STATUS]]="ATRASADO",TODAY()-Tabela1[[#This Row],[PRAZO ABERTURA R.A.E]],""))</f>
        <v/>
      </c>
      <c r="AE1433" s="2"/>
    </row>
    <row r="1434" spans="1:31" x14ac:dyDescent="0.25">
      <c r="A1434" s="67">
        <v>1433</v>
      </c>
      <c r="C1434" s="49"/>
      <c r="D1434" s="6" t="str">
        <f t="shared" si="20"/>
        <v>janeiro</v>
      </c>
      <c r="E1434" s="21"/>
      <c r="F1434" s="40"/>
      <c r="H1434" s="9"/>
      <c r="I1434" s="10"/>
      <c r="J1434" s="2"/>
      <c r="K1434" s="11"/>
      <c r="L1434" s="4"/>
      <c r="M1434" s="2"/>
      <c r="O1434" s="20"/>
      <c r="S1434" s="2"/>
      <c r="Y1434" s="2"/>
      <c r="Z1434" s="17" t="str">
        <f>IF(Tabela1[[#This Row],[R.A.E]]="SIM",VLOOKUP(Tabela1[[#This Row],[CLASSIFICAÇÃO]],[1]Lista_Susp_!PRAZO,2,0)+Tabela1[[#This Row],[DATA]],"")</f>
        <v/>
      </c>
      <c r="AA1434" s="19" t="b">
        <f ca="1">IF(Tabela1[[#This Row],[R.A.E]]="SIM",IF(AC1434="ok","CONCLUÍDO",IF(Tabela1[[#This Row],[PRAZO ABERTURA R.A.E]]&lt;TODAY(),"ATRASADO","NO PRAZO")))</f>
        <v>0</v>
      </c>
      <c r="AB1434" s="19" t="str">
        <f ca="1">IF(Tabela1[[#This Row],[PRAZO ABERTURA R.A.E]]&gt;=TODAY(),"",IF(Tabela1[[#This Row],[STATUS]]="ATRASADO",TODAY()-Tabela1[[#This Row],[PRAZO ABERTURA R.A.E]],""))</f>
        <v/>
      </c>
      <c r="AE1434" s="2"/>
    </row>
    <row r="1435" spans="1:31" x14ac:dyDescent="0.25">
      <c r="A1435" s="67">
        <v>1434</v>
      </c>
      <c r="C1435" s="49"/>
      <c r="D1435" s="6" t="str">
        <f t="shared" si="20"/>
        <v>janeiro</v>
      </c>
      <c r="E1435" s="21"/>
      <c r="F1435" s="40"/>
      <c r="H1435" s="9"/>
      <c r="I1435" s="10"/>
      <c r="J1435" s="2"/>
      <c r="K1435" s="11"/>
      <c r="L1435" s="4"/>
      <c r="M1435" s="2"/>
      <c r="O1435" s="20"/>
      <c r="S1435" s="2"/>
      <c r="Y1435" s="2"/>
      <c r="Z1435" s="17" t="str">
        <f>IF(Tabela1[[#This Row],[R.A.E]]="SIM",VLOOKUP(Tabela1[[#This Row],[CLASSIFICAÇÃO]],[1]Lista_Susp_!PRAZO,2,0)+Tabela1[[#This Row],[DATA]],"")</f>
        <v/>
      </c>
      <c r="AA1435" s="19" t="b">
        <f ca="1">IF(Tabela1[[#This Row],[R.A.E]]="SIM",IF(AC1435="ok","CONCLUÍDO",IF(Tabela1[[#This Row],[PRAZO ABERTURA R.A.E]]&lt;TODAY(),"ATRASADO","NO PRAZO")))</f>
        <v>0</v>
      </c>
      <c r="AB1435" s="19" t="str">
        <f ca="1">IF(Tabela1[[#This Row],[PRAZO ABERTURA R.A.E]]&gt;=TODAY(),"",IF(Tabela1[[#This Row],[STATUS]]="ATRASADO",TODAY()-Tabela1[[#This Row],[PRAZO ABERTURA R.A.E]],""))</f>
        <v/>
      </c>
      <c r="AE1435" s="2"/>
    </row>
    <row r="1436" spans="1:31" x14ac:dyDescent="0.25">
      <c r="A1436" s="67">
        <v>1435</v>
      </c>
      <c r="C1436" s="49"/>
      <c r="D1436" s="6" t="str">
        <f t="shared" si="20"/>
        <v>janeiro</v>
      </c>
      <c r="E1436" s="21"/>
      <c r="F1436" s="40"/>
      <c r="H1436" s="9"/>
      <c r="I1436" s="10"/>
      <c r="J1436" s="2"/>
      <c r="K1436" s="11"/>
      <c r="L1436" s="4"/>
      <c r="M1436" s="2"/>
      <c r="O1436" s="20"/>
      <c r="S1436" s="2"/>
      <c r="Y1436" s="2"/>
      <c r="Z1436" s="17" t="str">
        <f>IF(Tabela1[[#This Row],[R.A.E]]="SIM",VLOOKUP(Tabela1[[#This Row],[CLASSIFICAÇÃO]],[1]Lista_Susp_!PRAZO,2,0)+Tabela1[[#This Row],[DATA]],"")</f>
        <v/>
      </c>
      <c r="AA1436" s="19" t="b">
        <f ca="1">IF(Tabela1[[#This Row],[R.A.E]]="SIM",IF(AC1436="ok","CONCLUÍDO",IF(Tabela1[[#This Row],[PRAZO ABERTURA R.A.E]]&lt;TODAY(),"ATRASADO","NO PRAZO")))</f>
        <v>0</v>
      </c>
      <c r="AB1436" s="19" t="str">
        <f ca="1">IF(Tabela1[[#This Row],[PRAZO ABERTURA R.A.E]]&gt;=TODAY(),"",IF(Tabela1[[#This Row],[STATUS]]="ATRASADO",TODAY()-Tabela1[[#This Row],[PRAZO ABERTURA R.A.E]],""))</f>
        <v/>
      </c>
      <c r="AE1436" s="2"/>
    </row>
    <row r="1437" spans="1:31" x14ac:dyDescent="0.25">
      <c r="A1437" s="67">
        <v>1436</v>
      </c>
      <c r="C1437" s="49"/>
      <c r="D1437" s="6" t="str">
        <f t="shared" si="20"/>
        <v>janeiro</v>
      </c>
      <c r="E1437" s="21"/>
      <c r="F1437" s="40"/>
      <c r="H1437" s="9"/>
      <c r="I1437" s="10"/>
      <c r="J1437" s="2"/>
      <c r="K1437" s="11"/>
      <c r="L1437" s="4"/>
      <c r="M1437" s="2"/>
      <c r="O1437" s="20"/>
      <c r="S1437" s="2"/>
      <c r="Y1437" s="2"/>
      <c r="Z1437" s="17" t="str">
        <f>IF(Tabela1[[#This Row],[R.A.E]]="SIM",VLOOKUP(Tabela1[[#This Row],[CLASSIFICAÇÃO]],[1]Lista_Susp_!PRAZO,2,0)+Tabela1[[#This Row],[DATA]],"")</f>
        <v/>
      </c>
      <c r="AA1437" s="19" t="b">
        <f ca="1">IF(Tabela1[[#This Row],[R.A.E]]="SIM",IF(AC1437="ok","CONCLUÍDO",IF(Tabela1[[#This Row],[PRAZO ABERTURA R.A.E]]&lt;TODAY(),"ATRASADO","NO PRAZO")))</f>
        <v>0</v>
      </c>
      <c r="AB1437" s="19" t="str">
        <f ca="1">IF(Tabela1[[#This Row],[PRAZO ABERTURA R.A.E]]&gt;=TODAY(),"",IF(Tabela1[[#This Row],[STATUS]]="ATRASADO",TODAY()-Tabela1[[#This Row],[PRAZO ABERTURA R.A.E]],""))</f>
        <v/>
      </c>
      <c r="AE1437" s="2"/>
    </row>
    <row r="1438" spans="1:31" x14ac:dyDescent="0.25">
      <c r="A1438" s="67">
        <v>1437</v>
      </c>
      <c r="C1438" s="49"/>
      <c r="D1438" s="6" t="str">
        <f t="shared" si="20"/>
        <v>janeiro</v>
      </c>
      <c r="E1438" s="21"/>
      <c r="F1438" s="40"/>
      <c r="H1438" s="9"/>
      <c r="I1438" s="10"/>
      <c r="J1438" s="2"/>
      <c r="K1438" s="11"/>
      <c r="L1438" s="4"/>
      <c r="M1438" s="2"/>
      <c r="O1438" s="20"/>
      <c r="S1438" s="2"/>
      <c r="Y1438" s="2"/>
      <c r="Z1438" s="17" t="str">
        <f>IF(Tabela1[[#This Row],[R.A.E]]="SIM",VLOOKUP(Tabela1[[#This Row],[CLASSIFICAÇÃO]],[1]Lista_Susp_!PRAZO,2,0)+Tabela1[[#This Row],[DATA]],"")</f>
        <v/>
      </c>
      <c r="AA1438" s="19" t="b">
        <f ca="1">IF(Tabela1[[#This Row],[R.A.E]]="SIM",IF(AC1438="ok","CONCLUÍDO",IF(Tabela1[[#This Row],[PRAZO ABERTURA R.A.E]]&lt;TODAY(),"ATRASADO","NO PRAZO")))</f>
        <v>0</v>
      </c>
      <c r="AB1438" s="19" t="str">
        <f ca="1">IF(Tabela1[[#This Row],[PRAZO ABERTURA R.A.E]]&gt;=TODAY(),"",IF(Tabela1[[#This Row],[STATUS]]="ATRASADO",TODAY()-Tabela1[[#This Row],[PRAZO ABERTURA R.A.E]],""))</f>
        <v/>
      </c>
      <c r="AE1438" s="2"/>
    </row>
    <row r="1439" spans="1:31" x14ac:dyDescent="0.25">
      <c r="A1439" s="67">
        <v>1438</v>
      </c>
      <c r="C1439" s="49"/>
      <c r="D1439" s="6" t="str">
        <f t="shared" si="20"/>
        <v>janeiro</v>
      </c>
      <c r="E1439" s="21"/>
      <c r="F1439" s="40"/>
      <c r="H1439" s="9"/>
      <c r="I1439" s="10"/>
      <c r="J1439" s="2"/>
      <c r="K1439" s="11"/>
      <c r="L1439" s="4"/>
      <c r="M1439" s="2"/>
      <c r="O1439" s="20"/>
      <c r="S1439" s="2"/>
      <c r="Y1439" s="2"/>
      <c r="Z1439" s="17" t="str">
        <f>IF(Tabela1[[#This Row],[R.A.E]]="SIM",VLOOKUP(Tabela1[[#This Row],[CLASSIFICAÇÃO]],[1]Lista_Susp_!PRAZO,2,0)+Tabela1[[#This Row],[DATA]],"")</f>
        <v/>
      </c>
      <c r="AA1439" s="19" t="b">
        <f ca="1">IF(Tabela1[[#This Row],[R.A.E]]="SIM",IF(AC1439="ok","CONCLUÍDO",IF(Tabela1[[#This Row],[PRAZO ABERTURA R.A.E]]&lt;TODAY(),"ATRASADO","NO PRAZO")))</f>
        <v>0</v>
      </c>
      <c r="AB1439" s="19" t="str">
        <f ca="1">IF(Tabela1[[#This Row],[PRAZO ABERTURA R.A.E]]&gt;=TODAY(),"",IF(Tabela1[[#This Row],[STATUS]]="ATRASADO",TODAY()-Tabela1[[#This Row],[PRAZO ABERTURA R.A.E]],""))</f>
        <v/>
      </c>
      <c r="AE1439" s="2"/>
    </row>
    <row r="1440" spans="1:31" x14ac:dyDescent="0.25">
      <c r="A1440" s="67">
        <v>1439</v>
      </c>
      <c r="C1440" s="49"/>
      <c r="D1440" s="6" t="str">
        <f t="shared" si="20"/>
        <v>janeiro</v>
      </c>
      <c r="E1440" s="21"/>
      <c r="F1440" s="40"/>
      <c r="H1440" s="9"/>
      <c r="I1440" s="10"/>
      <c r="J1440" s="2"/>
      <c r="K1440" s="11"/>
      <c r="L1440" s="4"/>
      <c r="M1440" s="2"/>
      <c r="O1440" s="20"/>
      <c r="S1440" s="2"/>
      <c r="Y1440" s="2"/>
      <c r="Z1440" s="17" t="str">
        <f>IF(Tabela1[[#This Row],[R.A.E]]="SIM",VLOOKUP(Tabela1[[#This Row],[CLASSIFICAÇÃO]],[1]Lista_Susp_!PRAZO,2,0)+Tabela1[[#This Row],[DATA]],"")</f>
        <v/>
      </c>
      <c r="AA1440" s="19" t="b">
        <f ca="1">IF(Tabela1[[#This Row],[R.A.E]]="SIM",IF(AC1440="ok","CONCLUÍDO",IF(Tabela1[[#This Row],[PRAZO ABERTURA R.A.E]]&lt;TODAY(),"ATRASADO","NO PRAZO")))</f>
        <v>0</v>
      </c>
      <c r="AB1440" s="19" t="str">
        <f ca="1">IF(Tabela1[[#This Row],[PRAZO ABERTURA R.A.E]]&gt;=TODAY(),"",IF(Tabela1[[#This Row],[STATUS]]="ATRASADO",TODAY()-Tabela1[[#This Row],[PRAZO ABERTURA R.A.E]],""))</f>
        <v/>
      </c>
      <c r="AE1440" s="2"/>
    </row>
    <row r="1441" spans="1:31" x14ac:dyDescent="0.25">
      <c r="A1441" s="67">
        <v>1440</v>
      </c>
      <c r="C1441" s="49"/>
      <c r="D1441" s="6" t="str">
        <f t="shared" si="20"/>
        <v>janeiro</v>
      </c>
      <c r="E1441" s="21"/>
      <c r="F1441" s="40"/>
      <c r="H1441" s="9"/>
      <c r="I1441" s="10"/>
      <c r="J1441" s="2"/>
      <c r="K1441" s="11"/>
      <c r="L1441" s="4"/>
      <c r="M1441" s="2"/>
      <c r="O1441" s="20"/>
      <c r="S1441" s="2"/>
      <c r="Y1441" s="2"/>
      <c r="Z1441" s="17" t="str">
        <f>IF(Tabela1[[#This Row],[R.A.E]]="SIM",VLOOKUP(Tabela1[[#This Row],[CLASSIFICAÇÃO]],[1]Lista_Susp_!PRAZO,2,0)+Tabela1[[#This Row],[DATA]],"")</f>
        <v/>
      </c>
      <c r="AA1441" s="19" t="b">
        <f ca="1">IF(Tabela1[[#This Row],[R.A.E]]="SIM",IF(AC1441="ok","CONCLUÍDO",IF(Tabela1[[#This Row],[PRAZO ABERTURA R.A.E]]&lt;TODAY(),"ATRASADO","NO PRAZO")))</f>
        <v>0</v>
      </c>
      <c r="AB1441" s="19" t="str">
        <f ca="1">IF(Tabela1[[#This Row],[PRAZO ABERTURA R.A.E]]&gt;=TODAY(),"",IF(Tabela1[[#This Row],[STATUS]]="ATRASADO",TODAY()-Tabela1[[#This Row],[PRAZO ABERTURA R.A.E]],""))</f>
        <v/>
      </c>
      <c r="AE1441" s="2"/>
    </row>
    <row r="1442" spans="1:31" x14ac:dyDescent="0.25">
      <c r="A1442" s="67">
        <v>1441</v>
      </c>
      <c r="C1442" s="49"/>
      <c r="D1442" s="6" t="str">
        <f t="shared" si="20"/>
        <v>janeiro</v>
      </c>
      <c r="E1442" s="21"/>
      <c r="F1442" s="40"/>
      <c r="H1442" s="9"/>
      <c r="I1442" s="10"/>
      <c r="J1442" s="2"/>
      <c r="K1442" s="11"/>
      <c r="L1442" s="4"/>
      <c r="M1442" s="2"/>
      <c r="O1442" s="20"/>
      <c r="S1442" s="2"/>
      <c r="Y1442" s="2"/>
      <c r="Z1442" s="17" t="str">
        <f>IF(Tabela1[[#This Row],[R.A.E]]="SIM",VLOOKUP(Tabela1[[#This Row],[CLASSIFICAÇÃO]],[1]Lista_Susp_!PRAZO,2,0)+Tabela1[[#This Row],[DATA]],"")</f>
        <v/>
      </c>
      <c r="AA1442" s="19" t="b">
        <f ca="1">IF(Tabela1[[#This Row],[R.A.E]]="SIM",IF(AC1442="ok","CONCLUÍDO",IF(Tabela1[[#This Row],[PRAZO ABERTURA R.A.E]]&lt;TODAY(),"ATRASADO","NO PRAZO")))</f>
        <v>0</v>
      </c>
      <c r="AB1442" s="19" t="str">
        <f ca="1">IF(Tabela1[[#This Row],[PRAZO ABERTURA R.A.E]]&gt;=TODAY(),"",IF(Tabela1[[#This Row],[STATUS]]="ATRASADO",TODAY()-Tabela1[[#This Row],[PRAZO ABERTURA R.A.E]],""))</f>
        <v/>
      </c>
      <c r="AE1442" s="2"/>
    </row>
    <row r="1443" spans="1:31" x14ac:dyDescent="0.25">
      <c r="A1443" s="67">
        <v>1442</v>
      </c>
      <c r="C1443" s="49"/>
      <c r="D1443" s="6" t="str">
        <f t="shared" si="20"/>
        <v>janeiro</v>
      </c>
      <c r="E1443" s="21"/>
      <c r="F1443" s="40"/>
      <c r="H1443" s="9"/>
      <c r="I1443" s="10"/>
      <c r="J1443" s="2"/>
      <c r="K1443" s="11"/>
      <c r="L1443" s="4"/>
      <c r="M1443" s="2"/>
      <c r="O1443" s="20"/>
      <c r="S1443" s="2"/>
      <c r="Y1443" s="2"/>
      <c r="Z1443" s="17" t="str">
        <f>IF(Tabela1[[#This Row],[R.A.E]]="SIM",VLOOKUP(Tabela1[[#This Row],[CLASSIFICAÇÃO]],[1]Lista_Susp_!PRAZO,2,0)+Tabela1[[#This Row],[DATA]],"")</f>
        <v/>
      </c>
      <c r="AA1443" s="19" t="b">
        <f ca="1">IF(Tabela1[[#This Row],[R.A.E]]="SIM",IF(AC1443="ok","CONCLUÍDO",IF(Tabela1[[#This Row],[PRAZO ABERTURA R.A.E]]&lt;TODAY(),"ATRASADO","NO PRAZO")))</f>
        <v>0</v>
      </c>
      <c r="AB1443" s="19" t="str">
        <f ca="1">IF(Tabela1[[#This Row],[PRAZO ABERTURA R.A.E]]&gt;=TODAY(),"",IF(Tabela1[[#This Row],[STATUS]]="ATRASADO",TODAY()-Tabela1[[#This Row],[PRAZO ABERTURA R.A.E]],""))</f>
        <v/>
      </c>
      <c r="AE1443" s="2"/>
    </row>
    <row r="1444" spans="1:31" x14ac:dyDescent="0.25">
      <c r="A1444" s="67">
        <v>1443</v>
      </c>
      <c r="C1444" s="49"/>
      <c r="D1444" s="6" t="str">
        <f t="shared" si="20"/>
        <v>janeiro</v>
      </c>
      <c r="E1444" s="21"/>
      <c r="F1444" s="40"/>
      <c r="H1444" s="9"/>
      <c r="I1444" s="10"/>
      <c r="J1444" s="2"/>
      <c r="K1444" s="11"/>
      <c r="L1444" s="4"/>
      <c r="M1444" s="2"/>
      <c r="O1444" s="20"/>
      <c r="S1444" s="2"/>
      <c r="Y1444" s="2"/>
      <c r="Z1444" s="17" t="str">
        <f>IF(Tabela1[[#This Row],[R.A.E]]="SIM",VLOOKUP(Tabela1[[#This Row],[CLASSIFICAÇÃO]],[1]Lista_Susp_!PRAZO,2,0)+Tabela1[[#This Row],[DATA]],"")</f>
        <v/>
      </c>
      <c r="AA1444" s="19" t="b">
        <f ca="1">IF(Tabela1[[#This Row],[R.A.E]]="SIM",IF(AC1444="ok","CONCLUÍDO",IF(Tabela1[[#This Row],[PRAZO ABERTURA R.A.E]]&lt;TODAY(),"ATRASADO","NO PRAZO")))</f>
        <v>0</v>
      </c>
      <c r="AB1444" s="19" t="str">
        <f ca="1">IF(Tabela1[[#This Row],[PRAZO ABERTURA R.A.E]]&gt;=TODAY(),"",IF(Tabela1[[#This Row],[STATUS]]="ATRASADO",TODAY()-Tabela1[[#This Row],[PRAZO ABERTURA R.A.E]],""))</f>
        <v/>
      </c>
      <c r="AE1444" s="2"/>
    </row>
    <row r="1445" spans="1:31" x14ac:dyDescent="0.25">
      <c r="A1445" s="67">
        <v>1444</v>
      </c>
      <c r="C1445" s="49"/>
      <c r="D1445" s="6" t="str">
        <f t="shared" si="20"/>
        <v>janeiro</v>
      </c>
      <c r="E1445" s="21"/>
      <c r="F1445" s="40"/>
      <c r="H1445" s="9"/>
      <c r="I1445" s="10"/>
      <c r="J1445" s="2"/>
      <c r="K1445" s="11"/>
      <c r="L1445" s="4"/>
      <c r="M1445" s="2"/>
      <c r="O1445" s="20"/>
      <c r="S1445" s="2"/>
      <c r="Y1445" s="2"/>
      <c r="Z1445" s="17" t="str">
        <f>IF(Tabela1[[#This Row],[R.A.E]]="SIM",VLOOKUP(Tabela1[[#This Row],[CLASSIFICAÇÃO]],[1]Lista_Susp_!PRAZO,2,0)+Tabela1[[#This Row],[DATA]],"")</f>
        <v/>
      </c>
      <c r="AA1445" s="19" t="b">
        <f ca="1">IF(Tabela1[[#This Row],[R.A.E]]="SIM",IF(AC1445="ok","CONCLUÍDO",IF(Tabela1[[#This Row],[PRAZO ABERTURA R.A.E]]&lt;TODAY(),"ATRASADO","NO PRAZO")))</f>
        <v>0</v>
      </c>
      <c r="AB1445" s="19" t="str">
        <f ca="1">IF(Tabela1[[#This Row],[PRAZO ABERTURA R.A.E]]&gt;=TODAY(),"",IF(Tabela1[[#This Row],[STATUS]]="ATRASADO",TODAY()-Tabela1[[#This Row],[PRAZO ABERTURA R.A.E]],""))</f>
        <v/>
      </c>
      <c r="AE1445" s="2"/>
    </row>
    <row r="1446" spans="1:31" x14ac:dyDescent="0.25">
      <c r="A1446" s="67">
        <v>1445</v>
      </c>
      <c r="C1446" s="49"/>
      <c r="D1446" s="6" t="str">
        <f t="shared" si="20"/>
        <v>janeiro</v>
      </c>
      <c r="E1446" s="21"/>
      <c r="F1446" s="40"/>
      <c r="H1446" s="9"/>
      <c r="I1446" s="10"/>
      <c r="J1446" s="2"/>
      <c r="K1446" s="11"/>
      <c r="L1446" s="4"/>
      <c r="M1446" s="2"/>
      <c r="O1446" s="20"/>
      <c r="S1446" s="2"/>
      <c r="Y1446" s="2"/>
      <c r="Z1446" s="17" t="str">
        <f>IF(Tabela1[[#This Row],[R.A.E]]="SIM",VLOOKUP(Tabela1[[#This Row],[CLASSIFICAÇÃO]],[1]Lista_Susp_!PRAZO,2,0)+Tabela1[[#This Row],[DATA]],"")</f>
        <v/>
      </c>
      <c r="AA1446" s="19" t="b">
        <f ca="1">IF(Tabela1[[#This Row],[R.A.E]]="SIM",IF(AC1446="ok","CONCLUÍDO",IF(Tabela1[[#This Row],[PRAZO ABERTURA R.A.E]]&lt;TODAY(),"ATRASADO","NO PRAZO")))</f>
        <v>0</v>
      </c>
      <c r="AB1446" s="19" t="str">
        <f ca="1">IF(Tabela1[[#This Row],[PRAZO ABERTURA R.A.E]]&gt;=TODAY(),"",IF(Tabela1[[#This Row],[STATUS]]="ATRASADO",TODAY()-Tabela1[[#This Row],[PRAZO ABERTURA R.A.E]],""))</f>
        <v/>
      </c>
      <c r="AE1446" s="2"/>
    </row>
    <row r="1447" spans="1:31" x14ac:dyDescent="0.25">
      <c r="A1447" s="67">
        <v>1446</v>
      </c>
      <c r="C1447" s="49"/>
      <c r="D1447" s="6" t="str">
        <f t="shared" si="20"/>
        <v>janeiro</v>
      </c>
      <c r="E1447" s="21"/>
      <c r="F1447" s="40"/>
      <c r="H1447" s="9"/>
      <c r="I1447" s="10"/>
      <c r="J1447" s="2"/>
      <c r="K1447" s="11"/>
      <c r="L1447" s="4"/>
      <c r="M1447" s="2"/>
      <c r="O1447" s="20"/>
      <c r="S1447" s="2"/>
      <c r="Y1447" s="2"/>
      <c r="Z1447" s="17" t="str">
        <f>IF(Tabela1[[#This Row],[R.A.E]]="SIM",VLOOKUP(Tabela1[[#This Row],[CLASSIFICAÇÃO]],[1]Lista_Susp_!PRAZO,2,0)+Tabela1[[#This Row],[DATA]],"")</f>
        <v/>
      </c>
      <c r="AA1447" s="19" t="b">
        <f ca="1">IF(Tabela1[[#This Row],[R.A.E]]="SIM",IF(AC1447="ok","CONCLUÍDO",IF(Tabela1[[#This Row],[PRAZO ABERTURA R.A.E]]&lt;TODAY(),"ATRASADO","NO PRAZO")))</f>
        <v>0</v>
      </c>
      <c r="AB1447" s="19" t="str">
        <f ca="1">IF(Tabela1[[#This Row],[PRAZO ABERTURA R.A.E]]&gt;=TODAY(),"",IF(Tabela1[[#This Row],[STATUS]]="ATRASADO",TODAY()-Tabela1[[#This Row],[PRAZO ABERTURA R.A.E]],""))</f>
        <v/>
      </c>
      <c r="AE1447" s="2"/>
    </row>
    <row r="1448" spans="1:31" x14ac:dyDescent="0.25">
      <c r="A1448" s="67">
        <v>1447</v>
      </c>
      <c r="C1448" s="49"/>
      <c r="D1448" s="6" t="str">
        <f t="shared" si="20"/>
        <v>janeiro</v>
      </c>
      <c r="E1448" s="21"/>
      <c r="F1448" s="40"/>
      <c r="H1448" s="9"/>
      <c r="I1448" s="10"/>
      <c r="J1448" s="2"/>
      <c r="K1448" s="11"/>
      <c r="L1448" s="4"/>
      <c r="M1448" s="2"/>
      <c r="O1448" s="20"/>
      <c r="S1448" s="2"/>
      <c r="Y1448" s="2"/>
      <c r="Z1448" s="17" t="str">
        <f>IF(Tabela1[[#This Row],[R.A.E]]="SIM",VLOOKUP(Tabela1[[#This Row],[CLASSIFICAÇÃO]],[1]Lista_Susp_!PRAZO,2,0)+Tabela1[[#This Row],[DATA]],"")</f>
        <v/>
      </c>
      <c r="AA1448" s="19" t="b">
        <f ca="1">IF(Tabela1[[#This Row],[R.A.E]]="SIM",IF(AC1448="ok","CONCLUÍDO",IF(Tabela1[[#This Row],[PRAZO ABERTURA R.A.E]]&lt;TODAY(),"ATRASADO","NO PRAZO")))</f>
        <v>0</v>
      </c>
      <c r="AB1448" s="19" t="str">
        <f ca="1">IF(Tabela1[[#This Row],[PRAZO ABERTURA R.A.E]]&gt;=TODAY(),"",IF(Tabela1[[#This Row],[STATUS]]="ATRASADO",TODAY()-Tabela1[[#This Row],[PRAZO ABERTURA R.A.E]],""))</f>
        <v/>
      </c>
      <c r="AE1448" s="2"/>
    </row>
    <row r="1449" spans="1:31" x14ac:dyDescent="0.25">
      <c r="A1449" s="67">
        <v>1448</v>
      </c>
      <c r="C1449" s="49"/>
      <c r="D1449" s="6" t="str">
        <f t="shared" si="20"/>
        <v>janeiro</v>
      </c>
      <c r="E1449" s="21"/>
      <c r="F1449" s="40"/>
      <c r="H1449" s="9"/>
      <c r="I1449" s="10"/>
      <c r="J1449" s="2"/>
      <c r="K1449" s="11"/>
      <c r="L1449" s="4"/>
      <c r="M1449" s="2"/>
      <c r="O1449" s="20"/>
      <c r="S1449" s="2"/>
      <c r="Y1449" s="2"/>
      <c r="Z1449" s="17" t="str">
        <f>IF(Tabela1[[#This Row],[R.A.E]]="SIM",VLOOKUP(Tabela1[[#This Row],[CLASSIFICAÇÃO]],[1]Lista_Susp_!PRAZO,2,0)+Tabela1[[#This Row],[DATA]],"")</f>
        <v/>
      </c>
      <c r="AA1449" s="19" t="b">
        <f ca="1">IF(Tabela1[[#This Row],[R.A.E]]="SIM",IF(AC1449="ok","CONCLUÍDO",IF(Tabela1[[#This Row],[PRAZO ABERTURA R.A.E]]&lt;TODAY(),"ATRASADO","NO PRAZO")))</f>
        <v>0</v>
      </c>
      <c r="AB1449" s="19" t="str">
        <f ca="1">IF(Tabela1[[#This Row],[PRAZO ABERTURA R.A.E]]&gt;=TODAY(),"",IF(Tabela1[[#This Row],[STATUS]]="ATRASADO",TODAY()-Tabela1[[#This Row],[PRAZO ABERTURA R.A.E]],""))</f>
        <v/>
      </c>
      <c r="AE1449" s="2"/>
    </row>
    <row r="1450" spans="1:31" x14ac:dyDescent="0.25">
      <c r="A1450" s="67">
        <v>1449</v>
      </c>
      <c r="C1450" s="49"/>
      <c r="D1450" s="6" t="str">
        <f t="shared" si="20"/>
        <v>janeiro</v>
      </c>
      <c r="E1450" s="21"/>
      <c r="F1450" s="40"/>
      <c r="H1450" s="9"/>
      <c r="I1450" s="10"/>
      <c r="J1450" s="2"/>
      <c r="K1450" s="11"/>
      <c r="L1450" s="4"/>
      <c r="M1450" s="2"/>
      <c r="O1450" s="20"/>
      <c r="S1450" s="2"/>
      <c r="Y1450" s="2"/>
      <c r="Z1450" s="17" t="str">
        <f>IF(Tabela1[[#This Row],[R.A.E]]="SIM",VLOOKUP(Tabela1[[#This Row],[CLASSIFICAÇÃO]],[1]Lista_Susp_!PRAZO,2,0)+Tabela1[[#This Row],[DATA]],"")</f>
        <v/>
      </c>
      <c r="AA1450" s="19" t="b">
        <f ca="1">IF(Tabela1[[#This Row],[R.A.E]]="SIM",IF(AC1450="ok","CONCLUÍDO",IF(Tabela1[[#This Row],[PRAZO ABERTURA R.A.E]]&lt;TODAY(),"ATRASADO","NO PRAZO")))</f>
        <v>0</v>
      </c>
      <c r="AB1450" s="19" t="str">
        <f ca="1">IF(Tabela1[[#This Row],[PRAZO ABERTURA R.A.E]]&gt;=TODAY(),"",IF(Tabela1[[#This Row],[STATUS]]="ATRASADO",TODAY()-Tabela1[[#This Row],[PRAZO ABERTURA R.A.E]],""))</f>
        <v/>
      </c>
      <c r="AE1450" s="2"/>
    </row>
    <row r="1451" spans="1:31" x14ac:dyDescent="0.25">
      <c r="A1451" s="67">
        <v>1450</v>
      </c>
      <c r="C1451" s="49"/>
      <c r="D1451" s="6" t="str">
        <f t="shared" si="20"/>
        <v>janeiro</v>
      </c>
      <c r="E1451" s="21"/>
      <c r="F1451" s="40"/>
      <c r="H1451" s="9"/>
      <c r="I1451" s="10"/>
      <c r="J1451" s="2"/>
      <c r="K1451" s="11"/>
      <c r="L1451" s="4"/>
      <c r="M1451" s="2"/>
      <c r="O1451" s="20"/>
      <c r="S1451" s="2"/>
      <c r="Y1451" s="2"/>
      <c r="Z1451" s="17" t="str">
        <f>IF(Tabela1[[#This Row],[R.A.E]]="SIM",VLOOKUP(Tabela1[[#This Row],[CLASSIFICAÇÃO]],[1]Lista_Susp_!PRAZO,2,0)+Tabela1[[#This Row],[DATA]],"")</f>
        <v/>
      </c>
      <c r="AA1451" s="19" t="b">
        <f ca="1">IF(Tabela1[[#This Row],[R.A.E]]="SIM",IF(AC1451="ok","CONCLUÍDO",IF(Tabela1[[#This Row],[PRAZO ABERTURA R.A.E]]&lt;TODAY(),"ATRASADO","NO PRAZO")))</f>
        <v>0</v>
      </c>
      <c r="AB1451" s="19" t="str">
        <f ca="1">IF(Tabela1[[#This Row],[PRAZO ABERTURA R.A.E]]&gt;=TODAY(),"",IF(Tabela1[[#This Row],[STATUS]]="ATRASADO",TODAY()-Tabela1[[#This Row],[PRAZO ABERTURA R.A.E]],""))</f>
        <v/>
      </c>
      <c r="AE1451" s="2"/>
    </row>
    <row r="1452" spans="1:31" x14ac:dyDescent="0.25">
      <c r="A1452" s="67">
        <v>1451</v>
      </c>
      <c r="C1452" s="49"/>
      <c r="D1452" s="6" t="str">
        <f t="shared" si="20"/>
        <v>janeiro</v>
      </c>
      <c r="E1452" s="21"/>
      <c r="F1452" s="40"/>
      <c r="H1452" s="9"/>
      <c r="I1452" s="10"/>
      <c r="J1452" s="2"/>
      <c r="K1452" s="11"/>
      <c r="L1452" s="4"/>
      <c r="M1452" s="2"/>
      <c r="O1452" s="20"/>
      <c r="S1452" s="2"/>
      <c r="Y1452" s="2"/>
      <c r="Z1452" s="17" t="str">
        <f>IF(Tabela1[[#This Row],[R.A.E]]="SIM",VLOOKUP(Tabela1[[#This Row],[CLASSIFICAÇÃO]],[1]Lista_Susp_!PRAZO,2,0)+Tabela1[[#This Row],[DATA]],"")</f>
        <v/>
      </c>
      <c r="AA1452" s="19" t="b">
        <f ca="1">IF(Tabela1[[#This Row],[R.A.E]]="SIM",IF(AC1452="ok","CONCLUÍDO",IF(Tabela1[[#This Row],[PRAZO ABERTURA R.A.E]]&lt;TODAY(),"ATRASADO","NO PRAZO")))</f>
        <v>0</v>
      </c>
      <c r="AB1452" s="19" t="str">
        <f ca="1">IF(Tabela1[[#This Row],[PRAZO ABERTURA R.A.E]]&gt;=TODAY(),"",IF(Tabela1[[#This Row],[STATUS]]="ATRASADO",TODAY()-Tabela1[[#This Row],[PRAZO ABERTURA R.A.E]],""))</f>
        <v/>
      </c>
      <c r="AE1452" s="2"/>
    </row>
    <row r="1453" spans="1:31" x14ac:dyDescent="0.25">
      <c r="A1453" s="67">
        <v>1452</v>
      </c>
      <c r="C1453" s="49"/>
      <c r="D1453" s="6" t="str">
        <f t="shared" si="20"/>
        <v>janeiro</v>
      </c>
      <c r="E1453" s="21"/>
      <c r="F1453" s="40"/>
      <c r="H1453" s="9"/>
      <c r="I1453" s="10"/>
      <c r="J1453" s="2"/>
      <c r="K1453" s="11"/>
      <c r="L1453" s="4"/>
      <c r="M1453" s="2"/>
      <c r="O1453" s="20"/>
      <c r="S1453" s="2"/>
      <c r="Y1453" s="2"/>
      <c r="Z1453" s="17" t="str">
        <f>IF(Tabela1[[#This Row],[R.A.E]]="SIM",VLOOKUP(Tabela1[[#This Row],[CLASSIFICAÇÃO]],[1]Lista_Susp_!PRAZO,2,0)+Tabela1[[#This Row],[DATA]],"")</f>
        <v/>
      </c>
      <c r="AA1453" s="19" t="b">
        <f ca="1">IF(Tabela1[[#This Row],[R.A.E]]="SIM",IF(AC1453="ok","CONCLUÍDO",IF(Tabela1[[#This Row],[PRAZO ABERTURA R.A.E]]&lt;TODAY(),"ATRASADO","NO PRAZO")))</f>
        <v>0</v>
      </c>
      <c r="AB1453" s="19" t="str">
        <f ca="1">IF(Tabela1[[#This Row],[PRAZO ABERTURA R.A.E]]&gt;=TODAY(),"",IF(Tabela1[[#This Row],[STATUS]]="ATRASADO",TODAY()-Tabela1[[#This Row],[PRAZO ABERTURA R.A.E]],""))</f>
        <v/>
      </c>
      <c r="AE1453" s="2"/>
    </row>
    <row r="1454" spans="1:31" x14ac:dyDescent="0.25">
      <c r="A1454" s="67">
        <v>1453</v>
      </c>
      <c r="C1454" s="49"/>
      <c r="D1454" s="6" t="str">
        <f t="shared" si="20"/>
        <v>janeiro</v>
      </c>
      <c r="E1454" s="21"/>
      <c r="F1454" s="40"/>
      <c r="H1454" s="9"/>
      <c r="I1454" s="10"/>
      <c r="J1454" s="2"/>
      <c r="K1454" s="11"/>
      <c r="L1454" s="4"/>
      <c r="M1454" s="2"/>
      <c r="O1454" s="20"/>
      <c r="S1454" s="2"/>
      <c r="Y1454" s="2"/>
      <c r="Z1454" s="17" t="str">
        <f>IF(Tabela1[[#This Row],[R.A.E]]="SIM",VLOOKUP(Tabela1[[#This Row],[CLASSIFICAÇÃO]],[1]Lista_Susp_!PRAZO,2,0)+Tabela1[[#This Row],[DATA]],"")</f>
        <v/>
      </c>
      <c r="AA1454" s="19" t="b">
        <f ca="1">IF(Tabela1[[#This Row],[R.A.E]]="SIM",IF(AC1454="ok","CONCLUÍDO",IF(Tabela1[[#This Row],[PRAZO ABERTURA R.A.E]]&lt;TODAY(),"ATRASADO","NO PRAZO")))</f>
        <v>0</v>
      </c>
      <c r="AB1454" s="19" t="str">
        <f ca="1">IF(Tabela1[[#This Row],[PRAZO ABERTURA R.A.E]]&gt;=TODAY(),"",IF(Tabela1[[#This Row],[STATUS]]="ATRASADO",TODAY()-Tabela1[[#This Row],[PRAZO ABERTURA R.A.E]],""))</f>
        <v/>
      </c>
      <c r="AE1454" s="2"/>
    </row>
    <row r="1455" spans="1:31" x14ac:dyDescent="0.25">
      <c r="A1455" s="67">
        <v>1454</v>
      </c>
      <c r="C1455" s="49"/>
      <c r="D1455" s="6" t="str">
        <f t="shared" si="20"/>
        <v>janeiro</v>
      </c>
      <c r="E1455" s="21"/>
      <c r="F1455" s="40"/>
      <c r="H1455" s="9"/>
      <c r="I1455" s="10"/>
      <c r="J1455" s="2"/>
      <c r="K1455" s="11"/>
      <c r="L1455" s="4"/>
      <c r="M1455" s="2"/>
      <c r="O1455" s="20"/>
      <c r="S1455" s="2"/>
      <c r="Y1455" s="2"/>
      <c r="Z1455" s="17" t="str">
        <f>IF(Tabela1[[#This Row],[R.A.E]]="SIM",VLOOKUP(Tabela1[[#This Row],[CLASSIFICAÇÃO]],[1]Lista_Susp_!PRAZO,2,0)+Tabela1[[#This Row],[DATA]],"")</f>
        <v/>
      </c>
      <c r="AA1455" s="19" t="b">
        <f ca="1">IF(Tabela1[[#This Row],[R.A.E]]="SIM",IF(AC1455="ok","CONCLUÍDO",IF(Tabela1[[#This Row],[PRAZO ABERTURA R.A.E]]&lt;TODAY(),"ATRASADO","NO PRAZO")))</f>
        <v>0</v>
      </c>
      <c r="AB1455" s="19" t="str">
        <f ca="1">IF(Tabela1[[#This Row],[PRAZO ABERTURA R.A.E]]&gt;=TODAY(),"",IF(Tabela1[[#This Row],[STATUS]]="ATRASADO",TODAY()-Tabela1[[#This Row],[PRAZO ABERTURA R.A.E]],""))</f>
        <v/>
      </c>
      <c r="AE1455" s="2"/>
    </row>
    <row r="1456" spans="1:31" x14ac:dyDescent="0.25">
      <c r="A1456" s="67">
        <v>1455</v>
      </c>
      <c r="C1456" s="49"/>
      <c r="D1456" s="6" t="str">
        <f t="shared" si="20"/>
        <v>janeiro</v>
      </c>
      <c r="E1456" s="21"/>
      <c r="F1456" s="40"/>
      <c r="H1456" s="9"/>
      <c r="I1456" s="10"/>
      <c r="J1456" s="2"/>
      <c r="K1456" s="11"/>
      <c r="L1456" s="4"/>
      <c r="M1456" s="2"/>
      <c r="O1456" s="20"/>
      <c r="S1456" s="2"/>
      <c r="Y1456" s="2"/>
      <c r="Z1456" s="17" t="str">
        <f>IF(Tabela1[[#This Row],[R.A.E]]="SIM",VLOOKUP(Tabela1[[#This Row],[CLASSIFICAÇÃO]],[1]Lista_Susp_!PRAZO,2,0)+Tabela1[[#This Row],[DATA]],"")</f>
        <v/>
      </c>
      <c r="AA1456" s="19" t="b">
        <f ca="1">IF(Tabela1[[#This Row],[R.A.E]]="SIM",IF(AC1456="ok","CONCLUÍDO",IF(Tabela1[[#This Row],[PRAZO ABERTURA R.A.E]]&lt;TODAY(),"ATRASADO","NO PRAZO")))</f>
        <v>0</v>
      </c>
      <c r="AB1456" s="19" t="str">
        <f ca="1">IF(Tabela1[[#This Row],[PRAZO ABERTURA R.A.E]]&gt;=TODAY(),"",IF(Tabela1[[#This Row],[STATUS]]="ATRASADO",TODAY()-Tabela1[[#This Row],[PRAZO ABERTURA R.A.E]],""))</f>
        <v/>
      </c>
      <c r="AE1456" s="2"/>
    </row>
    <row r="1457" spans="1:31" x14ac:dyDescent="0.25">
      <c r="A1457" s="67">
        <v>1456</v>
      </c>
      <c r="C1457" s="49"/>
      <c r="D1457" s="6" t="str">
        <f t="shared" si="20"/>
        <v>janeiro</v>
      </c>
      <c r="E1457" s="21"/>
      <c r="F1457" s="40"/>
      <c r="H1457" s="9"/>
      <c r="I1457" s="10"/>
      <c r="J1457" s="2"/>
      <c r="K1457" s="11"/>
      <c r="L1457" s="4"/>
      <c r="M1457" s="2"/>
      <c r="O1457" s="20"/>
      <c r="S1457" s="2"/>
      <c r="Y1457" s="2"/>
      <c r="Z1457" s="17" t="str">
        <f>IF(Tabela1[[#This Row],[R.A.E]]="SIM",VLOOKUP(Tabela1[[#This Row],[CLASSIFICAÇÃO]],[1]Lista_Susp_!PRAZO,2,0)+Tabela1[[#This Row],[DATA]],"")</f>
        <v/>
      </c>
      <c r="AA1457" s="19" t="b">
        <f ca="1">IF(Tabela1[[#This Row],[R.A.E]]="SIM",IF(AC1457="ok","CONCLUÍDO",IF(Tabela1[[#This Row],[PRAZO ABERTURA R.A.E]]&lt;TODAY(),"ATRASADO","NO PRAZO")))</f>
        <v>0</v>
      </c>
      <c r="AB1457" s="19" t="str">
        <f ca="1">IF(Tabela1[[#This Row],[PRAZO ABERTURA R.A.E]]&gt;=TODAY(),"",IF(Tabela1[[#This Row],[STATUS]]="ATRASADO",TODAY()-Tabela1[[#This Row],[PRAZO ABERTURA R.A.E]],""))</f>
        <v/>
      </c>
      <c r="AE1457" s="2"/>
    </row>
    <row r="1458" spans="1:31" x14ac:dyDescent="0.25">
      <c r="A1458" s="67">
        <v>1457</v>
      </c>
      <c r="C1458" s="49"/>
      <c r="D1458" s="6" t="str">
        <f t="shared" si="20"/>
        <v>janeiro</v>
      </c>
      <c r="E1458" s="21"/>
      <c r="F1458" s="40"/>
      <c r="H1458" s="9"/>
      <c r="I1458" s="10"/>
      <c r="J1458" s="2"/>
      <c r="K1458" s="11"/>
      <c r="L1458" s="4"/>
      <c r="M1458" s="2"/>
      <c r="O1458" s="20"/>
      <c r="S1458" s="2"/>
      <c r="Y1458" s="2"/>
      <c r="Z1458" s="17" t="str">
        <f>IF(Tabela1[[#This Row],[R.A.E]]="SIM",VLOOKUP(Tabela1[[#This Row],[CLASSIFICAÇÃO]],[1]Lista_Susp_!PRAZO,2,0)+Tabela1[[#This Row],[DATA]],"")</f>
        <v/>
      </c>
      <c r="AA1458" s="19" t="b">
        <f ca="1">IF(Tabela1[[#This Row],[R.A.E]]="SIM",IF(AC1458="ok","CONCLUÍDO",IF(Tabela1[[#This Row],[PRAZO ABERTURA R.A.E]]&lt;TODAY(),"ATRASADO","NO PRAZO")))</f>
        <v>0</v>
      </c>
      <c r="AB1458" s="19" t="str">
        <f ca="1">IF(Tabela1[[#This Row],[PRAZO ABERTURA R.A.E]]&gt;=TODAY(),"",IF(Tabela1[[#This Row],[STATUS]]="ATRASADO",TODAY()-Tabela1[[#This Row],[PRAZO ABERTURA R.A.E]],""))</f>
        <v/>
      </c>
      <c r="AE1458" s="2"/>
    </row>
    <row r="1459" spans="1:31" x14ac:dyDescent="0.25">
      <c r="A1459" s="67">
        <v>1458</v>
      </c>
      <c r="C1459" s="49"/>
      <c r="D1459" s="6" t="str">
        <f t="shared" si="20"/>
        <v>janeiro</v>
      </c>
      <c r="E1459" s="21"/>
      <c r="F1459" s="40"/>
      <c r="H1459" s="9"/>
      <c r="I1459" s="10"/>
      <c r="J1459" s="2"/>
      <c r="K1459" s="11"/>
      <c r="L1459" s="4"/>
      <c r="M1459" s="2"/>
      <c r="O1459" s="20"/>
      <c r="S1459" s="2"/>
      <c r="Y1459" s="2"/>
      <c r="Z1459" s="17" t="str">
        <f>IF(Tabela1[[#This Row],[R.A.E]]="SIM",VLOOKUP(Tabela1[[#This Row],[CLASSIFICAÇÃO]],[1]Lista_Susp_!PRAZO,2,0)+Tabela1[[#This Row],[DATA]],"")</f>
        <v/>
      </c>
      <c r="AA1459" s="19" t="b">
        <f ca="1">IF(Tabela1[[#This Row],[R.A.E]]="SIM",IF(AC1459="ok","CONCLUÍDO",IF(Tabela1[[#This Row],[PRAZO ABERTURA R.A.E]]&lt;TODAY(),"ATRASADO","NO PRAZO")))</f>
        <v>0</v>
      </c>
      <c r="AB1459" s="19" t="str">
        <f ca="1">IF(Tabela1[[#This Row],[PRAZO ABERTURA R.A.E]]&gt;=TODAY(),"",IF(Tabela1[[#This Row],[STATUS]]="ATRASADO",TODAY()-Tabela1[[#This Row],[PRAZO ABERTURA R.A.E]],""))</f>
        <v/>
      </c>
      <c r="AE1459" s="2"/>
    </row>
    <row r="1460" spans="1:31" x14ac:dyDescent="0.25">
      <c r="A1460" s="67">
        <v>1459</v>
      </c>
      <c r="C1460" s="49"/>
      <c r="D1460" s="6" t="str">
        <f t="shared" si="20"/>
        <v>janeiro</v>
      </c>
      <c r="E1460" s="21"/>
      <c r="F1460" s="40"/>
      <c r="H1460" s="9"/>
      <c r="I1460" s="10"/>
      <c r="J1460" s="2"/>
      <c r="K1460" s="11"/>
      <c r="L1460" s="4"/>
      <c r="M1460" s="2"/>
      <c r="O1460" s="20"/>
      <c r="S1460" s="2"/>
      <c r="Y1460" s="2"/>
      <c r="Z1460" s="17" t="str">
        <f>IF(Tabela1[[#This Row],[R.A.E]]="SIM",VLOOKUP(Tabela1[[#This Row],[CLASSIFICAÇÃO]],[1]Lista_Susp_!PRAZO,2,0)+Tabela1[[#This Row],[DATA]],"")</f>
        <v/>
      </c>
      <c r="AA1460" s="19" t="b">
        <f ca="1">IF(Tabela1[[#This Row],[R.A.E]]="SIM",IF(AC1460="ok","CONCLUÍDO",IF(Tabela1[[#This Row],[PRAZO ABERTURA R.A.E]]&lt;TODAY(),"ATRASADO","NO PRAZO")))</f>
        <v>0</v>
      </c>
      <c r="AB1460" s="19" t="str">
        <f ca="1">IF(Tabela1[[#This Row],[PRAZO ABERTURA R.A.E]]&gt;=TODAY(),"",IF(Tabela1[[#This Row],[STATUS]]="ATRASADO",TODAY()-Tabela1[[#This Row],[PRAZO ABERTURA R.A.E]],""))</f>
        <v/>
      </c>
      <c r="AE1460" s="2"/>
    </row>
    <row r="1461" spans="1:31" x14ac:dyDescent="0.25">
      <c r="A1461" s="67">
        <v>1460</v>
      </c>
      <c r="C1461" s="49"/>
      <c r="D1461" s="6" t="str">
        <f t="shared" si="20"/>
        <v>janeiro</v>
      </c>
      <c r="E1461" s="21"/>
      <c r="F1461" s="40"/>
      <c r="H1461" s="9"/>
      <c r="I1461" s="10"/>
      <c r="J1461" s="2"/>
      <c r="K1461" s="11"/>
      <c r="L1461" s="4"/>
      <c r="M1461" s="2"/>
      <c r="O1461" s="20"/>
      <c r="S1461" s="2"/>
      <c r="Y1461" s="2"/>
      <c r="Z1461" s="17" t="str">
        <f>IF(Tabela1[[#This Row],[R.A.E]]="SIM",VLOOKUP(Tabela1[[#This Row],[CLASSIFICAÇÃO]],[1]Lista_Susp_!PRAZO,2,0)+Tabela1[[#This Row],[DATA]],"")</f>
        <v/>
      </c>
      <c r="AA1461" s="19" t="b">
        <f ca="1">IF(Tabela1[[#This Row],[R.A.E]]="SIM",IF(AC1461="ok","CONCLUÍDO",IF(Tabela1[[#This Row],[PRAZO ABERTURA R.A.E]]&lt;TODAY(),"ATRASADO","NO PRAZO")))</f>
        <v>0</v>
      </c>
      <c r="AB1461" s="19" t="str">
        <f ca="1">IF(Tabela1[[#This Row],[PRAZO ABERTURA R.A.E]]&gt;=TODAY(),"",IF(Tabela1[[#This Row],[STATUS]]="ATRASADO",TODAY()-Tabela1[[#This Row],[PRAZO ABERTURA R.A.E]],""))</f>
        <v/>
      </c>
      <c r="AE1461" s="2"/>
    </row>
    <row r="1462" spans="1:31" x14ac:dyDescent="0.25">
      <c r="A1462" s="67">
        <v>1461</v>
      </c>
      <c r="C1462" s="49"/>
      <c r="D1462" s="6" t="str">
        <f t="shared" si="20"/>
        <v>janeiro</v>
      </c>
      <c r="E1462" s="21"/>
      <c r="F1462" s="40"/>
      <c r="H1462" s="9"/>
      <c r="I1462" s="10"/>
      <c r="J1462" s="2"/>
      <c r="K1462" s="11"/>
      <c r="L1462" s="4"/>
      <c r="M1462" s="2"/>
      <c r="O1462" s="20"/>
      <c r="S1462" s="2"/>
      <c r="Y1462" s="2"/>
      <c r="Z1462" s="17" t="str">
        <f>IF(Tabela1[[#This Row],[R.A.E]]="SIM",VLOOKUP(Tabela1[[#This Row],[CLASSIFICAÇÃO]],[1]Lista_Susp_!PRAZO,2,0)+Tabela1[[#This Row],[DATA]],"")</f>
        <v/>
      </c>
      <c r="AA1462" s="19" t="b">
        <f ca="1">IF(Tabela1[[#This Row],[R.A.E]]="SIM",IF(AC1462="ok","CONCLUÍDO",IF(Tabela1[[#This Row],[PRAZO ABERTURA R.A.E]]&lt;TODAY(),"ATRASADO","NO PRAZO")))</f>
        <v>0</v>
      </c>
      <c r="AB1462" s="19" t="str">
        <f ca="1">IF(Tabela1[[#This Row],[PRAZO ABERTURA R.A.E]]&gt;=TODAY(),"",IF(Tabela1[[#This Row],[STATUS]]="ATRASADO",TODAY()-Tabela1[[#This Row],[PRAZO ABERTURA R.A.E]],""))</f>
        <v/>
      </c>
      <c r="AE1462" s="2"/>
    </row>
    <row r="1463" spans="1:31" x14ac:dyDescent="0.25">
      <c r="A1463" s="67">
        <v>1462</v>
      </c>
      <c r="C1463" s="49"/>
      <c r="D1463" s="6" t="str">
        <f t="shared" si="20"/>
        <v>janeiro</v>
      </c>
      <c r="E1463" s="21"/>
      <c r="F1463" s="40"/>
      <c r="H1463" s="9"/>
      <c r="I1463" s="10"/>
      <c r="J1463" s="2"/>
      <c r="K1463" s="11"/>
      <c r="L1463" s="4"/>
      <c r="M1463" s="2"/>
      <c r="O1463" s="20"/>
      <c r="S1463" s="2"/>
      <c r="Y1463" s="2"/>
      <c r="Z1463" s="17" t="str">
        <f>IF(Tabela1[[#This Row],[R.A.E]]="SIM",VLOOKUP(Tabela1[[#This Row],[CLASSIFICAÇÃO]],[1]Lista_Susp_!PRAZO,2,0)+Tabela1[[#This Row],[DATA]],"")</f>
        <v/>
      </c>
      <c r="AA1463" s="19" t="b">
        <f ca="1">IF(Tabela1[[#This Row],[R.A.E]]="SIM",IF(AC1463="ok","CONCLUÍDO",IF(Tabela1[[#This Row],[PRAZO ABERTURA R.A.E]]&lt;TODAY(),"ATRASADO","NO PRAZO")))</f>
        <v>0</v>
      </c>
      <c r="AB1463" s="19" t="str">
        <f ca="1">IF(Tabela1[[#This Row],[PRAZO ABERTURA R.A.E]]&gt;=TODAY(),"",IF(Tabela1[[#This Row],[STATUS]]="ATRASADO",TODAY()-Tabela1[[#This Row],[PRAZO ABERTURA R.A.E]],""))</f>
        <v/>
      </c>
      <c r="AE1463" s="2"/>
    </row>
    <row r="1464" spans="1:31" x14ac:dyDescent="0.25">
      <c r="A1464" s="67">
        <v>1463</v>
      </c>
      <c r="C1464" s="49"/>
      <c r="D1464" s="6" t="str">
        <f t="shared" si="20"/>
        <v>janeiro</v>
      </c>
      <c r="E1464" s="21"/>
      <c r="F1464" s="40"/>
      <c r="H1464" s="9"/>
      <c r="I1464" s="10"/>
      <c r="J1464" s="2"/>
      <c r="K1464" s="11"/>
      <c r="L1464" s="4"/>
      <c r="M1464" s="2"/>
      <c r="O1464" s="20"/>
      <c r="S1464" s="2"/>
      <c r="Y1464" s="2"/>
      <c r="Z1464" s="17" t="str">
        <f>IF(Tabela1[[#This Row],[R.A.E]]="SIM",VLOOKUP(Tabela1[[#This Row],[CLASSIFICAÇÃO]],[1]Lista_Susp_!PRAZO,2,0)+Tabela1[[#This Row],[DATA]],"")</f>
        <v/>
      </c>
      <c r="AA1464" s="19" t="b">
        <f ca="1">IF(Tabela1[[#This Row],[R.A.E]]="SIM",IF(AC1464="ok","CONCLUÍDO",IF(Tabela1[[#This Row],[PRAZO ABERTURA R.A.E]]&lt;TODAY(),"ATRASADO","NO PRAZO")))</f>
        <v>0</v>
      </c>
      <c r="AB1464" s="19" t="str">
        <f ca="1">IF(Tabela1[[#This Row],[PRAZO ABERTURA R.A.E]]&gt;=TODAY(),"",IF(Tabela1[[#This Row],[STATUS]]="ATRASADO",TODAY()-Tabela1[[#This Row],[PRAZO ABERTURA R.A.E]],""))</f>
        <v/>
      </c>
      <c r="AE1464" s="2"/>
    </row>
    <row r="1465" spans="1:31" x14ac:dyDescent="0.25">
      <c r="A1465" s="67">
        <v>1464</v>
      </c>
      <c r="C1465" s="49"/>
      <c r="D1465" s="6" t="str">
        <f t="shared" si="20"/>
        <v>janeiro</v>
      </c>
      <c r="E1465" s="21"/>
      <c r="F1465" s="40"/>
      <c r="H1465" s="9"/>
      <c r="I1465" s="10"/>
      <c r="J1465" s="2"/>
      <c r="K1465" s="11"/>
      <c r="L1465" s="4"/>
      <c r="M1465" s="2"/>
      <c r="O1465" s="20"/>
      <c r="S1465" s="2"/>
      <c r="Y1465" s="2"/>
      <c r="Z1465" s="17" t="str">
        <f>IF(Tabela1[[#This Row],[R.A.E]]="SIM",VLOOKUP(Tabela1[[#This Row],[CLASSIFICAÇÃO]],[1]Lista_Susp_!PRAZO,2,0)+Tabela1[[#This Row],[DATA]],"")</f>
        <v/>
      </c>
      <c r="AA1465" s="19" t="b">
        <f ca="1">IF(Tabela1[[#This Row],[R.A.E]]="SIM",IF(AC1465="ok","CONCLUÍDO",IF(Tabela1[[#This Row],[PRAZO ABERTURA R.A.E]]&lt;TODAY(),"ATRASADO","NO PRAZO")))</f>
        <v>0</v>
      </c>
      <c r="AB1465" s="19" t="str">
        <f ca="1">IF(Tabela1[[#This Row],[PRAZO ABERTURA R.A.E]]&gt;=TODAY(),"",IF(Tabela1[[#This Row],[STATUS]]="ATRASADO",TODAY()-Tabela1[[#This Row],[PRAZO ABERTURA R.A.E]],""))</f>
        <v/>
      </c>
      <c r="AE1465" s="2"/>
    </row>
    <row r="1466" spans="1:31" x14ac:dyDescent="0.25">
      <c r="A1466" s="67">
        <v>1465</v>
      </c>
      <c r="C1466" s="49"/>
      <c r="D1466" s="6" t="str">
        <f t="shared" si="20"/>
        <v>janeiro</v>
      </c>
      <c r="E1466" s="21"/>
      <c r="F1466" s="40"/>
      <c r="H1466" s="9"/>
      <c r="I1466" s="10"/>
      <c r="J1466" s="2"/>
      <c r="K1466" s="11"/>
      <c r="L1466" s="4"/>
      <c r="M1466" s="2"/>
      <c r="O1466" s="20"/>
      <c r="S1466" s="2"/>
      <c r="Y1466" s="2"/>
      <c r="Z1466" s="17" t="str">
        <f>IF(Tabela1[[#This Row],[R.A.E]]="SIM",VLOOKUP(Tabela1[[#This Row],[CLASSIFICAÇÃO]],[1]Lista_Susp_!PRAZO,2,0)+Tabela1[[#This Row],[DATA]],"")</f>
        <v/>
      </c>
      <c r="AA1466" s="19" t="b">
        <f ca="1">IF(Tabela1[[#This Row],[R.A.E]]="SIM",IF(AC1466="ok","CONCLUÍDO",IF(Tabela1[[#This Row],[PRAZO ABERTURA R.A.E]]&lt;TODAY(),"ATRASADO","NO PRAZO")))</f>
        <v>0</v>
      </c>
      <c r="AB1466" s="19" t="str">
        <f ca="1">IF(Tabela1[[#This Row],[PRAZO ABERTURA R.A.E]]&gt;=TODAY(),"",IF(Tabela1[[#This Row],[STATUS]]="ATRASADO",TODAY()-Tabela1[[#This Row],[PRAZO ABERTURA R.A.E]],""))</f>
        <v/>
      </c>
      <c r="AE1466" s="2"/>
    </row>
    <row r="1467" spans="1:31" x14ac:dyDescent="0.25">
      <c r="A1467" s="67">
        <v>1466</v>
      </c>
      <c r="C1467" s="49"/>
      <c r="D1467" s="6" t="str">
        <f t="shared" si="20"/>
        <v>janeiro</v>
      </c>
      <c r="E1467" s="21"/>
      <c r="F1467" s="40"/>
      <c r="H1467" s="9"/>
      <c r="I1467" s="10"/>
      <c r="J1467" s="2"/>
      <c r="K1467" s="11"/>
      <c r="L1467" s="4"/>
      <c r="M1467" s="2"/>
      <c r="O1467" s="20"/>
      <c r="S1467" s="2"/>
      <c r="Y1467" s="2"/>
      <c r="Z1467" s="17" t="str">
        <f>IF(Tabela1[[#This Row],[R.A.E]]="SIM",VLOOKUP(Tabela1[[#This Row],[CLASSIFICAÇÃO]],[1]Lista_Susp_!PRAZO,2,0)+Tabela1[[#This Row],[DATA]],"")</f>
        <v/>
      </c>
      <c r="AA1467" s="19" t="b">
        <f ca="1">IF(Tabela1[[#This Row],[R.A.E]]="SIM",IF(AC1467="ok","CONCLUÍDO",IF(Tabela1[[#This Row],[PRAZO ABERTURA R.A.E]]&lt;TODAY(),"ATRASADO","NO PRAZO")))</f>
        <v>0</v>
      </c>
      <c r="AB1467" s="19" t="str">
        <f ca="1">IF(Tabela1[[#This Row],[PRAZO ABERTURA R.A.E]]&gt;=TODAY(),"",IF(Tabela1[[#This Row],[STATUS]]="ATRASADO",TODAY()-Tabela1[[#This Row],[PRAZO ABERTURA R.A.E]],""))</f>
        <v/>
      </c>
      <c r="AE1467" s="2"/>
    </row>
    <row r="1468" spans="1:31" x14ac:dyDescent="0.25">
      <c r="A1468" s="67">
        <v>1467</v>
      </c>
      <c r="C1468" s="49"/>
      <c r="D1468" s="6" t="str">
        <f t="shared" si="20"/>
        <v>janeiro</v>
      </c>
      <c r="E1468" s="21"/>
      <c r="F1468" s="40"/>
      <c r="H1468" s="9"/>
      <c r="I1468" s="10"/>
      <c r="J1468" s="2"/>
      <c r="K1468" s="11"/>
      <c r="L1468" s="4"/>
      <c r="M1468" s="2"/>
      <c r="O1468" s="20"/>
      <c r="S1468" s="2"/>
      <c r="Y1468" s="2"/>
      <c r="Z1468" s="17" t="str">
        <f>IF(Tabela1[[#This Row],[R.A.E]]="SIM",VLOOKUP(Tabela1[[#This Row],[CLASSIFICAÇÃO]],[1]Lista_Susp_!PRAZO,2,0)+Tabela1[[#This Row],[DATA]],"")</f>
        <v/>
      </c>
      <c r="AA1468" s="19" t="b">
        <f ca="1">IF(Tabela1[[#This Row],[R.A.E]]="SIM",IF(AC1468="ok","CONCLUÍDO",IF(Tabela1[[#This Row],[PRAZO ABERTURA R.A.E]]&lt;TODAY(),"ATRASADO","NO PRAZO")))</f>
        <v>0</v>
      </c>
      <c r="AB1468" s="19" t="str">
        <f ca="1">IF(Tabela1[[#This Row],[PRAZO ABERTURA R.A.E]]&gt;=TODAY(),"",IF(Tabela1[[#This Row],[STATUS]]="ATRASADO",TODAY()-Tabela1[[#This Row],[PRAZO ABERTURA R.A.E]],""))</f>
        <v/>
      </c>
      <c r="AE1468" s="2"/>
    </row>
    <row r="1469" spans="1:31" x14ac:dyDescent="0.25">
      <c r="A1469" s="67">
        <v>1468</v>
      </c>
      <c r="C1469" s="49"/>
      <c r="D1469" s="6" t="str">
        <f t="shared" si="20"/>
        <v>janeiro</v>
      </c>
      <c r="E1469" s="21"/>
      <c r="F1469" s="40"/>
      <c r="H1469" s="9"/>
      <c r="I1469" s="10"/>
      <c r="J1469" s="2"/>
      <c r="K1469" s="11"/>
      <c r="L1469" s="4"/>
      <c r="M1469" s="2"/>
      <c r="O1469" s="20"/>
      <c r="S1469" s="2"/>
      <c r="Y1469" s="2"/>
      <c r="Z1469" s="17" t="str">
        <f>IF(Tabela1[[#This Row],[R.A.E]]="SIM",VLOOKUP(Tabela1[[#This Row],[CLASSIFICAÇÃO]],[1]Lista_Susp_!PRAZO,2,0)+Tabela1[[#This Row],[DATA]],"")</f>
        <v/>
      </c>
      <c r="AA1469" s="19" t="b">
        <f ca="1">IF(Tabela1[[#This Row],[R.A.E]]="SIM",IF(AC1469="ok","CONCLUÍDO",IF(Tabela1[[#This Row],[PRAZO ABERTURA R.A.E]]&lt;TODAY(),"ATRASADO","NO PRAZO")))</f>
        <v>0</v>
      </c>
      <c r="AB1469" s="19" t="str">
        <f ca="1">IF(Tabela1[[#This Row],[PRAZO ABERTURA R.A.E]]&gt;=TODAY(),"",IF(Tabela1[[#This Row],[STATUS]]="ATRASADO",TODAY()-Tabela1[[#This Row],[PRAZO ABERTURA R.A.E]],""))</f>
        <v/>
      </c>
      <c r="AE1469" s="2"/>
    </row>
    <row r="1470" spans="1:31" x14ac:dyDescent="0.25">
      <c r="A1470" s="67">
        <v>1469</v>
      </c>
      <c r="C1470" s="49"/>
      <c r="D1470" s="6" t="str">
        <f t="shared" si="20"/>
        <v>janeiro</v>
      </c>
      <c r="E1470" s="21"/>
      <c r="F1470" s="40"/>
      <c r="H1470" s="9"/>
      <c r="I1470" s="10"/>
      <c r="J1470" s="2"/>
      <c r="K1470" s="11"/>
      <c r="L1470" s="4"/>
      <c r="M1470" s="2"/>
      <c r="O1470" s="20"/>
      <c r="S1470" s="2"/>
      <c r="Y1470" s="2"/>
      <c r="Z1470" s="17" t="str">
        <f>IF(Tabela1[[#This Row],[R.A.E]]="SIM",VLOOKUP(Tabela1[[#This Row],[CLASSIFICAÇÃO]],[1]Lista_Susp_!PRAZO,2,0)+Tabela1[[#This Row],[DATA]],"")</f>
        <v/>
      </c>
      <c r="AA1470" s="19" t="b">
        <f ca="1">IF(Tabela1[[#This Row],[R.A.E]]="SIM",IF(AC1470="ok","CONCLUÍDO",IF(Tabela1[[#This Row],[PRAZO ABERTURA R.A.E]]&lt;TODAY(),"ATRASADO","NO PRAZO")))</f>
        <v>0</v>
      </c>
      <c r="AB1470" s="19" t="str">
        <f ca="1">IF(Tabela1[[#This Row],[PRAZO ABERTURA R.A.E]]&gt;=TODAY(),"",IF(Tabela1[[#This Row],[STATUS]]="ATRASADO",TODAY()-Tabela1[[#This Row],[PRAZO ABERTURA R.A.E]],""))</f>
        <v/>
      </c>
      <c r="AE1470" s="2"/>
    </row>
    <row r="1471" spans="1:31" x14ac:dyDescent="0.25">
      <c r="A1471" s="67">
        <v>1470</v>
      </c>
      <c r="C1471" s="49"/>
      <c r="D1471" s="6" t="str">
        <f t="shared" si="20"/>
        <v>janeiro</v>
      </c>
      <c r="E1471" s="21"/>
      <c r="F1471" s="40"/>
      <c r="H1471" s="9"/>
      <c r="I1471" s="10"/>
      <c r="J1471" s="2"/>
      <c r="K1471" s="11"/>
      <c r="L1471" s="4"/>
      <c r="M1471" s="2"/>
      <c r="O1471" s="20"/>
      <c r="S1471" s="2"/>
      <c r="Y1471" s="2"/>
      <c r="Z1471" s="17" t="str">
        <f>IF(Tabela1[[#This Row],[R.A.E]]="SIM",VLOOKUP(Tabela1[[#This Row],[CLASSIFICAÇÃO]],[1]Lista_Susp_!PRAZO,2,0)+Tabela1[[#This Row],[DATA]],"")</f>
        <v/>
      </c>
      <c r="AA1471" s="19" t="b">
        <f ca="1">IF(Tabela1[[#This Row],[R.A.E]]="SIM",IF(AC1471="ok","CONCLUÍDO",IF(Tabela1[[#This Row],[PRAZO ABERTURA R.A.E]]&lt;TODAY(),"ATRASADO","NO PRAZO")))</f>
        <v>0</v>
      </c>
      <c r="AB1471" s="19" t="str">
        <f ca="1">IF(Tabela1[[#This Row],[PRAZO ABERTURA R.A.E]]&gt;=TODAY(),"",IF(Tabela1[[#This Row],[STATUS]]="ATRASADO",TODAY()-Tabela1[[#This Row],[PRAZO ABERTURA R.A.E]],""))</f>
        <v/>
      </c>
      <c r="AE1471" s="2"/>
    </row>
    <row r="1472" spans="1:31" x14ac:dyDescent="0.25">
      <c r="A1472" s="67">
        <v>1471</v>
      </c>
      <c r="C1472" s="49"/>
      <c r="D1472" s="6" t="str">
        <f t="shared" si="20"/>
        <v>janeiro</v>
      </c>
      <c r="E1472" s="21"/>
      <c r="F1472" s="40"/>
      <c r="H1472" s="9"/>
      <c r="I1472" s="10"/>
      <c r="J1472" s="2"/>
      <c r="K1472" s="11"/>
      <c r="L1472" s="4"/>
      <c r="M1472" s="2"/>
      <c r="O1472" s="20"/>
      <c r="S1472" s="2"/>
      <c r="Y1472" s="2"/>
      <c r="Z1472" s="17" t="str">
        <f>IF(Tabela1[[#This Row],[R.A.E]]="SIM",VLOOKUP(Tabela1[[#This Row],[CLASSIFICAÇÃO]],[1]Lista_Susp_!PRAZO,2,0)+Tabela1[[#This Row],[DATA]],"")</f>
        <v/>
      </c>
      <c r="AA1472" s="19" t="b">
        <f ca="1">IF(Tabela1[[#This Row],[R.A.E]]="SIM",IF(AC1472="ok","CONCLUÍDO",IF(Tabela1[[#This Row],[PRAZO ABERTURA R.A.E]]&lt;TODAY(),"ATRASADO","NO PRAZO")))</f>
        <v>0</v>
      </c>
      <c r="AB1472" s="19" t="str">
        <f ca="1">IF(Tabela1[[#This Row],[PRAZO ABERTURA R.A.E]]&gt;=TODAY(),"",IF(Tabela1[[#This Row],[STATUS]]="ATRASADO",TODAY()-Tabela1[[#This Row],[PRAZO ABERTURA R.A.E]],""))</f>
        <v/>
      </c>
      <c r="AE1472" s="2"/>
    </row>
    <row r="1473" spans="1:31" x14ac:dyDescent="0.25">
      <c r="A1473" s="67">
        <v>1472</v>
      </c>
      <c r="C1473" s="49"/>
      <c r="D1473" s="6" t="str">
        <f t="shared" si="20"/>
        <v>janeiro</v>
      </c>
      <c r="E1473" s="21"/>
      <c r="F1473" s="40"/>
      <c r="H1473" s="9"/>
      <c r="I1473" s="10"/>
      <c r="J1473" s="2"/>
      <c r="K1473" s="11"/>
      <c r="L1473" s="4"/>
      <c r="M1473" s="2"/>
      <c r="O1473" s="20"/>
      <c r="S1473" s="2"/>
      <c r="Y1473" s="2"/>
      <c r="Z1473" s="17" t="str">
        <f>IF(Tabela1[[#This Row],[R.A.E]]="SIM",VLOOKUP(Tabela1[[#This Row],[CLASSIFICAÇÃO]],[1]Lista_Susp_!PRAZO,2,0)+Tabela1[[#This Row],[DATA]],"")</f>
        <v/>
      </c>
      <c r="AA1473" s="19" t="b">
        <f ca="1">IF(Tabela1[[#This Row],[R.A.E]]="SIM",IF(AC1473="ok","CONCLUÍDO",IF(Tabela1[[#This Row],[PRAZO ABERTURA R.A.E]]&lt;TODAY(),"ATRASADO","NO PRAZO")))</f>
        <v>0</v>
      </c>
      <c r="AB1473" s="19" t="str">
        <f ca="1">IF(Tabela1[[#This Row],[PRAZO ABERTURA R.A.E]]&gt;=TODAY(),"",IF(Tabela1[[#This Row],[STATUS]]="ATRASADO",TODAY()-Tabela1[[#This Row],[PRAZO ABERTURA R.A.E]],""))</f>
        <v/>
      </c>
      <c r="AE1473" s="2"/>
    </row>
    <row r="1474" spans="1:31" x14ac:dyDescent="0.25">
      <c r="A1474" s="67">
        <v>1473</v>
      </c>
      <c r="C1474" s="49"/>
      <c r="D1474" s="6" t="str">
        <f t="shared" si="20"/>
        <v>janeiro</v>
      </c>
      <c r="E1474" s="21"/>
      <c r="F1474" s="40"/>
      <c r="H1474" s="9"/>
      <c r="I1474" s="10"/>
      <c r="J1474" s="2"/>
      <c r="K1474" s="11"/>
      <c r="L1474" s="4"/>
      <c r="M1474" s="2"/>
      <c r="O1474" s="20"/>
      <c r="S1474" s="2"/>
      <c r="Y1474" s="2"/>
      <c r="Z1474" s="17" t="str">
        <f>IF(Tabela1[[#This Row],[R.A.E]]="SIM",VLOOKUP(Tabela1[[#This Row],[CLASSIFICAÇÃO]],[1]Lista_Susp_!PRAZO,2,0)+Tabela1[[#This Row],[DATA]],"")</f>
        <v/>
      </c>
      <c r="AA1474" s="19" t="b">
        <f ca="1">IF(Tabela1[[#This Row],[R.A.E]]="SIM",IF(AC1474="ok","CONCLUÍDO",IF(Tabela1[[#This Row],[PRAZO ABERTURA R.A.E]]&lt;TODAY(),"ATRASADO","NO PRAZO")))</f>
        <v>0</v>
      </c>
      <c r="AB1474" s="19" t="str">
        <f ca="1">IF(Tabela1[[#This Row],[PRAZO ABERTURA R.A.E]]&gt;=TODAY(),"",IF(Tabela1[[#This Row],[STATUS]]="ATRASADO",TODAY()-Tabela1[[#This Row],[PRAZO ABERTURA R.A.E]],""))</f>
        <v/>
      </c>
      <c r="AE1474" s="2"/>
    </row>
    <row r="1475" spans="1:31" x14ac:dyDescent="0.25">
      <c r="A1475" s="67">
        <v>1474</v>
      </c>
      <c r="C1475" s="49"/>
      <c r="D1475" s="6" t="str">
        <f t="shared" si="20"/>
        <v>janeiro</v>
      </c>
      <c r="E1475" s="21"/>
      <c r="F1475" s="40"/>
      <c r="H1475" s="9"/>
      <c r="I1475" s="10"/>
      <c r="J1475" s="2"/>
      <c r="K1475" s="11"/>
      <c r="L1475" s="4"/>
      <c r="M1475" s="2"/>
      <c r="O1475" s="20"/>
      <c r="S1475" s="2"/>
      <c r="Y1475" s="2"/>
      <c r="Z1475" s="17" t="str">
        <f>IF(Tabela1[[#This Row],[R.A.E]]="SIM",VLOOKUP(Tabela1[[#This Row],[CLASSIFICAÇÃO]],[1]Lista_Susp_!PRAZO,2,0)+Tabela1[[#This Row],[DATA]],"")</f>
        <v/>
      </c>
      <c r="AA1475" s="19" t="b">
        <f ca="1">IF(Tabela1[[#This Row],[R.A.E]]="SIM",IF(AC1475="ok","CONCLUÍDO",IF(Tabela1[[#This Row],[PRAZO ABERTURA R.A.E]]&lt;TODAY(),"ATRASADO","NO PRAZO")))</f>
        <v>0</v>
      </c>
      <c r="AB1475" s="19" t="str">
        <f ca="1">IF(Tabela1[[#This Row],[PRAZO ABERTURA R.A.E]]&gt;=TODAY(),"",IF(Tabela1[[#This Row],[STATUS]]="ATRASADO",TODAY()-Tabela1[[#This Row],[PRAZO ABERTURA R.A.E]],""))</f>
        <v/>
      </c>
      <c r="AE1475" s="2"/>
    </row>
    <row r="1476" spans="1:31" x14ac:dyDescent="0.25">
      <c r="A1476" s="67">
        <v>1475</v>
      </c>
      <c r="C1476" s="49"/>
      <c r="D1476" s="6" t="str">
        <f t="shared" si="20"/>
        <v>janeiro</v>
      </c>
      <c r="E1476" s="21"/>
      <c r="F1476" s="40"/>
      <c r="H1476" s="9"/>
      <c r="I1476" s="10"/>
      <c r="J1476" s="2"/>
      <c r="K1476" s="11"/>
      <c r="L1476" s="4"/>
      <c r="M1476" s="2"/>
      <c r="O1476" s="20"/>
      <c r="S1476" s="2"/>
      <c r="Y1476" s="2"/>
      <c r="Z1476" s="17" t="str">
        <f>IF(Tabela1[[#This Row],[R.A.E]]="SIM",VLOOKUP(Tabela1[[#This Row],[CLASSIFICAÇÃO]],[1]Lista_Susp_!PRAZO,2,0)+Tabela1[[#This Row],[DATA]],"")</f>
        <v/>
      </c>
      <c r="AA1476" s="19" t="b">
        <f ca="1">IF(Tabela1[[#This Row],[R.A.E]]="SIM",IF(AC1476="ok","CONCLUÍDO",IF(Tabela1[[#This Row],[PRAZO ABERTURA R.A.E]]&lt;TODAY(),"ATRASADO","NO PRAZO")))</f>
        <v>0</v>
      </c>
      <c r="AB1476" s="19" t="str">
        <f ca="1">IF(Tabela1[[#This Row],[PRAZO ABERTURA R.A.E]]&gt;=TODAY(),"",IF(Tabela1[[#This Row],[STATUS]]="ATRASADO",TODAY()-Tabela1[[#This Row],[PRAZO ABERTURA R.A.E]],""))</f>
        <v/>
      </c>
      <c r="AE1476" s="2"/>
    </row>
    <row r="1477" spans="1:31" x14ac:dyDescent="0.25">
      <c r="A1477" s="67">
        <v>1476</v>
      </c>
      <c r="C1477" s="49"/>
      <c r="D1477" s="6" t="str">
        <f t="shared" si="20"/>
        <v>janeiro</v>
      </c>
      <c r="E1477" s="21"/>
      <c r="F1477" s="40"/>
      <c r="H1477" s="9"/>
      <c r="I1477" s="10"/>
      <c r="J1477" s="2"/>
      <c r="K1477" s="11"/>
      <c r="L1477" s="4"/>
      <c r="M1477" s="2"/>
      <c r="O1477" s="20"/>
      <c r="S1477" s="2"/>
      <c r="Y1477" s="2"/>
      <c r="Z1477" s="17" t="str">
        <f>IF(Tabela1[[#This Row],[R.A.E]]="SIM",VLOOKUP(Tabela1[[#This Row],[CLASSIFICAÇÃO]],[1]Lista_Susp_!PRAZO,2,0)+Tabela1[[#This Row],[DATA]],"")</f>
        <v/>
      </c>
      <c r="AA1477" s="19" t="b">
        <f ca="1">IF(Tabela1[[#This Row],[R.A.E]]="SIM",IF(AC1477="ok","CONCLUÍDO",IF(Tabela1[[#This Row],[PRAZO ABERTURA R.A.E]]&lt;TODAY(),"ATRASADO","NO PRAZO")))</f>
        <v>0</v>
      </c>
      <c r="AB1477" s="19" t="str">
        <f ca="1">IF(Tabela1[[#This Row],[PRAZO ABERTURA R.A.E]]&gt;=TODAY(),"",IF(Tabela1[[#This Row],[STATUS]]="ATRASADO",TODAY()-Tabela1[[#This Row],[PRAZO ABERTURA R.A.E]],""))</f>
        <v/>
      </c>
      <c r="AE1477" s="2"/>
    </row>
    <row r="1478" spans="1:31" x14ac:dyDescent="0.25">
      <c r="A1478" s="67">
        <v>1477</v>
      </c>
      <c r="C1478" s="49"/>
      <c r="D1478" s="6" t="str">
        <f t="shared" si="20"/>
        <v>janeiro</v>
      </c>
      <c r="E1478" s="21"/>
      <c r="F1478" s="40"/>
      <c r="H1478" s="9"/>
      <c r="I1478" s="10"/>
      <c r="J1478" s="2"/>
      <c r="K1478" s="11"/>
      <c r="L1478" s="4"/>
      <c r="M1478" s="2"/>
      <c r="O1478" s="20"/>
      <c r="S1478" s="2"/>
      <c r="Y1478" s="2"/>
      <c r="Z1478" s="17" t="str">
        <f>IF(Tabela1[[#This Row],[R.A.E]]="SIM",VLOOKUP(Tabela1[[#This Row],[CLASSIFICAÇÃO]],[1]Lista_Susp_!PRAZO,2,0)+Tabela1[[#This Row],[DATA]],"")</f>
        <v/>
      </c>
      <c r="AA1478" s="19" t="b">
        <f ca="1">IF(Tabela1[[#This Row],[R.A.E]]="SIM",IF(AC1478="ok","CONCLUÍDO",IF(Tabela1[[#This Row],[PRAZO ABERTURA R.A.E]]&lt;TODAY(),"ATRASADO","NO PRAZO")))</f>
        <v>0</v>
      </c>
      <c r="AB1478" s="19" t="str">
        <f ca="1">IF(Tabela1[[#This Row],[PRAZO ABERTURA R.A.E]]&gt;=TODAY(),"",IF(Tabela1[[#This Row],[STATUS]]="ATRASADO",TODAY()-Tabela1[[#This Row],[PRAZO ABERTURA R.A.E]],""))</f>
        <v/>
      </c>
      <c r="AE1478" s="2"/>
    </row>
    <row r="1479" spans="1:31" x14ac:dyDescent="0.25">
      <c r="A1479" s="67">
        <v>1478</v>
      </c>
      <c r="C1479" s="49"/>
      <c r="D1479" s="6" t="str">
        <f t="shared" si="20"/>
        <v>janeiro</v>
      </c>
      <c r="E1479" s="21"/>
      <c r="F1479" s="40"/>
      <c r="H1479" s="9"/>
      <c r="I1479" s="10"/>
      <c r="J1479" s="2"/>
      <c r="K1479" s="11"/>
      <c r="L1479" s="4"/>
      <c r="M1479" s="2"/>
      <c r="O1479" s="20"/>
      <c r="S1479" s="2"/>
      <c r="Y1479" s="2"/>
      <c r="Z1479" s="17" t="str">
        <f>IF(Tabela1[[#This Row],[R.A.E]]="SIM",VLOOKUP(Tabela1[[#This Row],[CLASSIFICAÇÃO]],[1]Lista_Susp_!PRAZO,2,0)+Tabela1[[#This Row],[DATA]],"")</f>
        <v/>
      </c>
      <c r="AA1479" s="19" t="b">
        <f ca="1">IF(Tabela1[[#This Row],[R.A.E]]="SIM",IF(AC1479="ok","CONCLUÍDO",IF(Tabela1[[#This Row],[PRAZO ABERTURA R.A.E]]&lt;TODAY(),"ATRASADO","NO PRAZO")))</f>
        <v>0</v>
      </c>
      <c r="AB1479" s="19" t="str">
        <f ca="1">IF(Tabela1[[#This Row],[PRAZO ABERTURA R.A.E]]&gt;=TODAY(),"",IF(Tabela1[[#This Row],[STATUS]]="ATRASADO",TODAY()-Tabela1[[#This Row],[PRAZO ABERTURA R.A.E]],""))</f>
        <v/>
      </c>
      <c r="AE1479" s="2"/>
    </row>
    <row r="1480" spans="1:31" x14ac:dyDescent="0.25">
      <c r="A1480" s="67">
        <v>1479</v>
      </c>
      <c r="C1480" s="49"/>
      <c r="D1480" s="6" t="str">
        <f t="shared" si="20"/>
        <v>janeiro</v>
      </c>
      <c r="E1480" s="21"/>
      <c r="F1480" s="40"/>
      <c r="H1480" s="9"/>
      <c r="I1480" s="10"/>
      <c r="J1480" s="2"/>
      <c r="K1480" s="11"/>
      <c r="L1480" s="4"/>
      <c r="M1480" s="2"/>
      <c r="O1480" s="20"/>
      <c r="S1480" s="2"/>
      <c r="Y1480" s="2"/>
      <c r="Z1480" s="17" t="str">
        <f>IF(Tabela1[[#This Row],[R.A.E]]="SIM",VLOOKUP(Tabela1[[#This Row],[CLASSIFICAÇÃO]],[1]Lista_Susp_!PRAZO,2,0)+Tabela1[[#This Row],[DATA]],"")</f>
        <v/>
      </c>
      <c r="AA1480" s="19" t="b">
        <f ca="1">IF(Tabela1[[#This Row],[R.A.E]]="SIM",IF(AC1480="ok","CONCLUÍDO",IF(Tabela1[[#This Row],[PRAZO ABERTURA R.A.E]]&lt;TODAY(),"ATRASADO","NO PRAZO")))</f>
        <v>0</v>
      </c>
      <c r="AB1480" s="19" t="str">
        <f ca="1">IF(Tabela1[[#This Row],[PRAZO ABERTURA R.A.E]]&gt;=TODAY(),"",IF(Tabela1[[#This Row],[STATUS]]="ATRASADO",TODAY()-Tabela1[[#This Row],[PRAZO ABERTURA R.A.E]],""))</f>
        <v/>
      </c>
      <c r="AE1480" s="2"/>
    </row>
    <row r="1481" spans="1:31" x14ac:dyDescent="0.25">
      <c r="A1481" s="67">
        <v>1480</v>
      </c>
      <c r="C1481" s="49"/>
      <c r="D1481" s="6" t="str">
        <f t="shared" si="20"/>
        <v>janeiro</v>
      </c>
      <c r="E1481" s="21"/>
      <c r="F1481" s="40"/>
      <c r="H1481" s="9"/>
      <c r="I1481" s="10"/>
      <c r="J1481" s="2"/>
      <c r="K1481" s="11"/>
      <c r="L1481" s="4"/>
      <c r="M1481" s="2"/>
      <c r="O1481" s="20"/>
      <c r="S1481" s="2"/>
      <c r="Y1481" s="2"/>
      <c r="Z1481" s="17" t="str">
        <f>IF(Tabela1[[#This Row],[R.A.E]]="SIM",VLOOKUP(Tabela1[[#This Row],[CLASSIFICAÇÃO]],[1]Lista_Susp_!PRAZO,2,0)+Tabela1[[#This Row],[DATA]],"")</f>
        <v/>
      </c>
      <c r="AA1481" s="19" t="b">
        <f ca="1">IF(Tabela1[[#This Row],[R.A.E]]="SIM",IF(AC1481="ok","CONCLUÍDO",IF(Tabela1[[#This Row],[PRAZO ABERTURA R.A.E]]&lt;TODAY(),"ATRASADO","NO PRAZO")))</f>
        <v>0</v>
      </c>
      <c r="AB1481" s="19" t="str">
        <f ca="1">IF(Tabela1[[#This Row],[PRAZO ABERTURA R.A.E]]&gt;=TODAY(),"",IF(Tabela1[[#This Row],[STATUS]]="ATRASADO",TODAY()-Tabela1[[#This Row],[PRAZO ABERTURA R.A.E]],""))</f>
        <v/>
      </c>
      <c r="AE1481" s="2"/>
    </row>
    <row r="1482" spans="1:31" x14ac:dyDescent="0.25">
      <c r="A1482" s="67">
        <v>1481</v>
      </c>
      <c r="C1482" s="49"/>
      <c r="D1482" s="6" t="str">
        <f t="shared" si="20"/>
        <v>janeiro</v>
      </c>
      <c r="E1482" s="21"/>
      <c r="F1482" s="40"/>
      <c r="H1482" s="9"/>
      <c r="I1482" s="10"/>
      <c r="J1482" s="2"/>
      <c r="K1482" s="11"/>
      <c r="L1482" s="4"/>
      <c r="M1482" s="2"/>
      <c r="O1482" s="20"/>
      <c r="S1482" s="2"/>
      <c r="Y1482" s="2"/>
      <c r="Z1482" s="17" t="str">
        <f>IF(Tabela1[[#This Row],[R.A.E]]="SIM",VLOOKUP(Tabela1[[#This Row],[CLASSIFICAÇÃO]],[1]Lista_Susp_!PRAZO,2,0)+Tabela1[[#This Row],[DATA]],"")</f>
        <v/>
      </c>
      <c r="AA1482" s="19" t="b">
        <f ca="1">IF(Tabela1[[#This Row],[R.A.E]]="SIM",IF(AC1482="ok","CONCLUÍDO",IF(Tabela1[[#This Row],[PRAZO ABERTURA R.A.E]]&lt;TODAY(),"ATRASADO","NO PRAZO")))</f>
        <v>0</v>
      </c>
      <c r="AB1482" s="19" t="str">
        <f ca="1">IF(Tabela1[[#This Row],[PRAZO ABERTURA R.A.E]]&gt;=TODAY(),"",IF(Tabela1[[#This Row],[STATUS]]="ATRASADO",TODAY()-Tabela1[[#This Row],[PRAZO ABERTURA R.A.E]],""))</f>
        <v/>
      </c>
      <c r="AE1482" s="2"/>
    </row>
    <row r="1483" spans="1:31" x14ac:dyDescent="0.25">
      <c r="A1483" s="67">
        <v>1482</v>
      </c>
      <c r="C1483" s="49"/>
      <c r="D1483" s="6" t="str">
        <f t="shared" si="20"/>
        <v>janeiro</v>
      </c>
      <c r="E1483" s="21"/>
      <c r="F1483" s="40"/>
      <c r="H1483" s="9"/>
      <c r="I1483" s="10"/>
      <c r="J1483" s="2"/>
      <c r="K1483" s="11"/>
      <c r="L1483" s="4"/>
      <c r="M1483" s="2"/>
      <c r="O1483" s="20"/>
      <c r="S1483" s="2"/>
      <c r="Y1483" s="2"/>
      <c r="Z1483" s="17" t="str">
        <f>IF(Tabela1[[#This Row],[R.A.E]]="SIM",VLOOKUP(Tabela1[[#This Row],[CLASSIFICAÇÃO]],[1]Lista_Susp_!PRAZO,2,0)+Tabela1[[#This Row],[DATA]],"")</f>
        <v/>
      </c>
      <c r="AA1483" s="19" t="b">
        <f ca="1">IF(Tabela1[[#This Row],[R.A.E]]="SIM",IF(AC1483="ok","CONCLUÍDO",IF(Tabela1[[#This Row],[PRAZO ABERTURA R.A.E]]&lt;TODAY(),"ATRASADO","NO PRAZO")))</f>
        <v>0</v>
      </c>
      <c r="AB1483" s="19" t="str">
        <f ca="1">IF(Tabela1[[#This Row],[PRAZO ABERTURA R.A.E]]&gt;=TODAY(),"",IF(Tabela1[[#This Row],[STATUS]]="ATRASADO",TODAY()-Tabela1[[#This Row],[PRAZO ABERTURA R.A.E]],""))</f>
        <v/>
      </c>
      <c r="AE1483" s="2"/>
    </row>
    <row r="1484" spans="1:31" x14ac:dyDescent="0.25">
      <c r="A1484" s="67">
        <v>1483</v>
      </c>
      <c r="C1484" s="49"/>
      <c r="D1484" s="6" t="str">
        <f t="shared" si="20"/>
        <v>janeiro</v>
      </c>
      <c r="E1484" s="21"/>
      <c r="F1484" s="40"/>
      <c r="H1484" s="9"/>
      <c r="I1484" s="10"/>
      <c r="J1484" s="2"/>
      <c r="K1484" s="11"/>
      <c r="L1484" s="4"/>
      <c r="M1484" s="2"/>
      <c r="O1484" s="20"/>
      <c r="S1484" s="2"/>
      <c r="Y1484" s="2"/>
      <c r="Z1484" s="17" t="str">
        <f>IF(Tabela1[[#This Row],[R.A.E]]="SIM",VLOOKUP(Tabela1[[#This Row],[CLASSIFICAÇÃO]],[1]Lista_Susp_!PRAZO,2,0)+Tabela1[[#This Row],[DATA]],"")</f>
        <v/>
      </c>
      <c r="AA1484" s="19" t="b">
        <f ca="1">IF(Tabela1[[#This Row],[R.A.E]]="SIM",IF(AC1484="ok","CONCLUÍDO",IF(Tabela1[[#This Row],[PRAZO ABERTURA R.A.E]]&lt;TODAY(),"ATRASADO","NO PRAZO")))</f>
        <v>0</v>
      </c>
      <c r="AB1484" s="19" t="str">
        <f ca="1">IF(Tabela1[[#This Row],[PRAZO ABERTURA R.A.E]]&gt;=TODAY(),"",IF(Tabela1[[#This Row],[STATUS]]="ATRASADO",TODAY()-Tabela1[[#This Row],[PRAZO ABERTURA R.A.E]],""))</f>
        <v/>
      </c>
      <c r="AE1484" s="2"/>
    </row>
    <row r="1485" spans="1:31" x14ac:dyDescent="0.25">
      <c r="A1485" s="67">
        <v>1484</v>
      </c>
      <c r="C1485" s="49"/>
      <c r="D1485" s="6" t="str">
        <f t="shared" si="20"/>
        <v>janeiro</v>
      </c>
      <c r="E1485" s="21"/>
      <c r="F1485" s="40"/>
      <c r="H1485" s="9"/>
      <c r="I1485" s="10"/>
      <c r="J1485" s="2"/>
      <c r="K1485" s="11"/>
      <c r="L1485" s="4"/>
      <c r="M1485" s="2"/>
      <c r="O1485" s="20"/>
      <c r="S1485" s="2"/>
      <c r="Y1485" s="2"/>
      <c r="Z1485" s="17" t="str">
        <f>IF(Tabela1[[#This Row],[R.A.E]]="SIM",VLOOKUP(Tabela1[[#This Row],[CLASSIFICAÇÃO]],[1]Lista_Susp_!PRAZO,2,0)+Tabela1[[#This Row],[DATA]],"")</f>
        <v/>
      </c>
      <c r="AA1485" s="19" t="b">
        <f ca="1">IF(Tabela1[[#This Row],[R.A.E]]="SIM",IF(AC1485="ok","CONCLUÍDO",IF(Tabela1[[#This Row],[PRAZO ABERTURA R.A.E]]&lt;TODAY(),"ATRASADO","NO PRAZO")))</f>
        <v>0</v>
      </c>
      <c r="AB1485" s="19" t="str">
        <f ca="1">IF(Tabela1[[#This Row],[PRAZO ABERTURA R.A.E]]&gt;=TODAY(),"",IF(Tabela1[[#This Row],[STATUS]]="ATRASADO",TODAY()-Tabela1[[#This Row],[PRAZO ABERTURA R.A.E]],""))</f>
        <v/>
      </c>
      <c r="AE1485" s="2"/>
    </row>
    <row r="1486" spans="1:31" x14ac:dyDescent="0.25">
      <c r="A1486" s="67">
        <v>1485</v>
      </c>
      <c r="C1486" s="49"/>
      <c r="D1486" s="6" t="str">
        <f t="shared" si="20"/>
        <v>janeiro</v>
      </c>
      <c r="E1486" s="21"/>
      <c r="F1486" s="40"/>
      <c r="H1486" s="9"/>
      <c r="I1486" s="10"/>
      <c r="J1486" s="2"/>
      <c r="K1486" s="11"/>
      <c r="L1486" s="4"/>
      <c r="M1486" s="2"/>
      <c r="O1486" s="20"/>
      <c r="S1486" s="2"/>
      <c r="Y1486" s="2"/>
      <c r="Z1486" s="17" t="str">
        <f>IF(Tabela1[[#This Row],[R.A.E]]="SIM",VLOOKUP(Tabela1[[#This Row],[CLASSIFICAÇÃO]],[1]Lista_Susp_!PRAZO,2,0)+Tabela1[[#This Row],[DATA]],"")</f>
        <v/>
      </c>
      <c r="AA1486" s="19" t="b">
        <f ca="1">IF(Tabela1[[#This Row],[R.A.E]]="SIM",IF(AC1486="ok","CONCLUÍDO",IF(Tabela1[[#This Row],[PRAZO ABERTURA R.A.E]]&lt;TODAY(),"ATRASADO","NO PRAZO")))</f>
        <v>0</v>
      </c>
      <c r="AB1486" s="19" t="str">
        <f ca="1">IF(Tabela1[[#This Row],[PRAZO ABERTURA R.A.E]]&gt;=TODAY(),"",IF(Tabela1[[#This Row],[STATUS]]="ATRASADO",TODAY()-Tabela1[[#This Row],[PRAZO ABERTURA R.A.E]],""))</f>
        <v/>
      </c>
      <c r="AE1486" s="2"/>
    </row>
    <row r="1487" spans="1:31" x14ac:dyDescent="0.25">
      <c r="A1487" s="67">
        <v>1486</v>
      </c>
      <c r="C1487" s="49"/>
      <c r="D1487" s="6" t="str">
        <f t="shared" ref="D1487:D1550" si="21">TEXT(C1487,"MMMM")</f>
        <v>janeiro</v>
      </c>
      <c r="E1487" s="21"/>
      <c r="F1487" s="40"/>
      <c r="H1487" s="9"/>
      <c r="I1487" s="10"/>
      <c r="J1487" s="2"/>
      <c r="K1487" s="11"/>
      <c r="L1487" s="4"/>
      <c r="M1487" s="2"/>
      <c r="O1487" s="20"/>
      <c r="S1487" s="2"/>
      <c r="Y1487" s="2"/>
      <c r="Z1487" s="17" t="str">
        <f>IF(Tabela1[[#This Row],[R.A.E]]="SIM",VLOOKUP(Tabela1[[#This Row],[CLASSIFICAÇÃO]],[1]Lista_Susp_!PRAZO,2,0)+Tabela1[[#This Row],[DATA]],"")</f>
        <v/>
      </c>
      <c r="AA1487" s="19" t="b">
        <f ca="1">IF(Tabela1[[#This Row],[R.A.E]]="SIM",IF(AC1487="ok","CONCLUÍDO",IF(Tabela1[[#This Row],[PRAZO ABERTURA R.A.E]]&lt;TODAY(),"ATRASADO","NO PRAZO")))</f>
        <v>0</v>
      </c>
      <c r="AB1487" s="19" t="str">
        <f ca="1">IF(Tabela1[[#This Row],[PRAZO ABERTURA R.A.E]]&gt;=TODAY(),"",IF(Tabela1[[#This Row],[STATUS]]="ATRASADO",TODAY()-Tabela1[[#This Row],[PRAZO ABERTURA R.A.E]],""))</f>
        <v/>
      </c>
      <c r="AE1487" s="2"/>
    </row>
    <row r="1488" spans="1:31" x14ac:dyDescent="0.25">
      <c r="A1488" s="67">
        <v>1487</v>
      </c>
      <c r="C1488" s="49"/>
      <c r="D1488" s="6" t="str">
        <f t="shared" si="21"/>
        <v>janeiro</v>
      </c>
      <c r="E1488" s="21"/>
      <c r="F1488" s="40"/>
      <c r="H1488" s="9"/>
      <c r="I1488" s="10"/>
      <c r="J1488" s="2"/>
      <c r="K1488" s="11"/>
      <c r="L1488" s="4"/>
      <c r="M1488" s="2"/>
      <c r="O1488" s="20"/>
      <c r="S1488" s="2"/>
      <c r="Y1488" s="2"/>
      <c r="Z1488" s="17" t="str">
        <f>IF(Tabela1[[#This Row],[R.A.E]]="SIM",VLOOKUP(Tabela1[[#This Row],[CLASSIFICAÇÃO]],[1]Lista_Susp_!PRAZO,2,0)+Tabela1[[#This Row],[DATA]],"")</f>
        <v/>
      </c>
      <c r="AA1488" s="19" t="b">
        <f ca="1">IF(Tabela1[[#This Row],[R.A.E]]="SIM",IF(AC1488="ok","CONCLUÍDO",IF(Tabela1[[#This Row],[PRAZO ABERTURA R.A.E]]&lt;TODAY(),"ATRASADO","NO PRAZO")))</f>
        <v>0</v>
      </c>
      <c r="AB1488" s="19" t="str">
        <f ca="1">IF(Tabela1[[#This Row],[PRAZO ABERTURA R.A.E]]&gt;=TODAY(),"",IF(Tabela1[[#This Row],[STATUS]]="ATRASADO",TODAY()-Tabela1[[#This Row],[PRAZO ABERTURA R.A.E]],""))</f>
        <v/>
      </c>
      <c r="AE1488" s="2"/>
    </row>
    <row r="1489" spans="1:31" x14ac:dyDescent="0.25">
      <c r="A1489" s="67">
        <v>1488</v>
      </c>
      <c r="C1489" s="49"/>
      <c r="D1489" s="6" t="str">
        <f t="shared" si="21"/>
        <v>janeiro</v>
      </c>
      <c r="E1489" s="21"/>
      <c r="F1489" s="40"/>
      <c r="H1489" s="9"/>
      <c r="I1489" s="10"/>
      <c r="J1489" s="2"/>
      <c r="K1489" s="11"/>
      <c r="L1489" s="4"/>
      <c r="M1489" s="2"/>
      <c r="O1489" s="20"/>
      <c r="S1489" s="2"/>
      <c r="Y1489" s="2"/>
      <c r="Z1489" s="17" t="str">
        <f>IF(Tabela1[[#This Row],[R.A.E]]="SIM",VLOOKUP(Tabela1[[#This Row],[CLASSIFICAÇÃO]],[1]Lista_Susp_!PRAZO,2,0)+Tabela1[[#This Row],[DATA]],"")</f>
        <v/>
      </c>
      <c r="AA1489" s="19" t="b">
        <f ca="1">IF(Tabela1[[#This Row],[R.A.E]]="SIM",IF(AC1489="ok","CONCLUÍDO",IF(Tabela1[[#This Row],[PRAZO ABERTURA R.A.E]]&lt;TODAY(),"ATRASADO","NO PRAZO")))</f>
        <v>0</v>
      </c>
      <c r="AB1489" s="19" t="str">
        <f ca="1">IF(Tabela1[[#This Row],[PRAZO ABERTURA R.A.E]]&gt;=TODAY(),"",IF(Tabela1[[#This Row],[STATUS]]="ATRASADO",TODAY()-Tabela1[[#This Row],[PRAZO ABERTURA R.A.E]],""))</f>
        <v/>
      </c>
      <c r="AE1489" s="2"/>
    </row>
    <row r="1490" spans="1:31" x14ac:dyDescent="0.25">
      <c r="A1490" s="67">
        <v>1489</v>
      </c>
      <c r="C1490" s="49"/>
      <c r="D1490" s="6" t="str">
        <f t="shared" si="21"/>
        <v>janeiro</v>
      </c>
      <c r="E1490" s="21"/>
      <c r="F1490" s="40"/>
      <c r="H1490" s="9"/>
      <c r="I1490" s="10"/>
      <c r="J1490" s="2"/>
      <c r="K1490" s="11"/>
      <c r="L1490" s="4"/>
      <c r="M1490" s="2"/>
      <c r="O1490" s="20"/>
      <c r="S1490" s="2"/>
      <c r="Y1490" s="2"/>
      <c r="Z1490" s="17" t="str">
        <f>IF(Tabela1[[#This Row],[R.A.E]]="SIM",VLOOKUP(Tabela1[[#This Row],[CLASSIFICAÇÃO]],[1]Lista_Susp_!PRAZO,2,0)+Tabela1[[#This Row],[DATA]],"")</f>
        <v/>
      </c>
      <c r="AA1490" s="19" t="b">
        <f ca="1">IF(Tabela1[[#This Row],[R.A.E]]="SIM",IF(AC1490="ok","CONCLUÍDO",IF(Tabela1[[#This Row],[PRAZO ABERTURA R.A.E]]&lt;TODAY(),"ATRASADO","NO PRAZO")))</f>
        <v>0</v>
      </c>
      <c r="AB1490" s="19" t="str">
        <f ca="1">IF(Tabela1[[#This Row],[PRAZO ABERTURA R.A.E]]&gt;=TODAY(),"",IF(Tabela1[[#This Row],[STATUS]]="ATRASADO",TODAY()-Tabela1[[#This Row],[PRAZO ABERTURA R.A.E]],""))</f>
        <v/>
      </c>
      <c r="AE1490" s="2"/>
    </row>
    <row r="1491" spans="1:31" x14ac:dyDescent="0.25">
      <c r="A1491" s="67">
        <v>1490</v>
      </c>
      <c r="C1491" s="49"/>
      <c r="D1491" s="6" t="str">
        <f t="shared" si="21"/>
        <v>janeiro</v>
      </c>
      <c r="E1491" s="21"/>
      <c r="F1491" s="40"/>
      <c r="H1491" s="9"/>
      <c r="I1491" s="10"/>
      <c r="J1491" s="2"/>
      <c r="K1491" s="11"/>
      <c r="L1491" s="4"/>
      <c r="M1491" s="2"/>
      <c r="O1491" s="20"/>
      <c r="S1491" s="2"/>
      <c r="Y1491" s="2"/>
      <c r="Z1491" s="17" t="str">
        <f>IF(Tabela1[[#This Row],[R.A.E]]="SIM",VLOOKUP(Tabela1[[#This Row],[CLASSIFICAÇÃO]],[1]Lista_Susp_!PRAZO,2,0)+Tabela1[[#This Row],[DATA]],"")</f>
        <v/>
      </c>
      <c r="AA1491" s="19" t="b">
        <f ca="1">IF(Tabela1[[#This Row],[R.A.E]]="SIM",IF(AC1491="ok","CONCLUÍDO",IF(Tabela1[[#This Row],[PRAZO ABERTURA R.A.E]]&lt;TODAY(),"ATRASADO","NO PRAZO")))</f>
        <v>0</v>
      </c>
      <c r="AB1491" s="19" t="str">
        <f ca="1">IF(Tabela1[[#This Row],[PRAZO ABERTURA R.A.E]]&gt;=TODAY(),"",IF(Tabela1[[#This Row],[STATUS]]="ATRASADO",TODAY()-Tabela1[[#This Row],[PRAZO ABERTURA R.A.E]],""))</f>
        <v/>
      </c>
      <c r="AE1491" s="2"/>
    </row>
    <row r="1492" spans="1:31" x14ac:dyDescent="0.25">
      <c r="A1492" s="67">
        <v>1491</v>
      </c>
      <c r="C1492" s="49"/>
      <c r="D1492" s="6" t="str">
        <f t="shared" si="21"/>
        <v>janeiro</v>
      </c>
      <c r="E1492" s="21"/>
      <c r="F1492" s="40"/>
      <c r="H1492" s="9"/>
      <c r="I1492" s="10"/>
      <c r="J1492" s="2"/>
      <c r="K1492" s="11"/>
      <c r="L1492" s="4"/>
      <c r="M1492" s="2"/>
      <c r="O1492" s="20"/>
      <c r="S1492" s="2"/>
      <c r="Y1492" s="2"/>
      <c r="Z1492" s="17" t="str">
        <f>IF(Tabela1[[#This Row],[R.A.E]]="SIM",VLOOKUP(Tabela1[[#This Row],[CLASSIFICAÇÃO]],[1]Lista_Susp_!PRAZO,2,0)+Tabela1[[#This Row],[DATA]],"")</f>
        <v/>
      </c>
      <c r="AA1492" s="19" t="b">
        <f ca="1">IF(Tabela1[[#This Row],[R.A.E]]="SIM",IF(AC1492="ok","CONCLUÍDO",IF(Tabela1[[#This Row],[PRAZO ABERTURA R.A.E]]&lt;TODAY(),"ATRASADO","NO PRAZO")))</f>
        <v>0</v>
      </c>
      <c r="AB1492" s="19" t="str">
        <f ca="1">IF(Tabela1[[#This Row],[PRAZO ABERTURA R.A.E]]&gt;=TODAY(),"",IF(Tabela1[[#This Row],[STATUS]]="ATRASADO",TODAY()-Tabela1[[#This Row],[PRAZO ABERTURA R.A.E]],""))</f>
        <v/>
      </c>
      <c r="AE1492" s="2"/>
    </row>
    <row r="1493" spans="1:31" x14ac:dyDescent="0.25">
      <c r="A1493" s="67">
        <v>1492</v>
      </c>
      <c r="C1493" s="49"/>
      <c r="D1493" s="6" t="str">
        <f t="shared" si="21"/>
        <v>janeiro</v>
      </c>
      <c r="E1493" s="21"/>
      <c r="F1493" s="40"/>
      <c r="H1493" s="9"/>
      <c r="I1493" s="10"/>
      <c r="J1493" s="2"/>
      <c r="K1493" s="11"/>
      <c r="L1493" s="4"/>
      <c r="M1493" s="2"/>
      <c r="O1493" s="20"/>
      <c r="S1493" s="2"/>
      <c r="Y1493" s="2"/>
      <c r="Z1493" s="17" t="str">
        <f>IF(Tabela1[[#This Row],[R.A.E]]="SIM",VLOOKUP(Tabela1[[#This Row],[CLASSIFICAÇÃO]],[1]Lista_Susp_!PRAZO,2,0)+Tabela1[[#This Row],[DATA]],"")</f>
        <v/>
      </c>
      <c r="AA1493" s="19" t="b">
        <f ca="1">IF(Tabela1[[#This Row],[R.A.E]]="SIM",IF(AC1493="ok","CONCLUÍDO",IF(Tabela1[[#This Row],[PRAZO ABERTURA R.A.E]]&lt;TODAY(),"ATRASADO","NO PRAZO")))</f>
        <v>0</v>
      </c>
      <c r="AB1493" s="19" t="str">
        <f ca="1">IF(Tabela1[[#This Row],[PRAZO ABERTURA R.A.E]]&gt;=TODAY(),"",IF(Tabela1[[#This Row],[STATUS]]="ATRASADO",TODAY()-Tabela1[[#This Row],[PRAZO ABERTURA R.A.E]],""))</f>
        <v/>
      </c>
      <c r="AE1493" s="2"/>
    </row>
    <row r="1494" spans="1:31" x14ac:dyDescent="0.25">
      <c r="A1494" s="67">
        <v>1493</v>
      </c>
      <c r="C1494" s="49"/>
      <c r="D1494" s="6" t="str">
        <f t="shared" si="21"/>
        <v>janeiro</v>
      </c>
      <c r="E1494" s="21"/>
      <c r="F1494" s="40"/>
      <c r="H1494" s="9"/>
      <c r="I1494" s="10"/>
      <c r="J1494" s="2"/>
      <c r="K1494" s="11"/>
      <c r="L1494" s="4"/>
      <c r="M1494" s="2"/>
      <c r="O1494" s="20"/>
      <c r="S1494" s="2"/>
      <c r="Y1494" s="2"/>
      <c r="Z1494" s="17" t="str">
        <f>IF(Tabela1[[#This Row],[R.A.E]]="SIM",VLOOKUP(Tabela1[[#This Row],[CLASSIFICAÇÃO]],[1]Lista_Susp_!PRAZO,2,0)+Tabela1[[#This Row],[DATA]],"")</f>
        <v/>
      </c>
      <c r="AA1494" s="19" t="b">
        <f ca="1">IF(Tabela1[[#This Row],[R.A.E]]="SIM",IF(AC1494="ok","CONCLUÍDO",IF(Tabela1[[#This Row],[PRAZO ABERTURA R.A.E]]&lt;TODAY(),"ATRASADO","NO PRAZO")))</f>
        <v>0</v>
      </c>
      <c r="AB1494" s="19" t="str">
        <f ca="1">IF(Tabela1[[#This Row],[PRAZO ABERTURA R.A.E]]&gt;=TODAY(),"",IF(Tabela1[[#This Row],[STATUS]]="ATRASADO",TODAY()-Tabela1[[#This Row],[PRAZO ABERTURA R.A.E]],""))</f>
        <v/>
      </c>
      <c r="AE1494" s="2"/>
    </row>
    <row r="1495" spans="1:31" x14ac:dyDescent="0.25">
      <c r="A1495" s="67">
        <v>1494</v>
      </c>
      <c r="C1495" s="49"/>
      <c r="D1495" s="6" t="str">
        <f t="shared" si="21"/>
        <v>janeiro</v>
      </c>
      <c r="E1495" s="21"/>
      <c r="F1495" s="40"/>
      <c r="H1495" s="9"/>
      <c r="I1495" s="10"/>
      <c r="J1495" s="2"/>
      <c r="K1495" s="11"/>
      <c r="L1495" s="4"/>
      <c r="M1495" s="2"/>
      <c r="O1495" s="20"/>
      <c r="S1495" s="2"/>
      <c r="Y1495" s="2"/>
      <c r="Z1495" s="17" t="str">
        <f>IF(Tabela1[[#This Row],[R.A.E]]="SIM",VLOOKUP(Tabela1[[#This Row],[CLASSIFICAÇÃO]],[1]Lista_Susp_!PRAZO,2,0)+Tabela1[[#This Row],[DATA]],"")</f>
        <v/>
      </c>
      <c r="AA1495" s="19" t="b">
        <f ca="1">IF(Tabela1[[#This Row],[R.A.E]]="SIM",IF(AC1495="ok","CONCLUÍDO",IF(Tabela1[[#This Row],[PRAZO ABERTURA R.A.E]]&lt;TODAY(),"ATRASADO","NO PRAZO")))</f>
        <v>0</v>
      </c>
      <c r="AB1495" s="19" t="str">
        <f ca="1">IF(Tabela1[[#This Row],[PRAZO ABERTURA R.A.E]]&gt;=TODAY(),"",IF(Tabela1[[#This Row],[STATUS]]="ATRASADO",TODAY()-Tabela1[[#This Row],[PRAZO ABERTURA R.A.E]],""))</f>
        <v/>
      </c>
      <c r="AE1495" s="2"/>
    </row>
    <row r="1496" spans="1:31" x14ac:dyDescent="0.25">
      <c r="A1496" s="67">
        <v>1495</v>
      </c>
      <c r="C1496" s="49"/>
      <c r="D1496" s="6" t="str">
        <f t="shared" si="21"/>
        <v>janeiro</v>
      </c>
      <c r="E1496" s="21"/>
      <c r="F1496" s="40"/>
      <c r="H1496" s="9"/>
      <c r="I1496" s="10"/>
      <c r="J1496" s="2"/>
      <c r="K1496" s="11"/>
      <c r="L1496" s="4"/>
      <c r="M1496" s="2"/>
      <c r="O1496" s="20"/>
      <c r="S1496" s="2"/>
      <c r="Y1496" s="2"/>
      <c r="Z1496" s="17" t="str">
        <f>IF(Tabela1[[#This Row],[R.A.E]]="SIM",VLOOKUP(Tabela1[[#This Row],[CLASSIFICAÇÃO]],[1]Lista_Susp_!PRAZO,2,0)+Tabela1[[#This Row],[DATA]],"")</f>
        <v/>
      </c>
      <c r="AA1496" s="19" t="b">
        <f ca="1">IF(Tabela1[[#This Row],[R.A.E]]="SIM",IF(AC1496="ok","CONCLUÍDO",IF(Tabela1[[#This Row],[PRAZO ABERTURA R.A.E]]&lt;TODAY(),"ATRASADO","NO PRAZO")))</f>
        <v>0</v>
      </c>
      <c r="AB1496" s="19" t="str">
        <f ca="1">IF(Tabela1[[#This Row],[PRAZO ABERTURA R.A.E]]&gt;=TODAY(),"",IF(Tabela1[[#This Row],[STATUS]]="ATRASADO",TODAY()-Tabela1[[#This Row],[PRAZO ABERTURA R.A.E]],""))</f>
        <v/>
      </c>
      <c r="AE1496" s="2"/>
    </row>
    <row r="1497" spans="1:31" x14ac:dyDescent="0.25">
      <c r="A1497" s="67">
        <v>1496</v>
      </c>
      <c r="C1497" s="49"/>
      <c r="D1497" s="6" t="str">
        <f t="shared" si="21"/>
        <v>janeiro</v>
      </c>
      <c r="E1497" s="21"/>
      <c r="F1497" s="40"/>
      <c r="H1497" s="9"/>
      <c r="I1497" s="10"/>
      <c r="J1497" s="2"/>
      <c r="K1497" s="11"/>
      <c r="L1497" s="4"/>
      <c r="M1497" s="2"/>
      <c r="O1497" s="20"/>
      <c r="S1497" s="2"/>
      <c r="Y1497" s="2"/>
      <c r="Z1497" s="17" t="str">
        <f>IF(Tabela1[[#This Row],[R.A.E]]="SIM",VLOOKUP(Tabela1[[#This Row],[CLASSIFICAÇÃO]],[1]Lista_Susp_!PRAZO,2,0)+Tabela1[[#This Row],[DATA]],"")</f>
        <v/>
      </c>
      <c r="AA1497" s="19" t="b">
        <f ca="1">IF(Tabela1[[#This Row],[R.A.E]]="SIM",IF(AC1497="ok","CONCLUÍDO",IF(Tabela1[[#This Row],[PRAZO ABERTURA R.A.E]]&lt;TODAY(),"ATRASADO","NO PRAZO")))</f>
        <v>0</v>
      </c>
      <c r="AB1497" s="19" t="str">
        <f ca="1">IF(Tabela1[[#This Row],[PRAZO ABERTURA R.A.E]]&gt;=TODAY(),"",IF(Tabela1[[#This Row],[STATUS]]="ATRASADO",TODAY()-Tabela1[[#This Row],[PRAZO ABERTURA R.A.E]],""))</f>
        <v/>
      </c>
      <c r="AE1497" s="2"/>
    </row>
    <row r="1498" spans="1:31" x14ac:dyDescent="0.25">
      <c r="A1498" s="67">
        <v>1497</v>
      </c>
      <c r="C1498" s="49"/>
      <c r="D1498" s="6" t="str">
        <f t="shared" si="21"/>
        <v>janeiro</v>
      </c>
      <c r="E1498" s="21"/>
      <c r="F1498" s="40"/>
      <c r="H1498" s="9"/>
      <c r="I1498" s="10"/>
      <c r="J1498" s="2"/>
      <c r="K1498" s="11"/>
      <c r="L1498" s="4"/>
      <c r="M1498" s="2"/>
      <c r="O1498" s="20"/>
      <c r="S1498" s="2"/>
      <c r="Y1498" s="2"/>
      <c r="Z1498" s="17" t="str">
        <f>IF(Tabela1[[#This Row],[R.A.E]]="SIM",VLOOKUP(Tabela1[[#This Row],[CLASSIFICAÇÃO]],[1]Lista_Susp_!PRAZO,2,0)+Tabela1[[#This Row],[DATA]],"")</f>
        <v/>
      </c>
      <c r="AA1498" s="19" t="b">
        <f ca="1">IF(Tabela1[[#This Row],[R.A.E]]="SIM",IF(AC1498="ok","CONCLUÍDO",IF(Tabela1[[#This Row],[PRAZO ABERTURA R.A.E]]&lt;TODAY(),"ATRASADO","NO PRAZO")))</f>
        <v>0</v>
      </c>
      <c r="AB1498" s="19" t="str">
        <f ca="1">IF(Tabela1[[#This Row],[PRAZO ABERTURA R.A.E]]&gt;=TODAY(),"",IF(Tabela1[[#This Row],[STATUS]]="ATRASADO",TODAY()-Tabela1[[#This Row],[PRAZO ABERTURA R.A.E]],""))</f>
        <v/>
      </c>
      <c r="AE1498" s="2"/>
    </row>
    <row r="1499" spans="1:31" x14ac:dyDescent="0.25">
      <c r="A1499" s="67">
        <v>1498</v>
      </c>
      <c r="C1499" s="49"/>
      <c r="D1499" s="6" t="str">
        <f t="shared" si="21"/>
        <v>janeiro</v>
      </c>
      <c r="E1499" s="21"/>
      <c r="F1499" s="40"/>
      <c r="H1499" s="9"/>
      <c r="I1499" s="10"/>
      <c r="J1499" s="2"/>
      <c r="K1499" s="11"/>
      <c r="L1499" s="4"/>
      <c r="M1499" s="2"/>
      <c r="O1499" s="20"/>
      <c r="S1499" s="2"/>
      <c r="Y1499" s="2"/>
      <c r="Z1499" s="17" t="str">
        <f>IF(Tabela1[[#This Row],[R.A.E]]="SIM",VLOOKUP(Tabela1[[#This Row],[CLASSIFICAÇÃO]],[1]Lista_Susp_!PRAZO,2,0)+Tabela1[[#This Row],[DATA]],"")</f>
        <v/>
      </c>
      <c r="AA1499" s="19" t="b">
        <f ca="1">IF(Tabela1[[#This Row],[R.A.E]]="SIM",IF(AC1499="ok","CONCLUÍDO",IF(Tabela1[[#This Row],[PRAZO ABERTURA R.A.E]]&lt;TODAY(),"ATRASADO","NO PRAZO")))</f>
        <v>0</v>
      </c>
      <c r="AB1499" s="19" t="str">
        <f ca="1">IF(Tabela1[[#This Row],[PRAZO ABERTURA R.A.E]]&gt;=TODAY(),"",IF(Tabela1[[#This Row],[STATUS]]="ATRASADO",TODAY()-Tabela1[[#This Row],[PRAZO ABERTURA R.A.E]],""))</f>
        <v/>
      </c>
      <c r="AE1499" s="2"/>
    </row>
    <row r="1500" spans="1:31" x14ac:dyDescent="0.25">
      <c r="A1500" s="67">
        <v>1499</v>
      </c>
      <c r="C1500" s="49"/>
      <c r="D1500" s="6" t="str">
        <f t="shared" si="21"/>
        <v>janeiro</v>
      </c>
      <c r="E1500" s="21"/>
      <c r="F1500" s="40"/>
      <c r="H1500" s="9"/>
      <c r="I1500" s="10"/>
      <c r="J1500" s="2"/>
      <c r="K1500" s="11"/>
      <c r="L1500" s="4"/>
      <c r="M1500" s="2"/>
      <c r="O1500" s="20"/>
      <c r="S1500" s="2"/>
      <c r="Y1500" s="2"/>
      <c r="Z1500" s="17" t="str">
        <f>IF(Tabela1[[#This Row],[R.A.E]]="SIM",VLOOKUP(Tabela1[[#This Row],[CLASSIFICAÇÃO]],[1]Lista_Susp_!PRAZO,2,0)+Tabela1[[#This Row],[DATA]],"")</f>
        <v/>
      </c>
      <c r="AA1500" s="19" t="b">
        <f ca="1">IF(Tabela1[[#This Row],[R.A.E]]="SIM",IF(AC1500="ok","CONCLUÍDO",IF(Tabela1[[#This Row],[PRAZO ABERTURA R.A.E]]&lt;TODAY(),"ATRASADO","NO PRAZO")))</f>
        <v>0</v>
      </c>
      <c r="AB1500" s="19" t="str">
        <f ca="1">IF(Tabela1[[#This Row],[PRAZO ABERTURA R.A.E]]&gt;=TODAY(),"",IF(Tabela1[[#This Row],[STATUS]]="ATRASADO",TODAY()-Tabela1[[#This Row],[PRAZO ABERTURA R.A.E]],""))</f>
        <v/>
      </c>
      <c r="AE1500" s="2"/>
    </row>
    <row r="1501" spans="1:31" x14ac:dyDescent="0.25">
      <c r="A1501" s="67">
        <v>1500</v>
      </c>
      <c r="C1501" s="49"/>
      <c r="D1501" s="6" t="str">
        <f t="shared" si="21"/>
        <v>janeiro</v>
      </c>
      <c r="E1501" s="21"/>
      <c r="F1501" s="40"/>
      <c r="H1501" s="9"/>
      <c r="I1501" s="10"/>
      <c r="J1501" s="2"/>
      <c r="K1501" s="11"/>
      <c r="L1501" s="4"/>
      <c r="M1501" s="2"/>
      <c r="O1501" s="20"/>
      <c r="S1501" s="2"/>
      <c r="Y1501" s="2"/>
      <c r="Z1501" s="17" t="str">
        <f>IF(Tabela1[[#This Row],[R.A.E]]="SIM",VLOOKUP(Tabela1[[#This Row],[CLASSIFICAÇÃO]],[1]Lista_Susp_!PRAZO,2,0)+Tabela1[[#This Row],[DATA]],"")</f>
        <v/>
      </c>
      <c r="AA1501" s="19" t="b">
        <f ca="1">IF(Tabela1[[#This Row],[R.A.E]]="SIM",IF(AC1501="ok","CONCLUÍDO",IF(Tabela1[[#This Row],[PRAZO ABERTURA R.A.E]]&lt;TODAY(),"ATRASADO","NO PRAZO")))</f>
        <v>0</v>
      </c>
      <c r="AB1501" s="19" t="str">
        <f ca="1">IF(Tabela1[[#This Row],[PRAZO ABERTURA R.A.E]]&gt;=TODAY(),"",IF(Tabela1[[#This Row],[STATUS]]="ATRASADO",TODAY()-Tabela1[[#This Row],[PRAZO ABERTURA R.A.E]],""))</f>
        <v/>
      </c>
      <c r="AE1501" s="2"/>
    </row>
    <row r="1502" spans="1:31" x14ac:dyDescent="0.25">
      <c r="A1502" s="67">
        <v>1501</v>
      </c>
      <c r="C1502" s="49"/>
      <c r="D1502" s="6" t="str">
        <f t="shared" si="21"/>
        <v>janeiro</v>
      </c>
      <c r="E1502" s="21"/>
      <c r="F1502" s="40"/>
      <c r="H1502" s="9"/>
      <c r="I1502" s="10"/>
      <c r="J1502" s="2"/>
      <c r="K1502" s="11"/>
      <c r="L1502" s="4"/>
      <c r="M1502" s="2"/>
      <c r="O1502" s="20"/>
      <c r="S1502" s="2"/>
      <c r="Y1502" s="2"/>
      <c r="Z1502" s="17" t="str">
        <f>IF(Tabela1[[#This Row],[R.A.E]]="SIM",VLOOKUP(Tabela1[[#This Row],[CLASSIFICAÇÃO]],[1]Lista_Susp_!PRAZO,2,0)+Tabela1[[#This Row],[DATA]],"")</f>
        <v/>
      </c>
      <c r="AA1502" s="19" t="b">
        <f ca="1">IF(Tabela1[[#This Row],[R.A.E]]="SIM",IF(AC1502="ok","CONCLUÍDO",IF(Tabela1[[#This Row],[PRAZO ABERTURA R.A.E]]&lt;TODAY(),"ATRASADO","NO PRAZO")))</f>
        <v>0</v>
      </c>
      <c r="AB1502" s="19" t="str">
        <f ca="1">IF(Tabela1[[#This Row],[PRAZO ABERTURA R.A.E]]&gt;=TODAY(),"",IF(Tabela1[[#This Row],[STATUS]]="ATRASADO",TODAY()-Tabela1[[#This Row],[PRAZO ABERTURA R.A.E]],""))</f>
        <v/>
      </c>
      <c r="AE1502" s="2"/>
    </row>
    <row r="1503" spans="1:31" x14ac:dyDescent="0.25">
      <c r="A1503" s="67">
        <v>1502</v>
      </c>
      <c r="C1503" s="49"/>
      <c r="D1503" s="6" t="str">
        <f t="shared" si="21"/>
        <v>janeiro</v>
      </c>
      <c r="E1503" s="21"/>
      <c r="F1503" s="40"/>
      <c r="H1503" s="9"/>
      <c r="I1503" s="10"/>
      <c r="J1503" s="2"/>
      <c r="K1503" s="11"/>
      <c r="L1503" s="4"/>
      <c r="M1503" s="2"/>
      <c r="O1503" s="20"/>
      <c r="S1503" s="2"/>
      <c r="Y1503" s="2"/>
      <c r="Z1503" s="17" t="str">
        <f>IF(Tabela1[[#This Row],[R.A.E]]="SIM",VLOOKUP(Tabela1[[#This Row],[CLASSIFICAÇÃO]],[1]Lista_Susp_!PRAZO,2,0)+Tabela1[[#This Row],[DATA]],"")</f>
        <v/>
      </c>
      <c r="AA1503" s="19" t="b">
        <f ca="1">IF(Tabela1[[#This Row],[R.A.E]]="SIM",IF(AC1503="ok","CONCLUÍDO",IF(Tabela1[[#This Row],[PRAZO ABERTURA R.A.E]]&lt;TODAY(),"ATRASADO","NO PRAZO")))</f>
        <v>0</v>
      </c>
      <c r="AB1503" s="19" t="str">
        <f ca="1">IF(Tabela1[[#This Row],[PRAZO ABERTURA R.A.E]]&gt;=TODAY(),"",IF(Tabela1[[#This Row],[STATUS]]="ATRASADO",TODAY()-Tabela1[[#This Row],[PRAZO ABERTURA R.A.E]],""))</f>
        <v/>
      </c>
      <c r="AE1503" s="2"/>
    </row>
    <row r="1504" spans="1:31" x14ac:dyDescent="0.25">
      <c r="A1504" s="67">
        <v>1503</v>
      </c>
      <c r="C1504" s="49"/>
      <c r="D1504" s="6" t="str">
        <f t="shared" si="21"/>
        <v>janeiro</v>
      </c>
      <c r="E1504" s="21"/>
      <c r="F1504" s="40"/>
      <c r="H1504" s="9"/>
      <c r="I1504" s="10"/>
      <c r="J1504" s="2"/>
      <c r="K1504" s="11"/>
      <c r="L1504" s="4"/>
      <c r="M1504" s="2"/>
      <c r="O1504" s="20"/>
      <c r="S1504" s="2"/>
      <c r="Y1504" s="2"/>
      <c r="Z1504" s="17" t="str">
        <f>IF(Tabela1[[#This Row],[R.A.E]]="SIM",VLOOKUP(Tabela1[[#This Row],[CLASSIFICAÇÃO]],[1]Lista_Susp_!PRAZO,2,0)+Tabela1[[#This Row],[DATA]],"")</f>
        <v/>
      </c>
      <c r="AA1504" s="19" t="b">
        <f ca="1">IF(Tabela1[[#This Row],[R.A.E]]="SIM",IF(AC1504="ok","CONCLUÍDO",IF(Tabela1[[#This Row],[PRAZO ABERTURA R.A.E]]&lt;TODAY(),"ATRASADO","NO PRAZO")))</f>
        <v>0</v>
      </c>
      <c r="AB1504" s="19" t="str">
        <f ca="1">IF(Tabela1[[#This Row],[PRAZO ABERTURA R.A.E]]&gt;=TODAY(),"",IF(Tabela1[[#This Row],[STATUS]]="ATRASADO",TODAY()-Tabela1[[#This Row],[PRAZO ABERTURA R.A.E]],""))</f>
        <v/>
      </c>
      <c r="AE1504" s="2"/>
    </row>
    <row r="1505" spans="1:31" x14ac:dyDescent="0.25">
      <c r="A1505" s="67">
        <v>1504</v>
      </c>
      <c r="C1505" s="49"/>
      <c r="D1505" s="6" t="str">
        <f t="shared" si="21"/>
        <v>janeiro</v>
      </c>
      <c r="E1505" s="21"/>
      <c r="F1505" s="40"/>
      <c r="H1505" s="9"/>
      <c r="I1505" s="10"/>
      <c r="J1505" s="2"/>
      <c r="K1505" s="11"/>
      <c r="L1505" s="4"/>
      <c r="M1505" s="2"/>
      <c r="O1505" s="20"/>
      <c r="S1505" s="2"/>
      <c r="Y1505" s="2"/>
      <c r="Z1505" s="17" t="str">
        <f>IF(Tabela1[[#This Row],[R.A.E]]="SIM",VLOOKUP(Tabela1[[#This Row],[CLASSIFICAÇÃO]],[1]Lista_Susp_!PRAZO,2,0)+Tabela1[[#This Row],[DATA]],"")</f>
        <v/>
      </c>
      <c r="AA1505" s="19" t="b">
        <f ca="1">IF(Tabela1[[#This Row],[R.A.E]]="SIM",IF(AC1505="ok","CONCLUÍDO",IF(Tabela1[[#This Row],[PRAZO ABERTURA R.A.E]]&lt;TODAY(),"ATRASADO","NO PRAZO")))</f>
        <v>0</v>
      </c>
      <c r="AB1505" s="19" t="str">
        <f ca="1">IF(Tabela1[[#This Row],[PRAZO ABERTURA R.A.E]]&gt;=TODAY(),"",IF(Tabela1[[#This Row],[STATUS]]="ATRASADO",TODAY()-Tabela1[[#This Row],[PRAZO ABERTURA R.A.E]],""))</f>
        <v/>
      </c>
      <c r="AE1505" s="2"/>
    </row>
    <row r="1506" spans="1:31" x14ac:dyDescent="0.25">
      <c r="A1506" s="67">
        <v>1505</v>
      </c>
      <c r="C1506" s="49"/>
      <c r="D1506" s="6" t="str">
        <f t="shared" si="21"/>
        <v>janeiro</v>
      </c>
      <c r="E1506" s="21"/>
      <c r="F1506" s="40"/>
      <c r="H1506" s="9"/>
      <c r="I1506" s="10"/>
      <c r="J1506" s="2"/>
      <c r="K1506" s="11"/>
      <c r="L1506" s="4"/>
      <c r="M1506" s="2"/>
      <c r="O1506" s="20"/>
      <c r="S1506" s="2"/>
      <c r="Y1506" s="2"/>
      <c r="Z1506" s="17" t="str">
        <f>IF(Tabela1[[#This Row],[R.A.E]]="SIM",VLOOKUP(Tabela1[[#This Row],[CLASSIFICAÇÃO]],[1]Lista_Susp_!PRAZO,2,0)+Tabela1[[#This Row],[DATA]],"")</f>
        <v/>
      </c>
      <c r="AA1506" s="19" t="b">
        <f ca="1">IF(Tabela1[[#This Row],[R.A.E]]="SIM",IF(AC1506="ok","CONCLUÍDO",IF(Tabela1[[#This Row],[PRAZO ABERTURA R.A.E]]&lt;TODAY(),"ATRASADO","NO PRAZO")))</f>
        <v>0</v>
      </c>
      <c r="AB1506" s="19" t="str">
        <f ca="1">IF(Tabela1[[#This Row],[PRAZO ABERTURA R.A.E]]&gt;=TODAY(),"",IF(Tabela1[[#This Row],[STATUS]]="ATRASADO",TODAY()-Tabela1[[#This Row],[PRAZO ABERTURA R.A.E]],""))</f>
        <v/>
      </c>
      <c r="AE1506" s="2"/>
    </row>
    <row r="1507" spans="1:31" x14ac:dyDescent="0.25">
      <c r="A1507" s="67">
        <v>1506</v>
      </c>
      <c r="C1507" s="49"/>
      <c r="D1507" s="6" t="str">
        <f t="shared" si="21"/>
        <v>janeiro</v>
      </c>
      <c r="E1507" s="21"/>
      <c r="F1507" s="40"/>
      <c r="H1507" s="9"/>
      <c r="I1507" s="10"/>
      <c r="J1507" s="2"/>
      <c r="K1507" s="11"/>
      <c r="L1507" s="4"/>
      <c r="M1507" s="2"/>
      <c r="O1507" s="20"/>
      <c r="S1507" s="2"/>
      <c r="Y1507" s="2"/>
      <c r="Z1507" s="17" t="str">
        <f>IF(Tabela1[[#This Row],[R.A.E]]="SIM",VLOOKUP(Tabela1[[#This Row],[CLASSIFICAÇÃO]],[1]Lista_Susp_!PRAZO,2,0)+Tabela1[[#This Row],[DATA]],"")</f>
        <v/>
      </c>
      <c r="AA1507" s="19" t="b">
        <f ca="1">IF(Tabela1[[#This Row],[R.A.E]]="SIM",IF(AC1507="ok","CONCLUÍDO",IF(Tabela1[[#This Row],[PRAZO ABERTURA R.A.E]]&lt;TODAY(),"ATRASADO","NO PRAZO")))</f>
        <v>0</v>
      </c>
      <c r="AB1507" s="19" t="str">
        <f ca="1">IF(Tabela1[[#This Row],[PRAZO ABERTURA R.A.E]]&gt;=TODAY(),"",IF(Tabela1[[#This Row],[STATUS]]="ATRASADO",TODAY()-Tabela1[[#This Row],[PRAZO ABERTURA R.A.E]],""))</f>
        <v/>
      </c>
      <c r="AE1507" s="2"/>
    </row>
    <row r="1508" spans="1:31" x14ac:dyDescent="0.25">
      <c r="A1508" s="67">
        <v>1507</v>
      </c>
      <c r="C1508" s="49"/>
      <c r="D1508" s="6" t="str">
        <f t="shared" si="21"/>
        <v>janeiro</v>
      </c>
      <c r="E1508" s="21"/>
      <c r="F1508" s="40"/>
      <c r="H1508" s="9"/>
      <c r="I1508" s="10"/>
      <c r="J1508" s="2"/>
      <c r="K1508" s="11"/>
      <c r="L1508" s="4"/>
      <c r="M1508" s="2"/>
      <c r="O1508" s="20"/>
      <c r="S1508" s="2"/>
      <c r="Y1508" s="2"/>
      <c r="Z1508" s="17" t="str">
        <f>IF(Tabela1[[#This Row],[R.A.E]]="SIM",VLOOKUP(Tabela1[[#This Row],[CLASSIFICAÇÃO]],[1]Lista_Susp_!PRAZO,2,0)+Tabela1[[#This Row],[DATA]],"")</f>
        <v/>
      </c>
      <c r="AA1508" s="19" t="b">
        <f ca="1">IF(Tabela1[[#This Row],[R.A.E]]="SIM",IF(AC1508="ok","CONCLUÍDO",IF(Tabela1[[#This Row],[PRAZO ABERTURA R.A.E]]&lt;TODAY(),"ATRASADO","NO PRAZO")))</f>
        <v>0</v>
      </c>
      <c r="AB1508" s="19" t="str">
        <f ca="1">IF(Tabela1[[#This Row],[PRAZO ABERTURA R.A.E]]&gt;=TODAY(),"",IF(Tabela1[[#This Row],[STATUS]]="ATRASADO",TODAY()-Tabela1[[#This Row],[PRAZO ABERTURA R.A.E]],""))</f>
        <v/>
      </c>
      <c r="AE1508" s="2"/>
    </row>
    <row r="1509" spans="1:31" x14ac:dyDescent="0.25">
      <c r="A1509" s="67">
        <v>1508</v>
      </c>
      <c r="C1509" s="49"/>
      <c r="D1509" s="6" t="str">
        <f t="shared" si="21"/>
        <v>janeiro</v>
      </c>
      <c r="E1509" s="21"/>
      <c r="F1509" s="40"/>
      <c r="H1509" s="9"/>
      <c r="I1509" s="10"/>
      <c r="J1509" s="2"/>
      <c r="K1509" s="11"/>
      <c r="L1509" s="4"/>
      <c r="M1509" s="2"/>
      <c r="O1509" s="20"/>
      <c r="S1509" s="2"/>
      <c r="Y1509" s="2"/>
      <c r="Z1509" s="17" t="str">
        <f>IF(Tabela1[[#This Row],[R.A.E]]="SIM",VLOOKUP(Tabela1[[#This Row],[CLASSIFICAÇÃO]],[1]Lista_Susp_!PRAZO,2,0)+Tabela1[[#This Row],[DATA]],"")</f>
        <v/>
      </c>
      <c r="AA1509" s="19" t="b">
        <f ca="1">IF(Tabela1[[#This Row],[R.A.E]]="SIM",IF(AC1509="ok","CONCLUÍDO",IF(Tabela1[[#This Row],[PRAZO ABERTURA R.A.E]]&lt;TODAY(),"ATRASADO","NO PRAZO")))</f>
        <v>0</v>
      </c>
      <c r="AB1509" s="19" t="str">
        <f ca="1">IF(Tabela1[[#This Row],[PRAZO ABERTURA R.A.E]]&gt;=TODAY(),"",IF(Tabela1[[#This Row],[STATUS]]="ATRASADO",TODAY()-Tabela1[[#This Row],[PRAZO ABERTURA R.A.E]],""))</f>
        <v/>
      </c>
      <c r="AE1509" s="2"/>
    </row>
    <row r="1510" spans="1:31" x14ac:dyDescent="0.25">
      <c r="A1510" s="67">
        <v>1509</v>
      </c>
      <c r="C1510" s="49"/>
      <c r="D1510" s="6" t="str">
        <f t="shared" si="21"/>
        <v>janeiro</v>
      </c>
      <c r="E1510" s="21"/>
      <c r="F1510" s="40"/>
      <c r="H1510" s="9"/>
      <c r="I1510" s="10"/>
      <c r="J1510" s="2"/>
      <c r="K1510" s="11"/>
      <c r="L1510" s="4"/>
      <c r="M1510" s="2"/>
      <c r="O1510" s="20"/>
      <c r="S1510" s="2"/>
      <c r="Y1510" s="2"/>
      <c r="Z1510" s="17" t="str">
        <f>IF(Tabela1[[#This Row],[R.A.E]]="SIM",VLOOKUP(Tabela1[[#This Row],[CLASSIFICAÇÃO]],[1]Lista_Susp_!PRAZO,2,0)+Tabela1[[#This Row],[DATA]],"")</f>
        <v/>
      </c>
      <c r="AA1510" s="19" t="b">
        <f ca="1">IF(Tabela1[[#This Row],[R.A.E]]="SIM",IF(AC1510="ok","CONCLUÍDO",IF(Tabela1[[#This Row],[PRAZO ABERTURA R.A.E]]&lt;TODAY(),"ATRASADO","NO PRAZO")))</f>
        <v>0</v>
      </c>
      <c r="AB1510" s="19" t="str">
        <f ca="1">IF(Tabela1[[#This Row],[PRAZO ABERTURA R.A.E]]&gt;=TODAY(),"",IF(Tabela1[[#This Row],[STATUS]]="ATRASADO",TODAY()-Tabela1[[#This Row],[PRAZO ABERTURA R.A.E]],""))</f>
        <v/>
      </c>
      <c r="AE1510" s="2"/>
    </row>
    <row r="1511" spans="1:31" x14ac:dyDescent="0.25">
      <c r="A1511" s="67">
        <v>1510</v>
      </c>
      <c r="C1511" s="49"/>
      <c r="D1511" s="6" t="str">
        <f t="shared" si="21"/>
        <v>janeiro</v>
      </c>
      <c r="E1511" s="21"/>
      <c r="F1511" s="40"/>
      <c r="H1511" s="9"/>
      <c r="I1511" s="10"/>
      <c r="J1511" s="2"/>
      <c r="K1511" s="11"/>
      <c r="L1511" s="4"/>
      <c r="M1511" s="2"/>
      <c r="O1511" s="20"/>
      <c r="S1511" s="2"/>
      <c r="Y1511" s="2"/>
      <c r="Z1511" s="17" t="str">
        <f>IF(Tabela1[[#This Row],[R.A.E]]="SIM",VLOOKUP(Tabela1[[#This Row],[CLASSIFICAÇÃO]],[1]Lista_Susp_!PRAZO,2,0)+Tabela1[[#This Row],[DATA]],"")</f>
        <v/>
      </c>
      <c r="AA1511" s="19" t="b">
        <f ca="1">IF(Tabela1[[#This Row],[R.A.E]]="SIM",IF(AC1511="ok","CONCLUÍDO",IF(Tabela1[[#This Row],[PRAZO ABERTURA R.A.E]]&lt;TODAY(),"ATRASADO","NO PRAZO")))</f>
        <v>0</v>
      </c>
      <c r="AB1511" s="19" t="str">
        <f ca="1">IF(Tabela1[[#This Row],[PRAZO ABERTURA R.A.E]]&gt;=TODAY(),"",IF(Tabela1[[#This Row],[STATUS]]="ATRASADO",TODAY()-Tabela1[[#This Row],[PRAZO ABERTURA R.A.E]],""))</f>
        <v/>
      </c>
      <c r="AE1511" s="2"/>
    </row>
    <row r="1512" spans="1:31" x14ac:dyDescent="0.25">
      <c r="A1512" s="67">
        <v>1511</v>
      </c>
      <c r="C1512" s="49"/>
      <c r="D1512" s="6" t="str">
        <f t="shared" si="21"/>
        <v>janeiro</v>
      </c>
      <c r="E1512" s="21"/>
      <c r="F1512" s="40"/>
      <c r="H1512" s="9"/>
      <c r="I1512" s="10"/>
      <c r="J1512" s="2"/>
      <c r="K1512" s="11"/>
      <c r="L1512" s="4"/>
      <c r="M1512" s="2"/>
      <c r="O1512" s="20"/>
      <c r="S1512" s="2"/>
      <c r="Y1512" s="2"/>
      <c r="Z1512" s="17" t="str">
        <f>IF(Tabela1[[#This Row],[R.A.E]]="SIM",VLOOKUP(Tabela1[[#This Row],[CLASSIFICAÇÃO]],[1]Lista_Susp_!PRAZO,2,0)+Tabela1[[#This Row],[DATA]],"")</f>
        <v/>
      </c>
      <c r="AA1512" s="19" t="b">
        <f ca="1">IF(Tabela1[[#This Row],[R.A.E]]="SIM",IF(AC1512="ok","CONCLUÍDO",IF(Tabela1[[#This Row],[PRAZO ABERTURA R.A.E]]&lt;TODAY(),"ATRASADO","NO PRAZO")))</f>
        <v>0</v>
      </c>
      <c r="AB1512" s="19" t="str">
        <f ca="1">IF(Tabela1[[#This Row],[PRAZO ABERTURA R.A.E]]&gt;=TODAY(),"",IF(Tabela1[[#This Row],[STATUS]]="ATRASADO",TODAY()-Tabela1[[#This Row],[PRAZO ABERTURA R.A.E]],""))</f>
        <v/>
      </c>
      <c r="AE1512" s="2"/>
    </row>
    <row r="1513" spans="1:31" x14ac:dyDescent="0.25">
      <c r="A1513" s="67">
        <v>1512</v>
      </c>
      <c r="C1513" s="49"/>
      <c r="D1513" s="6" t="str">
        <f t="shared" si="21"/>
        <v>janeiro</v>
      </c>
      <c r="E1513" s="21"/>
      <c r="F1513" s="40"/>
      <c r="H1513" s="9"/>
      <c r="I1513" s="10"/>
      <c r="J1513" s="2"/>
      <c r="K1513" s="11"/>
      <c r="L1513" s="4"/>
      <c r="M1513" s="2"/>
      <c r="O1513" s="20"/>
      <c r="S1513" s="2"/>
      <c r="Y1513" s="2"/>
      <c r="Z1513" s="17" t="str">
        <f>IF(Tabela1[[#This Row],[R.A.E]]="SIM",VLOOKUP(Tabela1[[#This Row],[CLASSIFICAÇÃO]],[1]Lista_Susp_!PRAZO,2,0)+Tabela1[[#This Row],[DATA]],"")</f>
        <v/>
      </c>
      <c r="AA1513" s="19" t="b">
        <f ca="1">IF(Tabela1[[#This Row],[R.A.E]]="SIM",IF(AC1513="ok","CONCLUÍDO",IF(Tabela1[[#This Row],[PRAZO ABERTURA R.A.E]]&lt;TODAY(),"ATRASADO","NO PRAZO")))</f>
        <v>0</v>
      </c>
      <c r="AB1513" s="19" t="str">
        <f ca="1">IF(Tabela1[[#This Row],[PRAZO ABERTURA R.A.E]]&gt;=TODAY(),"",IF(Tabela1[[#This Row],[STATUS]]="ATRASADO",TODAY()-Tabela1[[#This Row],[PRAZO ABERTURA R.A.E]],""))</f>
        <v/>
      </c>
      <c r="AE1513" s="2"/>
    </row>
    <row r="1514" spans="1:31" x14ac:dyDescent="0.25">
      <c r="A1514" s="67">
        <v>1513</v>
      </c>
      <c r="C1514" s="49"/>
      <c r="D1514" s="6" t="str">
        <f t="shared" si="21"/>
        <v>janeiro</v>
      </c>
      <c r="E1514" s="21"/>
      <c r="F1514" s="40"/>
      <c r="H1514" s="9"/>
      <c r="I1514" s="10"/>
      <c r="J1514" s="2"/>
      <c r="K1514" s="11"/>
      <c r="L1514" s="4"/>
      <c r="M1514" s="2"/>
      <c r="O1514" s="20"/>
      <c r="S1514" s="2"/>
      <c r="Y1514" s="2"/>
      <c r="Z1514" s="17" t="str">
        <f>IF(Tabela1[[#This Row],[R.A.E]]="SIM",VLOOKUP(Tabela1[[#This Row],[CLASSIFICAÇÃO]],[1]Lista_Susp_!PRAZO,2,0)+Tabela1[[#This Row],[DATA]],"")</f>
        <v/>
      </c>
      <c r="AA1514" s="19" t="b">
        <f ca="1">IF(Tabela1[[#This Row],[R.A.E]]="SIM",IF(AC1514="ok","CONCLUÍDO",IF(Tabela1[[#This Row],[PRAZO ABERTURA R.A.E]]&lt;TODAY(),"ATRASADO","NO PRAZO")))</f>
        <v>0</v>
      </c>
      <c r="AB1514" s="19" t="str">
        <f ca="1">IF(Tabela1[[#This Row],[PRAZO ABERTURA R.A.E]]&gt;=TODAY(),"",IF(Tabela1[[#This Row],[STATUS]]="ATRASADO",TODAY()-Tabela1[[#This Row],[PRAZO ABERTURA R.A.E]],""))</f>
        <v/>
      </c>
      <c r="AE1514" s="2"/>
    </row>
    <row r="1515" spans="1:31" x14ac:dyDescent="0.25">
      <c r="A1515" s="67">
        <v>1514</v>
      </c>
      <c r="C1515" s="49"/>
      <c r="D1515" s="6" t="str">
        <f t="shared" si="21"/>
        <v>janeiro</v>
      </c>
      <c r="E1515" s="21"/>
      <c r="F1515" s="40"/>
      <c r="H1515" s="9"/>
      <c r="I1515" s="10"/>
      <c r="J1515" s="2"/>
      <c r="K1515" s="11"/>
      <c r="L1515" s="4"/>
      <c r="M1515" s="2"/>
      <c r="O1515" s="20"/>
      <c r="S1515" s="2"/>
      <c r="Y1515" s="2"/>
      <c r="Z1515" s="17" t="str">
        <f>IF(Tabela1[[#This Row],[R.A.E]]="SIM",VLOOKUP(Tabela1[[#This Row],[CLASSIFICAÇÃO]],[1]Lista_Susp_!PRAZO,2,0)+Tabela1[[#This Row],[DATA]],"")</f>
        <v/>
      </c>
      <c r="AA1515" s="19" t="b">
        <f ca="1">IF(Tabela1[[#This Row],[R.A.E]]="SIM",IF(AC1515="ok","CONCLUÍDO",IF(Tabela1[[#This Row],[PRAZO ABERTURA R.A.E]]&lt;TODAY(),"ATRASADO","NO PRAZO")))</f>
        <v>0</v>
      </c>
      <c r="AB1515" s="19" t="str">
        <f ca="1">IF(Tabela1[[#This Row],[PRAZO ABERTURA R.A.E]]&gt;=TODAY(),"",IF(Tabela1[[#This Row],[STATUS]]="ATRASADO",TODAY()-Tabela1[[#This Row],[PRAZO ABERTURA R.A.E]],""))</f>
        <v/>
      </c>
      <c r="AE1515" s="2"/>
    </row>
    <row r="1516" spans="1:31" x14ac:dyDescent="0.25">
      <c r="A1516" s="67">
        <v>1515</v>
      </c>
      <c r="C1516" s="49"/>
      <c r="D1516" s="6" t="str">
        <f t="shared" si="21"/>
        <v>janeiro</v>
      </c>
      <c r="E1516" s="21"/>
      <c r="F1516" s="40"/>
      <c r="H1516" s="9"/>
      <c r="I1516" s="10"/>
      <c r="J1516" s="2"/>
      <c r="K1516" s="11"/>
      <c r="L1516" s="4"/>
      <c r="M1516" s="2"/>
      <c r="O1516" s="20"/>
      <c r="S1516" s="2"/>
      <c r="Y1516" s="2"/>
      <c r="Z1516" s="17" t="str">
        <f>IF(Tabela1[[#This Row],[R.A.E]]="SIM",VLOOKUP(Tabela1[[#This Row],[CLASSIFICAÇÃO]],[1]Lista_Susp_!PRAZO,2,0)+Tabela1[[#This Row],[DATA]],"")</f>
        <v/>
      </c>
      <c r="AA1516" s="19" t="b">
        <f ca="1">IF(Tabela1[[#This Row],[R.A.E]]="SIM",IF(AC1516="ok","CONCLUÍDO",IF(Tabela1[[#This Row],[PRAZO ABERTURA R.A.E]]&lt;TODAY(),"ATRASADO","NO PRAZO")))</f>
        <v>0</v>
      </c>
      <c r="AB1516" s="19" t="str">
        <f ca="1">IF(Tabela1[[#This Row],[PRAZO ABERTURA R.A.E]]&gt;=TODAY(),"",IF(Tabela1[[#This Row],[STATUS]]="ATRASADO",TODAY()-Tabela1[[#This Row],[PRAZO ABERTURA R.A.E]],""))</f>
        <v/>
      </c>
      <c r="AE1516" s="2"/>
    </row>
    <row r="1517" spans="1:31" x14ac:dyDescent="0.25">
      <c r="A1517" s="67">
        <v>1516</v>
      </c>
      <c r="C1517" s="49"/>
      <c r="D1517" s="6" t="str">
        <f t="shared" si="21"/>
        <v>janeiro</v>
      </c>
      <c r="E1517" s="21"/>
      <c r="F1517" s="40"/>
      <c r="H1517" s="9"/>
      <c r="I1517" s="10"/>
      <c r="J1517" s="2"/>
      <c r="K1517" s="11"/>
      <c r="L1517" s="4"/>
      <c r="M1517" s="2"/>
      <c r="O1517" s="20"/>
      <c r="S1517" s="2"/>
      <c r="Y1517" s="2"/>
      <c r="Z1517" s="17" t="str">
        <f>IF(Tabela1[[#This Row],[R.A.E]]="SIM",VLOOKUP(Tabela1[[#This Row],[CLASSIFICAÇÃO]],[1]Lista_Susp_!PRAZO,2,0)+Tabela1[[#This Row],[DATA]],"")</f>
        <v/>
      </c>
      <c r="AA1517" s="19" t="b">
        <f ca="1">IF(Tabela1[[#This Row],[R.A.E]]="SIM",IF(AC1517="ok","CONCLUÍDO",IF(Tabela1[[#This Row],[PRAZO ABERTURA R.A.E]]&lt;TODAY(),"ATRASADO","NO PRAZO")))</f>
        <v>0</v>
      </c>
      <c r="AB1517" s="19" t="str">
        <f ca="1">IF(Tabela1[[#This Row],[PRAZO ABERTURA R.A.E]]&gt;=TODAY(),"",IF(Tabela1[[#This Row],[STATUS]]="ATRASADO",TODAY()-Tabela1[[#This Row],[PRAZO ABERTURA R.A.E]],""))</f>
        <v/>
      </c>
      <c r="AE1517" s="2"/>
    </row>
    <row r="1518" spans="1:31" x14ac:dyDescent="0.25">
      <c r="A1518" s="67">
        <v>1517</v>
      </c>
      <c r="C1518" s="49"/>
      <c r="D1518" s="6" t="str">
        <f t="shared" si="21"/>
        <v>janeiro</v>
      </c>
      <c r="E1518" s="21"/>
      <c r="F1518" s="40"/>
      <c r="H1518" s="9"/>
      <c r="I1518" s="10"/>
      <c r="J1518" s="2"/>
      <c r="K1518" s="11"/>
      <c r="L1518" s="4"/>
      <c r="M1518" s="2"/>
      <c r="O1518" s="20"/>
      <c r="S1518" s="2"/>
      <c r="Y1518" s="2"/>
      <c r="Z1518" s="17" t="str">
        <f>IF(Tabela1[[#This Row],[R.A.E]]="SIM",VLOOKUP(Tabela1[[#This Row],[CLASSIFICAÇÃO]],[1]Lista_Susp_!PRAZO,2,0)+Tabela1[[#This Row],[DATA]],"")</f>
        <v/>
      </c>
      <c r="AA1518" s="19" t="b">
        <f ca="1">IF(Tabela1[[#This Row],[R.A.E]]="SIM",IF(AC1518="ok","CONCLUÍDO",IF(Tabela1[[#This Row],[PRAZO ABERTURA R.A.E]]&lt;TODAY(),"ATRASADO","NO PRAZO")))</f>
        <v>0</v>
      </c>
      <c r="AB1518" s="19" t="str">
        <f ca="1">IF(Tabela1[[#This Row],[PRAZO ABERTURA R.A.E]]&gt;=TODAY(),"",IF(Tabela1[[#This Row],[STATUS]]="ATRASADO",TODAY()-Tabela1[[#This Row],[PRAZO ABERTURA R.A.E]],""))</f>
        <v/>
      </c>
      <c r="AE1518" s="2"/>
    </row>
    <row r="1519" spans="1:31" x14ac:dyDescent="0.25">
      <c r="A1519" s="67">
        <v>1518</v>
      </c>
      <c r="C1519" s="49"/>
      <c r="D1519" s="6" t="str">
        <f t="shared" si="21"/>
        <v>janeiro</v>
      </c>
      <c r="E1519" s="21"/>
      <c r="F1519" s="40"/>
      <c r="H1519" s="9"/>
      <c r="I1519" s="10"/>
      <c r="J1519" s="2"/>
      <c r="K1519" s="11"/>
      <c r="L1519" s="4"/>
      <c r="M1519" s="2"/>
      <c r="O1519" s="20"/>
      <c r="S1519" s="2"/>
      <c r="Y1519" s="2"/>
      <c r="Z1519" s="17" t="str">
        <f>IF(Tabela1[[#This Row],[R.A.E]]="SIM",VLOOKUP(Tabela1[[#This Row],[CLASSIFICAÇÃO]],[1]Lista_Susp_!PRAZO,2,0)+Tabela1[[#This Row],[DATA]],"")</f>
        <v/>
      </c>
      <c r="AA1519" s="19" t="b">
        <f ca="1">IF(Tabela1[[#This Row],[R.A.E]]="SIM",IF(AC1519="ok","CONCLUÍDO",IF(Tabela1[[#This Row],[PRAZO ABERTURA R.A.E]]&lt;TODAY(),"ATRASADO","NO PRAZO")))</f>
        <v>0</v>
      </c>
      <c r="AB1519" s="19" t="str">
        <f ca="1">IF(Tabela1[[#This Row],[PRAZO ABERTURA R.A.E]]&gt;=TODAY(),"",IF(Tabela1[[#This Row],[STATUS]]="ATRASADO",TODAY()-Tabela1[[#This Row],[PRAZO ABERTURA R.A.E]],""))</f>
        <v/>
      </c>
      <c r="AE1519" s="2"/>
    </row>
    <row r="1520" spans="1:31" x14ac:dyDescent="0.25">
      <c r="A1520" s="67">
        <v>1519</v>
      </c>
      <c r="C1520" s="49"/>
      <c r="D1520" s="6" t="str">
        <f t="shared" si="21"/>
        <v>janeiro</v>
      </c>
      <c r="E1520" s="21"/>
      <c r="F1520" s="40"/>
      <c r="H1520" s="9"/>
      <c r="I1520" s="10"/>
      <c r="J1520" s="2"/>
      <c r="K1520" s="11"/>
      <c r="L1520" s="4"/>
      <c r="M1520" s="2"/>
      <c r="O1520" s="20"/>
      <c r="S1520" s="2"/>
      <c r="Y1520" s="2"/>
      <c r="Z1520" s="17" t="str">
        <f>IF(Tabela1[[#This Row],[R.A.E]]="SIM",VLOOKUP(Tabela1[[#This Row],[CLASSIFICAÇÃO]],[1]Lista_Susp_!PRAZO,2,0)+Tabela1[[#This Row],[DATA]],"")</f>
        <v/>
      </c>
      <c r="AA1520" s="19" t="b">
        <f ca="1">IF(Tabela1[[#This Row],[R.A.E]]="SIM",IF(AC1520="ok","CONCLUÍDO",IF(Tabela1[[#This Row],[PRAZO ABERTURA R.A.E]]&lt;TODAY(),"ATRASADO","NO PRAZO")))</f>
        <v>0</v>
      </c>
      <c r="AB1520" s="19" t="str">
        <f ca="1">IF(Tabela1[[#This Row],[PRAZO ABERTURA R.A.E]]&gt;=TODAY(),"",IF(Tabela1[[#This Row],[STATUS]]="ATRASADO",TODAY()-Tabela1[[#This Row],[PRAZO ABERTURA R.A.E]],""))</f>
        <v/>
      </c>
      <c r="AE1520" s="2"/>
    </row>
    <row r="1521" spans="1:31" x14ac:dyDescent="0.25">
      <c r="A1521" s="67">
        <v>1520</v>
      </c>
      <c r="C1521" s="49"/>
      <c r="D1521" s="6" t="str">
        <f t="shared" si="21"/>
        <v>janeiro</v>
      </c>
      <c r="E1521" s="21"/>
      <c r="F1521" s="40"/>
      <c r="H1521" s="9"/>
      <c r="I1521" s="10"/>
      <c r="J1521" s="2"/>
      <c r="K1521" s="11"/>
      <c r="L1521" s="4"/>
      <c r="M1521" s="2"/>
      <c r="O1521" s="20"/>
      <c r="S1521" s="2"/>
      <c r="Y1521" s="2"/>
      <c r="Z1521" s="17" t="str">
        <f>IF(Tabela1[[#This Row],[R.A.E]]="SIM",VLOOKUP(Tabela1[[#This Row],[CLASSIFICAÇÃO]],[1]Lista_Susp_!PRAZO,2,0)+Tabela1[[#This Row],[DATA]],"")</f>
        <v/>
      </c>
      <c r="AA1521" s="19" t="b">
        <f ca="1">IF(Tabela1[[#This Row],[R.A.E]]="SIM",IF(AC1521="ok","CONCLUÍDO",IF(Tabela1[[#This Row],[PRAZO ABERTURA R.A.E]]&lt;TODAY(),"ATRASADO","NO PRAZO")))</f>
        <v>0</v>
      </c>
      <c r="AB1521" s="19" t="str">
        <f ca="1">IF(Tabela1[[#This Row],[PRAZO ABERTURA R.A.E]]&gt;=TODAY(),"",IF(Tabela1[[#This Row],[STATUS]]="ATRASADO",TODAY()-Tabela1[[#This Row],[PRAZO ABERTURA R.A.E]],""))</f>
        <v/>
      </c>
      <c r="AE1521" s="2"/>
    </row>
    <row r="1522" spans="1:31" x14ac:dyDescent="0.25">
      <c r="A1522" s="67">
        <v>1521</v>
      </c>
      <c r="C1522" s="49"/>
      <c r="D1522" s="6" t="str">
        <f t="shared" si="21"/>
        <v>janeiro</v>
      </c>
      <c r="E1522" s="21"/>
      <c r="F1522" s="40"/>
      <c r="H1522" s="9"/>
      <c r="I1522" s="10"/>
      <c r="J1522" s="2"/>
      <c r="K1522" s="11"/>
      <c r="L1522" s="4"/>
      <c r="M1522" s="2"/>
      <c r="O1522" s="20"/>
      <c r="S1522" s="2"/>
      <c r="Y1522" s="2"/>
      <c r="Z1522" s="17" t="str">
        <f>IF(Tabela1[[#This Row],[R.A.E]]="SIM",VLOOKUP(Tabela1[[#This Row],[CLASSIFICAÇÃO]],[1]Lista_Susp_!PRAZO,2,0)+Tabela1[[#This Row],[DATA]],"")</f>
        <v/>
      </c>
      <c r="AA1522" s="19" t="b">
        <f ca="1">IF(Tabela1[[#This Row],[R.A.E]]="SIM",IF(AC1522="ok","CONCLUÍDO",IF(Tabela1[[#This Row],[PRAZO ABERTURA R.A.E]]&lt;TODAY(),"ATRASADO","NO PRAZO")))</f>
        <v>0</v>
      </c>
      <c r="AB1522" s="19" t="str">
        <f ca="1">IF(Tabela1[[#This Row],[PRAZO ABERTURA R.A.E]]&gt;=TODAY(),"",IF(Tabela1[[#This Row],[STATUS]]="ATRASADO",TODAY()-Tabela1[[#This Row],[PRAZO ABERTURA R.A.E]],""))</f>
        <v/>
      </c>
      <c r="AE1522" s="2"/>
    </row>
    <row r="1523" spans="1:31" x14ac:dyDescent="0.25">
      <c r="A1523" s="67">
        <v>1522</v>
      </c>
      <c r="C1523" s="49"/>
      <c r="D1523" s="6" t="str">
        <f t="shared" si="21"/>
        <v>janeiro</v>
      </c>
      <c r="E1523" s="21"/>
      <c r="F1523" s="40"/>
      <c r="H1523" s="9"/>
      <c r="I1523" s="10"/>
      <c r="J1523" s="2"/>
      <c r="K1523" s="11"/>
      <c r="L1523" s="4"/>
      <c r="M1523" s="2"/>
      <c r="O1523" s="20"/>
      <c r="S1523" s="2"/>
      <c r="Y1523" s="2"/>
      <c r="Z1523" s="17" t="str">
        <f>IF(Tabela1[[#This Row],[R.A.E]]="SIM",VLOOKUP(Tabela1[[#This Row],[CLASSIFICAÇÃO]],[1]Lista_Susp_!PRAZO,2,0)+Tabela1[[#This Row],[DATA]],"")</f>
        <v/>
      </c>
      <c r="AA1523" s="19" t="b">
        <f ca="1">IF(Tabela1[[#This Row],[R.A.E]]="SIM",IF(AC1523="ok","CONCLUÍDO",IF(Tabela1[[#This Row],[PRAZO ABERTURA R.A.E]]&lt;TODAY(),"ATRASADO","NO PRAZO")))</f>
        <v>0</v>
      </c>
      <c r="AB1523" s="19" t="str">
        <f ca="1">IF(Tabela1[[#This Row],[PRAZO ABERTURA R.A.E]]&gt;=TODAY(),"",IF(Tabela1[[#This Row],[STATUS]]="ATRASADO",TODAY()-Tabela1[[#This Row],[PRAZO ABERTURA R.A.E]],""))</f>
        <v/>
      </c>
      <c r="AE1523" s="2"/>
    </row>
    <row r="1524" spans="1:31" x14ac:dyDescent="0.25">
      <c r="A1524" s="67">
        <v>1523</v>
      </c>
      <c r="C1524" s="49"/>
      <c r="D1524" s="6" t="str">
        <f t="shared" si="21"/>
        <v>janeiro</v>
      </c>
      <c r="E1524" s="21"/>
      <c r="F1524" s="40"/>
      <c r="H1524" s="9"/>
      <c r="I1524" s="10"/>
      <c r="J1524" s="2"/>
      <c r="K1524" s="11"/>
      <c r="L1524" s="4"/>
      <c r="M1524" s="2"/>
      <c r="O1524" s="20"/>
      <c r="S1524" s="2"/>
      <c r="Y1524" s="2"/>
      <c r="Z1524" s="17" t="str">
        <f>IF(Tabela1[[#This Row],[R.A.E]]="SIM",VLOOKUP(Tabela1[[#This Row],[CLASSIFICAÇÃO]],[1]Lista_Susp_!PRAZO,2,0)+Tabela1[[#This Row],[DATA]],"")</f>
        <v/>
      </c>
      <c r="AA1524" s="19" t="b">
        <f ca="1">IF(Tabela1[[#This Row],[R.A.E]]="SIM",IF(AC1524="ok","CONCLUÍDO",IF(Tabela1[[#This Row],[PRAZO ABERTURA R.A.E]]&lt;TODAY(),"ATRASADO","NO PRAZO")))</f>
        <v>0</v>
      </c>
      <c r="AB1524" s="19" t="str">
        <f ca="1">IF(Tabela1[[#This Row],[PRAZO ABERTURA R.A.E]]&gt;=TODAY(),"",IF(Tabela1[[#This Row],[STATUS]]="ATRASADO",TODAY()-Tabela1[[#This Row],[PRAZO ABERTURA R.A.E]],""))</f>
        <v/>
      </c>
      <c r="AE1524" s="2"/>
    </row>
    <row r="1525" spans="1:31" x14ac:dyDescent="0.25">
      <c r="A1525" s="67">
        <v>1524</v>
      </c>
      <c r="C1525" s="49"/>
      <c r="D1525" s="6" t="str">
        <f t="shared" si="21"/>
        <v>janeiro</v>
      </c>
      <c r="E1525" s="21"/>
      <c r="F1525" s="40"/>
      <c r="H1525" s="9"/>
      <c r="I1525" s="10"/>
      <c r="J1525" s="2"/>
      <c r="K1525" s="11"/>
      <c r="L1525" s="4"/>
      <c r="M1525" s="2"/>
      <c r="O1525" s="20"/>
      <c r="S1525" s="2"/>
      <c r="Y1525" s="2"/>
      <c r="Z1525" s="17" t="str">
        <f>IF(Tabela1[[#This Row],[R.A.E]]="SIM",VLOOKUP(Tabela1[[#This Row],[CLASSIFICAÇÃO]],[1]Lista_Susp_!PRAZO,2,0)+Tabela1[[#This Row],[DATA]],"")</f>
        <v/>
      </c>
      <c r="AA1525" s="19" t="b">
        <f ca="1">IF(Tabela1[[#This Row],[R.A.E]]="SIM",IF(AC1525="ok","CONCLUÍDO",IF(Tabela1[[#This Row],[PRAZO ABERTURA R.A.E]]&lt;TODAY(),"ATRASADO","NO PRAZO")))</f>
        <v>0</v>
      </c>
      <c r="AB1525" s="19" t="str">
        <f ca="1">IF(Tabela1[[#This Row],[PRAZO ABERTURA R.A.E]]&gt;=TODAY(),"",IF(Tabela1[[#This Row],[STATUS]]="ATRASADO",TODAY()-Tabela1[[#This Row],[PRAZO ABERTURA R.A.E]],""))</f>
        <v/>
      </c>
      <c r="AE1525" s="2"/>
    </row>
    <row r="1526" spans="1:31" x14ac:dyDescent="0.25">
      <c r="A1526" s="67">
        <v>1525</v>
      </c>
      <c r="C1526" s="49"/>
      <c r="D1526" s="6" t="str">
        <f t="shared" si="21"/>
        <v>janeiro</v>
      </c>
      <c r="E1526" s="21"/>
      <c r="F1526" s="40"/>
      <c r="H1526" s="9"/>
      <c r="I1526" s="10"/>
      <c r="J1526" s="2"/>
      <c r="K1526" s="11"/>
      <c r="L1526" s="4"/>
      <c r="M1526" s="2"/>
      <c r="O1526" s="20"/>
      <c r="S1526" s="2"/>
      <c r="Y1526" s="2"/>
      <c r="Z1526" s="17" t="str">
        <f>IF(Tabela1[[#This Row],[R.A.E]]="SIM",VLOOKUP(Tabela1[[#This Row],[CLASSIFICAÇÃO]],[1]Lista_Susp_!PRAZO,2,0)+Tabela1[[#This Row],[DATA]],"")</f>
        <v/>
      </c>
      <c r="AA1526" s="19" t="b">
        <f ca="1">IF(Tabela1[[#This Row],[R.A.E]]="SIM",IF(AC1526="ok","CONCLUÍDO",IF(Tabela1[[#This Row],[PRAZO ABERTURA R.A.E]]&lt;TODAY(),"ATRASADO","NO PRAZO")))</f>
        <v>0</v>
      </c>
      <c r="AB1526" s="19" t="str">
        <f ca="1">IF(Tabela1[[#This Row],[PRAZO ABERTURA R.A.E]]&gt;=TODAY(),"",IF(Tabela1[[#This Row],[STATUS]]="ATRASADO",TODAY()-Tabela1[[#This Row],[PRAZO ABERTURA R.A.E]],""))</f>
        <v/>
      </c>
      <c r="AE1526" s="2"/>
    </row>
    <row r="1527" spans="1:31" x14ac:dyDescent="0.25">
      <c r="A1527" s="67">
        <v>1526</v>
      </c>
      <c r="C1527" s="49"/>
      <c r="D1527" s="6" t="str">
        <f t="shared" si="21"/>
        <v>janeiro</v>
      </c>
      <c r="E1527" s="21"/>
      <c r="F1527" s="40"/>
      <c r="H1527" s="9"/>
      <c r="I1527" s="10"/>
      <c r="J1527" s="2"/>
      <c r="K1527" s="11"/>
      <c r="L1527" s="4"/>
      <c r="M1527" s="2"/>
      <c r="O1527" s="20"/>
      <c r="S1527" s="2"/>
      <c r="Y1527" s="2"/>
      <c r="Z1527" s="17" t="str">
        <f>IF(Tabela1[[#This Row],[R.A.E]]="SIM",VLOOKUP(Tabela1[[#This Row],[CLASSIFICAÇÃO]],[1]Lista_Susp_!PRAZO,2,0)+Tabela1[[#This Row],[DATA]],"")</f>
        <v/>
      </c>
      <c r="AA1527" s="19" t="b">
        <f ca="1">IF(Tabela1[[#This Row],[R.A.E]]="SIM",IF(AC1527="ok","CONCLUÍDO",IF(Tabela1[[#This Row],[PRAZO ABERTURA R.A.E]]&lt;TODAY(),"ATRASADO","NO PRAZO")))</f>
        <v>0</v>
      </c>
      <c r="AB1527" s="19" t="str">
        <f ca="1">IF(Tabela1[[#This Row],[PRAZO ABERTURA R.A.E]]&gt;=TODAY(),"",IF(Tabela1[[#This Row],[STATUS]]="ATRASADO",TODAY()-Tabela1[[#This Row],[PRAZO ABERTURA R.A.E]],""))</f>
        <v/>
      </c>
      <c r="AE1527" s="2"/>
    </row>
    <row r="1528" spans="1:31" x14ac:dyDescent="0.25">
      <c r="A1528" s="67">
        <v>1527</v>
      </c>
      <c r="C1528" s="49"/>
      <c r="D1528" s="6" t="str">
        <f t="shared" si="21"/>
        <v>janeiro</v>
      </c>
      <c r="E1528" s="21"/>
      <c r="F1528" s="40"/>
      <c r="H1528" s="9"/>
      <c r="I1528" s="10"/>
      <c r="J1528" s="2"/>
      <c r="K1528" s="11"/>
      <c r="L1528" s="4"/>
      <c r="M1528" s="2"/>
      <c r="O1528" s="20"/>
      <c r="S1528" s="2"/>
      <c r="Y1528" s="2"/>
      <c r="Z1528" s="17" t="str">
        <f>IF(Tabela1[[#This Row],[R.A.E]]="SIM",VLOOKUP(Tabela1[[#This Row],[CLASSIFICAÇÃO]],[1]Lista_Susp_!PRAZO,2,0)+Tabela1[[#This Row],[DATA]],"")</f>
        <v/>
      </c>
      <c r="AA1528" s="19" t="b">
        <f ca="1">IF(Tabela1[[#This Row],[R.A.E]]="SIM",IF(AC1528="ok","CONCLUÍDO",IF(Tabela1[[#This Row],[PRAZO ABERTURA R.A.E]]&lt;TODAY(),"ATRASADO","NO PRAZO")))</f>
        <v>0</v>
      </c>
      <c r="AB1528" s="19" t="str">
        <f ca="1">IF(Tabela1[[#This Row],[PRAZO ABERTURA R.A.E]]&gt;=TODAY(),"",IF(Tabela1[[#This Row],[STATUS]]="ATRASADO",TODAY()-Tabela1[[#This Row],[PRAZO ABERTURA R.A.E]],""))</f>
        <v/>
      </c>
      <c r="AE1528" s="2"/>
    </row>
    <row r="1529" spans="1:31" x14ac:dyDescent="0.25">
      <c r="A1529" s="67">
        <v>1528</v>
      </c>
      <c r="C1529" s="49"/>
      <c r="D1529" s="6" t="str">
        <f t="shared" si="21"/>
        <v>janeiro</v>
      </c>
      <c r="E1529" s="21"/>
      <c r="F1529" s="40"/>
      <c r="H1529" s="9"/>
      <c r="I1529" s="10"/>
      <c r="J1529" s="2"/>
      <c r="K1529" s="11"/>
      <c r="L1529" s="4"/>
      <c r="M1529" s="2"/>
      <c r="O1529" s="20"/>
      <c r="S1529" s="2"/>
      <c r="Y1529" s="2"/>
      <c r="Z1529" s="17" t="str">
        <f>IF(Tabela1[[#This Row],[R.A.E]]="SIM",VLOOKUP(Tabela1[[#This Row],[CLASSIFICAÇÃO]],[1]Lista_Susp_!PRAZO,2,0)+Tabela1[[#This Row],[DATA]],"")</f>
        <v/>
      </c>
      <c r="AA1529" s="19" t="b">
        <f ca="1">IF(Tabela1[[#This Row],[R.A.E]]="SIM",IF(AC1529="ok","CONCLUÍDO",IF(Tabela1[[#This Row],[PRAZO ABERTURA R.A.E]]&lt;TODAY(),"ATRASADO","NO PRAZO")))</f>
        <v>0</v>
      </c>
      <c r="AB1529" s="19" t="str">
        <f ca="1">IF(Tabela1[[#This Row],[PRAZO ABERTURA R.A.E]]&gt;=TODAY(),"",IF(Tabela1[[#This Row],[STATUS]]="ATRASADO",TODAY()-Tabela1[[#This Row],[PRAZO ABERTURA R.A.E]],""))</f>
        <v/>
      </c>
      <c r="AE1529" s="2"/>
    </row>
    <row r="1530" spans="1:31" x14ac:dyDescent="0.25">
      <c r="A1530" s="67">
        <v>1529</v>
      </c>
      <c r="C1530" s="49"/>
      <c r="D1530" s="6" t="str">
        <f t="shared" si="21"/>
        <v>janeiro</v>
      </c>
      <c r="E1530" s="21"/>
      <c r="F1530" s="40"/>
      <c r="H1530" s="9"/>
      <c r="I1530" s="10"/>
      <c r="J1530" s="2"/>
      <c r="K1530" s="11"/>
      <c r="L1530" s="4"/>
      <c r="M1530" s="2"/>
      <c r="O1530" s="20"/>
      <c r="S1530" s="2"/>
      <c r="Y1530" s="2"/>
      <c r="Z1530" s="17" t="str">
        <f>IF(Tabela1[[#This Row],[R.A.E]]="SIM",VLOOKUP(Tabela1[[#This Row],[CLASSIFICAÇÃO]],[1]Lista_Susp_!PRAZO,2,0)+Tabela1[[#This Row],[DATA]],"")</f>
        <v/>
      </c>
      <c r="AA1530" s="19" t="b">
        <f ca="1">IF(Tabela1[[#This Row],[R.A.E]]="SIM",IF(AC1530="ok","CONCLUÍDO",IF(Tabela1[[#This Row],[PRAZO ABERTURA R.A.E]]&lt;TODAY(),"ATRASADO","NO PRAZO")))</f>
        <v>0</v>
      </c>
      <c r="AB1530" s="19" t="str">
        <f ca="1">IF(Tabela1[[#This Row],[PRAZO ABERTURA R.A.E]]&gt;=TODAY(),"",IF(Tabela1[[#This Row],[STATUS]]="ATRASADO",TODAY()-Tabela1[[#This Row],[PRAZO ABERTURA R.A.E]],""))</f>
        <v/>
      </c>
      <c r="AE1530" s="2"/>
    </row>
    <row r="1531" spans="1:31" x14ac:dyDescent="0.25">
      <c r="A1531" s="67">
        <v>1530</v>
      </c>
      <c r="C1531" s="49"/>
      <c r="D1531" s="6" t="str">
        <f t="shared" si="21"/>
        <v>janeiro</v>
      </c>
      <c r="E1531" s="21"/>
      <c r="F1531" s="40"/>
      <c r="H1531" s="9"/>
      <c r="I1531" s="10"/>
      <c r="J1531" s="2"/>
      <c r="K1531" s="11"/>
      <c r="L1531" s="4"/>
      <c r="M1531" s="2"/>
      <c r="O1531" s="20"/>
      <c r="S1531" s="2"/>
      <c r="Y1531" s="2"/>
      <c r="Z1531" s="17" t="str">
        <f>IF(Tabela1[[#This Row],[R.A.E]]="SIM",VLOOKUP(Tabela1[[#This Row],[CLASSIFICAÇÃO]],[1]Lista_Susp_!PRAZO,2,0)+Tabela1[[#This Row],[DATA]],"")</f>
        <v/>
      </c>
      <c r="AA1531" s="19" t="b">
        <f ca="1">IF(Tabela1[[#This Row],[R.A.E]]="SIM",IF(AC1531="ok","CONCLUÍDO",IF(Tabela1[[#This Row],[PRAZO ABERTURA R.A.E]]&lt;TODAY(),"ATRASADO","NO PRAZO")))</f>
        <v>0</v>
      </c>
      <c r="AB1531" s="19" t="str">
        <f ca="1">IF(Tabela1[[#This Row],[PRAZO ABERTURA R.A.E]]&gt;=TODAY(),"",IF(Tabela1[[#This Row],[STATUS]]="ATRASADO",TODAY()-Tabela1[[#This Row],[PRAZO ABERTURA R.A.E]],""))</f>
        <v/>
      </c>
      <c r="AE1531" s="2"/>
    </row>
    <row r="1532" spans="1:31" x14ac:dyDescent="0.25">
      <c r="A1532" s="67">
        <v>1531</v>
      </c>
      <c r="C1532" s="49"/>
      <c r="D1532" s="6" t="str">
        <f t="shared" si="21"/>
        <v>janeiro</v>
      </c>
      <c r="E1532" s="21"/>
      <c r="F1532" s="40"/>
      <c r="H1532" s="9"/>
      <c r="I1532" s="10"/>
      <c r="J1532" s="2"/>
      <c r="K1532" s="11"/>
      <c r="L1532" s="4"/>
      <c r="M1532" s="2"/>
      <c r="O1532" s="20"/>
      <c r="S1532" s="2"/>
      <c r="Y1532" s="2"/>
      <c r="Z1532" s="17" t="str">
        <f>IF(Tabela1[[#This Row],[R.A.E]]="SIM",VLOOKUP(Tabela1[[#This Row],[CLASSIFICAÇÃO]],[1]Lista_Susp_!PRAZO,2,0)+Tabela1[[#This Row],[DATA]],"")</f>
        <v/>
      </c>
      <c r="AA1532" s="19" t="b">
        <f ca="1">IF(Tabela1[[#This Row],[R.A.E]]="SIM",IF(AC1532="ok","CONCLUÍDO",IF(Tabela1[[#This Row],[PRAZO ABERTURA R.A.E]]&lt;TODAY(),"ATRASADO","NO PRAZO")))</f>
        <v>0</v>
      </c>
      <c r="AB1532" s="19" t="str">
        <f ca="1">IF(Tabela1[[#This Row],[PRAZO ABERTURA R.A.E]]&gt;=TODAY(),"",IF(Tabela1[[#This Row],[STATUS]]="ATRASADO",TODAY()-Tabela1[[#This Row],[PRAZO ABERTURA R.A.E]],""))</f>
        <v/>
      </c>
      <c r="AE1532" s="2"/>
    </row>
    <row r="1533" spans="1:31" x14ac:dyDescent="0.25">
      <c r="A1533" s="67">
        <v>1532</v>
      </c>
      <c r="C1533" s="49"/>
      <c r="D1533" s="6" t="str">
        <f t="shared" si="21"/>
        <v>janeiro</v>
      </c>
      <c r="E1533" s="21"/>
      <c r="F1533" s="40"/>
      <c r="H1533" s="9"/>
      <c r="I1533" s="10"/>
      <c r="J1533" s="2"/>
      <c r="K1533" s="11"/>
      <c r="L1533" s="4"/>
      <c r="M1533" s="2"/>
      <c r="O1533" s="20"/>
      <c r="S1533" s="2"/>
      <c r="Y1533" s="2"/>
      <c r="Z1533" s="17" t="str">
        <f>IF(Tabela1[[#This Row],[R.A.E]]="SIM",VLOOKUP(Tabela1[[#This Row],[CLASSIFICAÇÃO]],[1]Lista_Susp_!PRAZO,2,0)+Tabela1[[#This Row],[DATA]],"")</f>
        <v/>
      </c>
      <c r="AA1533" s="19" t="b">
        <f ca="1">IF(Tabela1[[#This Row],[R.A.E]]="SIM",IF(AC1533="ok","CONCLUÍDO",IF(Tabela1[[#This Row],[PRAZO ABERTURA R.A.E]]&lt;TODAY(),"ATRASADO","NO PRAZO")))</f>
        <v>0</v>
      </c>
      <c r="AB1533" s="19" t="str">
        <f ca="1">IF(Tabela1[[#This Row],[PRAZO ABERTURA R.A.E]]&gt;=TODAY(),"",IF(Tabela1[[#This Row],[STATUS]]="ATRASADO",TODAY()-Tabela1[[#This Row],[PRAZO ABERTURA R.A.E]],""))</f>
        <v/>
      </c>
      <c r="AE1533" s="2"/>
    </row>
    <row r="1534" spans="1:31" x14ac:dyDescent="0.25">
      <c r="A1534" s="67">
        <v>1533</v>
      </c>
      <c r="C1534" s="49"/>
      <c r="D1534" s="6" t="str">
        <f t="shared" si="21"/>
        <v>janeiro</v>
      </c>
      <c r="E1534" s="21"/>
      <c r="F1534" s="40"/>
      <c r="H1534" s="9"/>
      <c r="I1534" s="10"/>
      <c r="J1534" s="2"/>
      <c r="K1534" s="11"/>
      <c r="L1534" s="4"/>
      <c r="M1534" s="2"/>
      <c r="O1534" s="20"/>
      <c r="S1534" s="2"/>
      <c r="Y1534" s="2"/>
      <c r="Z1534" s="17" t="str">
        <f>IF(Tabela1[[#This Row],[R.A.E]]="SIM",VLOOKUP(Tabela1[[#This Row],[CLASSIFICAÇÃO]],[1]Lista_Susp_!PRAZO,2,0)+Tabela1[[#This Row],[DATA]],"")</f>
        <v/>
      </c>
      <c r="AA1534" s="19" t="b">
        <f ca="1">IF(Tabela1[[#This Row],[R.A.E]]="SIM",IF(AC1534="ok","CONCLUÍDO",IF(Tabela1[[#This Row],[PRAZO ABERTURA R.A.E]]&lt;TODAY(),"ATRASADO","NO PRAZO")))</f>
        <v>0</v>
      </c>
      <c r="AB1534" s="19" t="str">
        <f ca="1">IF(Tabela1[[#This Row],[PRAZO ABERTURA R.A.E]]&gt;=TODAY(),"",IF(Tabela1[[#This Row],[STATUS]]="ATRASADO",TODAY()-Tabela1[[#This Row],[PRAZO ABERTURA R.A.E]],""))</f>
        <v/>
      </c>
      <c r="AE1534" s="2"/>
    </row>
    <row r="1535" spans="1:31" x14ac:dyDescent="0.25">
      <c r="A1535" s="67">
        <v>1534</v>
      </c>
      <c r="C1535" s="49"/>
      <c r="D1535" s="6" t="str">
        <f t="shared" si="21"/>
        <v>janeiro</v>
      </c>
      <c r="E1535" s="21"/>
      <c r="F1535" s="40"/>
      <c r="H1535" s="9"/>
      <c r="I1535" s="10"/>
      <c r="J1535" s="2"/>
      <c r="K1535" s="11"/>
      <c r="L1535" s="4"/>
      <c r="M1535" s="2"/>
      <c r="O1535" s="20"/>
      <c r="S1535" s="2"/>
      <c r="Y1535" s="2"/>
      <c r="Z1535" s="17" t="str">
        <f>IF(Tabela1[[#This Row],[R.A.E]]="SIM",VLOOKUP(Tabela1[[#This Row],[CLASSIFICAÇÃO]],[1]Lista_Susp_!PRAZO,2,0)+Tabela1[[#This Row],[DATA]],"")</f>
        <v/>
      </c>
      <c r="AA1535" s="19" t="b">
        <f ca="1">IF(Tabela1[[#This Row],[R.A.E]]="SIM",IF(AC1535="ok","CONCLUÍDO",IF(Tabela1[[#This Row],[PRAZO ABERTURA R.A.E]]&lt;TODAY(),"ATRASADO","NO PRAZO")))</f>
        <v>0</v>
      </c>
      <c r="AB1535" s="19" t="str">
        <f ca="1">IF(Tabela1[[#This Row],[PRAZO ABERTURA R.A.E]]&gt;=TODAY(),"",IF(Tabela1[[#This Row],[STATUS]]="ATRASADO",TODAY()-Tabela1[[#This Row],[PRAZO ABERTURA R.A.E]],""))</f>
        <v/>
      </c>
      <c r="AE1535" s="2"/>
    </row>
    <row r="1536" spans="1:31" x14ac:dyDescent="0.25">
      <c r="A1536" s="67">
        <v>1535</v>
      </c>
      <c r="C1536" s="49"/>
      <c r="D1536" s="6" t="str">
        <f t="shared" si="21"/>
        <v>janeiro</v>
      </c>
      <c r="E1536" s="21"/>
      <c r="F1536" s="40"/>
      <c r="H1536" s="9"/>
      <c r="I1536" s="10"/>
      <c r="J1536" s="2"/>
      <c r="K1536" s="11"/>
      <c r="L1536" s="4"/>
      <c r="M1536" s="2"/>
      <c r="O1536" s="20"/>
      <c r="S1536" s="2"/>
      <c r="Y1536" s="2"/>
      <c r="Z1536" s="17" t="str">
        <f>IF(Tabela1[[#This Row],[R.A.E]]="SIM",VLOOKUP(Tabela1[[#This Row],[CLASSIFICAÇÃO]],[1]Lista_Susp_!PRAZO,2,0)+Tabela1[[#This Row],[DATA]],"")</f>
        <v/>
      </c>
      <c r="AA1536" s="19" t="b">
        <f ca="1">IF(Tabela1[[#This Row],[R.A.E]]="SIM",IF(AC1536="ok","CONCLUÍDO",IF(Tabela1[[#This Row],[PRAZO ABERTURA R.A.E]]&lt;TODAY(),"ATRASADO","NO PRAZO")))</f>
        <v>0</v>
      </c>
      <c r="AB1536" s="19" t="str">
        <f ca="1">IF(Tabela1[[#This Row],[PRAZO ABERTURA R.A.E]]&gt;=TODAY(),"",IF(Tabela1[[#This Row],[STATUS]]="ATRASADO",TODAY()-Tabela1[[#This Row],[PRAZO ABERTURA R.A.E]],""))</f>
        <v/>
      </c>
      <c r="AE1536" s="2"/>
    </row>
    <row r="1537" spans="1:31" x14ac:dyDescent="0.25">
      <c r="A1537" s="67">
        <v>1536</v>
      </c>
      <c r="C1537" s="49"/>
      <c r="D1537" s="6" t="str">
        <f t="shared" si="21"/>
        <v>janeiro</v>
      </c>
      <c r="E1537" s="21"/>
      <c r="F1537" s="40"/>
      <c r="H1537" s="9"/>
      <c r="I1537" s="10"/>
      <c r="J1537" s="2"/>
      <c r="K1537" s="11"/>
      <c r="L1537" s="4"/>
      <c r="M1537" s="2"/>
      <c r="O1537" s="20"/>
      <c r="S1537" s="2"/>
      <c r="Y1537" s="2"/>
      <c r="Z1537" s="17" t="str">
        <f>IF(Tabela1[[#This Row],[R.A.E]]="SIM",VLOOKUP(Tabela1[[#This Row],[CLASSIFICAÇÃO]],[1]Lista_Susp_!PRAZO,2,0)+Tabela1[[#This Row],[DATA]],"")</f>
        <v/>
      </c>
      <c r="AA1537" s="19" t="b">
        <f ca="1">IF(Tabela1[[#This Row],[R.A.E]]="SIM",IF(AC1537="ok","CONCLUÍDO",IF(Tabela1[[#This Row],[PRAZO ABERTURA R.A.E]]&lt;TODAY(),"ATRASADO","NO PRAZO")))</f>
        <v>0</v>
      </c>
      <c r="AB1537" s="19" t="str">
        <f ca="1">IF(Tabela1[[#This Row],[PRAZO ABERTURA R.A.E]]&gt;=TODAY(),"",IF(Tabela1[[#This Row],[STATUS]]="ATRASADO",TODAY()-Tabela1[[#This Row],[PRAZO ABERTURA R.A.E]],""))</f>
        <v/>
      </c>
      <c r="AE1537" s="2"/>
    </row>
    <row r="1538" spans="1:31" x14ac:dyDescent="0.25">
      <c r="A1538" s="67">
        <v>1537</v>
      </c>
      <c r="C1538" s="49"/>
      <c r="D1538" s="6" t="str">
        <f t="shared" si="21"/>
        <v>janeiro</v>
      </c>
      <c r="E1538" s="21"/>
      <c r="F1538" s="40"/>
      <c r="H1538" s="9"/>
      <c r="I1538" s="10"/>
      <c r="J1538" s="2"/>
      <c r="K1538" s="11"/>
      <c r="L1538" s="4"/>
      <c r="M1538" s="2"/>
      <c r="O1538" s="20"/>
      <c r="S1538" s="2"/>
      <c r="Y1538" s="2"/>
      <c r="Z1538" s="17" t="str">
        <f>IF(Tabela1[[#This Row],[R.A.E]]="SIM",VLOOKUP(Tabela1[[#This Row],[CLASSIFICAÇÃO]],[1]Lista_Susp_!PRAZO,2,0)+Tabela1[[#This Row],[DATA]],"")</f>
        <v/>
      </c>
      <c r="AA1538" s="19" t="b">
        <f ca="1">IF(Tabela1[[#This Row],[R.A.E]]="SIM",IF(AC1538="ok","CONCLUÍDO",IF(Tabela1[[#This Row],[PRAZO ABERTURA R.A.E]]&lt;TODAY(),"ATRASADO","NO PRAZO")))</f>
        <v>0</v>
      </c>
      <c r="AB1538" s="19" t="str">
        <f ca="1">IF(Tabela1[[#This Row],[PRAZO ABERTURA R.A.E]]&gt;=TODAY(),"",IF(Tabela1[[#This Row],[STATUS]]="ATRASADO",TODAY()-Tabela1[[#This Row],[PRAZO ABERTURA R.A.E]],""))</f>
        <v/>
      </c>
      <c r="AE1538" s="2"/>
    </row>
    <row r="1539" spans="1:31" x14ac:dyDescent="0.25">
      <c r="A1539" s="67">
        <v>1538</v>
      </c>
      <c r="C1539" s="49"/>
      <c r="D1539" s="6" t="str">
        <f t="shared" si="21"/>
        <v>janeiro</v>
      </c>
      <c r="E1539" s="21"/>
      <c r="F1539" s="40"/>
      <c r="H1539" s="9"/>
      <c r="I1539" s="10"/>
      <c r="J1539" s="2"/>
      <c r="K1539" s="11"/>
      <c r="L1539" s="4"/>
      <c r="M1539" s="2"/>
      <c r="O1539" s="20"/>
      <c r="S1539" s="2"/>
      <c r="Y1539" s="2"/>
      <c r="Z1539" s="17" t="str">
        <f>IF(Tabela1[[#This Row],[R.A.E]]="SIM",VLOOKUP(Tabela1[[#This Row],[CLASSIFICAÇÃO]],[1]Lista_Susp_!PRAZO,2,0)+Tabela1[[#This Row],[DATA]],"")</f>
        <v/>
      </c>
      <c r="AA1539" s="19" t="b">
        <f ca="1">IF(Tabela1[[#This Row],[R.A.E]]="SIM",IF(AC1539="ok","CONCLUÍDO",IF(Tabela1[[#This Row],[PRAZO ABERTURA R.A.E]]&lt;TODAY(),"ATRASADO","NO PRAZO")))</f>
        <v>0</v>
      </c>
      <c r="AB1539" s="19" t="str">
        <f ca="1">IF(Tabela1[[#This Row],[PRAZO ABERTURA R.A.E]]&gt;=TODAY(),"",IF(Tabela1[[#This Row],[STATUS]]="ATRASADO",TODAY()-Tabela1[[#This Row],[PRAZO ABERTURA R.A.E]],""))</f>
        <v/>
      </c>
      <c r="AE1539" s="2"/>
    </row>
    <row r="1540" spans="1:31" x14ac:dyDescent="0.25">
      <c r="A1540" s="67">
        <v>1539</v>
      </c>
      <c r="C1540" s="49"/>
      <c r="D1540" s="6" t="str">
        <f t="shared" si="21"/>
        <v>janeiro</v>
      </c>
      <c r="E1540" s="21"/>
      <c r="F1540" s="40"/>
      <c r="H1540" s="9"/>
      <c r="I1540" s="10"/>
      <c r="J1540" s="2"/>
      <c r="K1540" s="11"/>
      <c r="L1540" s="4"/>
      <c r="M1540" s="2"/>
      <c r="O1540" s="20"/>
      <c r="S1540" s="2"/>
      <c r="Y1540" s="2"/>
      <c r="Z1540" s="17" t="str">
        <f>IF(Tabela1[[#This Row],[R.A.E]]="SIM",VLOOKUP(Tabela1[[#This Row],[CLASSIFICAÇÃO]],[1]Lista_Susp_!PRAZO,2,0)+Tabela1[[#This Row],[DATA]],"")</f>
        <v/>
      </c>
      <c r="AA1540" s="19" t="b">
        <f ca="1">IF(Tabela1[[#This Row],[R.A.E]]="SIM",IF(AC1540="ok","CONCLUÍDO",IF(Tabela1[[#This Row],[PRAZO ABERTURA R.A.E]]&lt;TODAY(),"ATRASADO","NO PRAZO")))</f>
        <v>0</v>
      </c>
      <c r="AB1540" s="19" t="str">
        <f ca="1">IF(Tabela1[[#This Row],[PRAZO ABERTURA R.A.E]]&gt;=TODAY(),"",IF(Tabela1[[#This Row],[STATUS]]="ATRASADO",TODAY()-Tabela1[[#This Row],[PRAZO ABERTURA R.A.E]],""))</f>
        <v/>
      </c>
      <c r="AE1540" s="2"/>
    </row>
    <row r="1541" spans="1:31" x14ac:dyDescent="0.25">
      <c r="A1541" s="67">
        <v>1540</v>
      </c>
      <c r="C1541" s="49"/>
      <c r="D1541" s="6" t="str">
        <f t="shared" si="21"/>
        <v>janeiro</v>
      </c>
      <c r="E1541" s="21"/>
      <c r="F1541" s="40"/>
      <c r="H1541" s="9"/>
      <c r="I1541" s="10"/>
      <c r="J1541" s="2"/>
      <c r="K1541" s="11"/>
      <c r="L1541" s="4"/>
      <c r="M1541" s="2"/>
      <c r="O1541" s="20"/>
      <c r="S1541" s="2"/>
      <c r="Y1541" s="2"/>
      <c r="Z1541" s="17" t="str">
        <f>IF(Tabela1[[#This Row],[R.A.E]]="SIM",VLOOKUP(Tabela1[[#This Row],[CLASSIFICAÇÃO]],[1]Lista_Susp_!PRAZO,2,0)+Tabela1[[#This Row],[DATA]],"")</f>
        <v/>
      </c>
      <c r="AA1541" s="19" t="b">
        <f ca="1">IF(Tabela1[[#This Row],[R.A.E]]="SIM",IF(AC1541="ok","CONCLUÍDO",IF(Tabela1[[#This Row],[PRAZO ABERTURA R.A.E]]&lt;TODAY(),"ATRASADO","NO PRAZO")))</f>
        <v>0</v>
      </c>
      <c r="AB1541" s="19" t="str">
        <f ca="1">IF(Tabela1[[#This Row],[PRAZO ABERTURA R.A.E]]&gt;=TODAY(),"",IF(Tabela1[[#This Row],[STATUS]]="ATRASADO",TODAY()-Tabela1[[#This Row],[PRAZO ABERTURA R.A.E]],""))</f>
        <v/>
      </c>
      <c r="AE1541" s="2"/>
    </row>
    <row r="1542" spans="1:31" x14ac:dyDescent="0.25">
      <c r="C1542" s="49"/>
      <c r="D1542" s="6"/>
      <c r="J1542" s="11"/>
    </row>
    <row r="1543" spans="1:31" x14ac:dyDescent="0.25">
      <c r="C1543" s="49"/>
      <c r="D1543" s="6"/>
      <c r="J1543" s="11"/>
    </row>
    <row r="1544" spans="1:31" x14ac:dyDescent="0.25">
      <c r="C1544" s="49"/>
      <c r="D1544" s="6"/>
      <c r="J1544" s="11"/>
    </row>
    <row r="1545" spans="1:31" x14ac:dyDescent="0.25">
      <c r="C1545" s="49"/>
      <c r="D1545" s="6"/>
      <c r="J1545" s="11"/>
    </row>
    <row r="1546" spans="1:31" x14ac:dyDescent="0.25">
      <c r="C1546" s="49"/>
      <c r="D1546" s="6"/>
      <c r="J1546" s="11"/>
    </row>
    <row r="1547" spans="1:31" x14ac:dyDescent="0.25">
      <c r="C1547" s="49"/>
      <c r="D1547" s="6"/>
      <c r="J1547" s="11"/>
    </row>
    <row r="1548" spans="1:31" x14ac:dyDescent="0.25">
      <c r="C1548" s="49"/>
      <c r="D1548" s="6"/>
      <c r="J1548" s="11"/>
    </row>
    <row r="1549" spans="1:31" x14ac:dyDescent="0.25">
      <c r="C1549" s="49"/>
      <c r="D1549" s="6"/>
      <c r="J1549" s="11"/>
    </row>
    <row r="1550" spans="1:31" x14ac:dyDescent="0.25">
      <c r="C1550" s="49"/>
      <c r="D1550" s="6"/>
      <c r="J1550" s="11"/>
    </row>
    <row r="1551" spans="1:31" x14ac:dyDescent="0.25">
      <c r="C1551" s="49"/>
      <c r="D1551" s="6"/>
      <c r="J1551" s="11"/>
    </row>
    <row r="1552" spans="1:31" x14ac:dyDescent="0.25">
      <c r="C1552" s="49"/>
      <c r="D1552" s="6"/>
      <c r="J1552" s="11"/>
    </row>
    <row r="1553" spans="3:10" x14ac:dyDescent="0.25">
      <c r="C1553" s="49"/>
      <c r="D1553" s="6"/>
      <c r="J1553" s="11"/>
    </row>
    <row r="1554" spans="3:10" x14ac:dyDescent="0.25">
      <c r="C1554" s="49"/>
      <c r="D1554" s="6"/>
      <c r="J1554" s="88"/>
    </row>
    <row r="1555" spans="3:10" x14ac:dyDescent="0.25">
      <c r="C1555" s="49"/>
      <c r="D1555" s="6"/>
      <c r="J1555" s="89"/>
    </row>
    <row r="1556" spans="3:10" x14ac:dyDescent="0.25">
      <c r="C1556" s="49"/>
      <c r="D1556" s="6"/>
      <c r="J1556" s="89"/>
    </row>
    <row r="1557" spans="3:10" x14ac:dyDescent="0.25">
      <c r="C1557" s="49"/>
      <c r="D1557" s="6"/>
      <c r="J1557" s="89"/>
    </row>
    <row r="1558" spans="3:10" x14ac:dyDescent="0.25">
      <c r="C1558" s="49"/>
      <c r="D1558" s="6"/>
      <c r="J1558" s="90"/>
    </row>
    <row r="1559" spans="3:10" x14ac:dyDescent="0.25">
      <c r="C1559" s="49"/>
      <c r="D1559" s="6"/>
      <c r="J1559" s="90"/>
    </row>
    <row r="1560" spans="3:10" x14ac:dyDescent="0.25">
      <c r="C1560" s="49"/>
      <c r="D1560" s="6"/>
      <c r="J1560" s="89"/>
    </row>
    <row r="1561" spans="3:10" x14ac:dyDescent="0.25">
      <c r="C1561" s="49"/>
      <c r="D1561" s="6"/>
      <c r="J1561" s="89"/>
    </row>
    <row r="1562" spans="3:10" x14ac:dyDescent="0.25">
      <c r="C1562" s="49"/>
      <c r="D1562" s="6"/>
      <c r="J1562" s="89"/>
    </row>
    <row r="1563" spans="3:10" x14ac:dyDescent="0.25">
      <c r="C1563" s="49"/>
      <c r="D1563" s="6"/>
      <c r="J1563" s="89"/>
    </row>
    <row r="1564" spans="3:10" x14ac:dyDescent="0.25">
      <c r="C1564" s="49"/>
      <c r="D1564" s="6"/>
      <c r="J1564" s="89"/>
    </row>
    <row r="1565" spans="3:10" x14ac:dyDescent="0.25">
      <c r="C1565" s="49"/>
      <c r="D1565" s="6"/>
      <c r="J1565" s="90"/>
    </row>
    <row r="1566" spans="3:10" x14ac:dyDescent="0.25">
      <c r="C1566" s="49"/>
      <c r="D1566" s="6"/>
      <c r="J1566" s="90"/>
    </row>
    <row r="1567" spans="3:10" x14ac:dyDescent="0.25">
      <c r="C1567" s="49"/>
      <c r="D1567" s="6"/>
      <c r="J1567" s="89"/>
    </row>
    <row r="1568" spans="3:10" x14ac:dyDescent="0.25">
      <c r="C1568" s="49"/>
      <c r="D1568" s="6"/>
      <c r="J1568" s="90"/>
    </row>
    <row r="1569" spans="3:10" x14ac:dyDescent="0.25">
      <c r="C1569" s="49"/>
      <c r="D1569" s="6"/>
      <c r="J1569" s="88"/>
    </row>
    <row r="1570" spans="3:10" x14ac:dyDescent="0.25">
      <c r="C1570" s="49"/>
      <c r="D1570" s="6"/>
      <c r="J1570" s="90"/>
    </row>
    <row r="1571" spans="3:10" x14ac:dyDescent="0.25">
      <c r="C1571" s="49"/>
      <c r="D1571" s="6"/>
      <c r="J1571" s="89"/>
    </row>
    <row r="1572" spans="3:10" x14ac:dyDescent="0.25">
      <c r="C1572" s="49"/>
      <c r="D1572" s="6"/>
      <c r="J1572" s="90"/>
    </row>
    <row r="1573" spans="3:10" x14ac:dyDescent="0.25">
      <c r="C1573" s="49"/>
      <c r="D1573" s="6"/>
      <c r="J1573" s="89"/>
    </row>
    <row r="1574" spans="3:10" x14ac:dyDescent="0.25">
      <c r="C1574" s="49"/>
      <c r="D1574" s="6"/>
      <c r="J1574" s="90"/>
    </row>
    <row r="1575" spans="3:10" x14ac:dyDescent="0.25">
      <c r="C1575" s="49"/>
      <c r="D1575" s="6"/>
      <c r="J1575" s="89"/>
    </row>
    <row r="1576" spans="3:10" x14ac:dyDescent="0.25">
      <c r="C1576" s="49"/>
      <c r="D1576" s="6"/>
      <c r="J1576" s="89"/>
    </row>
    <row r="1577" spans="3:10" x14ac:dyDescent="0.25">
      <c r="C1577" s="49"/>
      <c r="D1577" s="6"/>
      <c r="J1577" s="91"/>
    </row>
    <row r="1578" spans="3:10" x14ac:dyDescent="0.25">
      <c r="C1578" s="49"/>
      <c r="D1578" s="6"/>
      <c r="J1578" s="89"/>
    </row>
    <row r="1579" spans="3:10" x14ac:dyDescent="0.25">
      <c r="C1579" s="49"/>
      <c r="D1579" s="6"/>
      <c r="J1579" s="90"/>
    </row>
    <row r="1580" spans="3:10" x14ac:dyDescent="0.25">
      <c r="C1580" s="49"/>
      <c r="D1580" s="6"/>
      <c r="J1580" s="90"/>
    </row>
    <row r="1581" spans="3:10" x14ac:dyDescent="0.25">
      <c r="C1581" s="49"/>
      <c r="D1581" s="6"/>
      <c r="J1581" s="91"/>
    </row>
    <row r="1582" spans="3:10" x14ac:dyDescent="0.25">
      <c r="C1582" s="49"/>
      <c r="D1582" s="6"/>
      <c r="J1582" s="90"/>
    </row>
    <row r="1583" spans="3:10" x14ac:dyDescent="0.25">
      <c r="C1583" s="49"/>
      <c r="D1583" s="6"/>
      <c r="J1583" s="89"/>
    </row>
    <row r="1584" spans="3:10" x14ac:dyDescent="0.25">
      <c r="C1584" s="49"/>
      <c r="D1584" s="6"/>
      <c r="J1584" s="89"/>
    </row>
    <row r="1585" spans="3:10" x14ac:dyDescent="0.25">
      <c r="C1585" s="49"/>
      <c r="D1585" s="6"/>
      <c r="J1585" s="90"/>
    </row>
    <row r="1586" spans="3:10" x14ac:dyDescent="0.25">
      <c r="C1586" s="49"/>
      <c r="D1586" s="6"/>
      <c r="J1586" s="90"/>
    </row>
    <row r="1587" spans="3:10" x14ac:dyDescent="0.25">
      <c r="C1587" s="49"/>
      <c r="D1587" s="6"/>
      <c r="J1587" s="90"/>
    </row>
    <row r="1588" spans="3:10" x14ac:dyDescent="0.25">
      <c r="C1588" s="49"/>
      <c r="D1588" s="6"/>
      <c r="J1588" s="89"/>
    </row>
    <row r="1589" spans="3:10" x14ac:dyDescent="0.25">
      <c r="C1589" s="49"/>
      <c r="D1589" s="6"/>
      <c r="J1589" s="90"/>
    </row>
    <row r="1590" spans="3:10" x14ac:dyDescent="0.25">
      <c r="C1590" s="49"/>
      <c r="D1590" s="6"/>
      <c r="J1590" s="11"/>
    </row>
    <row r="1591" spans="3:10" x14ac:dyDescent="0.25">
      <c r="C1591" s="49"/>
      <c r="D1591" s="6"/>
      <c r="J1591" s="11"/>
    </row>
    <row r="1592" spans="3:10" x14ac:dyDescent="0.25">
      <c r="C1592" s="49"/>
      <c r="D1592" s="6"/>
      <c r="J1592" s="11"/>
    </row>
    <row r="1593" spans="3:10" x14ac:dyDescent="0.25">
      <c r="C1593" s="49"/>
      <c r="D1593" s="6"/>
      <c r="J1593" s="11"/>
    </row>
    <row r="1594" spans="3:10" x14ac:dyDescent="0.25">
      <c r="C1594" s="49"/>
      <c r="D1594" s="6"/>
      <c r="J1594" s="11"/>
    </row>
    <row r="1595" spans="3:10" x14ac:dyDescent="0.25">
      <c r="C1595" s="49"/>
      <c r="D1595" s="6"/>
      <c r="J1595" s="11"/>
    </row>
    <row r="1596" spans="3:10" x14ac:dyDescent="0.25">
      <c r="C1596" s="49"/>
      <c r="D1596" s="6"/>
      <c r="J1596" s="11"/>
    </row>
    <row r="1597" spans="3:10" x14ac:dyDescent="0.25">
      <c r="C1597" s="49"/>
      <c r="D1597" s="6"/>
      <c r="J1597" s="11"/>
    </row>
    <row r="1598" spans="3:10" x14ac:dyDescent="0.25">
      <c r="C1598" s="49"/>
      <c r="D1598" s="6"/>
      <c r="J1598" s="11"/>
    </row>
    <row r="1599" spans="3:10" x14ac:dyDescent="0.25">
      <c r="C1599" s="49"/>
      <c r="D1599" s="6"/>
      <c r="J1599" s="11"/>
    </row>
    <row r="1600" spans="3:10" x14ac:dyDescent="0.25">
      <c r="C1600" s="49"/>
      <c r="D1600" s="6"/>
      <c r="J1600" s="11"/>
    </row>
    <row r="1601" spans="3:10" x14ac:dyDescent="0.25">
      <c r="C1601" s="49"/>
      <c r="D1601" s="6"/>
      <c r="J1601" s="11"/>
    </row>
    <row r="1602" spans="3:10" x14ac:dyDescent="0.25">
      <c r="C1602" s="49"/>
      <c r="D1602" s="6"/>
      <c r="J1602" s="11"/>
    </row>
    <row r="1603" spans="3:10" x14ac:dyDescent="0.25">
      <c r="C1603" s="49"/>
      <c r="D1603" s="6"/>
      <c r="J1603" s="11"/>
    </row>
    <row r="1604" spans="3:10" x14ac:dyDescent="0.25">
      <c r="C1604" s="49"/>
      <c r="D1604" s="6"/>
      <c r="J1604" s="11"/>
    </row>
    <row r="1605" spans="3:10" x14ac:dyDescent="0.25">
      <c r="C1605" s="49"/>
      <c r="D1605" s="6"/>
      <c r="J1605" s="11"/>
    </row>
    <row r="1606" spans="3:10" x14ac:dyDescent="0.25">
      <c r="C1606" s="49"/>
      <c r="D1606" s="6"/>
      <c r="J1606" s="11"/>
    </row>
    <row r="1607" spans="3:10" x14ac:dyDescent="0.25">
      <c r="C1607" s="49"/>
      <c r="D1607" s="6"/>
      <c r="J1607" s="11"/>
    </row>
    <row r="1608" spans="3:10" x14ac:dyDescent="0.25">
      <c r="C1608" s="49"/>
      <c r="D1608" s="6"/>
      <c r="J1608" s="11"/>
    </row>
    <row r="1609" spans="3:10" x14ac:dyDescent="0.25">
      <c r="C1609" s="49"/>
      <c r="D1609" s="6"/>
      <c r="J1609" s="11"/>
    </row>
    <row r="1610" spans="3:10" x14ac:dyDescent="0.25">
      <c r="C1610" s="49"/>
      <c r="D1610" s="6"/>
      <c r="J1610" s="11"/>
    </row>
    <row r="1611" spans="3:10" x14ac:dyDescent="0.25">
      <c r="C1611" s="49"/>
      <c r="D1611" s="6"/>
      <c r="J1611" s="11"/>
    </row>
    <row r="1612" spans="3:10" x14ac:dyDescent="0.25">
      <c r="C1612" s="49"/>
      <c r="D1612" s="6"/>
      <c r="J1612" s="11"/>
    </row>
    <row r="1613" spans="3:10" x14ac:dyDescent="0.25">
      <c r="C1613" s="49"/>
      <c r="D1613" s="6"/>
      <c r="J1613" s="11"/>
    </row>
    <row r="1614" spans="3:10" x14ac:dyDescent="0.25">
      <c r="C1614" s="49"/>
      <c r="D1614" s="6"/>
      <c r="J1614" s="11"/>
    </row>
    <row r="1615" spans="3:10" x14ac:dyDescent="0.25">
      <c r="C1615" s="49"/>
      <c r="D1615" s="6"/>
      <c r="J1615" s="11"/>
    </row>
    <row r="1616" spans="3:10" x14ac:dyDescent="0.25">
      <c r="C1616" s="49"/>
      <c r="D1616" s="6"/>
      <c r="J1616" s="11"/>
    </row>
    <row r="1617" spans="3:10" x14ac:dyDescent="0.25">
      <c r="C1617" s="49"/>
      <c r="D1617" s="6"/>
      <c r="J1617" s="11"/>
    </row>
    <row r="1618" spans="3:10" x14ac:dyDescent="0.25">
      <c r="C1618" s="49"/>
      <c r="D1618" s="6"/>
      <c r="J1618" s="11"/>
    </row>
    <row r="1619" spans="3:10" x14ac:dyDescent="0.25">
      <c r="C1619" s="49"/>
      <c r="D1619" s="6"/>
      <c r="J1619" s="11"/>
    </row>
    <row r="1620" spans="3:10" x14ac:dyDescent="0.25">
      <c r="C1620" s="49"/>
      <c r="D1620" s="6"/>
      <c r="J1620" s="11"/>
    </row>
    <row r="1621" spans="3:10" x14ac:dyDescent="0.25">
      <c r="C1621" s="49"/>
      <c r="D1621" s="6"/>
      <c r="J1621" s="11"/>
    </row>
    <row r="1622" spans="3:10" x14ac:dyDescent="0.25">
      <c r="C1622" s="49"/>
      <c r="D1622" s="6"/>
      <c r="J1622" s="11"/>
    </row>
    <row r="1623" spans="3:10" x14ac:dyDescent="0.25">
      <c r="C1623" s="49"/>
      <c r="D1623" s="6"/>
      <c r="J1623" s="11"/>
    </row>
    <row r="1624" spans="3:10" x14ac:dyDescent="0.25">
      <c r="C1624" s="49"/>
      <c r="D1624" s="6"/>
      <c r="J1624" s="11"/>
    </row>
    <row r="1625" spans="3:10" x14ac:dyDescent="0.25">
      <c r="C1625" s="49"/>
      <c r="D1625" s="6"/>
      <c r="J1625" s="11"/>
    </row>
    <row r="1626" spans="3:10" x14ac:dyDescent="0.25">
      <c r="C1626" s="49"/>
      <c r="D1626" s="6"/>
      <c r="J1626" s="11"/>
    </row>
    <row r="1627" spans="3:10" x14ac:dyDescent="0.25">
      <c r="C1627" s="49"/>
      <c r="D1627" s="6"/>
      <c r="J1627" s="11"/>
    </row>
    <row r="1628" spans="3:10" x14ac:dyDescent="0.25">
      <c r="C1628" s="49"/>
      <c r="D1628" s="6"/>
      <c r="J1628" s="11"/>
    </row>
    <row r="1629" spans="3:10" x14ac:dyDescent="0.25">
      <c r="C1629" s="49"/>
      <c r="D1629" s="6"/>
      <c r="J1629" s="11"/>
    </row>
    <row r="1630" spans="3:10" x14ac:dyDescent="0.25">
      <c r="C1630" s="49"/>
      <c r="D1630" s="6"/>
      <c r="J1630" s="11"/>
    </row>
    <row r="1631" spans="3:10" x14ac:dyDescent="0.25">
      <c r="C1631" s="49"/>
      <c r="D1631" s="6"/>
      <c r="J1631" s="11"/>
    </row>
    <row r="1632" spans="3:10" x14ac:dyDescent="0.25">
      <c r="C1632" s="49"/>
      <c r="D1632" s="6"/>
      <c r="J1632" s="11"/>
    </row>
    <row r="1633" spans="3:10" x14ac:dyDescent="0.25">
      <c r="C1633" s="49"/>
      <c r="D1633" s="6"/>
      <c r="J1633" s="11"/>
    </row>
    <row r="1634" spans="3:10" x14ac:dyDescent="0.25">
      <c r="C1634" s="49"/>
      <c r="D1634" s="6"/>
      <c r="J1634" s="11"/>
    </row>
    <row r="1635" spans="3:10" x14ac:dyDescent="0.25">
      <c r="C1635" s="49"/>
      <c r="D1635" s="6"/>
      <c r="J1635" s="11"/>
    </row>
    <row r="1636" spans="3:10" x14ac:dyDescent="0.25">
      <c r="C1636" s="49"/>
      <c r="D1636" s="6"/>
      <c r="J1636" s="11"/>
    </row>
    <row r="1637" spans="3:10" x14ac:dyDescent="0.25">
      <c r="C1637" s="49"/>
      <c r="D1637" s="6"/>
      <c r="J1637" s="11"/>
    </row>
    <row r="1638" spans="3:10" x14ac:dyDescent="0.25">
      <c r="C1638" s="49"/>
      <c r="D1638" s="6"/>
      <c r="J1638" s="11"/>
    </row>
    <row r="1639" spans="3:10" x14ac:dyDescent="0.25">
      <c r="C1639" s="49"/>
      <c r="D1639" s="6"/>
      <c r="J1639" s="11"/>
    </row>
    <row r="1640" spans="3:10" x14ac:dyDescent="0.25">
      <c r="C1640" s="49"/>
      <c r="D1640" s="6"/>
      <c r="J1640" s="11"/>
    </row>
    <row r="1641" spans="3:10" x14ac:dyDescent="0.25">
      <c r="C1641" s="49"/>
      <c r="D1641" s="6"/>
      <c r="J1641" s="11"/>
    </row>
    <row r="1642" spans="3:10" x14ac:dyDescent="0.25">
      <c r="C1642" s="49"/>
      <c r="D1642" s="6"/>
      <c r="J1642" s="11"/>
    </row>
    <row r="1643" spans="3:10" x14ac:dyDescent="0.25">
      <c r="C1643" s="49"/>
      <c r="D1643" s="6"/>
      <c r="J1643" s="11"/>
    </row>
    <row r="1644" spans="3:10" x14ac:dyDescent="0.25">
      <c r="C1644" s="49"/>
      <c r="D1644" s="6"/>
      <c r="J1644" s="11"/>
    </row>
    <row r="1645" spans="3:10" x14ac:dyDescent="0.25">
      <c r="C1645" s="49"/>
      <c r="D1645" s="6"/>
      <c r="J1645" s="11"/>
    </row>
    <row r="1646" spans="3:10" x14ac:dyDescent="0.25">
      <c r="C1646" s="49"/>
      <c r="D1646" s="6"/>
      <c r="J1646" s="11"/>
    </row>
    <row r="1647" spans="3:10" x14ac:dyDescent="0.25">
      <c r="C1647" s="49"/>
      <c r="D1647" s="6"/>
      <c r="J1647" s="11"/>
    </row>
    <row r="1648" spans="3:10" x14ac:dyDescent="0.25">
      <c r="C1648" s="49"/>
      <c r="D1648" s="6"/>
      <c r="J1648" s="11"/>
    </row>
    <row r="1649" spans="3:10" x14ac:dyDescent="0.25">
      <c r="C1649" s="49"/>
      <c r="D1649" s="6"/>
      <c r="J1649" s="11"/>
    </row>
    <row r="1650" spans="3:10" x14ac:dyDescent="0.25">
      <c r="C1650" s="49"/>
      <c r="D1650" s="6"/>
      <c r="J1650" s="11"/>
    </row>
    <row r="1651" spans="3:10" x14ac:dyDescent="0.25">
      <c r="C1651" s="49"/>
      <c r="D1651" s="6"/>
      <c r="J1651" s="11"/>
    </row>
    <row r="1652" spans="3:10" x14ac:dyDescent="0.25">
      <c r="C1652" s="49"/>
      <c r="D1652" s="6"/>
      <c r="J1652" s="11"/>
    </row>
    <row r="1653" spans="3:10" x14ac:dyDescent="0.25">
      <c r="C1653" s="49"/>
      <c r="D1653" s="6"/>
      <c r="J1653" s="11"/>
    </row>
    <row r="1654" spans="3:10" x14ac:dyDescent="0.25">
      <c r="C1654" s="49"/>
      <c r="D1654" s="6"/>
      <c r="J1654" s="11"/>
    </row>
    <row r="1655" spans="3:10" x14ac:dyDescent="0.25">
      <c r="C1655" s="49"/>
      <c r="D1655" s="6"/>
      <c r="J1655" s="11"/>
    </row>
    <row r="1656" spans="3:10" x14ac:dyDescent="0.25">
      <c r="C1656" s="49"/>
      <c r="D1656" s="6"/>
      <c r="J1656" s="11"/>
    </row>
    <row r="1657" spans="3:10" x14ac:dyDescent="0.25">
      <c r="C1657" s="49"/>
      <c r="D1657" s="6"/>
      <c r="J1657" s="11"/>
    </row>
    <row r="1658" spans="3:10" x14ac:dyDescent="0.25">
      <c r="C1658" s="49"/>
      <c r="D1658" s="6"/>
      <c r="J1658" s="11"/>
    </row>
    <row r="1659" spans="3:10" x14ac:dyDescent="0.25">
      <c r="C1659" s="49"/>
      <c r="D1659" s="6"/>
      <c r="J1659" s="11"/>
    </row>
    <row r="1660" spans="3:10" x14ac:dyDescent="0.25">
      <c r="C1660" s="49"/>
      <c r="D1660" s="6"/>
      <c r="J1660" s="11"/>
    </row>
    <row r="1661" spans="3:10" x14ac:dyDescent="0.25">
      <c r="C1661" s="49"/>
      <c r="D1661" s="6"/>
      <c r="J1661" s="11"/>
    </row>
    <row r="1662" spans="3:10" x14ac:dyDescent="0.25">
      <c r="C1662" s="49"/>
      <c r="D1662" s="6"/>
      <c r="J1662" s="11"/>
    </row>
    <row r="1663" spans="3:10" x14ac:dyDescent="0.25">
      <c r="C1663" s="49"/>
      <c r="D1663" s="6"/>
      <c r="J1663" s="11"/>
    </row>
    <row r="1664" spans="3:10" x14ac:dyDescent="0.25">
      <c r="C1664" s="49"/>
      <c r="D1664" s="6"/>
      <c r="J1664" s="11"/>
    </row>
    <row r="1665" spans="3:10" x14ac:dyDescent="0.25">
      <c r="C1665" s="49"/>
      <c r="D1665" s="6"/>
      <c r="J1665" s="11"/>
    </row>
    <row r="1666" spans="3:10" x14ac:dyDescent="0.25">
      <c r="C1666" s="49"/>
      <c r="D1666" s="6"/>
      <c r="J1666" s="11"/>
    </row>
    <row r="1667" spans="3:10" x14ac:dyDescent="0.25">
      <c r="C1667" s="49"/>
      <c r="D1667" s="6"/>
      <c r="J1667" s="11"/>
    </row>
    <row r="1668" spans="3:10" x14ac:dyDescent="0.25">
      <c r="C1668" s="49"/>
      <c r="D1668" s="6"/>
      <c r="J1668" s="11"/>
    </row>
    <row r="1669" spans="3:10" x14ac:dyDescent="0.25">
      <c r="C1669" s="49"/>
      <c r="D1669" s="6"/>
      <c r="J1669" s="11"/>
    </row>
    <row r="1670" spans="3:10" x14ac:dyDescent="0.25">
      <c r="C1670" s="49"/>
      <c r="D1670" s="6"/>
      <c r="J1670" s="11"/>
    </row>
    <row r="1671" spans="3:10" x14ac:dyDescent="0.25">
      <c r="C1671" s="49"/>
      <c r="D1671" s="6"/>
      <c r="J1671" s="11"/>
    </row>
    <row r="1672" spans="3:10" x14ac:dyDescent="0.25">
      <c r="C1672" s="49"/>
      <c r="D1672" s="6"/>
      <c r="J1672" s="11"/>
    </row>
    <row r="1673" spans="3:10" x14ac:dyDescent="0.25">
      <c r="C1673" s="49"/>
      <c r="D1673" s="6"/>
      <c r="J1673" s="11"/>
    </row>
    <row r="1674" spans="3:10" x14ac:dyDescent="0.25">
      <c r="C1674" s="49"/>
      <c r="D1674" s="6"/>
      <c r="J1674" s="11"/>
    </row>
    <row r="1675" spans="3:10" x14ac:dyDescent="0.25">
      <c r="C1675" s="49"/>
      <c r="D1675" s="6"/>
      <c r="J1675" s="11"/>
    </row>
    <row r="1676" spans="3:10" x14ac:dyDescent="0.25">
      <c r="C1676" s="49"/>
      <c r="D1676" s="6"/>
      <c r="J1676" s="11"/>
    </row>
    <row r="1677" spans="3:10" x14ac:dyDescent="0.25">
      <c r="C1677" s="49"/>
      <c r="D1677" s="6"/>
      <c r="J1677" s="11"/>
    </row>
    <row r="1678" spans="3:10" x14ac:dyDescent="0.25">
      <c r="C1678" s="49"/>
      <c r="D1678" s="6"/>
      <c r="J1678" s="11"/>
    </row>
    <row r="1679" spans="3:10" x14ac:dyDescent="0.25">
      <c r="C1679" s="49"/>
      <c r="D1679" s="6"/>
      <c r="J1679" s="11"/>
    </row>
    <row r="1680" spans="3:10" x14ac:dyDescent="0.25">
      <c r="C1680" s="49"/>
      <c r="D1680" s="6"/>
      <c r="J1680" s="11"/>
    </row>
    <row r="1681" spans="3:10" x14ac:dyDescent="0.25">
      <c r="C1681" s="49"/>
      <c r="D1681" s="6"/>
      <c r="J1681" s="11"/>
    </row>
    <row r="1682" spans="3:10" x14ac:dyDescent="0.25">
      <c r="C1682" s="49"/>
      <c r="D1682" s="6"/>
      <c r="J1682" s="11"/>
    </row>
    <row r="1683" spans="3:10" x14ac:dyDescent="0.25">
      <c r="C1683" s="49"/>
      <c r="D1683" s="6"/>
      <c r="J1683" s="11"/>
    </row>
    <row r="1684" spans="3:10" x14ac:dyDescent="0.25">
      <c r="C1684" s="49"/>
      <c r="D1684" s="6"/>
      <c r="J1684" s="11"/>
    </row>
    <row r="1685" spans="3:10" x14ac:dyDescent="0.25">
      <c r="C1685" s="49"/>
      <c r="D1685" s="6"/>
      <c r="J1685" s="11"/>
    </row>
    <row r="1686" spans="3:10" x14ac:dyDescent="0.25">
      <c r="C1686" s="49"/>
      <c r="D1686" s="6"/>
      <c r="J1686" s="11"/>
    </row>
    <row r="1687" spans="3:10" x14ac:dyDescent="0.25">
      <c r="C1687" s="49"/>
      <c r="D1687" s="6"/>
      <c r="J1687" s="11"/>
    </row>
    <row r="1688" spans="3:10" x14ac:dyDescent="0.25">
      <c r="C1688" s="49"/>
      <c r="D1688" s="6"/>
      <c r="J1688" s="11"/>
    </row>
    <row r="1689" spans="3:10" x14ac:dyDescent="0.25">
      <c r="C1689" s="49"/>
      <c r="D1689" s="6"/>
      <c r="J1689" s="11"/>
    </row>
    <row r="1690" spans="3:10" x14ac:dyDescent="0.25">
      <c r="C1690" s="49"/>
      <c r="D1690" s="6"/>
      <c r="J1690" s="11"/>
    </row>
    <row r="1691" spans="3:10" x14ac:dyDescent="0.25">
      <c r="C1691" s="49"/>
      <c r="D1691" s="6"/>
    </row>
    <row r="1692" spans="3:10" x14ac:dyDescent="0.25">
      <c r="C1692" s="49"/>
      <c r="D1692" s="6"/>
    </row>
    <row r="1693" spans="3:10" x14ac:dyDescent="0.25">
      <c r="C1693" s="49"/>
      <c r="D1693" s="6"/>
    </row>
    <row r="1694" spans="3:10" x14ac:dyDescent="0.25">
      <c r="C1694" s="49"/>
      <c r="D1694" s="6"/>
    </row>
    <row r="1695" spans="3:10" x14ac:dyDescent="0.25">
      <c r="C1695" s="49"/>
      <c r="D1695" s="6"/>
    </row>
    <row r="1696" spans="3:10" x14ac:dyDescent="0.25">
      <c r="C1696" s="49"/>
      <c r="D1696" s="6"/>
    </row>
    <row r="1697" spans="3:4" x14ac:dyDescent="0.25">
      <c r="C1697" s="49"/>
      <c r="D1697" s="6"/>
    </row>
    <row r="1698" spans="3:4" x14ac:dyDescent="0.25">
      <c r="C1698" s="49"/>
      <c r="D1698" s="6"/>
    </row>
    <row r="1699" spans="3:4" x14ac:dyDescent="0.25">
      <c r="C1699" s="49"/>
      <c r="D1699" s="6"/>
    </row>
    <row r="1700" spans="3:4" x14ac:dyDescent="0.25">
      <c r="C1700" s="49"/>
      <c r="D1700" s="6"/>
    </row>
    <row r="1701" spans="3:4" x14ac:dyDescent="0.25">
      <c r="C1701" s="49"/>
      <c r="D1701" s="6"/>
    </row>
    <row r="1702" spans="3:4" x14ac:dyDescent="0.25">
      <c r="C1702" s="49"/>
      <c r="D1702" s="6"/>
    </row>
    <row r="1703" spans="3:4" x14ac:dyDescent="0.25">
      <c r="C1703" s="49"/>
      <c r="D1703" s="6"/>
    </row>
    <row r="1704" spans="3:4" x14ac:dyDescent="0.25">
      <c r="C1704" s="49"/>
      <c r="D1704" s="6"/>
    </row>
    <row r="1705" spans="3:4" x14ac:dyDescent="0.25">
      <c r="C1705" s="49"/>
      <c r="D1705" s="6"/>
    </row>
    <row r="1706" spans="3:4" x14ac:dyDescent="0.25">
      <c r="C1706" s="49"/>
      <c r="D1706" s="6"/>
    </row>
    <row r="1707" spans="3:4" x14ac:dyDescent="0.25">
      <c r="C1707" s="49"/>
      <c r="D1707" s="6"/>
    </row>
    <row r="1708" spans="3:4" x14ac:dyDescent="0.25">
      <c r="C1708" s="49"/>
      <c r="D1708" s="6"/>
    </row>
    <row r="1709" spans="3:4" x14ac:dyDescent="0.25">
      <c r="C1709" s="49"/>
      <c r="D1709" s="6"/>
    </row>
    <row r="1710" spans="3:4" x14ac:dyDescent="0.25">
      <c r="C1710" s="49"/>
      <c r="D1710" s="6"/>
    </row>
    <row r="1711" spans="3:4" x14ac:dyDescent="0.25">
      <c r="C1711" s="49"/>
      <c r="D1711" s="6"/>
    </row>
    <row r="1712" spans="3:4" x14ac:dyDescent="0.25">
      <c r="C1712" s="49"/>
      <c r="D1712" s="6"/>
    </row>
    <row r="1713" spans="3:4" x14ac:dyDescent="0.25">
      <c r="C1713" s="49"/>
      <c r="D1713" s="6"/>
    </row>
    <row r="1714" spans="3:4" x14ac:dyDescent="0.25">
      <c r="C1714" s="49"/>
      <c r="D1714" s="6"/>
    </row>
    <row r="1715" spans="3:4" x14ac:dyDescent="0.25">
      <c r="C1715" s="49"/>
      <c r="D1715" s="6"/>
    </row>
    <row r="1716" spans="3:4" x14ac:dyDescent="0.25">
      <c r="C1716" s="49"/>
      <c r="D1716" s="6"/>
    </row>
    <row r="1717" spans="3:4" x14ac:dyDescent="0.25">
      <c r="C1717" s="49"/>
      <c r="D1717" s="6"/>
    </row>
    <row r="1718" spans="3:4" x14ac:dyDescent="0.25">
      <c r="C1718" s="49"/>
      <c r="D1718" s="6"/>
    </row>
    <row r="1719" spans="3:4" x14ac:dyDescent="0.25">
      <c r="C1719" s="49"/>
      <c r="D1719" s="6"/>
    </row>
    <row r="1720" spans="3:4" x14ac:dyDescent="0.25">
      <c r="C1720" s="49"/>
      <c r="D1720" s="6"/>
    </row>
    <row r="1721" spans="3:4" x14ac:dyDescent="0.25">
      <c r="C1721" s="49"/>
      <c r="D1721" s="6"/>
    </row>
    <row r="1722" spans="3:4" x14ac:dyDescent="0.25">
      <c r="C1722" s="49"/>
      <c r="D1722" s="6"/>
    </row>
    <row r="1723" spans="3:4" x14ac:dyDescent="0.25">
      <c r="C1723" s="49"/>
      <c r="D1723" s="6"/>
    </row>
    <row r="1724" spans="3:4" x14ac:dyDescent="0.25">
      <c r="C1724" s="49"/>
      <c r="D1724" s="6"/>
    </row>
    <row r="1725" spans="3:4" x14ac:dyDescent="0.25">
      <c r="C1725" s="49"/>
      <c r="D1725" s="6"/>
    </row>
    <row r="1726" spans="3:4" x14ac:dyDescent="0.25">
      <c r="C1726" s="49"/>
      <c r="D1726" s="6"/>
    </row>
    <row r="1727" spans="3:4" x14ac:dyDescent="0.25">
      <c r="C1727" s="49"/>
      <c r="D1727" s="6"/>
    </row>
    <row r="1728" spans="3:4" x14ac:dyDescent="0.25">
      <c r="C1728" s="49"/>
      <c r="D1728" s="6"/>
    </row>
    <row r="1729" spans="3:4" x14ac:dyDescent="0.25">
      <c r="C1729" s="49"/>
      <c r="D1729" s="6"/>
    </row>
    <row r="1730" spans="3:4" x14ac:dyDescent="0.25">
      <c r="C1730" s="49"/>
      <c r="D1730" s="6"/>
    </row>
    <row r="1731" spans="3:4" x14ac:dyDescent="0.25">
      <c r="C1731" s="49"/>
      <c r="D1731" s="6"/>
    </row>
    <row r="1732" spans="3:4" x14ac:dyDescent="0.25">
      <c r="C1732" s="49"/>
      <c r="D1732" s="6"/>
    </row>
    <row r="1733" spans="3:4" x14ac:dyDescent="0.25">
      <c r="C1733" s="49"/>
      <c r="D1733" s="6"/>
    </row>
    <row r="1734" spans="3:4" x14ac:dyDescent="0.25">
      <c r="C1734" s="49"/>
      <c r="D1734" s="6"/>
    </row>
    <row r="1735" spans="3:4" x14ac:dyDescent="0.25">
      <c r="C1735" s="49"/>
      <c r="D1735" s="6"/>
    </row>
    <row r="1736" spans="3:4" x14ac:dyDescent="0.25">
      <c r="C1736" s="49"/>
      <c r="D1736" s="6"/>
    </row>
    <row r="1737" spans="3:4" x14ac:dyDescent="0.25">
      <c r="C1737" s="49"/>
      <c r="D1737" s="6"/>
    </row>
    <row r="1738" spans="3:4" x14ac:dyDescent="0.25">
      <c r="C1738" s="49"/>
      <c r="D1738" s="6"/>
    </row>
    <row r="1739" spans="3:4" x14ac:dyDescent="0.25">
      <c r="C1739" s="49"/>
      <c r="D1739" s="6"/>
    </row>
    <row r="1740" spans="3:4" x14ac:dyDescent="0.25">
      <c r="C1740" s="49"/>
      <c r="D1740" s="6"/>
    </row>
    <row r="1741" spans="3:4" x14ac:dyDescent="0.25">
      <c r="C1741" s="49"/>
      <c r="D1741" s="6"/>
    </row>
    <row r="1742" spans="3:4" x14ac:dyDescent="0.25">
      <c r="C1742" s="49"/>
      <c r="D1742" s="6"/>
    </row>
    <row r="1743" spans="3:4" x14ac:dyDescent="0.25">
      <c r="C1743" s="49"/>
      <c r="D1743" s="6"/>
    </row>
    <row r="1744" spans="3:4" x14ac:dyDescent="0.25">
      <c r="C1744" s="49"/>
      <c r="D1744" s="6"/>
    </row>
    <row r="1745" spans="3:4" x14ac:dyDescent="0.25">
      <c r="C1745" s="49"/>
      <c r="D1745" s="6"/>
    </row>
    <row r="1746" spans="3:4" x14ac:dyDescent="0.25">
      <c r="C1746" s="49"/>
      <c r="D1746" s="6"/>
    </row>
    <row r="1747" spans="3:4" x14ac:dyDescent="0.25">
      <c r="C1747" s="49"/>
      <c r="D1747" s="6"/>
    </row>
    <row r="1748" spans="3:4" x14ac:dyDescent="0.25">
      <c r="C1748" s="49"/>
      <c r="D1748" s="6"/>
    </row>
    <row r="1749" spans="3:4" x14ac:dyDescent="0.25">
      <c r="C1749" s="49"/>
      <c r="D1749" s="6"/>
    </row>
    <row r="1750" spans="3:4" x14ac:dyDescent="0.25">
      <c r="C1750" s="49"/>
      <c r="D1750" s="6"/>
    </row>
    <row r="1751" spans="3:4" x14ac:dyDescent="0.25">
      <c r="C1751" s="49"/>
      <c r="D1751" s="6"/>
    </row>
    <row r="1752" spans="3:4" x14ac:dyDescent="0.25">
      <c r="C1752" s="49"/>
      <c r="D1752" s="6"/>
    </row>
    <row r="1753" spans="3:4" x14ac:dyDescent="0.25">
      <c r="C1753" s="49"/>
      <c r="D1753" s="6"/>
    </row>
    <row r="1754" spans="3:4" x14ac:dyDescent="0.25">
      <c r="C1754" s="49"/>
      <c r="D1754" s="6"/>
    </row>
    <row r="1755" spans="3:4" x14ac:dyDescent="0.25">
      <c r="C1755" s="49"/>
      <c r="D1755" s="6"/>
    </row>
    <row r="1756" spans="3:4" x14ac:dyDescent="0.25">
      <c r="C1756" s="49"/>
      <c r="D1756" s="6"/>
    </row>
    <row r="1757" spans="3:4" x14ac:dyDescent="0.25">
      <c r="C1757" s="49"/>
      <c r="D1757" s="6"/>
    </row>
    <row r="1758" spans="3:4" x14ac:dyDescent="0.25">
      <c r="C1758" s="49"/>
      <c r="D1758" s="6"/>
    </row>
    <row r="1759" spans="3:4" x14ac:dyDescent="0.25">
      <c r="C1759" s="49"/>
      <c r="D1759" s="6"/>
    </row>
    <row r="1760" spans="3:4" x14ac:dyDescent="0.25">
      <c r="C1760" s="49"/>
      <c r="D1760" s="6"/>
    </row>
    <row r="1761" spans="3:4" x14ac:dyDescent="0.25">
      <c r="C1761" s="49"/>
      <c r="D1761" s="6"/>
    </row>
    <row r="1762" spans="3:4" x14ac:dyDescent="0.25">
      <c r="C1762" s="49"/>
      <c r="D1762" s="6"/>
    </row>
    <row r="1763" spans="3:4" x14ac:dyDescent="0.25">
      <c r="C1763" s="49"/>
      <c r="D1763" s="6"/>
    </row>
    <row r="1764" spans="3:4" x14ac:dyDescent="0.25">
      <c r="C1764" s="49"/>
      <c r="D1764" s="6"/>
    </row>
    <row r="1765" spans="3:4" x14ac:dyDescent="0.25">
      <c r="C1765" s="49"/>
      <c r="D1765" s="6"/>
    </row>
    <row r="1766" spans="3:4" x14ac:dyDescent="0.25">
      <c r="C1766" s="49"/>
      <c r="D1766" s="6"/>
    </row>
    <row r="1767" spans="3:4" x14ac:dyDescent="0.25">
      <c r="C1767" s="49"/>
      <c r="D1767" s="6"/>
    </row>
    <row r="1768" spans="3:4" x14ac:dyDescent="0.25">
      <c r="C1768" s="49"/>
      <c r="D1768" s="6"/>
    </row>
    <row r="1769" spans="3:4" x14ac:dyDescent="0.25">
      <c r="C1769" s="49"/>
      <c r="D1769" s="6"/>
    </row>
    <row r="1770" spans="3:4" x14ac:dyDescent="0.25">
      <c r="C1770" s="49"/>
      <c r="D1770" s="6"/>
    </row>
    <row r="1771" spans="3:4" x14ac:dyDescent="0.25">
      <c r="C1771" s="49"/>
      <c r="D1771" s="6"/>
    </row>
    <row r="1772" spans="3:4" x14ac:dyDescent="0.25">
      <c r="C1772" s="49"/>
      <c r="D1772" s="6"/>
    </row>
    <row r="1773" spans="3:4" x14ac:dyDescent="0.25">
      <c r="C1773" s="49"/>
      <c r="D1773" s="6"/>
    </row>
    <row r="1774" spans="3:4" x14ac:dyDescent="0.25">
      <c r="C1774" s="49"/>
      <c r="D1774" s="6"/>
    </row>
    <row r="1775" spans="3:4" x14ac:dyDescent="0.25">
      <c r="C1775" s="49"/>
      <c r="D1775" s="6"/>
    </row>
    <row r="1776" spans="3:4" x14ac:dyDescent="0.25">
      <c r="C1776" s="49"/>
      <c r="D1776" s="6"/>
    </row>
    <row r="1777" spans="3:4" x14ac:dyDescent="0.25">
      <c r="C1777" s="49"/>
      <c r="D1777" s="6"/>
    </row>
    <row r="1778" spans="3:4" x14ac:dyDescent="0.25">
      <c r="C1778" s="49"/>
      <c r="D1778" s="6"/>
    </row>
    <row r="1779" spans="3:4" x14ac:dyDescent="0.25">
      <c r="C1779" s="49"/>
      <c r="D1779" s="6"/>
    </row>
    <row r="1780" spans="3:4" x14ac:dyDescent="0.25">
      <c r="C1780" s="49"/>
      <c r="D1780" s="6"/>
    </row>
    <row r="1781" spans="3:4" x14ac:dyDescent="0.25">
      <c r="C1781" s="49"/>
      <c r="D1781" s="6"/>
    </row>
    <row r="1782" spans="3:4" x14ac:dyDescent="0.25">
      <c r="C1782" s="49"/>
      <c r="D1782" s="6"/>
    </row>
    <row r="1783" spans="3:4" x14ac:dyDescent="0.25">
      <c r="C1783" s="49"/>
      <c r="D1783" s="6"/>
    </row>
    <row r="1784" spans="3:4" x14ac:dyDescent="0.25">
      <c r="C1784" s="49"/>
      <c r="D1784" s="6"/>
    </row>
    <row r="1785" spans="3:4" x14ac:dyDescent="0.25">
      <c r="C1785" s="49"/>
      <c r="D1785" s="6"/>
    </row>
    <row r="1786" spans="3:4" x14ac:dyDescent="0.25">
      <c r="C1786" s="49"/>
      <c r="D1786" s="6"/>
    </row>
    <row r="1787" spans="3:4" x14ac:dyDescent="0.25">
      <c r="C1787" s="49"/>
      <c r="D1787" s="6"/>
    </row>
    <row r="1788" spans="3:4" x14ac:dyDescent="0.25">
      <c r="C1788" s="49"/>
      <c r="D1788" s="6"/>
    </row>
    <row r="1789" spans="3:4" x14ac:dyDescent="0.25">
      <c r="C1789" s="49"/>
      <c r="D1789" s="6"/>
    </row>
    <row r="1790" spans="3:4" x14ac:dyDescent="0.25">
      <c r="C1790" s="49"/>
      <c r="D1790" s="6"/>
    </row>
    <row r="1791" spans="3:4" x14ac:dyDescent="0.25">
      <c r="C1791" s="49"/>
      <c r="D1791" s="6"/>
    </row>
    <row r="1792" spans="3:4" x14ac:dyDescent="0.25">
      <c r="C1792" s="49"/>
      <c r="D1792" s="6"/>
    </row>
    <row r="1793" spans="3:4" x14ac:dyDescent="0.25">
      <c r="C1793" s="49"/>
      <c r="D1793" s="6"/>
    </row>
    <row r="1794" spans="3:4" x14ac:dyDescent="0.25">
      <c r="C1794" s="49"/>
      <c r="D1794" s="6"/>
    </row>
    <row r="1795" spans="3:4" x14ac:dyDescent="0.25">
      <c r="C1795" s="49"/>
      <c r="D1795" s="6"/>
    </row>
  </sheetData>
  <conditionalFormatting sqref="AA2:AA212 AA214:AA451 AA481:AA513 AA527:AA613 AA616:AA627 AA629:AA660 AA662:AA742 AA744:AA875 AA877:AA1036 AA1176:AA1206 AA1208:AA1245 AA1038:AA1173 AA1247:AA1251 AA1258:AA1280">
    <cfRule type="containsText" dxfId="78" priority="55" operator="containsText" text="ATRASADO">
      <formula>NOT(ISERROR(SEARCH("ATRASADO",AA2)))</formula>
    </cfRule>
    <cfRule type="containsText" dxfId="77" priority="56" operator="containsText" text="CONCLUÍDO">
      <formula>NOT(ISERROR(SEARCH("CONCLUÍDO",AA2)))</formula>
    </cfRule>
    <cfRule type="containsText" dxfId="76" priority="57" operator="containsText" text="FALSO">
      <formula>NOT(ISERROR(SEARCH("FALSO",AA2)))</formula>
    </cfRule>
  </conditionalFormatting>
  <conditionalFormatting sqref="AA213">
    <cfRule type="containsText" dxfId="75" priority="52" operator="containsText" text="ATRASADO">
      <formula>NOT(ISERROR(SEARCH("ATRASADO",AA213)))</formula>
    </cfRule>
    <cfRule type="containsText" dxfId="74" priority="53" operator="containsText" text="CONCLUÍDO">
      <formula>NOT(ISERROR(SEARCH("CONCLUÍDO",AA213)))</formula>
    </cfRule>
    <cfRule type="containsText" dxfId="73" priority="54" operator="containsText" text="FALSO">
      <formula>NOT(ISERROR(SEARCH("FALSO",AA213)))</formula>
    </cfRule>
  </conditionalFormatting>
  <conditionalFormatting sqref="AA453:AA472 AA474:AA480">
    <cfRule type="containsText" dxfId="72" priority="49" operator="containsText" text="ATRASADO">
      <formula>NOT(ISERROR(SEARCH("ATRASADO",AA453)))</formula>
    </cfRule>
    <cfRule type="containsText" dxfId="71" priority="50" operator="containsText" text="CONCLUÍDO">
      <formula>NOT(ISERROR(SEARCH("CONCLUÍDO",AA453)))</formula>
    </cfRule>
    <cfRule type="containsText" dxfId="70" priority="51" operator="containsText" text="FALSO">
      <formula>NOT(ISERROR(SEARCH("FALSO",AA453)))</formula>
    </cfRule>
  </conditionalFormatting>
  <conditionalFormatting sqref="AA473">
    <cfRule type="containsText" dxfId="69" priority="46" operator="containsText" text="ATRASADO">
      <formula>NOT(ISERROR(SEARCH("ATRASADO",AA473)))</formula>
    </cfRule>
    <cfRule type="containsText" dxfId="68" priority="47" operator="containsText" text="CONCLUÍDO">
      <formula>NOT(ISERROR(SEARCH("CONCLUÍDO",AA473)))</formula>
    </cfRule>
    <cfRule type="containsText" dxfId="67" priority="48" operator="containsText" text="FALSO">
      <formula>NOT(ISERROR(SEARCH("FALSO",AA473)))</formula>
    </cfRule>
  </conditionalFormatting>
  <conditionalFormatting sqref="AA514:AA526">
    <cfRule type="containsText" dxfId="66" priority="43" operator="containsText" text="ATRASADO">
      <formula>NOT(ISERROR(SEARCH("ATRASADO",AA514)))</formula>
    </cfRule>
    <cfRule type="containsText" dxfId="65" priority="44" operator="containsText" text="CONCLUÍDO">
      <formula>NOT(ISERROR(SEARCH("CONCLUÍDO",AA514)))</formula>
    </cfRule>
    <cfRule type="containsText" dxfId="64" priority="45" operator="containsText" text="FALSO">
      <formula>NOT(ISERROR(SEARCH("FALSO",AA514)))</formula>
    </cfRule>
  </conditionalFormatting>
  <conditionalFormatting sqref="AA614">
    <cfRule type="containsText" dxfId="63" priority="40" operator="containsText" text="ATRASADO">
      <formula>NOT(ISERROR(SEARCH("ATRASADO",AA614)))</formula>
    </cfRule>
    <cfRule type="containsText" dxfId="62" priority="41" operator="containsText" text="CONCLUÍDO">
      <formula>NOT(ISERROR(SEARCH("CONCLUÍDO",AA614)))</formula>
    </cfRule>
    <cfRule type="containsText" dxfId="61" priority="42" operator="containsText" text="FALSO">
      <formula>NOT(ISERROR(SEARCH("FALSO",AA614)))</formula>
    </cfRule>
  </conditionalFormatting>
  <conditionalFormatting sqref="AA615">
    <cfRule type="containsText" dxfId="60" priority="37" operator="containsText" text="ATRASADO">
      <formula>NOT(ISERROR(SEARCH("ATRASADO",AA615)))</formula>
    </cfRule>
    <cfRule type="containsText" dxfId="59" priority="38" operator="containsText" text="CONCLUÍDO">
      <formula>NOT(ISERROR(SEARCH("CONCLUÍDO",AA615)))</formula>
    </cfRule>
    <cfRule type="containsText" dxfId="58" priority="39" operator="containsText" text="FALSO">
      <formula>NOT(ISERROR(SEARCH("FALSO",AA615)))</formula>
    </cfRule>
  </conditionalFormatting>
  <conditionalFormatting sqref="AA628">
    <cfRule type="containsText" dxfId="57" priority="34" operator="containsText" text="ATRASADO">
      <formula>NOT(ISERROR(SEARCH("ATRASADO",AA628)))</formula>
    </cfRule>
    <cfRule type="containsText" dxfId="56" priority="35" operator="containsText" text="CONCLUÍDO">
      <formula>NOT(ISERROR(SEARCH("CONCLUÍDO",AA628)))</formula>
    </cfRule>
    <cfRule type="containsText" dxfId="55" priority="36" operator="containsText" text="FALSO">
      <formula>NOT(ISERROR(SEARCH("FALSO",AA628)))</formula>
    </cfRule>
  </conditionalFormatting>
  <conditionalFormatting sqref="AA661">
    <cfRule type="containsText" dxfId="54" priority="31" operator="containsText" text="ATRASADO">
      <formula>NOT(ISERROR(SEARCH("ATRASADO",AA661)))</formula>
    </cfRule>
    <cfRule type="containsText" dxfId="53" priority="32" operator="containsText" text="CONCLUÍDO">
      <formula>NOT(ISERROR(SEARCH("CONCLUÍDO",AA661)))</formula>
    </cfRule>
    <cfRule type="containsText" dxfId="52" priority="33" operator="containsText" text="FALSO">
      <formula>NOT(ISERROR(SEARCH("FALSO",AA661)))</formula>
    </cfRule>
  </conditionalFormatting>
  <conditionalFormatting sqref="AA743">
    <cfRule type="containsText" dxfId="51" priority="28" operator="containsText" text="ATRASADO">
      <formula>NOT(ISERROR(SEARCH("ATRASADO",AA743)))</formula>
    </cfRule>
    <cfRule type="containsText" dxfId="50" priority="29" operator="containsText" text="CONCLUÍDO">
      <formula>NOT(ISERROR(SEARCH("CONCLUÍDO",AA743)))</formula>
    </cfRule>
    <cfRule type="containsText" dxfId="49" priority="30" operator="containsText" text="FALSO">
      <formula>NOT(ISERROR(SEARCH("FALSO",AA743)))</formula>
    </cfRule>
  </conditionalFormatting>
  <conditionalFormatting sqref="AA876">
    <cfRule type="containsText" dxfId="48" priority="25" operator="containsText" text="ATRASADO">
      <formula>NOT(ISERROR(SEARCH("ATRASADO",AA876)))</formula>
    </cfRule>
    <cfRule type="containsText" dxfId="47" priority="26" operator="containsText" text="CONCLUÍDO">
      <formula>NOT(ISERROR(SEARCH("CONCLUÍDO",AA876)))</formula>
    </cfRule>
    <cfRule type="containsText" dxfId="46" priority="27" operator="containsText" text="FALSO">
      <formula>NOT(ISERROR(SEARCH("FALSO",AA876)))</formula>
    </cfRule>
  </conditionalFormatting>
  <conditionalFormatting sqref="AA1037">
    <cfRule type="containsText" dxfId="45" priority="22" operator="containsText" text="ATRASADO">
      <formula>NOT(ISERROR(SEARCH("ATRASADO",AA1037)))</formula>
    </cfRule>
    <cfRule type="containsText" dxfId="44" priority="23" operator="containsText" text="CONCLUÍDO">
      <formula>NOT(ISERROR(SEARCH("CONCLUÍDO",AA1037)))</formula>
    </cfRule>
    <cfRule type="containsText" dxfId="43" priority="24" operator="containsText" text="FALSO">
      <formula>NOT(ISERROR(SEARCH("FALSO",AA1037)))</formula>
    </cfRule>
  </conditionalFormatting>
  <conditionalFormatting sqref="AA1174:AA1175">
    <cfRule type="containsText" dxfId="42" priority="19" operator="containsText" text="ATRASADO">
      <formula>NOT(ISERROR(SEARCH("ATRASADO",AA1174)))</formula>
    </cfRule>
    <cfRule type="containsText" dxfId="41" priority="20" operator="containsText" text="CONCLUÍDO">
      <formula>NOT(ISERROR(SEARCH("CONCLUÍDO",AA1174)))</formula>
    </cfRule>
    <cfRule type="containsText" dxfId="40" priority="21" operator="containsText" text="FALSO">
      <formula>NOT(ISERROR(SEARCH("FALSO",AA1174)))</formula>
    </cfRule>
  </conditionalFormatting>
  <conditionalFormatting sqref="AA1207">
    <cfRule type="containsText" dxfId="39" priority="16" operator="containsText" text="ATRASADO">
      <formula>NOT(ISERROR(SEARCH("ATRASADO",AA1207)))</formula>
    </cfRule>
    <cfRule type="containsText" dxfId="38" priority="17" operator="containsText" text="CONCLUÍDO">
      <formula>NOT(ISERROR(SEARCH("CONCLUÍDO",AA1207)))</formula>
    </cfRule>
    <cfRule type="containsText" dxfId="37" priority="18" operator="containsText" text="FALSO">
      <formula>NOT(ISERROR(SEARCH("FALSO",AA1207)))</formula>
    </cfRule>
  </conditionalFormatting>
  <conditionalFormatting sqref="AA1246">
    <cfRule type="containsText" dxfId="36" priority="13" operator="containsText" text="ATRASADO">
      <formula>NOT(ISERROR(SEARCH("ATRASADO",AA1246)))</formula>
    </cfRule>
    <cfRule type="containsText" dxfId="35" priority="14" operator="containsText" text="CONCLUÍDO">
      <formula>NOT(ISERROR(SEARCH("CONCLUÍDO",AA1246)))</formula>
    </cfRule>
    <cfRule type="containsText" dxfId="34" priority="15" operator="containsText" text="FALSO">
      <formula>NOT(ISERROR(SEARCH("FALSO",AA1246)))</formula>
    </cfRule>
  </conditionalFormatting>
  <conditionalFormatting sqref="AA1253">
    <cfRule type="containsText" dxfId="33" priority="10" operator="containsText" text="ATRASADO">
      <formula>NOT(ISERROR(SEARCH("ATRASADO",AA1253)))</formula>
    </cfRule>
    <cfRule type="containsText" dxfId="32" priority="11" operator="containsText" text="CONCLUÍDO">
      <formula>NOT(ISERROR(SEARCH("CONCLUÍDO",AA1253)))</formula>
    </cfRule>
    <cfRule type="containsText" dxfId="31" priority="12" operator="containsText" text="FALSO">
      <formula>NOT(ISERROR(SEARCH("FALSO",AA1253)))</formula>
    </cfRule>
  </conditionalFormatting>
  <conditionalFormatting sqref="AA1252">
    <cfRule type="containsText" dxfId="30" priority="7" operator="containsText" text="ATRASADO">
      <formula>NOT(ISERROR(SEARCH("ATRASADO",AA1252)))</formula>
    </cfRule>
    <cfRule type="containsText" dxfId="29" priority="8" operator="containsText" text="CONCLUÍDO">
      <formula>NOT(ISERROR(SEARCH("CONCLUÍDO",AA1252)))</formula>
    </cfRule>
    <cfRule type="containsText" dxfId="28" priority="9" operator="containsText" text="FALSO">
      <formula>NOT(ISERROR(SEARCH("FALSO",AA1252)))</formula>
    </cfRule>
  </conditionalFormatting>
  <conditionalFormatting sqref="AA1254:AA1256">
    <cfRule type="containsText" dxfId="27" priority="4" operator="containsText" text="ATRASADO">
      <formula>NOT(ISERROR(SEARCH("ATRASADO",AA1254)))</formula>
    </cfRule>
    <cfRule type="containsText" dxfId="26" priority="5" operator="containsText" text="CONCLUÍDO">
      <formula>NOT(ISERROR(SEARCH("CONCLUÍDO",AA1254)))</formula>
    </cfRule>
    <cfRule type="containsText" dxfId="25" priority="6" operator="containsText" text="FALSO">
      <formula>NOT(ISERROR(SEARCH("FALSO",AA1254)))</formula>
    </cfRule>
  </conditionalFormatting>
  <conditionalFormatting sqref="AA1257">
    <cfRule type="containsText" dxfId="24" priority="1" operator="containsText" text="ATRASADO">
      <formula>NOT(ISERROR(SEARCH("ATRASADO",AA1257)))</formula>
    </cfRule>
    <cfRule type="containsText" dxfId="23" priority="2" operator="containsText" text="CONCLUÍDO">
      <formula>NOT(ISERROR(SEARCH("CONCLUÍDO",AA1257)))</formula>
    </cfRule>
    <cfRule type="containsText" dxfId="22" priority="3" operator="containsText" text="FALSO">
      <formula>NOT(ISERROR(SEARCH("FALSO",AA1257)))</formula>
    </cfRule>
  </conditionalFormatting>
  <dataValidations count="1">
    <dataValidation type="list" allowBlank="1" showInputMessage="1" showErrorMessage="1" sqref="J2:J1541 Y2:Y1541 X1542:X1048576 X1296:X1305 I1542:I1048576" xr:uid="{12859136-3A30-49AE-9EA0-A061B867F9AF}">
      <formula1>"SIM,NÃO"</formula1>
    </dataValidation>
  </dataValidations>
  <pageMargins left="0.511811024" right="0.511811024" top="0.78740157499999996" bottom="0.78740157499999996" header="0.31496062000000002" footer="0.31496062000000002"/>
  <legacyDrawing r:id="rId1"/>
  <tableParts count="1">
    <tablePart r:id="rId2"/>
  </tableParts>
  <extLst>
    <ext xmlns:x14="http://schemas.microsoft.com/office/spreadsheetml/2009/9/main" uri="{CCE6A557-97BC-4b89-ADB6-D9C93CAAB3DF}">
      <x14:dataValidations xmlns:xm="http://schemas.microsoft.com/office/excel/2006/main" count="44">
        <x14:dataValidation type="list" allowBlank="1" showInputMessage="1" showErrorMessage="1" xr:uid="{09EFAE29-DC9C-47AB-9D43-C26E5A7C5DB8}">
          <x14:formula1>
            <xm:f>'F:\Gestão ST Outbound\8. Superados\FLORESTAL\A REFERÊNCIA\05. INDICADORES\001.Databases\[001.DBControleEventos.xlsx]Lista_Susp_'!#REF!</xm:f>
          </x14:formula1>
          <xm:sqref>L1310</xm:sqref>
        </x14:dataValidation>
        <x14:dataValidation type="list" allowBlank="1" showInputMessage="1" showErrorMessage="1" xr:uid="{55E817A2-E6F0-4140-926B-E4310C14928D}">
          <x14:formula1>
            <xm:f>'F:\Gestão ST Outbound\8. Superados\FLORESTAL\A REFERÊNCIA\05. INDICADORES\001.Databases\[001.DBControleEventos.xlsx]Lista_Susp_'!#REF!</xm:f>
          </x14:formula1>
          <xm:sqref>L1261:L1309 L1311:L1541</xm:sqref>
        </x14:dataValidation>
        <x14:dataValidation type="list" allowBlank="1" showInputMessage="1" showErrorMessage="1" xr:uid="{EC4E5C71-8F40-4A5E-BE10-795975ED2362}">
          <x14:formula1>
            <xm:f>'F:\Gestão ST Outbound\8. Superados\FLORESTAL\A REFERÊNCIA\05. INDICADORES\001.Databases\[001.DBControleEventos.xlsx]Lista_Susp_'!#REF!</xm:f>
          </x14:formula1>
          <xm:sqref>L1236</xm:sqref>
        </x14:dataValidation>
        <x14:dataValidation type="list" allowBlank="1" showInputMessage="1" showErrorMessage="1" xr:uid="{4E9A52E2-BD1B-4B5E-88C7-ED1636E889B5}">
          <x14:formula1>
            <xm:f>'F:\Gestão ST Outbound\8. Superados\FLORESTAL\A REFERÊNCIA\05. INDICADORES\001.Databases\[001.DBControleEventos.xlsx]Lista_Susp_'!#REF!</xm:f>
          </x14:formula1>
          <xm:sqref>M1225</xm:sqref>
        </x14:dataValidation>
        <x14:dataValidation type="list" allowBlank="1" showInputMessage="1" showErrorMessage="1" xr:uid="{A4040A1E-5330-4847-9FFB-60AC2E93700F}">
          <x14:formula1>
            <xm:f>'F:\Gestão ST Outbound\8. Superados\FLORESTAL\A REFERÊNCIA\05. INDICADORES\001.Databases\[001.DBControleEventos.xlsx]Lista_Susp_'!#REF!</xm:f>
          </x14:formula1>
          <xm:sqref>L1177</xm:sqref>
        </x14:dataValidation>
        <x14:dataValidation type="list" allowBlank="1" showInputMessage="1" showErrorMessage="1" xr:uid="{FA0CB5EE-54C0-41E7-9A7C-A382E04B48F9}">
          <x14:formula1>
            <xm:f>'F:\Gestão ST Outbound\8. Superados\FLORESTAL\A REFERÊNCIA\05. INDICADORES\001.Databases\[001.DBControleEventos.xlsx]Lista_Susp_'!#REF!</xm:f>
          </x14:formula1>
          <xm:sqref>L1174:M1175 V1174:X1175 AE1174:AF1175 H1174:I1175 G1174</xm:sqref>
        </x14:dataValidation>
        <x14:dataValidation type="list" allowBlank="1" showInputMessage="1" showErrorMessage="1" xr:uid="{E2AB6AC0-EB0D-4AB9-8DC6-4FDCAD764769}">
          <x14:formula1>
            <xm:f>[DBControleEventos.xlsx]Lista_Susp_!#REF!</xm:f>
          </x14:formula1>
          <xm:sqref>L1166 AE1158:AF1166 H1158:H1166 M1158:M1166 L1159 L1161:L1164 V1158:X1166 V1189 V1192</xm:sqref>
        </x14:dataValidation>
        <x14:dataValidation type="list" allowBlank="1" showInputMessage="1" showErrorMessage="1" xr:uid="{6218162D-6B3B-4293-9A1C-14FBC2A25BA4}">
          <x14:formula1>
            <xm:f>'F:\Gestão ST Outbound\8. Superados\FLORESTAL\A REFERÊNCIA\05. INDICADORES\001.Databases\[001.DBControleEventos.xlsx]Lista_Susp_'!#REF!</xm:f>
          </x14:formula1>
          <xm:sqref>L703:L1156 L1158 L1165 L1226</xm:sqref>
        </x14:dataValidation>
        <x14:dataValidation type="list" allowBlank="1" showInputMessage="1" showErrorMessage="1" xr:uid="{949072E2-4DA9-40CF-8E58-9EC698AD8DA6}">
          <x14:formula1>
            <xm:f>'F:\@GMT-2024.09.09-14.00.53\Gestão ST Outbound\8. Superados\FLORESTAL\A REFERÊNCIA\05. INDICADORES\001.Databases\[001.DBControleEventos.xlsx]Lista_Susp_'!#REF!</xm:f>
          </x14:formula1>
          <xm:sqref>W1123:X1123 AF1127:AF1130 M1123:M1124 G1123 H1123:I1124 V1123:V1124 AF1123:AF1124 AE1124</xm:sqref>
        </x14:dataValidation>
        <x14:dataValidation type="list" allowBlank="1" showInputMessage="1" showErrorMessage="1" xr:uid="{932E7AC6-744C-4B1D-B6EB-490380665F39}">
          <x14:formula1>
            <xm:f>'F:\Gestão ST Outbound\8. Superados\FLORESTAL\A REFERÊNCIA\05. INDICADORES\001.Databases\[001.DBControleEventos.xlsx]Lista_Susp_'!#REF!</xm:f>
          </x14:formula1>
          <xm:sqref>X1106</xm:sqref>
        </x14:dataValidation>
        <x14:dataValidation type="list" allowBlank="1" showInputMessage="1" showErrorMessage="1" xr:uid="{E14AA25F-5251-4213-895B-8FCA2DF44C49}">
          <x14:formula1>
            <xm:f>'C:\Users\blbrajato\AppData\Local\Microsoft\Windows\INetCache\Content.Outlook\X8TTL6WS\[001.DBControleEventos - 21.08.2024.xlsx]Lista_Susp_'!#REF!</xm:f>
          </x14:formula1>
          <xm:sqref>V1037:X1037 G1037:I1037 AE1037:AF1037 M1037</xm:sqref>
        </x14:dataValidation>
        <x14:dataValidation type="list" allowBlank="1" showInputMessage="1" showErrorMessage="1" xr:uid="{ECD9CD45-8B63-4D97-ACFC-B1172613E8C6}">
          <x14:formula1>
            <xm:f>'F:\Gestão ST Outbound\8. Superados\FLORESTAL\A REFERÊNCIA\05. INDICADORES\001.Databases\[001.DBControleEventos.xlsx]Lista_Susp_'!#REF!</xm:f>
          </x14:formula1>
          <xm:sqref>I2:I1036 I1038:I1122 I1125:I1173 I1176:I1541</xm:sqref>
        </x14:dataValidation>
        <x14:dataValidation type="list" allowBlank="1" showInputMessage="1" showErrorMessage="1" xr:uid="{1A575AB4-AC35-4165-8557-C44BA0285448}">
          <x14:formula1>
            <xm:f>'F:\Gestão ST Outbound\8. Superados\FLORESTAL\A REFERÊNCIA\05. INDICADORES\001.Databases\[001.DBControleEventos.xlsx]Lista_Susp_'!#REF!</xm:f>
          </x14:formula1>
          <xm:sqref>L698</xm:sqref>
        </x14:dataValidation>
        <x14:dataValidation type="list" allowBlank="1" showInputMessage="1" showErrorMessage="1" xr:uid="{8B0AB1A8-0FD3-4E48-9351-4B16DBA6A402}">
          <x14:formula1>
            <xm:f>'F:\Gestão ST Outbound\8. Superados\FLORESTAL\A REFERÊNCIA\05. INDICADORES\001.Databases\[001.DBControleEventos.xlsx]Lista_Susp_'!#REF!</xm:f>
          </x14:formula1>
          <xm:sqref>L684 L1157 L1160 L1167:L1173 L1176 L1178:L1225 L1227:L1235 L1237:L1251 L1257:L1260</xm:sqref>
        </x14:dataValidation>
        <x14:dataValidation type="list" allowBlank="1" showInputMessage="1" showErrorMessage="1" xr:uid="{7BAF37CE-DAAC-4FD1-87FA-72D01884B5B2}">
          <x14:formula1>
            <xm:f>'F:\Gestão ST Outbound\8. Superados\FLORESTAL\A REFERÊNCIA\05. INDICADORES\001.Databases\[001.DBControleEventos.xlsx]Lista_Susp_'!#REF!</xm:f>
          </x14:formula1>
          <xm:sqref>L600</xm:sqref>
        </x14:dataValidation>
        <x14:dataValidation type="list" allowBlank="1" showInputMessage="1" showErrorMessage="1" xr:uid="{9177A6B9-6129-4543-99B2-FF72B442985E}">
          <x14:formula1>
            <xm:f>'F:\Gestão ST Outbound\8. Superados\FLORESTAL\A REFERÊNCIA\05. INDICADORES\001.Databases\[001.DBControleEventos.xlsx]Lista_Susp_'!#REF!</xm:f>
          </x14:formula1>
          <xm:sqref>L555</xm:sqref>
        </x14:dataValidation>
        <x14:dataValidation type="list" allowBlank="1" showInputMessage="1" showErrorMessage="1" xr:uid="{46318F79-48D3-44F7-A78E-89666129EE6F}">
          <x14:formula1>
            <xm:f>'\\glwfs02.lwart.net\lwc-seguranca\Gestão ST Outbound\8. Superados\FLORESTAL\A REFERÊNCIA\05. INDICADORES\001.Databases\Nova pasta\[Cópia de 001.DBControleEventos.xlsx]Lista_Susp_'!#REF!</xm:f>
          </x14:formula1>
          <xm:sqref>L489:L497</xm:sqref>
        </x14:dataValidation>
        <x14:dataValidation type="list" allowBlank="1" showInputMessage="1" showErrorMessage="1" xr:uid="{8FCD7021-210A-4A1C-8FAE-C7B63CB00715}">
          <x14:formula1>
            <xm:f>'F:\Gestão ST Outbound\8. Superados\FLORESTAL\A REFERÊNCIA\05. INDICADORES\001.Databases\[001.DBControleEventos.xlsx]Lista_Susp_'!#REF!</xm:f>
          </x14:formula1>
          <xm:sqref>L524</xm:sqref>
        </x14:dataValidation>
        <x14:dataValidation type="list" allowBlank="1" showInputMessage="1" showErrorMessage="1" xr:uid="{C761EAC1-F81E-451D-A940-963F98FC31BC}">
          <x14:formula1>
            <xm:f>'F:\Gestão ST Outbound\8. Superados\FLORESTAL\A REFERÊNCIA\05. INDICADORES\001.Databases\[Cópia de 001.DBControleEventos.xlsx]Lista_Susp_'!#REF!</xm:f>
          </x14:formula1>
          <xm:sqref>B515:B526 V515:X526 L525:L526 M515:M526 L515:L523 G525:G526 G515:G518 G520:G523 L1252:M1256 V1252:V1256 AF1252:AF1256 G1253:G1256 W1253:X1256 AE1252:AE1257 H1252:H1257</xm:sqref>
        </x14:dataValidation>
        <x14:dataValidation type="list" allowBlank="1" showInputMessage="1" showErrorMessage="1" xr:uid="{4E1332C4-FD30-4F57-849D-EEC66A523A77}">
          <x14:formula1>
            <xm:f>'F:\Gestão ST Outbound\8. Superados\FLORESTAL\A REFERÊNCIA\05. INDICADORES\001.Databases\[001.DBControleEventos.xlsx]Lista_Susp_'!#REF!</xm:f>
          </x14:formula1>
          <xm:sqref>X452:X456 X480:X487 W1296:W1305 W1542:W1048576</xm:sqref>
        </x14:dataValidation>
        <x14:dataValidation type="list" allowBlank="1" showInputMessage="1" showErrorMessage="1" xr:uid="{5CBEC989-7A78-47F0-B872-7F7F6A446849}">
          <x14:formula1>
            <xm:f>'F:\Gestão ST Outbound\8. Superados\FLORESTAL\A REFERÊNCIA\05. INDICADORES\001.Databases\[001.DBControleEventos.xlsx]Lista_Susp_'!#REF!</xm:f>
          </x14:formula1>
          <xm:sqref>W452:W456 W480:W487 V1542:V1048576</xm:sqref>
        </x14:dataValidation>
        <x14:dataValidation type="list" allowBlank="1" showInputMessage="1" showErrorMessage="1" xr:uid="{399AF3D4-8F51-4023-BF6D-CD9BE179B36C}">
          <x14:formula1>
            <xm:f>'F:\Gestão ST Outbound\8. Superados\FLORESTAL\A REFERÊNCIA\05. INDICADORES\001.Databases\[001.DBControleEventos.xlsx]Lista_Susp_'!#REF!</xm:f>
          </x14:formula1>
          <xm:sqref>B2:B514 B527:B824 B906 B910 B1077</xm:sqref>
        </x14:dataValidation>
        <x14:dataValidation type="list" allowBlank="1" showInputMessage="1" showErrorMessage="1" xr:uid="{3E090649-EC27-490F-A6E3-B60FA052515E}">
          <x14:formula1>
            <xm:f>'F:\Gestão ST Outbound\8. Superados\FLORESTAL\A REFERÊNCIA\05. INDICADORES\001.Databases\[001.DBControleEventos.xlsx]Lista_Susp_'!#REF!</xm:f>
          </x14:formula1>
          <xm:sqref>M73:M514 N555 N1099 M527:M1035 N1092 M1038:M1122 N1151 M1125:M1157 M1167:M1173 M1176:M1224 M1226:M1251 M1257:M1280 M1286:M1289 M1283 M1292 M1294:M1541</xm:sqref>
        </x14:dataValidation>
        <x14:dataValidation type="list" allowBlank="1" showInputMessage="1" showErrorMessage="1" xr:uid="{B262C1AF-A120-4294-ABE8-0B6E5E71D44A}">
          <x14:formula1>
            <xm:f>'F:\Gestão ST Outbound\8. Superados\FLORESTAL\A REFERÊNCIA\05. INDICADORES\001.Databases\[001.DBControleEventos.xlsx]Lista_Susp_'!#REF!</xm:f>
          </x14:formula1>
          <xm:sqref>G2:G514 G519 G524 G527:G1036 G1038:G1122 G1124:G1173 G1175:G1252 G1257:G1291 G1293:G1336</xm:sqref>
        </x14:dataValidation>
        <x14:dataValidation type="list" allowBlank="1" showInputMessage="1" showErrorMessage="1" xr:uid="{0F10A0AE-6384-404C-B6F2-08D17FBAABFA}">
          <x14:formula1>
            <xm:f>'F:\Gestão ST Outbound\8. Superados\FLORESTAL\A REFERÊNCIA\05. INDICADORES\001.Databases\[001.DBControleEventos.xlsx]Lista_Susp_'!#REF!</xm:f>
          </x14:formula1>
          <xm:sqref>L435</xm:sqref>
        </x14:dataValidation>
        <x14:dataValidation type="list" allowBlank="1" showInputMessage="1" showErrorMessage="1" xr:uid="{4F598324-E8A2-409B-BE90-81C3D1939183}">
          <x14:formula1>
            <xm:f>'F:\Gestão ST Outbound\8. Superados\FLORESTAL\A REFERÊNCIA\05. INDICADORES\001.Databases\[001.DBControleEventos.xlsx]Lista_Susp_'!#REF!</xm:f>
          </x14:formula1>
          <xm:sqref>H56 H70 H81 H136 H138 H141 H174 H180 H187 H208 H211 H222 H224 H234 H243 H253 H255 H257 H259 H266 H270 H273 H299 H302 H314 H318 H323 H325:H326 H334 H336 H340 H346 H361 H364 H367:H369 H377 H383 H387:H388 H396:H397 H399 H411 H428 H562:H824 H2 H405:H406 H830 H554 H832:H1036 I1063 H1038:H1062 H1064:H1122 H1125:H1157 H1167:H1173 H1176:H1251 H1258:H1296 H1300 H1298 H1303:H1335</xm:sqref>
        </x14:dataValidation>
        <x14:dataValidation type="list" allowBlank="1" showInputMessage="1" showErrorMessage="1" xr:uid="{F37498C7-6B12-4508-A44F-E4DE71FDCF0B}">
          <x14:formula1>
            <xm:f>'F:\Gestão ST Outbound\8. Superados\FLORESTAL\A REFERÊNCIA\05. INDICADORES\001.Databases\[001.DBControleEventos.xlsx]Lista_Susp_'!#REF!</xm:f>
          </x14:formula1>
          <xm:sqref>L382</xm:sqref>
        </x14:dataValidation>
        <x14:dataValidation type="list" allowBlank="1" showInputMessage="1" showErrorMessage="1" xr:uid="{49A859A5-9A4E-4B52-B1E6-290256377A85}">
          <x14:formula1>
            <xm:f>[001.DBControleEventos_MARÇO.xlsx]Lista_Susp_!#REF!</xm:f>
          </x14:formula1>
          <xm:sqref>H57:H69 H71:H80 H3:H55</xm:sqref>
        </x14:dataValidation>
        <x14:dataValidation type="list" allowBlank="1" showInputMessage="1" showErrorMessage="1" xr:uid="{EA584A58-E9E2-448D-B8C9-623CE20BE413}">
          <x14:formula1>
            <xm:f>'F:\Gestão ST Outbound\8. Superados\FLORESTAL\A REFERÊNCIA\05. INDICADORES\001.Databases\[001.DBControleEventos.xlsx]Lista_Susp_'!#REF!</xm:f>
          </x14:formula1>
          <xm:sqref>H82:H135 H137 H139:H140 H142:H173 H175:H179 H181:H186 H188:H207 H209:H210 H212:H221 H223 H225:H233 H235:H242 H244:H252 H254 H256 H258 H260:H265 H267:H269 H271:H272 H274:H298 H300:H301 H303:H313 H315:H317 H319:H322 H324 H327:H333 H335 H337:H339 H341:H345 H347:H360 H362:H363 H365:H366 H370:H376 H378:H382 H384:H386 H389:H395 H398 H407:H410 H412:H427 H429:H452 H455:H477 H480:H482 H484:H509 H555:H561 H400:H404 H511:H553 H828:H829</xm:sqref>
        </x14:dataValidation>
        <x14:dataValidation type="list" allowBlank="1" showInputMessage="1" showErrorMessage="1" xr:uid="{C08C4322-FA8C-4FEC-B4B0-6C6E63BBD32D}">
          <x14:formula1>
            <xm:f>'F:\Gestão ST Outbound\8. Superados\FLORESTAL\A REFERÊNCIA\05. INDICADORES\001.Databases\[001.DBControleEventos.xlsx]Lista_Susp_'!#REF!</xm:f>
          </x14:formula1>
          <xm:sqref>AF11:AF17 AF41:AF42 AF54:AF58 AF62:AF64 AF66:AF70 AF72:AF74 AF76 AF93 AF98:AF100 AF103:AF104 AF106 AF110:AF111 AF113:AF118 AF122:AF126 AF137:AF139 AF151 AF153:AF154 AF159 AF171 AF184 AF199:AF201 AF221 AF230:AF231 AF238:AF241 AF254 AF264:AF267 AF270:AF271 AF275:AF276 AF295:AF297 AF305:AF311 AF341 AF356 AF360 AF366 AF374 AF379 AF384:AF386 AF388:AF396 AF398:AF399 AF419:AF421 AF423 AF431 AF439:AF440 AF5:AF7 AF21:AF25 AF28:AF29 AF36 AF39 AF44:AF48 AF50:AF52 AF81:AF82 AF84:AF85 AF88 AF130:AF131 AF133:AF134 AF143:AF144 AF146:AF148 AF156:AF157 AF163:AF168 AF173:AF176 AF186:AF197 AF208:AF215 AF217:AF219 AF226:AF227 AF233:AF234 AF236 AF246:AF251 AF260:AF261 AF278:AF280 AF283:AF292 AF314:AF316 AF322 AF324:AF332 AF334:AF338 AF343:AF346 AF349 AF351:AF352 AF358 AF368:AF369 AF376 AF402:AF406 AF410 AF412 AF415:AF416 AF426:AF427 AF429 AF435:AF437 AE2:AE1036 AF452:AF1036 AE1038:AF1122 AF1125:AF1126 AF1131:AF1157 AE1125:AE1157 AE1167:AF1173 AE1123 AE1176:AF1251 AF1257:AF1541 AE1258:AE1620 AD1281:AD1048576</xm:sqref>
        </x14:dataValidation>
        <x14:dataValidation type="list" allowBlank="1" showInputMessage="1" showErrorMessage="1" xr:uid="{73F85E8B-0DCE-4C88-93D1-8D36ADE1ABCB}">
          <x14:formula1>
            <xm:f>'F:\Gestão ST Outbound\8. Superados\FLORESTAL\A REFERÊNCIA\05. INDICADORES\001.Databases\[001.DBControleEventos.xlsx]Lista_Susp_'!#REF!</xm:f>
          </x14:formula1>
          <xm:sqref>W255 W1106</xm:sqref>
        </x14:dataValidation>
        <x14:dataValidation type="list" allowBlank="1" showInputMessage="1" showErrorMessage="1" xr:uid="{2FEA54CE-EAC1-4ED9-87A4-5E5372ECC224}">
          <x14:formula1>
            <xm:f>'F:\Gestão ST Outbound\8. Superados\FLORESTAL\A REFERÊNCIA\05. INDICADORES\001.Databases\[001.DBControleEventos.xlsx]Lista_Susp_'!#REF!</xm:f>
          </x14:formula1>
          <xm:sqref>L235 L439</xm:sqref>
        </x14:dataValidation>
        <x14:dataValidation type="list" allowBlank="1" showInputMessage="1" showErrorMessage="1" xr:uid="{407CC7C9-C730-4EB7-A5EA-B253FD59085C}">
          <x14:formula1>
            <xm:f>'F:\Gestão ST Outbound\8. Superados\FLORESTAL\A REFERÊNCIA\05. INDICADORES\001.Databases\[001.DBControleEventos.xlsx]Lista_Susp_'!#REF!</xm:f>
          </x14:formula1>
          <xm:sqref>W78 W92:W93 W99 W101 W104:W105 W108 W113 W130 W139:W140 W145 W86 W149:W254 W256:W451 W457:W479 W488:W514 X550 W527:W549 W551:W1036 W1038:W1105 W1107:W1122 W1124:W1157 W1167:W1173 W1176:W1252 W1257:W1295 W1306:W1541</xm:sqref>
        </x14:dataValidation>
        <x14:dataValidation type="list" allowBlank="1" showInputMessage="1" showErrorMessage="1" xr:uid="{6C42452D-6623-45D8-A7B6-F818F7E3EADC}">
          <x14:formula1>
            <xm:f>'F:\Gestão ST Outbound\8. Superados\FLORESTAL\A REFERÊNCIA\05. INDICADORES\001.Databases\[001.DBControleEventos.xlsx]Lista_Susp_'!#REF!</xm:f>
          </x14:formula1>
          <xm:sqref>H478:H479 H483 H510 H453:H454 H825:H827 H831 G1292 H1297 H1299 H1301:H1302 H1336:H1048576 G1337:G1048576</xm:sqref>
        </x14:dataValidation>
        <x14:dataValidation type="list" allowBlank="1" showInputMessage="1" showErrorMessage="1" xr:uid="{3F34BFB6-0BBF-4B72-80E5-9489C217F3A3}">
          <x14:formula1>
            <xm:f>'F:\Gestão ST Outbound\8. Superados\FLORESTAL\A REFERÊNCIA\05. INDICADORES\001.Databases\[001.DBControleEventos.xlsx]Lista_Susp_'!#REF!</xm:f>
          </x14:formula1>
          <xm:sqref>V71 V73:V83 V85:V102 V104:V110 V112:V115 V118:V186 V188:V199 V201:V241 V243:V394 V396:V514 V527:V1036 V1038:V1122 V1125:V1157 V1167:V1173 V1176:V1188 V1190:V1191 V1193:V1251 V1257:V1541 U1296:U1305 U1542:U1048576</xm:sqref>
        </x14:dataValidation>
        <x14:dataValidation type="list" allowBlank="1" showInputMessage="1" showErrorMessage="1" xr:uid="{4A2C222B-15CD-4307-B449-B3CF4831C70A}">
          <x14:formula1>
            <xm:f>'F:\Gestão ST Outbound\8. Superados\FLORESTAL\A REFERÊNCIA\05. INDICADORES\001.Databases\[001.DBControleEventos.xlsx]Lista_Susp_'!#REF!</xm:f>
          </x14:formula1>
          <xm:sqref>L70 L73:L77 L81:L82 L84:L86 L88:L91 L93 L96:L97 L99 L102:L103 L105 L109 L111:L113 L115:L185 L187:L234 L236:L381 L383:L434 L436:L438 L498:L514 L440:L488 L527:L554 L556:L599 L601:L683 L685:L697 L699:L702 K1344:K1048576</xm:sqref>
        </x14:dataValidation>
        <x14:dataValidation type="list" allowBlank="1" showInputMessage="1" showErrorMessage="1" xr:uid="{7FB93B3B-10CA-4D95-8A14-6B486F79C40B}">
          <x14:formula1>
            <xm:f>'F:\Gestão ST Outbound\8. Superados\FLORESTAL\A REFERÊNCIA\05. INDICADORES\001.Databases\[001.DBControleEventos.xlsx]Lista_Susp_'!#REF!</xm:f>
          </x14:formula1>
          <xm:sqref>V15:V17</xm:sqref>
        </x14:dataValidation>
        <x14:dataValidation type="list" allowBlank="1" showInputMessage="1" showErrorMessage="1" xr:uid="{264AD2C6-9112-480F-B986-C96A04B01798}">
          <x14:formula1>
            <xm:f>'F:\Gestão ST Outbound\8. Superados\FLORESTAL\A REFERÊNCIA\05. INDICADORES\001.Databases\[001.DBControleEventos.xlsx]Lista_Susp_'!#REF!</xm:f>
          </x14:formula1>
          <xm:sqref>L2:L69 L71:L72 L78:L80 L83 L87 L92 L94:L95 L98 L100:L101 L104 L106:L108 L110 L114</xm:sqref>
        </x14:dataValidation>
        <x14:dataValidation type="list" allowBlank="1" showInputMessage="1" showErrorMessage="1" xr:uid="{40B6A71A-BFA3-40D7-B50D-C74D4055544A}">
          <x14:formula1>
            <xm:f>'F:\Gestão ST Outbound\8. Superados\FLORESTAL\A REFERÊNCIA\05. INDICADORES\001.Databases\[001.DBControleEventos.xlsx]Lista_Susp_'!#REF!</xm:f>
          </x14:formula1>
          <xm:sqref>M2:M69 M1036</xm:sqref>
        </x14:dataValidation>
        <x14:dataValidation type="list" allowBlank="1" showInputMessage="1" showErrorMessage="1" xr:uid="{29BB370C-E681-42FD-9943-1068CEFE443C}">
          <x14:formula1>
            <xm:f>'F:\Gestão ST Outbound\8. Superados\FLORESTAL\A REFERÊNCIA\05. INDICADORES\001.Databases\[001.DBControleEventos.xlsx]Lista_Susp_'!#REF!</xm:f>
          </x14:formula1>
          <xm:sqref>W2:W77 W79:W85 W87:W91 W94:W98 W100 W102:W103 W106:W107 W109:W112 W114:W129 W131:W138 W141:W144 W146:W148</xm:sqref>
        </x14:dataValidation>
        <x14:dataValidation type="list" allowBlank="1" showInputMessage="1" showErrorMessage="1" xr:uid="{D756C3B0-3CF8-46CF-BAC8-F9A74509F4C1}">
          <x14:formula1>
            <xm:f>'F:\Gestão ST Outbound\8. Superados\FLORESTAL\A REFERÊNCIA\05. INDICADORES\001.Databases\[001.DBControleEventos.xlsx]Lista_Susp_'!#REF!</xm:f>
          </x14:formula1>
          <xm:sqref>V2:V14 V18:V44 V47:V70 V72</xm:sqref>
        </x14:dataValidation>
        <x14:dataValidation type="list" allowBlank="1" showInputMessage="1" showErrorMessage="1" xr:uid="{98850E96-2FC8-4690-BE26-C66B312719B1}">
          <x14:formula1>
            <xm:f>'F:\Gestão ST Outbound\8. Superados\FLORESTAL\A REFERÊNCIA\05. INDICADORES\001.Databases\[001.DBControleEventos.xlsx]Lista_Susp_'!#REF!</xm:f>
          </x14:formula1>
          <xm:sqref>X2:X451 X457:X479 X488:X514 X527:X1036 X1038:X1105 X1107:X1122 X1124:X1157 X1167:X1173 X1176:X1252 X1257:X1295 X1306:X1541</xm:sqref>
        </x14:dataValidation>
        <x14:dataValidation type="list" allowBlank="1" showInputMessage="1" showErrorMessage="1" xr:uid="{EE27DF20-4683-4E9C-A786-CA98486400C9}">
          <x14:formula1>
            <xm:f>'F:\BRACELL\FLORESTAL\ESTATÍSTICA\2023\07 JULHO\[001.DBControleEventos - cópia.xlsx]Lista_Susp_'!#REF!</xm:f>
          </x14:formula1>
          <xm:sqref>J1579:J1580 J1585:J1587 J1589 J1561:J1575 J1582</xm:sqref>
        </x14:dataValidation>
        <x14:dataValidation type="list" allowBlank="1" showInputMessage="1" showErrorMessage="1" xr:uid="{1CB43B8C-B94C-4FC0-AFEC-B73F75C2A4E5}">
          <x14:formula1>
            <xm:f>'F:\Gestão ST Outbound\8. Superados\FLORESTAL\A REFERÊNCIA\05. INDICADORES\001.Databases\[001.DBControleEventos.xlsx]Lista_Susp_'!#REF!</xm:f>
          </x14:formula1>
          <xm:sqref>J1554:J1560 J1576:J1578 J1581 J1583:J1584 J1588 M70:M72 L1542:L1048576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2C67E-E62D-4DCC-96F0-E1F443C6F636}">
  <dimension ref="A1:U180"/>
  <sheetViews>
    <sheetView tabSelected="1" workbookViewId="0">
      <selection activeCell="A27" sqref="A27"/>
    </sheetView>
  </sheetViews>
  <sheetFormatPr defaultRowHeight="15" x14ac:dyDescent="0.25"/>
  <cols>
    <col min="1" max="1" width="25.7109375" customWidth="1"/>
    <col min="2" max="2" width="26.42578125" customWidth="1"/>
    <col min="3" max="3" width="49.28515625" style="20" bestFit="1" customWidth="1"/>
    <col min="4" max="7" width="49.28515625" style="20" customWidth="1"/>
    <col min="8" max="8" width="39.85546875" style="20" bestFit="1" customWidth="1"/>
    <col min="9" max="9" width="17.7109375" customWidth="1"/>
    <col min="10" max="10" width="15.28515625" bestFit="1" customWidth="1"/>
    <col min="12" max="12" width="13.7109375" customWidth="1"/>
    <col min="15" max="15" width="21.85546875" customWidth="1"/>
    <col min="19" max="19" width="31.140625" bestFit="1" customWidth="1"/>
  </cols>
  <sheetData>
    <row r="1" spans="1:21" x14ac:dyDescent="0.25">
      <c r="A1" s="92" t="s">
        <v>1</v>
      </c>
      <c r="B1" s="92" t="s">
        <v>6</v>
      </c>
      <c r="C1" s="92" t="s">
        <v>11</v>
      </c>
      <c r="D1" s="92" t="s">
        <v>6926</v>
      </c>
      <c r="E1" s="92" t="s">
        <v>6927</v>
      </c>
      <c r="F1" s="92" t="s">
        <v>6928</v>
      </c>
      <c r="G1" s="92" t="s">
        <v>6929</v>
      </c>
      <c r="H1" s="92" t="s">
        <v>21</v>
      </c>
      <c r="I1" s="92" t="s">
        <v>22</v>
      </c>
      <c r="J1" s="92" t="s">
        <v>23</v>
      </c>
      <c r="L1" s="92" t="s">
        <v>6</v>
      </c>
      <c r="M1" s="92" t="s">
        <v>6930</v>
      </c>
      <c r="S1" s="92" t="s">
        <v>6931</v>
      </c>
      <c r="U1" s="92" t="s">
        <v>6932</v>
      </c>
    </row>
    <row r="2" spans="1:21" x14ac:dyDescent="0.25">
      <c r="C2" s="20" t="s">
        <v>574</v>
      </c>
      <c r="G2" s="20" t="str">
        <f>PROPER(F2)</f>
        <v/>
      </c>
      <c r="L2" s="20" t="s">
        <v>34</v>
      </c>
      <c r="M2" s="20">
        <v>7</v>
      </c>
      <c r="N2" s="20">
        <v>5</v>
      </c>
      <c r="O2" t="s">
        <v>6933</v>
      </c>
      <c r="Q2" s="20" t="s">
        <v>62</v>
      </c>
      <c r="S2" t="s">
        <v>93</v>
      </c>
      <c r="U2" t="s">
        <v>172</v>
      </c>
    </row>
    <row r="3" spans="1:21" x14ac:dyDescent="0.25">
      <c r="C3" s="20" t="s">
        <v>574</v>
      </c>
      <c r="G3" s="20" t="str">
        <f>PROPER(F3)</f>
        <v/>
      </c>
      <c r="L3" s="20" t="s">
        <v>125</v>
      </c>
      <c r="M3" s="20">
        <v>7</v>
      </c>
      <c r="N3" s="20">
        <v>5</v>
      </c>
      <c r="O3" t="s">
        <v>6934</v>
      </c>
      <c r="S3" t="s">
        <v>35</v>
      </c>
      <c r="U3" t="s">
        <v>51</v>
      </c>
    </row>
    <row r="4" spans="1:21" x14ac:dyDescent="0.25">
      <c r="C4" s="20" t="s">
        <v>574</v>
      </c>
      <c r="L4" s="20" t="s">
        <v>73</v>
      </c>
      <c r="M4" s="20">
        <v>7</v>
      </c>
      <c r="N4" s="20">
        <v>5</v>
      </c>
      <c r="O4" t="s">
        <v>6935</v>
      </c>
      <c r="S4" t="s">
        <v>113</v>
      </c>
    </row>
    <row r="5" spans="1:21" x14ac:dyDescent="0.25">
      <c r="C5" s="20" t="s">
        <v>574</v>
      </c>
      <c r="L5" s="20" t="s">
        <v>50</v>
      </c>
      <c r="M5" s="20">
        <v>7</v>
      </c>
      <c r="N5" s="20">
        <v>4</v>
      </c>
      <c r="O5" t="s">
        <v>6936</v>
      </c>
      <c r="S5" t="s">
        <v>583</v>
      </c>
    </row>
    <row r="6" spans="1:21" x14ac:dyDescent="0.25">
      <c r="L6" s="20" t="s">
        <v>1084</v>
      </c>
      <c r="M6" s="20">
        <v>7</v>
      </c>
      <c r="N6" s="20">
        <v>4</v>
      </c>
      <c r="O6" t="s">
        <v>972</v>
      </c>
    </row>
    <row r="7" spans="1:21" x14ac:dyDescent="0.25">
      <c r="C7" s="20" t="s">
        <v>6937</v>
      </c>
      <c r="L7" s="20" t="s">
        <v>6938</v>
      </c>
      <c r="M7" s="20">
        <v>7</v>
      </c>
    </row>
    <row r="8" spans="1:21" x14ac:dyDescent="0.25">
      <c r="B8" s="20" t="s">
        <v>50</v>
      </c>
      <c r="C8" s="20" t="s">
        <v>6939</v>
      </c>
      <c r="G8" s="20" t="str">
        <f>PROPER(F8)</f>
        <v/>
      </c>
      <c r="H8" s="20" t="s">
        <v>599</v>
      </c>
    </row>
    <row r="9" spans="1:21" x14ac:dyDescent="0.25">
      <c r="A9" s="20" t="s">
        <v>32</v>
      </c>
      <c r="B9" s="20" t="s">
        <v>34</v>
      </c>
      <c r="C9" s="20" t="s">
        <v>6940</v>
      </c>
      <c r="D9" s="20" t="s">
        <v>6941</v>
      </c>
      <c r="E9" s="20" t="s">
        <v>761</v>
      </c>
      <c r="F9" s="20" t="s">
        <v>6942</v>
      </c>
      <c r="G9" s="20" t="s">
        <v>6943</v>
      </c>
      <c r="H9" s="20" t="s">
        <v>398</v>
      </c>
      <c r="I9" s="20" t="s">
        <v>1524</v>
      </c>
      <c r="J9" s="20" t="s">
        <v>185</v>
      </c>
    </row>
    <row r="10" spans="1:21" x14ac:dyDescent="0.25">
      <c r="A10" s="20" t="s">
        <v>71</v>
      </c>
      <c r="B10" s="20" t="s">
        <v>73</v>
      </c>
      <c r="C10" s="20" t="s">
        <v>326</v>
      </c>
      <c r="D10" s="20" t="s">
        <v>54</v>
      </c>
      <c r="E10" s="20" t="s">
        <v>755</v>
      </c>
      <c r="F10" s="20" t="s">
        <v>6944</v>
      </c>
      <c r="G10" s="20" t="s">
        <v>6945</v>
      </c>
      <c r="H10" s="20" t="s">
        <v>135</v>
      </c>
      <c r="I10" s="20" t="s">
        <v>46</v>
      </c>
      <c r="J10" s="20" t="s">
        <v>47</v>
      </c>
    </row>
    <row r="11" spans="1:21" x14ac:dyDescent="0.25">
      <c r="B11" s="20" t="s">
        <v>1084</v>
      </c>
      <c r="C11" s="20" t="s">
        <v>6946</v>
      </c>
      <c r="D11" s="20" t="s">
        <v>96</v>
      </c>
      <c r="E11" s="20" t="s">
        <v>385</v>
      </c>
      <c r="F11" s="20" t="s">
        <v>6947</v>
      </c>
      <c r="H11" s="20" t="s">
        <v>374</v>
      </c>
      <c r="I11" s="20" t="s">
        <v>184</v>
      </c>
      <c r="J11" s="20" t="s">
        <v>151</v>
      </c>
    </row>
    <row r="12" spans="1:21" x14ac:dyDescent="0.25">
      <c r="B12" s="20" t="s">
        <v>680</v>
      </c>
      <c r="C12" s="20" t="s">
        <v>6948</v>
      </c>
      <c r="D12" s="20" t="s">
        <v>1142</v>
      </c>
      <c r="E12" s="20" t="s">
        <v>175</v>
      </c>
      <c r="F12" s="20" t="s">
        <v>6949</v>
      </c>
      <c r="H12" s="20" t="s">
        <v>170</v>
      </c>
      <c r="I12" s="20" t="s">
        <v>61</v>
      </c>
      <c r="J12" s="20" t="s">
        <v>123</v>
      </c>
    </row>
    <row r="13" spans="1:21" x14ac:dyDescent="0.25">
      <c r="B13" s="20" t="s">
        <v>405</v>
      </c>
      <c r="C13" s="20" t="s">
        <v>6950</v>
      </c>
      <c r="D13" s="20" t="s">
        <v>6951</v>
      </c>
      <c r="E13" s="20" t="s">
        <v>263</v>
      </c>
      <c r="H13" s="20" t="s">
        <v>85</v>
      </c>
      <c r="I13" s="20" t="s">
        <v>2356</v>
      </c>
      <c r="J13" s="20" t="s">
        <v>6952</v>
      </c>
    </row>
    <row r="14" spans="1:21" x14ac:dyDescent="0.25">
      <c r="B14" s="20" t="s">
        <v>6840</v>
      </c>
      <c r="C14" s="20" t="s">
        <v>795</v>
      </c>
      <c r="D14" s="20" t="s">
        <v>3446</v>
      </c>
      <c r="E14" s="20" t="s">
        <v>392</v>
      </c>
      <c r="F14" s="20" t="s">
        <v>6953</v>
      </c>
      <c r="H14" s="20" t="s">
        <v>333</v>
      </c>
      <c r="I14" s="20" t="s">
        <v>5996</v>
      </c>
      <c r="J14" s="20" t="s">
        <v>5996</v>
      </c>
    </row>
    <row r="15" spans="1:21" x14ac:dyDescent="0.25">
      <c r="B15" s="20" t="s">
        <v>125</v>
      </c>
      <c r="C15" s="20" t="s">
        <v>2083</v>
      </c>
      <c r="D15" s="20" t="s">
        <v>1897</v>
      </c>
      <c r="E15" s="20" t="s">
        <v>767</v>
      </c>
      <c r="F15" s="20" t="s">
        <v>6954</v>
      </c>
      <c r="H15" s="20" t="s">
        <v>746</v>
      </c>
    </row>
    <row r="16" spans="1:21" x14ac:dyDescent="0.25">
      <c r="B16" s="20" t="s">
        <v>64</v>
      </c>
      <c r="C16" s="20" t="s">
        <v>3287</v>
      </c>
      <c r="D16" s="20" t="s">
        <v>272</v>
      </c>
      <c r="E16" s="20" t="s">
        <v>2397</v>
      </c>
      <c r="F16" s="20" t="s">
        <v>6955</v>
      </c>
      <c r="H16" s="20" t="s">
        <v>1551</v>
      </c>
    </row>
    <row r="17" spans="1:10" x14ac:dyDescent="0.25">
      <c r="B17" s="20" t="s">
        <v>718</v>
      </c>
      <c r="C17" s="20" t="s">
        <v>138</v>
      </c>
      <c r="D17" s="20" t="s">
        <v>163</v>
      </c>
      <c r="E17" s="20" t="s">
        <v>426</v>
      </c>
      <c r="F17" s="20" t="s">
        <v>6956</v>
      </c>
      <c r="H17" s="20" t="s">
        <v>45</v>
      </c>
    </row>
    <row r="18" spans="1:10" x14ac:dyDescent="0.25">
      <c r="C18" s="20" t="s">
        <v>6957</v>
      </c>
      <c r="D18" s="20" t="s">
        <v>6958</v>
      </c>
      <c r="H18" s="20" t="s">
        <v>6959</v>
      </c>
    </row>
    <row r="19" spans="1:10" x14ac:dyDescent="0.25">
      <c r="B19" t="s">
        <v>52</v>
      </c>
      <c r="C19" s="20" t="s">
        <v>6960</v>
      </c>
      <c r="D19" s="20" t="s">
        <v>6961</v>
      </c>
      <c r="H19" s="20" t="s">
        <v>467</v>
      </c>
    </row>
    <row r="20" spans="1:10" x14ac:dyDescent="0.25">
      <c r="B20" t="s">
        <v>48</v>
      </c>
      <c r="C20" s="20" t="s">
        <v>6962</v>
      </c>
      <c r="D20" s="20" t="s">
        <v>729</v>
      </c>
      <c r="H20" s="20" t="s">
        <v>6963</v>
      </c>
    </row>
    <row r="21" spans="1:10" x14ac:dyDescent="0.25">
      <c r="A21" s="20"/>
      <c r="B21" s="20"/>
      <c r="C21" s="20" t="s">
        <v>229</v>
      </c>
      <c r="D21" s="20" t="s">
        <v>327</v>
      </c>
      <c r="E21" s="20" t="s">
        <v>476</v>
      </c>
      <c r="F21" s="20" t="s">
        <v>6964</v>
      </c>
      <c r="G21" s="20" t="s">
        <v>6965</v>
      </c>
      <c r="H21" s="20" t="s">
        <v>6966</v>
      </c>
      <c r="I21" s="20"/>
      <c r="J21" s="20"/>
    </row>
    <row r="22" spans="1:10" x14ac:dyDescent="0.25">
      <c r="C22" s="20" t="s">
        <v>37</v>
      </c>
      <c r="D22" s="20" t="s">
        <v>6967</v>
      </c>
      <c r="H22" s="20" t="s">
        <v>6968</v>
      </c>
    </row>
    <row r="23" spans="1:10" x14ac:dyDescent="0.25">
      <c r="C23" s="20" t="s">
        <v>6969</v>
      </c>
      <c r="D23" s="20" t="s">
        <v>3934</v>
      </c>
      <c r="H23" s="20" t="s">
        <v>60</v>
      </c>
    </row>
    <row r="24" spans="1:10" x14ac:dyDescent="0.25">
      <c r="C24" s="20" t="s">
        <v>3010</v>
      </c>
      <c r="D24" s="20" t="s">
        <v>1272</v>
      </c>
      <c r="H24" s="20" t="s">
        <v>219</v>
      </c>
    </row>
    <row r="25" spans="1:10" x14ac:dyDescent="0.25">
      <c r="C25" s="20" t="s">
        <v>448</v>
      </c>
      <c r="D25" s="20" t="s">
        <v>6970</v>
      </c>
      <c r="H25" s="2" t="s">
        <v>145</v>
      </c>
    </row>
    <row r="26" spans="1:10" x14ac:dyDescent="0.25">
      <c r="C26" s="20" t="s">
        <v>6971</v>
      </c>
      <c r="D26" s="20" t="s">
        <v>460</v>
      </c>
      <c r="H26" s="20" t="s">
        <v>122</v>
      </c>
    </row>
    <row r="27" spans="1:10" x14ac:dyDescent="0.25">
      <c r="C27" s="20" t="s">
        <v>6972</v>
      </c>
      <c r="D27" s="20" t="s">
        <v>593</v>
      </c>
      <c r="G27" s="20" t="str">
        <f>PROPER(F27)</f>
        <v/>
      </c>
      <c r="H27" s="20" t="s">
        <v>104</v>
      </c>
    </row>
    <row r="28" spans="1:10" x14ac:dyDescent="0.25">
      <c r="C28" s="20" t="s">
        <v>6973</v>
      </c>
      <c r="D28" s="20" t="s">
        <v>497</v>
      </c>
      <c r="H28" s="20" t="s">
        <v>1038</v>
      </c>
    </row>
    <row r="29" spans="1:10" x14ac:dyDescent="0.25">
      <c r="A29" s="20"/>
      <c r="C29" s="20" t="s">
        <v>6974</v>
      </c>
      <c r="D29" s="20" t="s">
        <v>3900</v>
      </c>
      <c r="H29" s="20" t="s">
        <v>6975</v>
      </c>
    </row>
    <row r="30" spans="1:10" x14ac:dyDescent="0.25">
      <c r="C30" s="20" t="s">
        <v>6976</v>
      </c>
      <c r="D30" s="20" t="s">
        <v>569</v>
      </c>
      <c r="G30" s="20" t="str">
        <f>PROPER(F30)</f>
        <v/>
      </c>
      <c r="H30" s="20" t="s">
        <v>6977</v>
      </c>
    </row>
    <row r="31" spans="1:10" x14ac:dyDescent="0.25">
      <c r="C31" s="20" t="s">
        <v>6978</v>
      </c>
      <c r="D31" s="20" t="s">
        <v>4919</v>
      </c>
      <c r="H31" s="20" t="s">
        <v>279</v>
      </c>
    </row>
    <row r="32" spans="1:10" x14ac:dyDescent="0.25">
      <c r="C32" s="20" t="s">
        <v>6979</v>
      </c>
      <c r="D32" s="20" t="s">
        <v>6980</v>
      </c>
      <c r="G32" s="29"/>
      <c r="H32" s="20" t="s">
        <v>183</v>
      </c>
    </row>
    <row r="33" spans="3:8" x14ac:dyDescent="0.25">
      <c r="C33" s="20" t="s">
        <v>3820</v>
      </c>
      <c r="D33" s="20" t="s">
        <v>6981</v>
      </c>
      <c r="H33" s="89" t="s">
        <v>894</v>
      </c>
    </row>
    <row r="34" spans="3:8" x14ac:dyDescent="0.25">
      <c r="C34" s="20" t="s">
        <v>3182</v>
      </c>
      <c r="D34" s="20" t="s">
        <v>6836</v>
      </c>
      <c r="H34" s="20" t="s">
        <v>3811</v>
      </c>
    </row>
    <row r="35" spans="3:8" x14ac:dyDescent="0.25">
      <c r="C35" s="20" t="s">
        <v>6982</v>
      </c>
      <c r="D35" s="20" t="s">
        <v>128</v>
      </c>
      <c r="H35" s="20" t="s">
        <v>5545</v>
      </c>
    </row>
    <row r="36" spans="3:8" x14ac:dyDescent="0.25">
      <c r="C36" s="20" t="s">
        <v>127</v>
      </c>
      <c r="D36" s="20" t="s">
        <v>1436</v>
      </c>
      <c r="H36" s="20" t="s">
        <v>5811</v>
      </c>
    </row>
    <row r="37" spans="3:8" x14ac:dyDescent="0.25">
      <c r="C37" s="20" t="s">
        <v>1016</v>
      </c>
      <c r="D37" s="20" t="s">
        <v>38</v>
      </c>
      <c r="G37" s="20" t="str">
        <f>PROPER(F37)</f>
        <v/>
      </c>
    </row>
    <row r="38" spans="3:8" x14ac:dyDescent="0.25">
      <c r="C38" s="20" t="s">
        <v>6983</v>
      </c>
      <c r="D38" s="20" t="s">
        <v>76</v>
      </c>
    </row>
    <row r="39" spans="3:8" x14ac:dyDescent="0.25">
      <c r="C39" s="20" t="s">
        <v>1880</v>
      </c>
      <c r="D39" s="20" t="s">
        <v>6984</v>
      </c>
    </row>
    <row r="40" spans="3:8" x14ac:dyDescent="0.25">
      <c r="C40" s="20" t="s">
        <v>298</v>
      </c>
      <c r="D40" s="20" t="s">
        <v>6985</v>
      </c>
    </row>
    <row r="41" spans="3:8" x14ac:dyDescent="0.25">
      <c r="C41" s="20" t="s">
        <v>6986</v>
      </c>
      <c r="D41" s="20" t="s">
        <v>6987</v>
      </c>
    </row>
    <row r="42" spans="3:8" x14ac:dyDescent="0.25">
      <c r="C42" s="20" t="s">
        <v>740</v>
      </c>
      <c r="D42" s="20" t="s">
        <v>6988</v>
      </c>
      <c r="G42" s="20" t="str">
        <f>PROPER(F42)</f>
        <v/>
      </c>
    </row>
    <row r="43" spans="3:8" x14ac:dyDescent="0.25">
      <c r="C43" s="20" t="s">
        <v>6989</v>
      </c>
      <c r="D43" s="20" t="s">
        <v>1792</v>
      </c>
    </row>
    <row r="44" spans="3:8" x14ac:dyDescent="0.25">
      <c r="C44" s="20" t="s">
        <v>6990</v>
      </c>
    </row>
    <row r="45" spans="3:8" x14ac:dyDescent="0.25">
      <c r="C45" s="20" t="s">
        <v>2308</v>
      </c>
    </row>
    <row r="46" spans="3:8" x14ac:dyDescent="0.25">
      <c r="C46" s="20" t="s">
        <v>6991</v>
      </c>
      <c r="G46" s="20" t="str">
        <f>PROPER(F46)</f>
        <v/>
      </c>
    </row>
    <row r="47" spans="3:8" x14ac:dyDescent="0.25">
      <c r="C47" s="20" t="s">
        <v>6992</v>
      </c>
    </row>
    <row r="48" spans="3:8" x14ac:dyDescent="0.25">
      <c r="C48" s="20" t="s">
        <v>418</v>
      </c>
    </row>
    <row r="49" spans="3:7" x14ac:dyDescent="0.25">
      <c r="C49" s="20" t="s">
        <v>4119</v>
      </c>
    </row>
    <row r="50" spans="3:7" x14ac:dyDescent="0.25">
      <c r="C50" s="20" t="s">
        <v>921</v>
      </c>
    </row>
    <row r="51" spans="3:7" x14ac:dyDescent="0.25">
      <c r="C51" s="20" t="s">
        <v>1457</v>
      </c>
    </row>
    <row r="52" spans="3:7" x14ac:dyDescent="0.25">
      <c r="C52" s="20" t="s">
        <v>701</v>
      </c>
      <c r="G52" s="20" t="str">
        <f>PROPER(F52)</f>
        <v/>
      </c>
    </row>
    <row r="53" spans="3:7" x14ac:dyDescent="0.25">
      <c r="C53" s="20" t="s">
        <v>3885</v>
      </c>
    </row>
    <row r="54" spans="3:7" x14ac:dyDescent="0.25">
      <c r="C54" s="20" t="s">
        <v>3776</v>
      </c>
      <c r="G54" s="20" t="str">
        <f>PROPER(F54)</f>
        <v/>
      </c>
    </row>
    <row r="55" spans="3:7" x14ac:dyDescent="0.25">
      <c r="C55" s="20" t="s">
        <v>689</v>
      </c>
    </row>
    <row r="56" spans="3:7" x14ac:dyDescent="0.25">
      <c r="C56" s="20" t="s">
        <v>6993</v>
      </c>
    </row>
    <row r="57" spans="3:7" x14ac:dyDescent="0.25">
      <c r="C57" s="20" t="s">
        <v>560</v>
      </c>
    </row>
    <row r="58" spans="3:7" x14ac:dyDescent="0.25">
      <c r="C58" s="20" t="s">
        <v>1595</v>
      </c>
      <c r="G58" s="20" t="str">
        <f>PROPER(F58)</f>
        <v/>
      </c>
    </row>
    <row r="59" spans="3:7" x14ac:dyDescent="0.25">
      <c r="C59" s="20" t="s">
        <v>6994</v>
      </c>
    </row>
    <row r="60" spans="3:7" x14ac:dyDescent="0.25">
      <c r="C60" s="20" t="s">
        <v>6995</v>
      </c>
    </row>
    <row r="61" spans="3:7" x14ac:dyDescent="0.25">
      <c r="C61" s="20" t="s">
        <v>6996</v>
      </c>
      <c r="G61" s="20" t="str">
        <f>PROPER(F61)</f>
        <v/>
      </c>
    </row>
    <row r="62" spans="3:7" x14ac:dyDescent="0.25">
      <c r="C62" s="20" t="s">
        <v>3956</v>
      </c>
    </row>
    <row r="63" spans="3:7" x14ac:dyDescent="0.25">
      <c r="C63" s="20" t="s">
        <v>6997</v>
      </c>
      <c r="G63" s="20" t="str">
        <f t="shared" ref="G63:G71" si="0">PROPER(F63)</f>
        <v/>
      </c>
    </row>
    <row r="64" spans="3:7" x14ac:dyDescent="0.25">
      <c r="C64" s="20" t="s">
        <v>3830</v>
      </c>
      <c r="G64" s="20" t="str">
        <f t="shared" si="0"/>
        <v/>
      </c>
    </row>
    <row r="65" spans="3:7" x14ac:dyDescent="0.25">
      <c r="C65" s="20" t="s">
        <v>115</v>
      </c>
      <c r="G65" s="20" t="str">
        <f t="shared" si="0"/>
        <v/>
      </c>
    </row>
    <row r="66" spans="3:7" x14ac:dyDescent="0.25">
      <c r="C66" s="20" t="s">
        <v>902</v>
      </c>
      <c r="G66" s="20" t="str">
        <f t="shared" si="0"/>
        <v/>
      </c>
    </row>
    <row r="67" spans="3:7" x14ac:dyDescent="0.25">
      <c r="C67" s="20" t="s">
        <v>6998</v>
      </c>
      <c r="G67" s="20" t="str">
        <f t="shared" si="0"/>
        <v/>
      </c>
    </row>
    <row r="68" spans="3:7" x14ac:dyDescent="0.25">
      <c r="C68" s="20" t="s">
        <v>367</v>
      </c>
      <c r="G68" s="20" t="str">
        <f t="shared" si="0"/>
        <v/>
      </c>
    </row>
    <row r="69" spans="3:7" x14ac:dyDescent="0.25">
      <c r="C69" s="20" t="s">
        <v>3339</v>
      </c>
      <c r="G69" s="20" t="str">
        <f t="shared" si="0"/>
        <v/>
      </c>
    </row>
    <row r="70" spans="3:7" x14ac:dyDescent="0.25">
      <c r="C70" s="20" t="s">
        <v>2298</v>
      </c>
      <c r="G70" s="20" t="str">
        <f t="shared" si="0"/>
        <v/>
      </c>
    </row>
    <row r="71" spans="3:7" x14ac:dyDescent="0.25">
      <c r="C71" s="20" t="s">
        <v>6999</v>
      </c>
      <c r="G71" s="20" t="str">
        <f t="shared" si="0"/>
        <v/>
      </c>
    </row>
    <row r="72" spans="3:7" x14ac:dyDescent="0.25">
      <c r="C72" s="20" t="s">
        <v>7000</v>
      </c>
    </row>
    <row r="73" spans="3:7" x14ac:dyDescent="0.25">
      <c r="C73" s="20" t="s">
        <v>2548</v>
      </c>
      <c r="G73" s="20" t="str">
        <f t="shared" ref="G73:G81" si="1">PROPER(F73)</f>
        <v/>
      </c>
    </row>
    <row r="74" spans="3:7" x14ac:dyDescent="0.25">
      <c r="C74" s="20" t="s">
        <v>6113</v>
      </c>
      <c r="G74" s="20" t="str">
        <f t="shared" si="1"/>
        <v/>
      </c>
    </row>
    <row r="75" spans="3:7" x14ac:dyDescent="0.25">
      <c r="C75" s="20" t="s">
        <v>7001</v>
      </c>
      <c r="G75" s="20" t="str">
        <f t="shared" si="1"/>
        <v/>
      </c>
    </row>
    <row r="76" spans="3:7" x14ac:dyDescent="0.25">
      <c r="C76" s="20" t="s">
        <v>357</v>
      </c>
      <c r="G76" s="20" t="str">
        <f t="shared" si="1"/>
        <v/>
      </c>
    </row>
    <row r="77" spans="3:7" x14ac:dyDescent="0.25">
      <c r="C77" s="20" t="s">
        <v>7002</v>
      </c>
      <c r="G77" s="20" t="str">
        <f t="shared" si="1"/>
        <v/>
      </c>
    </row>
    <row r="78" spans="3:7" x14ac:dyDescent="0.25">
      <c r="C78" s="20" t="s">
        <v>7003</v>
      </c>
      <c r="G78" s="20" t="str">
        <f t="shared" si="1"/>
        <v/>
      </c>
    </row>
    <row r="79" spans="3:7" x14ac:dyDescent="0.25">
      <c r="C79" s="20" t="s">
        <v>4206</v>
      </c>
      <c r="G79" s="20" t="str">
        <f t="shared" si="1"/>
        <v/>
      </c>
    </row>
    <row r="80" spans="3:7" x14ac:dyDescent="0.25">
      <c r="C80" s="20" t="s">
        <v>7004</v>
      </c>
      <c r="G80" s="20" t="str">
        <f t="shared" si="1"/>
        <v/>
      </c>
    </row>
    <row r="81" spans="2:10" x14ac:dyDescent="0.25">
      <c r="C81" s="20" t="s">
        <v>1825</v>
      </c>
      <c r="G81" s="20" t="str">
        <f t="shared" si="1"/>
        <v/>
      </c>
    </row>
    <row r="82" spans="2:10" x14ac:dyDescent="0.25">
      <c r="B82" s="20"/>
      <c r="C82" s="20" t="s">
        <v>7005</v>
      </c>
      <c r="E82" s="20" t="s">
        <v>195</v>
      </c>
      <c r="F82" s="20" t="s">
        <v>7006</v>
      </c>
      <c r="I82" s="20"/>
      <c r="J82" s="20"/>
    </row>
    <row r="83" spans="2:10" x14ac:dyDescent="0.25">
      <c r="C83" s="20" t="s">
        <v>7007</v>
      </c>
      <c r="G83" s="20" t="str">
        <f>PROPER(F83)</f>
        <v/>
      </c>
    </row>
    <row r="84" spans="2:10" x14ac:dyDescent="0.25">
      <c r="C84" s="20" t="s">
        <v>7008</v>
      </c>
      <c r="G84" s="20" t="str">
        <f>PROPER(F84)</f>
        <v/>
      </c>
    </row>
    <row r="85" spans="2:10" x14ac:dyDescent="0.25">
      <c r="B85" s="20"/>
      <c r="C85" s="20" t="s">
        <v>203</v>
      </c>
      <c r="E85" s="20" t="s">
        <v>1213</v>
      </c>
      <c r="G85" s="20" t="s">
        <v>7009</v>
      </c>
      <c r="I85" s="20"/>
      <c r="J85" s="20"/>
    </row>
    <row r="86" spans="2:10" x14ac:dyDescent="0.25">
      <c r="C86" s="20" t="s">
        <v>7010</v>
      </c>
      <c r="G86" s="20" t="str">
        <f t="shared" ref="G86:G101" si="2">PROPER(F86)</f>
        <v/>
      </c>
    </row>
    <row r="87" spans="2:10" x14ac:dyDescent="0.25">
      <c r="C87" s="20" t="s">
        <v>615</v>
      </c>
      <c r="G87" s="20" t="str">
        <f t="shared" si="2"/>
        <v/>
      </c>
    </row>
    <row r="88" spans="2:10" x14ac:dyDescent="0.25">
      <c r="C88" s="20" t="s">
        <v>75</v>
      </c>
      <c r="G88" s="20" t="str">
        <f t="shared" si="2"/>
        <v/>
      </c>
    </row>
    <row r="89" spans="2:10" x14ac:dyDescent="0.25">
      <c r="C89" s="20" t="s">
        <v>7011</v>
      </c>
      <c r="G89" s="20" t="str">
        <f t="shared" si="2"/>
        <v/>
      </c>
    </row>
    <row r="90" spans="2:10" x14ac:dyDescent="0.25">
      <c r="C90" s="20" t="s">
        <v>7012</v>
      </c>
      <c r="G90" s="20" t="str">
        <f t="shared" si="2"/>
        <v/>
      </c>
    </row>
    <row r="91" spans="2:10" x14ac:dyDescent="0.25">
      <c r="C91" s="20" t="s">
        <v>7013</v>
      </c>
      <c r="G91" s="20" t="str">
        <f t="shared" si="2"/>
        <v/>
      </c>
    </row>
    <row r="92" spans="2:10" x14ac:dyDescent="0.25">
      <c r="C92" s="20" t="s">
        <v>243</v>
      </c>
      <c r="G92" s="20" t="str">
        <f t="shared" si="2"/>
        <v/>
      </c>
    </row>
    <row r="93" spans="2:10" x14ac:dyDescent="0.25">
      <c r="C93" s="20" t="s">
        <v>7014</v>
      </c>
      <c r="G93" s="20" t="str">
        <f t="shared" si="2"/>
        <v/>
      </c>
    </row>
    <row r="94" spans="2:10" x14ac:dyDescent="0.25">
      <c r="C94" s="20" t="s">
        <v>95</v>
      </c>
      <c r="G94" s="20" t="str">
        <f t="shared" si="2"/>
        <v/>
      </c>
    </row>
    <row r="95" spans="2:10" x14ac:dyDescent="0.25">
      <c r="C95" s="20" t="s">
        <v>350</v>
      </c>
      <c r="G95" s="20" t="str">
        <f t="shared" si="2"/>
        <v/>
      </c>
    </row>
    <row r="96" spans="2:10" x14ac:dyDescent="0.25">
      <c r="C96" s="20" t="s">
        <v>552</v>
      </c>
      <c r="G96" s="20" t="str">
        <f t="shared" si="2"/>
        <v/>
      </c>
    </row>
    <row r="97" spans="3:7" x14ac:dyDescent="0.25">
      <c r="C97" s="20" t="s">
        <v>7015</v>
      </c>
      <c r="G97" s="20" t="str">
        <f t="shared" si="2"/>
        <v/>
      </c>
    </row>
    <row r="98" spans="3:7" x14ac:dyDescent="0.25">
      <c r="C98" s="20" t="s">
        <v>174</v>
      </c>
      <c r="G98" s="20" t="str">
        <f t="shared" si="2"/>
        <v/>
      </c>
    </row>
    <row r="99" spans="3:7" x14ac:dyDescent="0.25">
      <c r="C99" s="20" t="s">
        <v>6757</v>
      </c>
      <c r="G99" s="20" t="str">
        <f t="shared" si="2"/>
        <v/>
      </c>
    </row>
    <row r="100" spans="3:7" x14ac:dyDescent="0.25">
      <c r="C100" s="25" t="s">
        <v>7016</v>
      </c>
      <c r="G100" s="20" t="str">
        <f t="shared" si="2"/>
        <v/>
      </c>
    </row>
    <row r="101" spans="3:7" x14ac:dyDescent="0.25">
      <c r="C101" s="20" t="s">
        <v>7017</v>
      </c>
      <c r="G101" s="20" t="str">
        <f t="shared" si="2"/>
        <v/>
      </c>
    </row>
    <row r="102" spans="3:7" x14ac:dyDescent="0.25">
      <c r="C102" s="20" t="s">
        <v>7018</v>
      </c>
    </row>
    <row r="103" spans="3:7" x14ac:dyDescent="0.25">
      <c r="C103" s="20" t="s">
        <v>7019</v>
      </c>
    </row>
    <row r="104" spans="3:7" x14ac:dyDescent="0.25">
      <c r="C104" s="20" t="s">
        <v>3968</v>
      </c>
    </row>
    <row r="105" spans="3:7" x14ac:dyDescent="0.25">
      <c r="C105" s="20" t="s">
        <v>2572</v>
      </c>
    </row>
    <row r="106" spans="3:7" x14ac:dyDescent="0.25">
      <c r="C106" s="20" t="s">
        <v>7020</v>
      </c>
    </row>
    <row r="107" spans="3:7" x14ac:dyDescent="0.25">
      <c r="C107" s="20" t="s">
        <v>2282</v>
      </c>
    </row>
    <row r="108" spans="3:7" x14ac:dyDescent="0.25">
      <c r="C108" s="20" t="s">
        <v>459</v>
      </c>
    </row>
    <row r="109" spans="3:7" x14ac:dyDescent="0.25">
      <c r="C109" s="20" t="s">
        <v>211</v>
      </c>
    </row>
    <row r="110" spans="3:7" x14ac:dyDescent="0.25">
      <c r="C110" s="20" t="s">
        <v>7021</v>
      </c>
    </row>
    <row r="111" spans="3:7" x14ac:dyDescent="0.25">
      <c r="C111" s="20" t="s">
        <v>7022</v>
      </c>
    </row>
    <row r="112" spans="3:7" x14ac:dyDescent="0.25">
      <c r="C112" s="20" t="s">
        <v>154</v>
      </c>
    </row>
    <row r="113" spans="3:3" x14ac:dyDescent="0.25">
      <c r="C113" s="20" t="s">
        <v>626</v>
      </c>
    </row>
    <row r="114" spans="3:3" x14ac:dyDescent="0.25">
      <c r="C114" s="20" t="s">
        <v>7023</v>
      </c>
    </row>
    <row r="115" spans="3:3" x14ac:dyDescent="0.25">
      <c r="C115" s="20" t="s">
        <v>7024</v>
      </c>
    </row>
    <row r="116" spans="3:3" x14ac:dyDescent="0.25">
      <c r="C116" s="20" t="s">
        <v>982</v>
      </c>
    </row>
    <row r="117" spans="3:3" x14ac:dyDescent="0.25">
      <c r="C117" s="20" t="s">
        <v>879</v>
      </c>
    </row>
    <row r="118" spans="3:3" x14ac:dyDescent="0.25">
      <c r="C118" s="20" t="s">
        <v>7025</v>
      </c>
    </row>
    <row r="119" spans="3:3" x14ac:dyDescent="0.25">
      <c r="C119" s="20" t="s">
        <v>441</v>
      </c>
    </row>
    <row r="120" spans="3:3" x14ac:dyDescent="0.25">
      <c r="C120" s="20" t="s">
        <v>4779</v>
      </c>
    </row>
    <row r="121" spans="3:3" x14ac:dyDescent="0.25">
      <c r="C121" s="20" t="s">
        <v>7026</v>
      </c>
    </row>
    <row r="122" spans="3:3" x14ac:dyDescent="0.25">
      <c r="C122" s="20" t="s">
        <v>7027</v>
      </c>
    </row>
    <row r="123" spans="3:3" x14ac:dyDescent="0.25">
      <c r="C123" s="20" t="s">
        <v>4898</v>
      </c>
    </row>
    <row r="124" spans="3:3" x14ac:dyDescent="0.25">
      <c r="C124" s="20" t="s">
        <v>4826</v>
      </c>
    </row>
    <row r="125" spans="3:3" x14ac:dyDescent="0.25">
      <c r="C125" s="20" t="s">
        <v>4938</v>
      </c>
    </row>
    <row r="126" spans="3:3" x14ac:dyDescent="0.25">
      <c r="C126" s="20" t="s">
        <v>5195</v>
      </c>
    </row>
    <row r="127" spans="3:3" x14ac:dyDescent="0.25">
      <c r="C127" s="20" t="s">
        <v>5280</v>
      </c>
    </row>
    <row r="128" spans="3:3" x14ac:dyDescent="0.25">
      <c r="C128" s="20" t="s">
        <v>5720</v>
      </c>
    </row>
    <row r="129" spans="3:3" x14ac:dyDescent="0.25">
      <c r="C129" s="20" t="s">
        <v>5727</v>
      </c>
    </row>
    <row r="130" spans="3:3" x14ac:dyDescent="0.25">
      <c r="C130" s="20" t="s">
        <v>5733</v>
      </c>
    </row>
    <row r="131" spans="3:3" x14ac:dyDescent="0.25">
      <c r="C131" s="20" t="s">
        <v>6215</v>
      </c>
    </row>
    <row r="132" spans="3:3" x14ac:dyDescent="0.25">
      <c r="C132" s="20" t="s">
        <v>6577</v>
      </c>
    </row>
    <row r="133" spans="3:3" x14ac:dyDescent="0.25">
      <c r="C133" s="20" t="s">
        <v>6681</v>
      </c>
    </row>
    <row r="134" spans="3:3" x14ac:dyDescent="0.25">
      <c r="C134" s="20" t="s">
        <v>6827</v>
      </c>
    </row>
    <row r="135" spans="3:3" x14ac:dyDescent="0.25">
      <c r="C135" s="20" t="s">
        <v>6888</v>
      </c>
    </row>
    <row r="171" spans="5:6" x14ac:dyDescent="0.25">
      <c r="E171" s="20" t="str">
        <f t="shared" ref="E171:E178" si="3">PROPER(C95)</f>
        <v>Placidos</v>
      </c>
      <c r="F171" s="20" t="s">
        <v>574</v>
      </c>
    </row>
    <row r="172" spans="5:6" x14ac:dyDescent="0.25">
      <c r="E172" s="20" t="str">
        <f t="shared" si="3"/>
        <v>Planaterra</v>
      </c>
      <c r="F172" s="20" t="s">
        <v>574</v>
      </c>
    </row>
    <row r="173" spans="5:6" x14ac:dyDescent="0.25">
      <c r="E173" s="20" t="str">
        <f t="shared" si="3"/>
        <v>Plantec</v>
      </c>
      <c r="F173" s="20" t="s">
        <v>574</v>
      </c>
    </row>
    <row r="174" spans="5:6" x14ac:dyDescent="0.25">
      <c r="E174" s="20" t="str">
        <f t="shared" si="3"/>
        <v>Ponsse</v>
      </c>
      <c r="F174" s="20" t="s">
        <v>574</v>
      </c>
    </row>
    <row r="175" spans="5:6" x14ac:dyDescent="0.25">
      <c r="E175" s="20" t="str">
        <f t="shared" si="3"/>
        <v>Portex</v>
      </c>
      <c r="F175" s="20" t="s">
        <v>574</v>
      </c>
    </row>
    <row r="176" spans="5:6" x14ac:dyDescent="0.25">
      <c r="E176" s="20" t="str">
        <f t="shared" si="3"/>
        <v>Pretel</v>
      </c>
      <c r="F176" s="20" t="s">
        <v>574</v>
      </c>
    </row>
    <row r="177" spans="5:6" x14ac:dyDescent="0.25">
      <c r="E177" s="20" t="str">
        <f t="shared" si="3"/>
        <v>Pw Agroflorestal</v>
      </c>
      <c r="F177" s="20" t="s">
        <v>574</v>
      </c>
    </row>
    <row r="178" spans="5:6" x14ac:dyDescent="0.25">
      <c r="E178" s="20" t="str">
        <f t="shared" si="3"/>
        <v>Rds</v>
      </c>
    </row>
    <row r="180" spans="5:6" x14ac:dyDescent="0.25">
      <c r="F180" s="20" t="str">
        <f t="shared" ref="F180" si="4">LOWER(E180:E277)</f>
        <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4">
        <x14:dataValidation type="list" allowBlank="1" showInputMessage="1" showErrorMessage="1" xr:uid="{729C5419-B436-4F0F-B93A-193EB1BD0C0A}">
          <x14:formula1>
            <xm:f>'F:\Gestão ST Outbound\8. Superados\FLORESTAL\A REFERÊNCIA\05. INDICADORES\001.Databases\[001.DBControleEventos.xlsx]Banco_de_Dados'!#REF!</xm:f>
          </x14:formula1>
          <xm:sqref>C6:C131</xm:sqref>
        </x14:dataValidation>
        <x14:dataValidation type="list" allowBlank="1" showInputMessage="1" showErrorMessage="1" xr:uid="{4F6F616A-5F2A-4529-A895-91FE0783224E}">
          <x14:formula1>
            <xm:f>'F:\Gestão ST Outbound\8. Superados\FLORESTAL\A REFERÊNCIA\05. INDICADORES\001.Databases\[001.DBControleEventos.xlsx]Banco_de_Dados'!#REF!</xm:f>
          </x14:formula1>
          <xm:sqref>H39</xm:sqref>
        </x14:dataValidation>
        <x14:dataValidation type="list" allowBlank="1" showInputMessage="1" showErrorMessage="1" xr:uid="{57CC48BD-1EBD-4A79-A80E-A1AB79E1A58B}">
          <x14:formula1>
            <xm:f>'F:\Gestão ST Outbound\8. Superados\FLORESTAL\A REFERÊNCIA\05. INDICADORES\001.Databases\[001.DBControleEventos.xlsx]Banco_de_Dados'!#REF!</xm:f>
          </x14:formula1>
          <xm:sqref>H2:H34</xm:sqref>
        </x14:dataValidation>
        <x14:dataValidation type="list" allowBlank="1" showInputMessage="1" showErrorMessage="1" xr:uid="{D1C35F83-9F59-456E-B321-D366B4D71A05}">
          <x14:formula1>
            <xm:f>'F:\Gestão ST Outbound\8. Superados\FLORESTAL\A REFERÊNCIA\05. INDICADORES\001.Databases\[001.DBControleEventos.xlsx]Banco_de_Dados'!#REF!</xm:f>
          </x14:formula1>
          <xm:sqref>C3:C5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vt:lpstr>
      <vt:lpstr>Lista Susp</vt:lpstr>
    </vt:vector>
  </TitlesOfParts>
  <Company>RDS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Leticia Brajato</dc:creator>
  <cp:lastModifiedBy>Bianca Leticia Brajato</cp:lastModifiedBy>
  <dcterms:created xsi:type="dcterms:W3CDTF">2024-10-18T18:23:02Z</dcterms:created>
  <dcterms:modified xsi:type="dcterms:W3CDTF">2024-10-18T18:25:12Z</dcterms:modified>
</cp:coreProperties>
</file>