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s\Documents\Paradox Interactive\Europa Universalis IV\mod\third_odyssey_DEV\.archive\spreadsheets\"/>
    </mc:Choice>
  </mc:AlternateContent>
  <xr:revisionPtr revIDLastSave="0" documentId="8_{05C10AB4-B8CD-44B9-A15E-56B825846F31}" xr6:coauthVersionLast="47" xr6:coauthVersionMax="47" xr10:uidLastSave="{00000000-0000-0000-0000-000000000000}"/>
  <bookViews>
    <workbookView xWindow="-96" yWindow="-96" windowWidth="23232" windowHeight="12552" xr2:uid="{FAB821FE-2C28-42D3-A918-134850EAD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J50" i="1"/>
  <c r="J51" i="1"/>
  <c r="J52" i="1"/>
  <c r="J53" i="1"/>
  <c r="J54" i="1"/>
  <c r="J55" i="1"/>
  <c r="J56" i="1"/>
  <c r="L33" i="1"/>
  <c r="I31" i="1"/>
  <c r="J31" i="1"/>
  <c r="K33" i="1"/>
  <c r="D33" i="1"/>
  <c r="C31" i="1"/>
  <c r="C36" i="1" s="1"/>
  <c r="B31" i="1"/>
  <c r="C43" i="1" s="1"/>
  <c r="D8" i="1"/>
  <c r="B7" i="1"/>
  <c r="H25" i="1" s="1"/>
  <c r="F4" i="1"/>
  <c r="H4" i="1"/>
  <c r="C51" i="1" l="1"/>
  <c r="C47" i="1"/>
  <c r="C39" i="1"/>
  <c r="C35" i="1"/>
  <c r="C42" i="1"/>
  <c r="C50" i="1"/>
  <c r="C46" i="1"/>
  <c r="C38" i="1"/>
  <c r="C34" i="1"/>
  <c r="C33" i="1"/>
  <c r="E33" i="1" s="1"/>
  <c r="D34" i="1" s="1"/>
  <c r="E34" i="1" s="1"/>
  <c r="D35" i="1" s="1"/>
  <c r="C49" i="1"/>
  <c r="C45" i="1"/>
  <c r="C41" i="1"/>
  <c r="C37" i="1"/>
  <c r="C52" i="1"/>
  <c r="C48" i="1"/>
  <c r="C44" i="1"/>
  <c r="C40" i="1"/>
  <c r="J45" i="1"/>
  <c r="J33" i="1"/>
  <c r="K34" i="1" s="1"/>
  <c r="L34" i="1" s="1"/>
  <c r="J40" i="1"/>
  <c r="J41" i="1"/>
  <c r="J37" i="1"/>
  <c r="J48" i="1"/>
  <c r="J39" i="1"/>
  <c r="J36" i="1"/>
  <c r="J44" i="1"/>
  <c r="J43" i="1"/>
  <c r="J47" i="1"/>
  <c r="J35" i="1"/>
  <c r="J34" i="1"/>
  <c r="J38" i="1"/>
  <c r="J42" i="1"/>
  <c r="J46" i="1"/>
  <c r="C21" i="1"/>
  <c r="C13" i="1"/>
  <c r="C8" i="1"/>
  <c r="C24" i="1"/>
  <c r="C20" i="1"/>
  <c r="C16" i="1"/>
  <c r="C12" i="1"/>
  <c r="C26" i="1"/>
  <c r="C22" i="1"/>
  <c r="C18" i="1"/>
  <c r="C14" i="1"/>
  <c r="C10" i="1"/>
  <c r="C25" i="1"/>
  <c r="C17" i="1"/>
  <c r="C27" i="1"/>
  <c r="C23" i="1"/>
  <c r="C19" i="1"/>
  <c r="C15" i="1"/>
  <c r="C11" i="1"/>
  <c r="C9" i="1"/>
  <c r="H14" i="1"/>
  <c r="H19" i="1"/>
  <c r="H24" i="1"/>
  <c r="H8" i="1"/>
  <c r="I8" i="1" s="1"/>
  <c r="H15" i="1"/>
  <c r="H11" i="1"/>
  <c r="H16" i="1"/>
  <c r="H22" i="1"/>
  <c r="H27" i="1"/>
  <c r="H10" i="1"/>
  <c r="H20" i="1"/>
  <c r="H26" i="1"/>
  <c r="H12" i="1"/>
  <c r="H18" i="1"/>
  <c r="H23" i="1"/>
  <c r="H9" i="1"/>
  <c r="H13" i="1"/>
  <c r="H17" i="1"/>
  <c r="H21" i="1"/>
  <c r="K35" i="1" l="1"/>
  <c r="E35" i="1"/>
  <c r="E8" i="1"/>
  <c r="J8" i="1"/>
  <c r="L35" i="1" l="1"/>
  <c r="K36" i="1" s="1"/>
  <c r="D36" i="1"/>
  <c r="E36" i="1" s="1"/>
  <c r="D37" i="1" s="1"/>
  <c r="E37" i="1" s="1"/>
  <c r="D38" i="1" s="1"/>
  <c r="D9" i="1"/>
  <c r="E9" i="1" s="1"/>
  <c r="D10" i="1" s="1"/>
  <c r="E10" i="1" s="1"/>
  <c r="D11" i="1" s="1"/>
  <c r="I9" i="1"/>
  <c r="J9" i="1" s="1"/>
  <c r="I10" i="1" s="1"/>
  <c r="J10" i="1" s="1"/>
  <c r="L36" i="1" l="1"/>
  <c r="K37" i="1" s="1"/>
  <c r="E38" i="1"/>
  <c r="D39" i="1" s="1"/>
  <c r="I11" i="1"/>
  <c r="J11" i="1" s="1"/>
  <c r="L37" i="1" l="1"/>
  <c r="K38" i="1" s="1"/>
  <c r="E39" i="1"/>
  <c r="D40" i="1" s="1"/>
  <c r="I12" i="1"/>
  <c r="J12" i="1" s="1"/>
  <c r="I13" i="1" s="1"/>
  <c r="J13" i="1" s="1"/>
  <c r="I14" i="1" s="1"/>
  <c r="J14" i="1" s="1"/>
  <c r="I15" i="1" s="1"/>
  <c r="L38" i="1" l="1"/>
  <c r="K39" i="1" s="1"/>
  <c r="E40" i="1"/>
  <c r="D41" i="1" s="1"/>
  <c r="J15" i="1"/>
  <c r="L39" i="1" l="1"/>
  <c r="K40" i="1" s="1"/>
  <c r="E41" i="1"/>
  <c r="D42" i="1" s="1"/>
  <c r="I16" i="1"/>
  <c r="J16" i="1" s="1"/>
  <c r="L40" i="1" l="1"/>
  <c r="K41" i="1" s="1"/>
  <c r="E42" i="1"/>
  <c r="D43" i="1" s="1"/>
  <c r="I17" i="1"/>
  <c r="J17" i="1" s="1"/>
  <c r="L41" i="1" l="1"/>
  <c r="K42" i="1" s="1"/>
  <c r="E43" i="1"/>
  <c r="D44" i="1" s="1"/>
  <c r="I18" i="1"/>
  <c r="J18" i="1" s="1"/>
  <c r="I19" i="1" s="1"/>
  <c r="J19" i="1" s="1"/>
  <c r="I20" i="1" s="1"/>
  <c r="J20" i="1" s="1"/>
  <c r="I21" i="1" s="1"/>
  <c r="J21" i="1" s="1"/>
  <c r="I22" i="1" s="1"/>
  <c r="L42" i="1" l="1"/>
  <c r="K43" i="1" s="1"/>
  <c r="E44" i="1"/>
  <c r="D45" i="1" s="1"/>
  <c r="J22" i="1"/>
  <c r="I23" i="1" s="1"/>
  <c r="L43" i="1" l="1"/>
  <c r="K44" i="1" s="1"/>
  <c r="E45" i="1"/>
  <c r="D46" i="1" s="1"/>
  <c r="J23" i="1"/>
  <c r="I24" i="1" s="1"/>
  <c r="L44" i="1" l="1"/>
  <c r="K45" i="1" s="1"/>
  <c r="E46" i="1"/>
  <c r="D47" i="1" s="1"/>
  <c r="J24" i="1"/>
  <c r="I25" i="1" s="1"/>
  <c r="L45" i="1" l="1"/>
  <c r="K46" i="1" s="1"/>
  <c r="E47" i="1"/>
  <c r="D48" i="1" s="1"/>
  <c r="J25" i="1"/>
  <c r="I26" i="1" s="1"/>
  <c r="L46" i="1" l="1"/>
  <c r="K47" i="1" s="1"/>
  <c r="E48" i="1"/>
  <c r="D49" i="1" s="1"/>
  <c r="J26" i="1"/>
  <c r="I27" i="1" s="1"/>
  <c r="L47" i="1" l="1"/>
  <c r="K48" i="1" s="1"/>
  <c r="E49" i="1"/>
  <c r="D50" i="1" s="1"/>
  <c r="J27" i="1"/>
  <c r="L48" i="1" l="1"/>
  <c r="K49" i="1" s="1"/>
  <c r="E50" i="1"/>
  <c r="D51" i="1" s="1"/>
  <c r="E11" i="1"/>
  <c r="D12" i="1" s="1"/>
  <c r="L49" i="1" l="1"/>
  <c r="K50" i="1" s="1"/>
  <c r="E51" i="1"/>
  <c r="D52" i="1" s="1"/>
  <c r="E12" i="1"/>
  <c r="D13" i="1" s="1"/>
  <c r="L50" i="1" l="1"/>
  <c r="K51" i="1" s="1"/>
  <c r="E52" i="1"/>
  <c r="E13" i="1"/>
  <c r="D14" i="1" s="1"/>
  <c r="L51" i="1" l="1"/>
  <c r="K52" i="1" s="1"/>
  <c r="E14" i="1"/>
  <c r="D15" i="1" s="1"/>
  <c r="L52" i="1" l="1"/>
  <c r="K53" i="1" s="1"/>
  <c r="E15" i="1"/>
  <c r="D16" i="1" s="1"/>
  <c r="L53" i="1" l="1"/>
  <c r="K54" i="1" s="1"/>
  <c r="E16" i="1"/>
  <c r="D17" i="1" s="1"/>
  <c r="L54" i="1" l="1"/>
  <c r="K55" i="1" s="1"/>
  <c r="E17" i="1"/>
  <c r="D18" i="1" s="1"/>
  <c r="L55" i="1" l="1"/>
  <c r="K56" i="1" s="1"/>
  <c r="L56" i="1" s="1"/>
  <c r="E18" i="1"/>
  <c r="D19" i="1" s="1"/>
  <c r="E19" i="1" l="1"/>
  <c r="D20" i="1" s="1"/>
  <c r="E20" i="1" l="1"/>
  <c r="D21" i="1" s="1"/>
  <c r="E21" i="1" l="1"/>
  <c r="D22" i="1" s="1"/>
  <c r="E22" i="1" l="1"/>
  <c r="D23" i="1" s="1"/>
  <c r="E23" i="1" l="1"/>
  <c r="D24" i="1" s="1"/>
  <c r="E24" i="1" l="1"/>
  <c r="D25" i="1" s="1"/>
  <c r="E25" i="1" l="1"/>
  <c r="D26" i="1" s="1"/>
  <c r="E26" i="1" l="1"/>
  <c r="D27" i="1" l="1"/>
  <c r="E27" i="1" s="1"/>
</calcChain>
</file>

<file path=xl/sharedStrings.xml><?xml version="1.0" encoding="utf-8"?>
<sst xmlns="http://schemas.openxmlformats.org/spreadsheetml/2006/main" count="4" uniqueCount="4">
  <si>
    <t>Upkeep</t>
  </si>
  <si>
    <t>Per Dev.</t>
  </si>
  <si>
    <t>Penalty at 25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</si>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</sst>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1E6A-E3BB-4355-AB6A-7F51EFDE205E}">
  <dimension ref="A1:L56"/>
  <sheetViews>
    <sheetView tabSelected="1" topLeftCell="A37" zoomScale="130" zoomScaleNormal="130" workbookViewId="0">
      <selection activeCell="I41" sqref="I41"/>
    </sheetView>
  </sheetViews>
  <sheetFormatPr defaultRowHeight="15" x14ac:dyDescent="0.25"/>
  <cols>
    <col min="2" max="2" width="11.7109375" customWidth="1"/>
  </cols>
  <sheetData>
    <row r="1" spans="1:10" x14ac:dyDescent="0.25">
      <c r="B1" t="s">
        <v>3</v>
      </c>
      <c r="C1">
        <v>1</v>
      </c>
      <c r="F1">
        <v>1</v>
      </c>
      <c r="H1">
        <v>1000</v>
      </c>
    </row>
    <row r="2" spans="1:10" x14ac:dyDescent="0.25">
      <c r="B2" t="s">
        <v>0</v>
      </c>
      <c r="C2">
        <v>1</v>
      </c>
      <c r="F2">
        <v>0.5</v>
      </c>
      <c r="H2">
        <v>500</v>
      </c>
    </row>
    <row r="3" spans="1:10" x14ac:dyDescent="0.25">
      <c r="B3" t="s">
        <v>1</v>
      </c>
      <c r="C3">
        <v>0.1</v>
      </c>
      <c r="F3">
        <v>0.05</v>
      </c>
      <c r="H3">
        <v>50</v>
      </c>
    </row>
    <row r="4" spans="1:10" x14ac:dyDescent="0.25">
      <c r="B4" t="s">
        <v>2</v>
      </c>
      <c r="C4">
        <v>-25</v>
      </c>
      <c r="F4">
        <f>25*F2</f>
        <v>12.5</v>
      </c>
      <c r="H4">
        <f>25*H2</f>
        <v>12500</v>
      </c>
    </row>
    <row r="6" spans="1:10" x14ac:dyDescent="0.25">
      <c r="C6">
        <v>250</v>
      </c>
      <c r="E6">
        <v>2000</v>
      </c>
    </row>
    <row r="7" spans="1:10" x14ac:dyDescent="0.25">
      <c r="A7">
        <v>20</v>
      </c>
      <c r="B7">
        <f>A7*10</f>
        <v>200</v>
      </c>
      <c r="E7">
        <v>0</v>
      </c>
      <c r="H7">
        <v>0</v>
      </c>
      <c r="J7">
        <v>0</v>
      </c>
    </row>
    <row r="8" spans="1:10" x14ac:dyDescent="0.25">
      <c r="C8">
        <f>$B$7+$C$6</f>
        <v>450</v>
      </c>
      <c r="D8">
        <f>FLOOR((MIN(E7, 25000) / 25000) * $A$9, 1)</f>
        <v>0</v>
      </c>
      <c r="E8">
        <f>MAX(0, C8-D8+E7)</f>
        <v>450</v>
      </c>
      <c r="H8">
        <f>$B$7</f>
        <v>200</v>
      </c>
      <c r="I8">
        <f>MIN(J7 + H8, 25000) / 25000 *$A$9</f>
        <v>100</v>
      </c>
      <c r="J8">
        <f>H8-I8+J7</f>
        <v>100</v>
      </c>
    </row>
    <row r="9" spans="1:10" x14ac:dyDescent="0.25">
      <c r="A9">
        <v>12500</v>
      </c>
      <c r="C9">
        <f t="shared" ref="C9:C27" si="0">$B$7+$C$6</f>
        <v>450</v>
      </c>
      <c r="D9">
        <f t="shared" ref="D9:D15" si="1">FLOOR((MIN(E8, 25000) / 25000) * $A$9, 1)</f>
        <v>225</v>
      </c>
      <c r="E9">
        <f t="shared" ref="E9:E27" si="2">MAX(0, C9-D9+E8)</f>
        <v>675</v>
      </c>
      <c r="H9">
        <f t="shared" ref="H9:H27" si="3">$B$7</f>
        <v>200</v>
      </c>
      <c r="I9">
        <f t="shared" ref="I9:I27" si="4">MIN(J8 + H9, 25000) / 25000 *$A$9</f>
        <v>150</v>
      </c>
      <c r="J9">
        <f t="shared" ref="J9:J27" si="5">H9-I9+J8</f>
        <v>150</v>
      </c>
    </row>
    <row r="10" spans="1:10" x14ac:dyDescent="0.25">
      <c r="C10">
        <f t="shared" si="0"/>
        <v>450</v>
      </c>
      <c r="D10">
        <f t="shared" si="1"/>
        <v>337</v>
      </c>
      <c r="E10">
        <f t="shared" si="2"/>
        <v>788</v>
      </c>
      <c r="H10">
        <f t="shared" si="3"/>
        <v>200</v>
      </c>
      <c r="I10">
        <f t="shared" si="4"/>
        <v>175</v>
      </c>
      <c r="J10">
        <f t="shared" si="5"/>
        <v>175</v>
      </c>
    </row>
    <row r="11" spans="1:10" x14ac:dyDescent="0.25">
      <c r="C11">
        <f t="shared" si="0"/>
        <v>450</v>
      </c>
      <c r="D11">
        <f t="shared" si="1"/>
        <v>394</v>
      </c>
      <c r="E11">
        <f t="shared" si="2"/>
        <v>844</v>
      </c>
      <c r="H11">
        <f t="shared" si="3"/>
        <v>200</v>
      </c>
      <c r="I11">
        <f t="shared" si="4"/>
        <v>187.5</v>
      </c>
      <c r="J11">
        <f t="shared" si="5"/>
        <v>187.5</v>
      </c>
    </row>
    <row r="12" spans="1:10" x14ac:dyDescent="0.25">
      <c r="C12">
        <f t="shared" si="0"/>
        <v>450</v>
      </c>
      <c r="D12">
        <f t="shared" si="1"/>
        <v>422</v>
      </c>
      <c r="E12">
        <f t="shared" si="2"/>
        <v>872</v>
      </c>
      <c r="H12">
        <f t="shared" si="3"/>
        <v>200</v>
      </c>
      <c r="I12">
        <f t="shared" si="4"/>
        <v>193.75</v>
      </c>
      <c r="J12">
        <f t="shared" si="5"/>
        <v>193.75</v>
      </c>
    </row>
    <row r="13" spans="1:10" x14ac:dyDescent="0.25">
      <c r="A13">
        <v>0</v>
      </c>
      <c r="C13">
        <f t="shared" si="0"/>
        <v>450</v>
      </c>
      <c r="D13">
        <f t="shared" si="1"/>
        <v>436</v>
      </c>
      <c r="E13">
        <f t="shared" si="2"/>
        <v>886</v>
      </c>
      <c r="H13">
        <f t="shared" si="3"/>
        <v>200</v>
      </c>
      <c r="I13">
        <f t="shared" si="4"/>
        <v>196.875</v>
      </c>
      <c r="J13">
        <f t="shared" si="5"/>
        <v>196.875</v>
      </c>
    </row>
    <row r="14" spans="1:10" x14ac:dyDescent="0.25">
      <c r="C14">
        <f t="shared" si="0"/>
        <v>450</v>
      </c>
      <c r="D14">
        <f t="shared" si="1"/>
        <v>443</v>
      </c>
      <c r="E14">
        <f t="shared" si="2"/>
        <v>893</v>
      </c>
      <c r="H14">
        <f t="shared" si="3"/>
        <v>200</v>
      </c>
      <c r="I14">
        <f t="shared" si="4"/>
        <v>198.4375</v>
      </c>
      <c r="J14">
        <f t="shared" si="5"/>
        <v>198.4375</v>
      </c>
    </row>
    <row r="15" spans="1:10" x14ac:dyDescent="0.25">
      <c r="C15">
        <f t="shared" si="0"/>
        <v>450</v>
      </c>
      <c r="D15">
        <f t="shared" si="1"/>
        <v>446</v>
      </c>
      <c r="E15">
        <f t="shared" si="2"/>
        <v>897</v>
      </c>
      <c r="H15">
        <f t="shared" si="3"/>
        <v>200</v>
      </c>
      <c r="I15">
        <f t="shared" si="4"/>
        <v>199.21875</v>
      </c>
      <c r="J15">
        <f t="shared" si="5"/>
        <v>199.21875</v>
      </c>
    </row>
    <row r="16" spans="1:10" x14ac:dyDescent="0.25">
      <c r="A16">
        <v>300</v>
      </c>
      <c r="C16">
        <f t="shared" si="0"/>
        <v>450</v>
      </c>
      <c r="D16">
        <f>FLOOR((MIN(E15, 25000) / 25000) * $A$9 + A$16, 1)</f>
        <v>748</v>
      </c>
      <c r="E16">
        <f t="shared" si="2"/>
        <v>599</v>
      </c>
      <c r="H16">
        <f t="shared" si="3"/>
        <v>200</v>
      </c>
      <c r="I16">
        <f t="shared" si="4"/>
        <v>199.609375</v>
      </c>
      <c r="J16">
        <f t="shared" si="5"/>
        <v>199.609375</v>
      </c>
    </row>
    <row r="17" spans="1:12" x14ac:dyDescent="0.25">
      <c r="C17">
        <f t="shared" si="0"/>
        <v>450</v>
      </c>
      <c r="D17">
        <f t="shared" ref="D17:D25" si="6">FLOOR((MIN(E16, 25000) / 25000) * $A$9 + A$16, 1)</f>
        <v>599</v>
      </c>
      <c r="E17">
        <f t="shared" si="2"/>
        <v>450</v>
      </c>
      <c r="H17">
        <f t="shared" si="3"/>
        <v>200</v>
      </c>
      <c r="I17">
        <f t="shared" si="4"/>
        <v>199.80468749999997</v>
      </c>
      <c r="J17">
        <f t="shared" si="5"/>
        <v>199.80468750000003</v>
      </c>
    </row>
    <row r="18" spans="1:12" x14ac:dyDescent="0.25">
      <c r="C18">
        <f t="shared" si="0"/>
        <v>450</v>
      </c>
      <c r="D18">
        <f t="shared" si="6"/>
        <v>525</v>
      </c>
      <c r="E18">
        <f t="shared" si="2"/>
        <v>375</v>
      </c>
      <c r="H18">
        <f t="shared" si="3"/>
        <v>200</v>
      </c>
      <c r="I18">
        <f t="shared" si="4"/>
        <v>199.90234375000003</v>
      </c>
      <c r="J18">
        <f t="shared" si="5"/>
        <v>199.90234375</v>
      </c>
    </row>
    <row r="19" spans="1:12" x14ac:dyDescent="0.25">
      <c r="C19">
        <f t="shared" si="0"/>
        <v>450</v>
      </c>
      <c r="D19">
        <f t="shared" si="6"/>
        <v>487</v>
      </c>
      <c r="E19">
        <f t="shared" si="2"/>
        <v>338</v>
      </c>
      <c r="H19">
        <f t="shared" si="3"/>
        <v>200</v>
      </c>
      <c r="I19">
        <f t="shared" si="4"/>
        <v>199.951171875</v>
      </c>
      <c r="J19">
        <f t="shared" si="5"/>
        <v>199.951171875</v>
      </c>
    </row>
    <row r="20" spans="1:12" x14ac:dyDescent="0.25">
      <c r="C20">
        <f t="shared" si="0"/>
        <v>450</v>
      </c>
      <c r="D20">
        <f t="shared" si="6"/>
        <v>469</v>
      </c>
      <c r="E20">
        <f t="shared" si="2"/>
        <v>319</v>
      </c>
      <c r="H20">
        <f t="shared" si="3"/>
        <v>200</v>
      </c>
      <c r="I20">
        <f t="shared" si="4"/>
        <v>199.97558593750003</v>
      </c>
      <c r="J20">
        <f t="shared" si="5"/>
        <v>199.97558593749997</v>
      </c>
    </row>
    <row r="21" spans="1:12" x14ac:dyDescent="0.25">
      <c r="C21">
        <f t="shared" si="0"/>
        <v>450</v>
      </c>
      <c r="D21">
        <f t="shared" si="6"/>
        <v>459</v>
      </c>
      <c r="E21">
        <f t="shared" si="2"/>
        <v>310</v>
      </c>
      <c r="H21">
        <f t="shared" si="3"/>
        <v>200</v>
      </c>
      <c r="I21">
        <f t="shared" si="4"/>
        <v>199.98779296875</v>
      </c>
      <c r="J21">
        <f t="shared" si="5"/>
        <v>199.98779296874997</v>
      </c>
    </row>
    <row r="22" spans="1:12" x14ac:dyDescent="0.25">
      <c r="C22">
        <f t="shared" si="0"/>
        <v>450</v>
      </c>
      <c r="D22">
        <f t="shared" si="6"/>
        <v>455</v>
      </c>
      <c r="E22">
        <f t="shared" si="2"/>
        <v>305</v>
      </c>
      <c r="H22">
        <f t="shared" si="3"/>
        <v>200</v>
      </c>
      <c r="I22">
        <f t="shared" si="4"/>
        <v>199.99389648437503</v>
      </c>
      <c r="J22">
        <f t="shared" si="5"/>
        <v>199.99389648437494</v>
      </c>
    </row>
    <row r="23" spans="1:12" x14ac:dyDescent="0.25">
      <c r="C23">
        <f t="shared" si="0"/>
        <v>450</v>
      </c>
      <c r="D23">
        <f t="shared" si="6"/>
        <v>452</v>
      </c>
      <c r="E23">
        <f t="shared" si="2"/>
        <v>303</v>
      </c>
      <c r="H23">
        <f t="shared" si="3"/>
        <v>200</v>
      </c>
      <c r="I23">
        <f t="shared" si="4"/>
        <v>199.9969482421875</v>
      </c>
      <c r="J23">
        <f t="shared" si="5"/>
        <v>199.99694824218744</v>
      </c>
    </row>
    <row r="24" spans="1:12" x14ac:dyDescent="0.25">
      <c r="C24">
        <f t="shared" si="0"/>
        <v>450</v>
      </c>
      <c r="D24">
        <f t="shared" si="6"/>
        <v>451</v>
      </c>
      <c r="E24">
        <f t="shared" si="2"/>
        <v>302</v>
      </c>
      <c r="H24">
        <f t="shared" si="3"/>
        <v>200</v>
      </c>
      <c r="I24">
        <f t="shared" si="4"/>
        <v>199.99847412109369</v>
      </c>
      <c r="J24">
        <f t="shared" si="5"/>
        <v>199.99847412109375</v>
      </c>
    </row>
    <row r="25" spans="1:12" x14ac:dyDescent="0.25">
      <c r="C25">
        <f t="shared" si="0"/>
        <v>450</v>
      </c>
      <c r="D25">
        <f t="shared" si="6"/>
        <v>451</v>
      </c>
      <c r="E25">
        <f t="shared" si="2"/>
        <v>301</v>
      </c>
      <c r="H25">
        <f t="shared" si="3"/>
        <v>200</v>
      </c>
      <c r="I25">
        <f t="shared" si="4"/>
        <v>199.99923706054685</v>
      </c>
      <c r="J25">
        <f t="shared" si="5"/>
        <v>199.9992370605469</v>
      </c>
    </row>
    <row r="26" spans="1:12" x14ac:dyDescent="0.25">
      <c r="C26">
        <f t="shared" si="0"/>
        <v>450</v>
      </c>
      <c r="D26">
        <f t="shared" ref="D26:D27" si="7">FLOOR((MIN(E25, 25000) / 25000) * $A$9 + A$16, 1)</f>
        <v>450</v>
      </c>
      <c r="E26">
        <f t="shared" si="2"/>
        <v>301</v>
      </c>
      <c r="H26">
        <f t="shared" si="3"/>
        <v>200</v>
      </c>
      <c r="I26">
        <f t="shared" si="4"/>
        <v>199.99961853027344</v>
      </c>
      <c r="J26">
        <f t="shared" si="5"/>
        <v>199.99961853027347</v>
      </c>
    </row>
    <row r="27" spans="1:12" x14ac:dyDescent="0.25">
      <c r="C27">
        <f t="shared" si="0"/>
        <v>450</v>
      </c>
      <c r="D27">
        <f t="shared" si="7"/>
        <v>450</v>
      </c>
      <c r="E27">
        <f t="shared" si="2"/>
        <v>301</v>
      </c>
      <c r="H27">
        <f t="shared" si="3"/>
        <v>200</v>
      </c>
      <c r="I27">
        <f t="shared" si="4"/>
        <v>199.99980926513672</v>
      </c>
      <c r="J27">
        <f t="shared" si="5"/>
        <v>199.99980926513675</v>
      </c>
    </row>
    <row r="30" spans="1:12" x14ac:dyDescent="0.25">
      <c r="A30" s="1">
        <v>100</v>
      </c>
      <c r="H30" s="1">
        <v>100</v>
      </c>
      <c r="K30">
        <v>10000</v>
      </c>
    </row>
    <row r="31" spans="1:12" x14ac:dyDescent="0.25">
      <c r="A31">
        <v>20</v>
      </c>
      <c r="B31">
        <f>A31*10</f>
        <v>200</v>
      </c>
      <c r="C31">
        <f>2.5*A30</f>
        <v>250</v>
      </c>
      <c r="H31">
        <v>500</v>
      </c>
      <c r="I31">
        <f>H31*10</f>
        <v>5000</v>
      </c>
      <c r="J31">
        <f>2*H30</f>
        <v>200</v>
      </c>
    </row>
    <row r="32" spans="1:12" x14ac:dyDescent="0.25">
      <c r="E32">
        <v>0</v>
      </c>
      <c r="L32">
        <v>0</v>
      </c>
    </row>
    <row r="33" spans="1:12" x14ac:dyDescent="0.25">
      <c r="C33">
        <f>C$31+B$31</f>
        <v>450</v>
      </c>
      <c r="D33">
        <f>FLOOR((MIN(E32, 25000) / 25000) * A$34 + SUM(B$33:B33), 1)</f>
        <v>0</v>
      </c>
      <c r="E33">
        <f>MAX(0, C33-D33+E32) - B33 * 10</f>
        <v>450</v>
      </c>
      <c r="J33">
        <f>J$31+I$31</f>
        <v>5200</v>
      </c>
      <c r="K33">
        <f>FLOOR((MIN(L32, 25000) / 25000) * H$34 + SUM(I$33:I33), 1)</f>
        <v>0</v>
      </c>
      <c r="L33">
        <f>MIN(MAX(0, J33-K33+L32) - I33 * 10, K$30)</f>
        <v>5200</v>
      </c>
    </row>
    <row r="34" spans="1:12" x14ac:dyDescent="0.25">
      <c r="A34">
        <v>0</v>
      </c>
      <c r="C34">
        <f t="shared" ref="C34:C52" si="8">C$31+B$31</f>
        <v>450</v>
      </c>
      <c r="D34">
        <f>FLOOR((MIN(E33, 25000) / 25000) * A$34 + SUM(B$33:B34), 1)</f>
        <v>0</v>
      </c>
      <c r="E34">
        <f t="shared" ref="E34:E52" si="9">MAX(0, C34-D34+E33) - B34 * 10</f>
        <v>900</v>
      </c>
      <c r="H34">
        <v>0</v>
      </c>
      <c r="I34">
        <v>900</v>
      </c>
      <c r="J34">
        <f t="shared" ref="J34:J56" si="10">J$31+I$31</f>
        <v>5200</v>
      </c>
      <c r="K34">
        <f>FLOOR((MIN(L33, 25000) / 25000) * H$34 + SUM(I$33:I34), 1)</f>
        <v>900</v>
      </c>
      <c r="L34">
        <f t="shared" ref="L34:L56" si="11">MIN(MAX(0, J34-K34+L33) - I34 * 10, K$30)</f>
        <v>500</v>
      </c>
    </row>
    <row r="35" spans="1:12" x14ac:dyDescent="0.25">
      <c r="C35">
        <f t="shared" si="8"/>
        <v>450</v>
      </c>
      <c r="D35">
        <f>FLOOR((MIN(E34, 25000) / 25000) * A$34 + SUM(B$33:B35), 1)</f>
        <v>0</v>
      </c>
      <c r="E35">
        <f t="shared" si="9"/>
        <v>1350</v>
      </c>
      <c r="J35">
        <f t="shared" si="10"/>
        <v>5200</v>
      </c>
      <c r="K35">
        <f>FLOOR((MIN(L34, 25000) / 25000) * H$34 + SUM(I$33:I35), 1)</f>
        <v>900</v>
      </c>
      <c r="L35">
        <f t="shared" si="11"/>
        <v>4800</v>
      </c>
    </row>
    <row r="36" spans="1:12" x14ac:dyDescent="0.25">
      <c r="B36">
        <v>100</v>
      </c>
      <c r="C36">
        <f t="shared" si="8"/>
        <v>450</v>
      </c>
      <c r="D36">
        <f>FLOOR((MIN(E35, 25000) / 25000) * A$34 + SUM(B$33:B36), 1)</f>
        <v>100</v>
      </c>
      <c r="E36">
        <f t="shared" si="9"/>
        <v>700</v>
      </c>
      <c r="J36">
        <f t="shared" si="10"/>
        <v>5200</v>
      </c>
      <c r="K36">
        <f>FLOOR((MIN(L35, 25000) / 25000) * H$34 + SUM(I$33:I36), 1)</f>
        <v>900</v>
      </c>
      <c r="L36">
        <f t="shared" si="11"/>
        <v>9100</v>
      </c>
    </row>
    <row r="37" spans="1:12" x14ac:dyDescent="0.25">
      <c r="C37">
        <f t="shared" si="8"/>
        <v>450</v>
      </c>
      <c r="D37">
        <f>FLOOR((MIN(E36, 25000) / 25000) * A$34 + SUM(B$33:B37), 1)</f>
        <v>100</v>
      </c>
      <c r="E37">
        <f t="shared" si="9"/>
        <v>1050</v>
      </c>
      <c r="I37">
        <v>900</v>
      </c>
      <c r="J37">
        <f t="shared" si="10"/>
        <v>5200</v>
      </c>
      <c r="K37">
        <f>FLOOR((MIN(L36, 25000) / 25000) * H$34 + SUM(I$33:I37), 1)</f>
        <v>1800</v>
      </c>
      <c r="L37">
        <f t="shared" si="11"/>
        <v>3500</v>
      </c>
    </row>
    <row r="38" spans="1:12" x14ac:dyDescent="0.25">
      <c r="A38">
        <v>0</v>
      </c>
      <c r="B38">
        <v>100</v>
      </c>
      <c r="C38">
        <f t="shared" si="8"/>
        <v>450</v>
      </c>
      <c r="D38">
        <f>FLOOR((MIN(E37, 25000) / 25000) * A$34 + SUM(B$33:B38), 1)</f>
        <v>200</v>
      </c>
      <c r="E38">
        <f t="shared" si="9"/>
        <v>300</v>
      </c>
      <c r="H38">
        <v>0</v>
      </c>
      <c r="J38">
        <f t="shared" si="10"/>
        <v>5200</v>
      </c>
      <c r="K38">
        <f>FLOOR((MIN(L37, 25000) / 25000) * H$34 + SUM(I$33:I38), 1)</f>
        <v>1800</v>
      </c>
      <c r="L38">
        <f t="shared" si="11"/>
        <v>6900</v>
      </c>
    </row>
    <row r="39" spans="1:12" x14ac:dyDescent="0.25">
      <c r="C39">
        <f t="shared" si="8"/>
        <v>450</v>
      </c>
      <c r="D39">
        <f>FLOOR((MIN(E38, 25000) / 25000) * A$34 + SUM(B$33:B39), 1)</f>
        <v>200</v>
      </c>
      <c r="E39">
        <f t="shared" si="9"/>
        <v>550</v>
      </c>
      <c r="I39">
        <v>900</v>
      </c>
      <c r="J39">
        <f t="shared" si="10"/>
        <v>5200</v>
      </c>
      <c r="K39">
        <f>FLOOR((MIN(L38, 25000) / 25000) * H$34 + SUM(I$33:I39), 1)</f>
        <v>2700</v>
      </c>
      <c r="L39">
        <f t="shared" si="11"/>
        <v>400</v>
      </c>
    </row>
    <row r="40" spans="1:12" x14ac:dyDescent="0.25">
      <c r="C40">
        <f t="shared" si="8"/>
        <v>450</v>
      </c>
      <c r="D40">
        <f>FLOOR((MIN(E39, 25000) / 25000) * A$34 + SUM(B$33:B40), 1)</f>
        <v>200</v>
      </c>
      <c r="E40">
        <f t="shared" si="9"/>
        <v>800</v>
      </c>
      <c r="J40">
        <f t="shared" si="10"/>
        <v>5200</v>
      </c>
      <c r="K40">
        <f>FLOOR((MIN(L39, 25000) / 25000) * H$34 + SUM(I$33:I40), 1)</f>
        <v>2700</v>
      </c>
      <c r="L40">
        <f t="shared" si="11"/>
        <v>2900</v>
      </c>
    </row>
    <row r="41" spans="1:12" x14ac:dyDescent="0.25">
      <c r="C41">
        <f t="shared" si="8"/>
        <v>450</v>
      </c>
      <c r="D41">
        <f>FLOOR((MIN(E40, 25000) / 25000) * A$34 + SUM(B$33:B41), 1)</f>
        <v>200</v>
      </c>
      <c r="E41">
        <f t="shared" si="9"/>
        <v>1050</v>
      </c>
      <c r="J41">
        <f t="shared" si="10"/>
        <v>5200</v>
      </c>
      <c r="K41">
        <f>FLOOR((MIN(L40, 25000) / 25000) * H$34 + SUM(I$33:I41), 1)</f>
        <v>2700</v>
      </c>
      <c r="L41">
        <f t="shared" si="11"/>
        <v>5400</v>
      </c>
    </row>
    <row r="42" spans="1:12" x14ac:dyDescent="0.25">
      <c r="B42">
        <v>100</v>
      </c>
      <c r="C42">
        <f t="shared" si="8"/>
        <v>450</v>
      </c>
      <c r="D42">
        <f>FLOOR((MIN(E41, 25000) / 25000) * A$34 + SUM(B$33:B42), 1)</f>
        <v>300</v>
      </c>
      <c r="E42">
        <f t="shared" si="9"/>
        <v>200</v>
      </c>
      <c r="I42">
        <v>0</v>
      </c>
      <c r="J42">
        <f t="shared" si="10"/>
        <v>5200</v>
      </c>
      <c r="K42">
        <f>FLOOR((MIN(L41, 25000) / 25000) * H$34 + SUM(I$33:I42), 1)</f>
        <v>2700</v>
      </c>
      <c r="L42">
        <f t="shared" si="11"/>
        <v>7900</v>
      </c>
    </row>
    <row r="43" spans="1:12" x14ac:dyDescent="0.25">
      <c r="C43">
        <f t="shared" si="8"/>
        <v>450</v>
      </c>
      <c r="D43">
        <f>FLOOR((MIN(E42, 25000) / 25000) * A$34 + SUM(B$33:B43), 1)</f>
        <v>300</v>
      </c>
      <c r="E43">
        <f t="shared" si="9"/>
        <v>350</v>
      </c>
      <c r="I43">
        <v>900</v>
      </c>
      <c r="J43">
        <f t="shared" si="10"/>
        <v>5200</v>
      </c>
      <c r="K43">
        <f>FLOOR((MIN(L42, 25000) / 25000) * H$34 + SUM(I$33:I43), 1)</f>
        <v>3600</v>
      </c>
      <c r="L43">
        <f t="shared" si="11"/>
        <v>500</v>
      </c>
    </row>
    <row r="44" spans="1:12" x14ac:dyDescent="0.25">
      <c r="C44">
        <f t="shared" si="8"/>
        <v>450</v>
      </c>
      <c r="D44">
        <f>FLOOR((MIN(E43, 25000) / 25000) * A$34 + SUM(B$33:B44), 1)</f>
        <v>300</v>
      </c>
      <c r="E44">
        <f t="shared" si="9"/>
        <v>500</v>
      </c>
      <c r="I44">
        <v>0</v>
      </c>
      <c r="J44">
        <f t="shared" si="10"/>
        <v>5200</v>
      </c>
      <c r="K44">
        <f>FLOOR((MIN(L43, 25000) / 25000) * H$34 + SUM(I$33:I44), 1)</f>
        <v>3600</v>
      </c>
      <c r="L44">
        <f t="shared" si="11"/>
        <v>2100</v>
      </c>
    </row>
    <row r="45" spans="1:12" x14ac:dyDescent="0.25">
      <c r="C45">
        <f t="shared" si="8"/>
        <v>450</v>
      </c>
      <c r="D45">
        <f>FLOOR((MIN(E44, 25000) / 25000) * A$34 + SUM(B$33:B45), 1)</f>
        <v>300</v>
      </c>
      <c r="E45">
        <f t="shared" si="9"/>
        <v>650</v>
      </c>
      <c r="J45">
        <f t="shared" si="10"/>
        <v>5200</v>
      </c>
      <c r="K45">
        <f>FLOOR((MIN(L44, 25000) / 25000) * H$34 + SUM(I$33:I45), 1)</f>
        <v>3600</v>
      </c>
      <c r="L45">
        <f t="shared" si="11"/>
        <v>3700</v>
      </c>
    </row>
    <row r="46" spans="1:12" x14ac:dyDescent="0.25">
      <c r="C46">
        <f t="shared" si="8"/>
        <v>450</v>
      </c>
      <c r="D46">
        <f>FLOOR((MIN(E45, 25000) / 25000) * A$34 + SUM(B$33:B46), 1)</f>
        <v>300</v>
      </c>
      <c r="E46">
        <f t="shared" si="9"/>
        <v>800</v>
      </c>
      <c r="J46">
        <f t="shared" si="10"/>
        <v>5200</v>
      </c>
      <c r="K46">
        <f>FLOOR((MIN(L45, 25000) / 25000) * H$34 + SUM(I$33:I46), 1)</f>
        <v>3600</v>
      </c>
      <c r="L46">
        <f t="shared" si="11"/>
        <v>5300</v>
      </c>
    </row>
    <row r="47" spans="1:12" x14ac:dyDescent="0.25">
      <c r="C47">
        <f t="shared" si="8"/>
        <v>450</v>
      </c>
      <c r="D47">
        <f>FLOOR((MIN(E46, 25000) / 25000) * A$34 + SUM(B$33:B47), 1)</f>
        <v>300</v>
      </c>
      <c r="E47">
        <f t="shared" si="9"/>
        <v>950</v>
      </c>
      <c r="J47">
        <f t="shared" si="10"/>
        <v>5200</v>
      </c>
      <c r="K47">
        <f>FLOOR((MIN(L46, 25000) / 25000) * H$34 + SUM(I$33:I47), 1)</f>
        <v>3600</v>
      </c>
      <c r="L47">
        <f t="shared" si="11"/>
        <v>6900</v>
      </c>
    </row>
    <row r="48" spans="1:12" x14ac:dyDescent="0.25">
      <c r="B48">
        <v>100</v>
      </c>
      <c r="C48">
        <f t="shared" si="8"/>
        <v>450</v>
      </c>
      <c r="D48">
        <f>FLOOR((MIN(E47, 25000) / 25000) * A$34 + SUM(B$33:B48), 1)</f>
        <v>400</v>
      </c>
      <c r="E48">
        <f t="shared" si="9"/>
        <v>0</v>
      </c>
      <c r="J48">
        <f t="shared" si="10"/>
        <v>5200</v>
      </c>
      <c r="K48">
        <f>FLOOR((MIN(L47, 25000) / 25000) * H$34 + SUM(I$33:I48), 1)</f>
        <v>3600</v>
      </c>
      <c r="L48">
        <f t="shared" si="11"/>
        <v>8500</v>
      </c>
    </row>
    <row r="49" spans="3:12" x14ac:dyDescent="0.25">
      <c r="C49">
        <f t="shared" si="8"/>
        <v>450</v>
      </c>
      <c r="D49">
        <f>FLOOR((MIN(E48, 25000) / 25000) * A$34 + SUM(B$33:B49), 1)</f>
        <v>400</v>
      </c>
      <c r="E49">
        <f t="shared" si="9"/>
        <v>50</v>
      </c>
      <c r="J49">
        <f t="shared" si="10"/>
        <v>5200</v>
      </c>
      <c r="K49">
        <f>FLOOR((MIN(L48, 25000) / 25000) * H$34 + SUM(I$33:I49), 1)</f>
        <v>3600</v>
      </c>
      <c r="L49">
        <f t="shared" si="11"/>
        <v>10000</v>
      </c>
    </row>
    <row r="50" spans="3:12" x14ac:dyDescent="0.25">
      <c r="C50">
        <f t="shared" si="8"/>
        <v>450</v>
      </c>
      <c r="D50">
        <f>FLOOR((MIN(E49, 25000) / 25000) * A$34 + SUM(B$33:B50), 1)</f>
        <v>400</v>
      </c>
      <c r="E50">
        <f t="shared" si="9"/>
        <v>100</v>
      </c>
      <c r="J50">
        <f t="shared" si="10"/>
        <v>5200</v>
      </c>
      <c r="K50">
        <f>FLOOR((MIN(L49, 25000) / 25000) * H$34 + SUM(I$33:I50), 1)</f>
        <v>3600</v>
      </c>
      <c r="L50">
        <f t="shared" si="11"/>
        <v>10000</v>
      </c>
    </row>
    <row r="51" spans="3:12" x14ac:dyDescent="0.25">
      <c r="C51">
        <f t="shared" si="8"/>
        <v>450</v>
      </c>
      <c r="D51">
        <f>FLOOR((MIN(E50, 25000) / 25000) * A$34 + SUM(B$33:B51), 1)</f>
        <v>400</v>
      </c>
      <c r="E51">
        <f t="shared" si="9"/>
        <v>150</v>
      </c>
      <c r="J51">
        <f t="shared" si="10"/>
        <v>5200</v>
      </c>
      <c r="K51">
        <f>FLOOR((MIN(L50, 25000) / 25000) * H$34 + SUM(I$33:I51), 1)</f>
        <v>3600</v>
      </c>
      <c r="L51">
        <f t="shared" si="11"/>
        <v>10000</v>
      </c>
    </row>
    <row r="52" spans="3:12" x14ac:dyDescent="0.25">
      <c r="C52">
        <f t="shared" si="8"/>
        <v>450</v>
      </c>
      <c r="D52">
        <f>FLOOR((MIN(E51, 25000) / 25000) * A$34 + SUM(B$33:B52), 1)</f>
        <v>400</v>
      </c>
      <c r="E52">
        <f t="shared" si="9"/>
        <v>200</v>
      </c>
      <c r="J52">
        <f t="shared" si="10"/>
        <v>5200</v>
      </c>
      <c r="K52">
        <f>FLOOR((MIN(L51, 25000) / 25000) * H$34 + SUM(I$33:I52), 1)</f>
        <v>3600</v>
      </c>
      <c r="L52">
        <f t="shared" si="11"/>
        <v>10000</v>
      </c>
    </row>
    <row r="53" spans="3:12" x14ac:dyDescent="0.25">
      <c r="J53">
        <f t="shared" si="10"/>
        <v>5200</v>
      </c>
      <c r="K53">
        <f>FLOOR((MIN(L52, 25000) / 25000) * H$34 + SUM(I$33:I53), 1)</f>
        <v>3600</v>
      </c>
      <c r="L53">
        <f t="shared" si="11"/>
        <v>10000</v>
      </c>
    </row>
    <row r="54" spans="3:12" x14ac:dyDescent="0.25">
      <c r="J54">
        <f t="shared" si="10"/>
        <v>5200</v>
      </c>
      <c r="K54">
        <f>FLOOR((MIN(L53, 25000) / 25000) * H$34 + SUM(I$33:I54), 1)</f>
        <v>3600</v>
      </c>
      <c r="L54">
        <f t="shared" si="11"/>
        <v>10000</v>
      </c>
    </row>
    <row r="55" spans="3:12" x14ac:dyDescent="0.25">
      <c r="J55">
        <f t="shared" si="10"/>
        <v>5200</v>
      </c>
      <c r="K55">
        <f>FLOOR((MIN(L54, 25000) / 25000) * H$34 + SUM(I$33:I55), 1)</f>
        <v>3600</v>
      </c>
      <c r="L55">
        <f t="shared" si="11"/>
        <v>10000</v>
      </c>
    </row>
    <row r="56" spans="3:12" x14ac:dyDescent="0.25">
      <c r="J56">
        <f t="shared" si="10"/>
        <v>5200</v>
      </c>
      <c r="K56">
        <f>FLOOR((MIN(L55, 25000) / 25000) * H$34 + SUM(I$33:I56), 1)</f>
        <v>3600</v>
      </c>
      <c r="L56">
        <f t="shared" si="11"/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2023-06-18T20:28:24Z</dcterms:created>
  <dcterms:modified xsi:type="dcterms:W3CDTF">2023-06-22T06:17:43Z</dcterms:modified>
</cp:coreProperties>
</file>