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pecedu-my.sharepoint.com/personal/20172033_unapec_edu_do/Documents/"/>
    </mc:Choice>
  </mc:AlternateContent>
  <xr:revisionPtr revIDLastSave="0" documentId="8_{0969714B-7740-4A5A-B20D-AF26742A7A9D}" xr6:coauthVersionLast="47" xr6:coauthVersionMax="47" xr10:uidLastSave="{00000000-0000-0000-0000-000000000000}"/>
  <bookViews>
    <workbookView xWindow="-120" yWindow="-120" windowWidth="29040" windowHeight="15990" xr2:uid="{E92E1668-6A1D-4109-AE2B-4CE0FD8226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7" i="1" l="1"/>
  <c r="H77" i="1"/>
  <c r="I77" i="1"/>
  <c r="J77" i="1"/>
  <c r="K77" i="1"/>
  <c r="L77" i="1" s="1"/>
  <c r="N77" i="1"/>
  <c r="Q77" i="1" s="1"/>
  <c r="T77" i="1" a="1"/>
  <c r="T77" i="1" s="1"/>
  <c r="G78" i="1"/>
  <c r="H78" i="1"/>
  <c r="I78" i="1"/>
  <c r="J78" i="1"/>
  <c r="K78" i="1"/>
  <c r="L78" i="1" s="1"/>
  <c r="O78" i="1"/>
  <c r="R78" i="1" s="1"/>
  <c r="T78" i="1" a="1"/>
  <c r="T78" i="1" s="1"/>
  <c r="G79" i="1"/>
  <c r="H79" i="1"/>
  <c r="I79" i="1"/>
  <c r="J79" i="1"/>
  <c r="K79" i="1"/>
  <c r="L79" i="1"/>
  <c r="N79" i="1"/>
  <c r="Q79" i="1" s="1"/>
  <c r="T79" i="1" a="1"/>
  <c r="T79" i="1" s="1"/>
  <c r="G80" i="1"/>
  <c r="H80" i="1"/>
  <c r="I80" i="1"/>
  <c r="J80" i="1"/>
  <c r="K80" i="1"/>
  <c r="L80" i="1" s="1"/>
  <c r="T80" i="1" a="1"/>
  <c r="T80" i="1"/>
  <c r="G81" i="1"/>
  <c r="H81" i="1"/>
  <c r="I81" i="1"/>
  <c r="J81" i="1"/>
  <c r="K81" i="1"/>
  <c r="L81" i="1" s="1"/>
  <c r="N81" i="1"/>
  <c r="Q81" i="1" s="1"/>
  <c r="T81" i="1" a="1"/>
  <c r="T81" i="1" s="1"/>
  <c r="G82" i="1"/>
  <c r="H82" i="1"/>
  <c r="I82" i="1"/>
  <c r="J82" i="1"/>
  <c r="K82" i="1"/>
  <c r="L82" i="1" s="1"/>
  <c r="O82" i="1"/>
  <c r="R82" i="1" s="1"/>
  <c r="T82" i="1" a="1"/>
  <c r="T82" i="1" s="1"/>
  <c r="G83" i="1"/>
  <c r="H83" i="1"/>
  <c r="I83" i="1"/>
  <c r="J83" i="1"/>
  <c r="K83" i="1"/>
  <c r="O83" i="1" s="1"/>
  <c r="R83" i="1" s="1"/>
  <c r="L83" i="1"/>
  <c r="N83" i="1"/>
  <c r="Q83" i="1" s="1"/>
  <c r="T83" i="1" a="1"/>
  <c r="T83" i="1" s="1"/>
  <c r="G84" i="1"/>
  <c r="H84" i="1"/>
  <c r="I84" i="1"/>
  <c r="J84" i="1"/>
  <c r="K84" i="1"/>
  <c r="L84" i="1" s="1"/>
  <c r="T84" i="1" a="1"/>
  <c r="T84" i="1"/>
  <c r="G85" i="1"/>
  <c r="H85" i="1"/>
  <c r="I85" i="1"/>
  <c r="J85" i="1"/>
  <c r="K85" i="1"/>
  <c r="L85" i="1" s="1"/>
  <c r="T85" i="1" a="1"/>
  <c r="T85" i="1" s="1"/>
  <c r="G86" i="1"/>
  <c r="H86" i="1"/>
  <c r="I86" i="1"/>
  <c r="J86" i="1"/>
  <c r="K86" i="1"/>
  <c r="L86" i="1" s="1"/>
  <c r="T86" i="1" a="1"/>
  <c r="T86" i="1" s="1"/>
  <c r="G87" i="1"/>
  <c r="H87" i="1"/>
  <c r="I87" i="1"/>
  <c r="J87" i="1"/>
  <c r="K87" i="1"/>
  <c r="O87" i="1" s="1"/>
  <c r="R87" i="1" s="1"/>
  <c r="L87" i="1"/>
  <c r="N87" i="1"/>
  <c r="Q87" i="1" s="1"/>
  <c r="T87" i="1" a="1"/>
  <c r="T87" i="1" s="1"/>
  <c r="G88" i="1"/>
  <c r="H88" i="1"/>
  <c r="I88" i="1"/>
  <c r="J88" i="1"/>
  <c r="K88" i="1"/>
  <c r="N88" i="1" s="1"/>
  <c r="Q88" i="1" s="1"/>
  <c r="T88" i="1" a="1"/>
  <c r="T88" i="1"/>
  <c r="G89" i="1"/>
  <c r="H89" i="1"/>
  <c r="I89" i="1"/>
  <c r="J89" i="1"/>
  <c r="K89" i="1"/>
  <c r="N89" i="1" s="1"/>
  <c r="Q89" i="1" s="1"/>
  <c r="T89" i="1" a="1"/>
  <c r="T89" i="1" s="1"/>
  <c r="G90" i="1"/>
  <c r="H90" i="1"/>
  <c r="I90" i="1"/>
  <c r="J90" i="1"/>
  <c r="K90" i="1"/>
  <c r="T90" i="1" a="1"/>
  <c r="T90" i="1" s="1"/>
  <c r="G91" i="1"/>
  <c r="H91" i="1"/>
  <c r="I91" i="1"/>
  <c r="J91" i="1"/>
  <c r="K91" i="1"/>
  <c r="L91" i="1"/>
  <c r="N91" i="1"/>
  <c r="Q91" i="1" s="1"/>
  <c r="T91" i="1" a="1"/>
  <c r="T91" i="1" s="1"/>
  <c r="G92" i="1"/>
  <c r="H92" i="1"/>
  <c r="I92" i="1"/>
  <c r="J92" i="1"/>
  <c r="K92" i="1"/>
  <c r="N92" i="1" s="1"/>
  <c r="Q92" i="1" s="1"/>
  <c r="T92" i="1" a="1"/>
  <c r="T92" i="1"/>
  <c r="G93" i="1"/>
  <c r="H93" i="1"/>
  <c r="I93" i="1"/>
  <c r="J93" i="1"/>
  <c r="K93" i="1"/>
  <c r="T93" i="1" a="1"/>
  <c r="T93" i="1" s="1"/>
  <c r="G94" i="1"/>
  <c r="H94" i="1"/>
  <c r="I94" i="1"/>
  <c r="J94" i="1"/>
  <c r="K94" i="1"/>
  <c r="L94" i="1" s="1"/>
  <c r="T94" i="1" a="1"/>
  <c r="T94" i="1" s="1"/>
  <c r="G95" i="1"/>
  <c r="H95" i="1"/>
  <c r="I95" i="1"/>
  <c r="J95" i="1"/>
  <c r="K95" i="1"/>
  <c r="L95" i="1"/>
  <c r="N95" i="1"/>
  <c r="Q95" i="1" s="1"/>
  <c r="T95" i="1" a="1"/>
  <c r="T95" i="1" s="1"/>
  <c r="G96" i="1"/>
  <c r="H96" i="1"/>
  <c r="I96" i="1"/>
  <c r="J96" i="1"/>
  <c r="K96" i="1"/>
  <c r="N96" i="1"/>
  <c r="Q96" i="1" s="1"/>
  <c r="T96" i="1" a="1"/>
  <c r="T96" i="1"/>
  <c r="G97" i="1"/>
  <c r="H97" i="1"/>
  <c r="I97" i="1"/>
  <c r="J97" i="1"/>
  <c r="K97" i="1"/>
  <c r="T97" i="1" a="1"/>
  <c r="T97" i="1" s="1"/>
  <c r="G98" i="1"/>
  <c r="H98" i="1"/>
  <c r="I98" i="1"/>
  <c r="J98" i="1"/>
  <c r="K98" i="1"/>
  <c r="L98" i="1" s="1"/>
  <c r="T98" i="1" a="1"/>
  <c r="T98" i="1" s="1"/>
  <c r="G99" i="1"/>
  <c r="H99" i="1"/>
  <c r="I99" i="1"/>
  <c r="J99" i="1"/>
  <c r="K99" i="1"/>
  <c r="L99" i="1"/>
  <c r="N99" i="1"/>
  <c r="Q99" i="1" s="1"/>
  <c r="T99" i="1" a="1"/>
  <c r="T99" i="1" s="1"/>
  <c r="G100" i="1"/>
  <c r="H100" i="1"/>
  <c r="I100" i="1"/>
  <c r="J100" i="1"/>
  <c r="K100" i="1"/>
  <c r="N100" i="1"/>
  <c r="Q100" i="1" s="1"/>
  <c r="T100" i="1" a="1"/>
  <c r="T100" i="1" s="1"/>
  <c r="G101" i="1"/>
  <c r="H101" i="1"/>
  <c r="I101" i="1"/>
  <c r="J101" i="1"/>
  <c r="K101" i="1"/>
  <c r="T101" i="1" a="1"/>
  <c r="T101" i="1" s="1"/>
  <c r="G102" i="1"/>
  <c r="H102" i="1"/>
  <c r="I102" i="1"/>
  <c r="J102" i="1"/>
  <c r="K102" i="1"/>
  <c r="L102" i="1" s="1"/>
  <c r="T102" i="1" a="1"/>
  <c r="T102" i="1" s="1"/>
  <c r="G103" i="1"/>
  <c r="H103" i="1"/>
  <c r="I103" i="1"/>
  <c r="J103" i="1"/>
  <c r="K103" i="1"/>
  <c r="L103" i="1" s="1"/>
  <c r="N103" i="1"/>
  <c r="Q103" i="1" s="1"/>
  <c r="T103" i="1" a="1"/>
  <c r="T103" i="1" s="1"/>
  <c r="G104" i="1"/>
  <c r="H104" i="1"/>
  <c r="I104" i="1"/>
  <c r="J104" i="1"/>
  <c r="K104" i="1"/>
  <c r="N104" i="1"/>
  <c r="Q104" i="1" s="1"/>
  <c r="T104" i="1" a="1"/>
  <c r="T104" i="1" s="1"/>
  <c r="G105" i="1"/>
  <c r="H105" i="1"/>
  <c r="I105" i="1"/>
  <c r="J105" i="1"/>
  <c r="K105" i="1"/>
  <c r="T105" i="1" a="1"/>
  <c r="T105" i="1" s="1"/>
  <c r="G106" i="1"/>
  <c r="H106" i="1"/>
  <c r="I106" i="1"/>
  <c r="J106" i="1"/>
  <c r="K106" i="1"/>
  <c r="L106" i="1" s="1"/>
  <c r="T106" i="1" a="1"/>
  <c r="T106" i="1" s="1"/>
  <c r="G107" i="1"/>
  <c r="H107" i="1"/>
  <c r="I107" i="1"/>
  <c r="J107" i="1"/>
  <c r="K107" i="1"/>
  <c r="L107" i="1" s="1"/>
  <c r="N107" i="1"/>
  <c r="Q107" i="1" s="1"/>
  <c r="T107" i="1" a="1"/>
  <c r="T107" i="1" s="1"/>
  <c r="G108" i="1"/>
  <c r="H108" i="1"/>
  <c r="I108" i="1"/>
  <c r="J108" i="1"/>
  <c r="K108" i="1"/>
  <c r="N108" i="1"/>
  <c r="Q108" i="1" s="1"/>
  <c r="T108" i="1" a="1"/>
  <c r="T108" i="1" s="1"/>
  <c r="G109" i="1"/>
  <c r="H109" i="1"/>
  <c r="I109" i="1"/>
  <c r="J109" i="1"/>
  <c r="K109" i="1"/>
  <c r="T109" i="1" a="1"/>
  <c r="T109" i="1" s="1"/>
  <c r="G110" i="1"/>
  <c r="H110" i="1"/>
  <c r="I110" i="1"/>
  <c r="J110" i="1"/>
  <c r="K110" i="1"/>
  <c r="L110" i="1" s="1"/>
  <c r="T110" i="1" a="1"/>
  <c r="T110" i="1" s="1"/>
  <c r="G111" i="1"/>
  <c r="H111" i="1"/>
  <c r="I111" i="1"/>
  <c r="J111" i="1"/>
  <c r="K111" i="1"/>
  <c r="L111" i="1" s="1"/>
  <c r="N111" i="1"/>
  <c r="Q111" i="1"/>
  <c r="T111" i="1" a="1"/>
  <c r="T111" i="1" s="1"/>
  <c r="G112" i="1"/>
  <c r="H112" i="1"/>
  <c r="I112" i="1"/>
  <c r="J112" i="1"/>
  <c r="K112" i="1"/>
  <c r="N112" i="1"/>
  <c r="Q112" i="1" s="1"/>
  <c r="T112" i="1" a="1"/>
  <c r="T112" i="1" s="1"/>
  <c r="V112" i="1" s="1"/>
  <c r="G113" i="1"/>
  <c r="H113" i="1"/>
  <c r="I113" i="1"/>
  <c r="J113" i="1"/>
  <c r="K113" i="1"/>
  <c r="T113" i="1" a="1"/>
  <c r="T113" i="1" s="1"/>
  <c r="G114" i="1"/>
  <c r="H114" i="1"/>
  <c r="I114" i="1"/>
  <c r="J114" i="1"/>
  <c r="K114" i="1"/>
  <c r="L114" i="1" s="1"/>
  <c r="T114" i="1" a="1"/>
  <c r="T114" i="1" s="1"/>
  <c r="G115" i="1"/>
  <c r="H115" i="1"/>
  <c r="I115" i="1"/>
  <c r="J115" i="1"/>
  <c r="K115" i="1"/>
  <c r="L115" i="1" s="1"/>
  <c r="T115" i="1" a="1"/>
  <c r="T115" i="1" s="1"/>
  <c r="G116" i="1"/>
  <c r="H116" i="1"/>
  <c r="I116" i="1"/>
  <c r="J116" i="1"/>
  <c r="K116" i="1"/>
  <c r="N116" i="1"/>
  <c r="Q116" i="1" s="1"/>
  <c r="T116" i="1" a="1"/>
  <c r="T116" i="1" s="1"/>
  <c r="G117" i="1"/>
  <c r="H117" i="1"/>
  <c r="I117" i="1"/>
  <c r="J117" i="1"/>
  <c r="K117" i="1"/>
  <c r="T117" i="1" a="1"/>
  <c r="T117" i="1" s="1"/>
  <c r="G118" i="1"/>
  <c r="H118" i="1"/>
  <c r="I118" i="1"/>
  <c r="J118" i="1"/>
  <c r="K118" i="1"/>
  <c r="L118" i="1" s="1"/>
  <c r="T118" i="1" a="1"/>
  <c r="T118" i="1" s="1"/>
  <c r="G119" i="1"/>
  <c r="H119" i="1"/>
  <c r="I119" i="1"/>
  <c r="J119" i="1"/>
  <c r="K119" i="1"/>
  <c r="L119" i="1"/>
  <c r="M119" i="1" s="1"/>
  <c r="N119" i="1"/>
  <c r="Q119" i="1" s="1"/>
  <c r="P119" i="1"/>
  <c r="S119" i="1" s="1"/>
  <c r="T119" i="1" a="1"/>
  <c r="T119" i="1" s="1"/>
  <c r="G120" i="1"/>
  <c r="H120" i="1"/>
  <c r="I120" i="1"/>
  <c r="J120" i="1"/>
  <c r="K120" i="1"/>
  <c r="N120" i="1" s="1"/>
  <c r="Q120" i="1" s="1"/>
  <c r="T120" i="1" a="1"/>
  <c r="T120" i="1" s="1"/>
  <c r="G121" i="1"/>
  <c r="H121" i="1"/>
  <c r="I121" i="1"/>
  <c r="J121" i="1"/>
  <c r="K121" i="1" s="1"/>
  <c r="T121" i="1" a="1"/>
  <c r="T121" i="1" s="1"/>
  <c r="G122" i="1"/>
  <c r="H122" i="1"/>
  <c r="I122" i="1"/>
  <c r="J122" i="1"/>
  <c r="K122" i="1"/>
  <c r="L122" i="1" s="1"/>
  <c r="T122" i="1" a="1"/>
  <c r="T122" i="1" s="1"/>
  <c r="G123" i="1"/>
  <c r="H123" i="1"/>
  <c r="I123" i="1"/>
  <c r="J123" i="1"/>
  <c r="K123" i="1"/>
  <c r="L123" i="1" s="1"/>
  <c r="N123" i="1"/>
  <c r="Q123" i="1" s="1"/>
  <c r="T123" i="1" a="1"/>
  <c r="T123" i="1" s="1"/>
  <c r="G124" i="1"/>
  <c r="H124" i="1"/>
  <c r="I124" i="1"/>
  <c r="J124" i="1"/>
  <c r="K124" i="1"/>
  <c r="N124" i="1"/>
  <c r="Q124" i="1" s="1"/>
  <c r="T124" i="1" a="1"/>
  <c r="T124" i="1" s="1"/>
  <c r="V124" i="1" s="1"/>
  <c r="G125" i="1"/>
  <c r="H125" i="1"/>
  <c r="I125" i="1"/>
  <c r="J125" i="1"/>
  <c r="K125" i="1"/>
  <c r="N125" i="1" s="1"/>
  <c r="Q125" i="1" s="1"/>
  <c r="T125" i="1" a="1"/>
  <c r="T125" i="1" s="1"/>
  <c r="G126" i="1"/>
  <c r="H126" i="1"/>
  <c r="I126" i="1"/>
  <c r="J126" i="1"/>
  <c r="K126" i="1"/>
  <c r="L126" i="1" s="1"/>
  <c r="N126" i="1"/>
  <c r="Q126" i="1" s="1"/>
  <c r="T126" i="1" a="1"/>
  <c r="T126" i="1" s="1"/>
  <c r="G127" i="1"/>
  <c r="H127" i="1"/>
  <c r="I127" i="1"/>
  <c r="J127" i="1"/>
  <c r="K127" i="1"/>
  <c r="L127" i="1" s="1"/>
  <c r="N127" i="1"/>
  <c r="Q127" i="1" s="1"/>
  <c r="T127" i="1" a="1"/>
  <c r="T127" i="1" s="1"/>
  <c r="G128" i="1"/>
  <c r="H128" i="1"/>
  <c r="I128" i="1"/>
  <c r="J128" i="1"/>
  <c r="K128" i="1"/>
  <c r="N128" i="1"/>
  <c r="Q128" i="1" s="1"/>
  <c r="T128" i="1" a="1"/>
  <c r="T128" i="1"/>
  <c r="G129" i="1"/>
  <c r="H129" i="1"/>
  <c r="I129" i="1"/>
  <c r="J129" i="1"/>
  <c r="K129" i="1"/>
  <c r="N129" i="1" s="1"/>
  <c r="Q129" i="1" s="1"/>
  <c r="T129" i="1" a="1"/>
  <c r="T129" i="1" s="1"/>
  <c r="G130" i="1"/>
  <c r="H130" i="1"/>
  <c r="I130" i="1"/>
  <c r="J130" i="1"/>
  <c r="K130" i="1"/>
  <c r="L130" i="1" s="1"/>
  <c r="T130" i="1" a="1"/>
  <c r="T130" i="1" s="1"/>
  <c r="G131" i="1"/>
  <c r="H131" i="1"/>
  <c r="I131" i="1"/>
  <c r="J131" i="1"/>
  <c r="K131" i="1"/>
  <c r="L131" i="1" s="1"/>
  <c r="T131" i="1" a="1"/>
  <c r="T131" i="1" s="1"/>
  <c r="G132" i="1"/>
  <c r="H132" i="1"/>
  <c r="I132" i="1"/>
  <c r="J132" i="1"/>
  <c r="K132" i="1"/>
  <c r="N132" i="1"/>
  <c r="Q132" i="1" s="1"/>
  <c r="T132" i="1" a="1"/>
  <c r="T132" i="1"/>
  <c r="G133" i="1"/>
  <c r="H133" i="1"/>
  <c r="I133" i="1"/>
  <c r="J133" i="1"/>
  <c r="K133" i="1" s="1"/>
  <c r="T133" i="1" a="1"/>
  <c r="T133" i="1" s="1"/>
  <c r="G134" i="1"/>
  <c r="H134" i="1"/>
  <c r="I134" i="1"/>
  <c r="J134" i="1"/>
  <c r="K134" i="1"/>
  <c r="L134" i="1" s="1"/>
  <c r="M134" i="1" s="1"/>
  <c r="T134" i="1" a="1"/>
  <c r="T134" i="1" s="1"/>
  <c r="G135" i="1"/>
  <c r="H135" i="1"/>
  <c r="I135" i="1"/>
  <c r="J135" i="1"/>
  <c r="K135" i="1"/>
  <c r="T135" i="1" a="1"/>
  <c r="T135" i="1" s="1"/>
  <c r="G136" i="1"/>
  <c r="H136" i="1"/>
  <c r="I136" i="1"/>
  <c r="J136" i="1"/>
  <c r="K136" i="1"/>
  <c r="T136" i="1" a="1"/>
  <c r="T136" i="1" s="1"/>
  <c r="V136" i="1" s="1"/>
  <c r="G137" i="1"/>
  <c r="H137" i="1"/>
  <c r="I137" i="1"/>
  <c r="J137" i="1"/>
  <c r="K137" i="1"/>
  <c r="T137" i="1" a="1"/>
  <c r="T137" i="1" s="1"/>
  <c r="G138" i="1"/>
  <c r="H138" i="1"/>
  <c r="I138" i="1"/>
  <c r="J138" i="1"/>
  <c r="K138" i="1"/>
  <c r="L138" i="1" s="1"/>
  <c r="M138" i="1" s="1"/>
  <c r="T138" i="1" a="1"/>
  <c r="T138" i="1" s="1"/>
  <c r="G139" i="1"/>
  <c r="H139" i="1"/>
  <c r="I139" i="1"/>
  <c r="J139" i="1"/>
  <c r="K139" i="1"/>
  <c r="T139" i="1" a="1"/>
  <c r="T139" i="1" s="1"/>
  <c r="G140" i="1"/>
  <c r="H140" i="1"/>
  <c r="I140" i="1"/>
  <c r="J140" i="1"/>
  <c r="K140" i="1"/>
  <c r="N140" i="1" s="1"/>
  <c r="Q140" i="1" s="1"/>
  <c r="T140" i="1" a="1"/>
  <c r="T140" i="1" s="1"/>
  <c r="V140" i="1" s="1"/>
  <c r="G141" i="1"/>
  <c r="H141" i="1"/>
  <c r="I141" i="1"/>
  <c r="J141" i="1"/>
  <c r="K141" i="1"/>
  <c r="T141" i="1" a="1"/>
  <c r="T141" i="1" s="1"/>
  <c r="G142" i="1"/>
  <c r="H142" i="1"/>
  <c r="I142" i="1"/>
  <c r="J142" i="1"/>
  <c r="K142" i="1"/>
  <c r="L142" i="1" s="1"/>
  <c r="M142" i="1" s="1"/>
  <c r="T142" i="1" a="1"/>
  <c r="T142" i="1" s="1"/>
  <c r="G143" i="1"/>
  <c r="H143" i="1"/>
  <c r="I143" i="1"/>
  <c r="J143" i="1"/>
  <c r="K143" i="1"/>
  <c r="T143" i="1" a="1"/>
  <c r="T143" i="1" s="1"/>
  <c r="G144" i="1"/>
  <c r="H144" i="1"/>
  <c r="I144" i="1"/>
  <c r="J144" i="1"/>
  <c r="K144" i="1"/>
  <c r="T144" i="1" a="1"/>
  <c r="T144" i="1" s="1"/>
  <c r="V144" i="1" s="1"/>
  <c r="G145" i="1"/>
  <c r="H145" i="1"/>
  <c r="I145" i="1"/>
  <c r="J145" i="1"/>
  <c r="K145" i="1"/>
  <c r="T145" i="1" a="1"/>
  <c r="T145" i="1" s="1"/>
  <c r="G146" i="1"/>
  <c r="H146" i="1"/>
  <c r="I146" i="1"/>
  <c r="J146" i="1"/>
  <c r="K146" i="1"/>
  <c r="L146" i="1" s="1"/>
  <c r="M146" i="1" s="1"/>
  <c r="T146" i="1" a="1"/>
  <c r="T146" i="1" s="1"/>
  <c r="G147" i="1"/>
  <c r="H147" i="1"/>
  <c r="I147" i="1"/>
  <c r="J147" i="1"/>
  <c r="K147" i="1"/>
  <c r="T147" i="1" a="1"/>
  <c r="T147" i="1" s="1"/>
  <c r="G148" i="1"/>
  <c r="H148" i="1"/>
  <c r="I148" i="1"/>
  <c r="J148" i="1"/>
  <c r="K148" i="1"/>
  <c r="T148" i="1" a="1"/>
  <c r="T148" i="1" s="1"/>
  <c r="V148" i="1" s="1"/>
  <c r="G149" i="1"/>
  <c r="H149" i="1"/>
  <c r="I149" i="1"/>
  <c r="J149" i="1"/>
  <c r="K149" i="1"/>
  <c r="N149" i="1" s="1"/>
  <c r="Q149" i="1" s="1"/>
  <c r="T149" i="1" a="1"/>
  <c r="T149" i="1" s="1"/>
  <c r="G150" i="1"/>
  <c r="H150" i="1"/>
  <c r="I150" i="1"/>
  <c r="J150" i="1"/>
  <c r="K150" i="1"/>
  <c r="L150" i="1" s="1"/>
  <c r="M150" i="1" s="1"/>
  <c r="T150" i="1" a="1"/>
  <c r="T150" i="1" s="1"/>
  <c r="G151" i="1"/>
  <c r="H151" i="1"/>
  <c r="I151" i="1"/>
  <c r="J151" i="1"/>
  <c r="K151" i="1"/>
  <c r="T151" i="1" a="1"/>
  <c r="T151" i="1" s="1"/>
  <c r="G152" i="1"/>
  <c r="H152" i="1"/>
  <c r="I152" i="1"/>
  <c r="J152" i="1"/>
  <c r="K152" i="1"/>
  <c r="T152" i="1" a="1"/>
  <c r="T152" i="1"/>
  <c r="G153" i="1"/>
  <c r="H153" i="1"/>
  <c r="I153" i="1"/>
  <c r="J153" i="1"/>
  <c r="K153" i="1"/>
  <c r="T153" i="1" a="1"/>
  <c r="T153" i="1" s="1"/>
  <c r="G154" i="1"/>
  <c r="H154" i="1"/>
  <c r="I154" i="1"/>
  <c r="J154" i="1"/>
  <c r="K154" i="1"/>
  <c r="L154" i="1" s="1"/>
  <c r="M154" i="1" s="1"/>
  <c r="T154" i="1" a="1"/>
  <c r="T154" i="1" s="1"/>
  <c r="V154" i="1" s="1"/>
  <c r="G155" i="1"/>
  <c r="H155" i="1"/>
  <c r="I155" i="1"/>
  <c r="J155" i="1"/>
  <c r="K155" i="1"/>
  <c r="T155" i="1" a="1"/>
  <c r="T155" i="1" s="1"/>
  <c r="V155" i="1" s="1"/>
  <c r="G156" i="1"/>
  <c r="H156" i="1"/>
  <c r="I156" i="1"/>
  <c r="J156" i="1"/>
  <c r="K156" i="1"/>
  <c r="N156" i="1" s="1"/>
  <c r="Q156" i="1" s="1"/>
  <c r="T156" i="1" a="1"/>
  <c r="T156" i="1"/>
  <c r="V156" i="1" s="1"/>
  <c r="G157" i="1"/>
  <c r="H157" i="1"/>
  <c r="I157" i="1"/>
  <c r="J157" i="1"/>
  <c r="K157" i="1"/>
  <c r="T157" i="1" a="1"/>
  <c r="T157" i="1" s="1"/>
  <c r="G158" i="1"/>
  <c r="H158" i="1"/>
  <c r="I158" i="1"/>
  <c r="J158" i="1"/>
  <c r="K158" i="1" s="1"/>
  <c r="T158" i="1" a="1"/>
  <c r="T158" i="1"/>
  <c r="V158" i="1" s="1"/>
  <c r="G159" i="1"/>
  <c r="H159" i="1"/>
  <c r="I159" i="1"/>
  <c r="J159" i="1"/>
  <c r="K159" i="1" s="1"/>
  <c r="T159" i="1" a="1"/>
  <c r="T159" i="1" s="1"/>
  <c r="G160" i="1"/>
  <c r="H160" i="1"/>
  <c r="I160" i="1"/>
  <c r="J160" i="1"/>
  <c r="K160" i="1"/>
  <c r="L160" i="1" s="1"/>
  <c r="M160" i="1"/>
  <c r="O160" i="1"/>
  <c r="R160" i="1" s="1"/>
  <c r="P160" i="1"/>
  <c r="S160" i="1" s="1"/>
  <c r="T160" i="1" a="1"/>
  <c r="T160" i="1" s="1"/>
  <c r="V160" i="1" s="1"/>
  <c r="G161" i="1"/>
  <c r="H161" i="1"/>
  <c r="I161" i="1"/>
  <c r="J161" i="1"/>
  <c r="K161" i="1"/>
  <c r="L161" i="1" s="1"/>
  <c r="N161" i="1"/>
  <c r="Q161" i="1" s="1"/>
  <c r="T161" i="1" a="1"/>
  <c r="T161" i="1" s="1"/>
  <c r="V161" i="1" s="1"/>
  <c r="G162" i="1"/>
  <c r="H162" i="1"/>
  <c r="I162" i="1"/>
  <c r="J162" i="1"/>
  <c r="K162" i="1" s="1"/>
  <c r="T162" i="1" a="1"/>
  <c r="T162" i="1"/>
  <c r="G163" i="1"/>
  <c r="H163" i="1"/>
  <c r="I163" i="1"/>
  <c r="J163" i="1"/>
  <c r="K163" i="1" s="1"/>
  <c r="T163" i="1" a="1"/>
  <c r="T163" i="1"/>
  <c r="G164" i="1"/>
  <c r="H164" i="1"/>
  <c r="I164" i="1"/>
  <c r="J164" i="1"/>
  <c r="K164" i="1" s="1"/>
  <c r="T164" i="1" a="1"/>
  <c r="T164" i="1"/>
  <c r="V164" i="1" s="1"/>
  <c r="G165" i="1"/>
  <c r="H165" i="1"/>
  <c r="I165" i="1"/>
  <c r="J165" i="1"/>
  <c r="K165" i="1" s="1"/>
  <c r="T165" i="1" a="1"/>
  <c r="T165" i="1"/>
  <c r="G166" i="1"/>
  <c r="H166" i="1"/>
  <c r="I166" i="1"/>
  <c r="J166" i="1"/>
  <c r="K166" i="1" s="1"/>
  <c r="T166" i="1" a="1"/>
  <c r="T166" i="1"/>
  <c r="G167" i="1"/>
  <c r="H167" i="1"/>
  <c r="I167" i="1"/>
  <c r="J167" i="1"/>
  <c r="K167" i="1" s="1"/>
  <c r="T167" i="1" a="1"/>
  <c r="T167" i="1"/>
  <c r="V167" i="1" s="1"/>
  <c r="G168" i="1"/>
  <c r="H168" i="1"/>
  <c r="I168" i="1"/>
  <c r="J168" i="1"/>
  <c r="K168" i="1" s="1"/>
  <c r="T168" i="1" a="1"/>
  <c r="T168" i="1" s="1"/>
  <c r="V168" i="1" s="1"/>
  <c r="G169" i="1"/>
  <c r="H169" i="1"/>
  <c r="I169" i="1"/>
  <c r="J169" i="1"/>
  <c r="K169" i="1" s="1"/>
  <c r="T169" i="1" a="1"/>
  <c r="T169" i="1"/>
  <c r="V169" i="1" s="1"/>
  <c r="G170" i="1"/>
  <c r="H170" i="1"/>
  <c r="I170" i="1"/>
  <c r="J170" i="1"/>
  <c r="K170" i="1" s="1"/>
  <c r="T170" i="1" a="1"/>
  <c r="T170" i="1" s="1"/>
  <c r="V170" i="1" s="1"/>
  <c r="G171" i="1"/>
  <c r="H171" i="1"/>
  <c r="I171" i="1"/>
  <c r="J171" i="1"/>
  <c r="K171" i="1" s="1"/>
  <c r="T171" i="1" a="1"/>
  <c r="T171" i="1"/>
  <c r="G172" i="1"/>
  <c r="H172" i="1"/>
  <c r="I172" i="1"/>
  <c r="J172" i="1"/>
  <c r="K172" i="1" s="1"/>
  <c r="T172" i="1" a="1"/>
  <c r="T172" i="1" s="1"/>
  <c r="V172" i="1" s="1"/>
  <c r="G173" i="1"/>
  <c r="H173" i="1"/>
  <c r="I173" i="1"/>
  <c r="J173" i="1"/>
  <c r="K173" i="1" s="1"/>
  <c r="T173" i="1" a="1"/>
  <c r="T173" i="1"/>
  <c r="V173" i="1" s="1"/>
  <c r="G174" i="1"/>
  <c r="H174" i="1"/>
  <c r="I174" i="1"/>
  <c r="J174" i="1"/>
  <c r="K174" i="1" s="1"/>
  <c r="T174" i="1" a="1"/>
  <c r="T174" i="1" s="1"/>
  <c r="V174" i="1" s="1"/>
  <c r="G175" i="1"/>
  <c r="H175" i="1"/>
  <c r="I175" i="1"/>
  <c r="J175" i="1"/>
  <c r="K175" i="1" s="1"/>
  <c r="T175" i="1" a="1"/>
  <c r="T175" i="1"/>
  <c r="G176" i="1"/>
  <c r="H176" i="1"/>
  <c r="I176" i="1"/>
  <c r="J176" i="1"/>
  <c r="K176" i="1" s="1"/>
  <c r="T176" i="1" a="1"/>
  <c r="T176" i="1" s="1"/>
  <c r="V176" i="1" s="1"/>
  <c r="V80" i="1"/>
  <c r="V81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I4" i="1"/>
  <c r="J4" i="1"/>
  <c r="K4" i="1" s="1"/>
  <c r="L4" i="1" s="1"/>
  <c r="T4" i="1" a="1"/>
  <c r="T4" i="1" s="1"/>
  <c r="I5" i="1"/>
  <c r="J5" i="1"/>
  <c r="K5" i="1" s="1"/>
  <c r="N5" i="1" s="1"/>
  <c r="Q5" i="1" s="1"/>
  <c r="T5" i="1" a="1"/>
  <c r="T5" i="1" s="1"/>
  <c r="I6" i="1"/>
  <c r="J6" i="1"/>
  <c r="K6" i="1" s="1"/>
  <c r="T6" i="1" a="1"/>
  <c r="T6" i="1" s="1"/>
  <c r="I7" i="1"/>
  <c r="J7" i="1"/>
  <c r="K7" i="1" s="1"/>
  <c r="T7" i="1" a="1"/>
  <c r="T7" i="1" s="1"/>
  <c r="I8" i="1"/>
  <c r="J8" i="1"/>
  <c r="K8" i="1" s="1"/>
  <c r="N8" i="1" s="1"/>
  <c r="Q8" i="1" s="1"/>
  <c r="T8" i="1" a="1"/>
  <c r="T8" i="1" s="1"/>
  <c r="I9" i="1"/>
  <c r="J9" i="1"/>
  <c r="K9" i="1" s="1"/>
  <c r="T9" i="1" a="1"/>
  <c r="T9" i="1" s="1"/>
  <c r="I10" i="1"/>
  <c r="J10" i="1"/>
  <c r="K10" i="1" s="1"/>
  <c r="T10" i="1" a="1"/>
  <c r="T10" i="1" s="1"/>
  <c r="I11" i="1"/>
  <c r="J11" i="1"/>
  <c r="K11" i="1" s="1"/>
  <c r="N11" i="1" s="1"/>
  <c r="Q11" i="1" s="1"/>
  <c r="T11" i="1" a="1"/>
  <c r="T11" i="1" s="1"/>
  <c r="I12" i="1"/>
  <c r="J12" i="1"/>
  <c r="K12" i="1" s="1"/>
  <c r="T12" i="1" a="1"/>
  <c r="T12" i="1" s="1"/>
  <c r="I13" i="1"/>
  <c r="J13" i="1"/>
  <c r="K13" i="1" s="1"/>
  <c r="T13" i="1" a="1"/>
  <c r="T13" i="1" s="1"/>
  <c r="I14" i="1"/>
  <c r="J14" i="1"/>
  <c r="K14" i="1" s="1"/>
  <c r="T14" i="1" a="1"/>
  <c r="T14" i="1" s="1"/>
  <c r="I15" i="1"/>
  <c r="J15" i="1"/>
  <c r="K15" i="1" s="1"/>
  <c r="T15" i="1" a="1"/>
  <c r="T15" i="1" s="1"/>
  <c r="I16" i="1"/>
  <c r="J16" i="1"/>
  <c r="K16" i="1" s="1"/>
  <c r="N16" i="1" s="1"/>
  <c r="Q16" i="1" s="1"/>
  <c r="T16" i="1" a="1"/>
  <c r="T16" i="1" s="1"/>
  <c r="I17" i="1"/>
  <c r="J17" i="1"/>
  <c r="K17" i="1" s="1"/>
  <c r="T17" i="1" a="1"/>
  <c r="T17" i="1" s="1"/>
  <c r="I18" i="1"/>
  <c r="J18" i="1"/>
  <c r="K18" i="1" s="1"/>
  <c r="T18" i="1" a="1"/>
  <c r="T18" i="1" s="1"/>
  <c r="I19" i="1"/>
  <c r="J19" i="1"/>
  <c r="K19" i="1" s="1"/>
  <c r="T19" i="1" a="1"/>
  <c r="T19" i="1" s="1"/>
  <c r="I20" i="1"/>
  <c r="J20" i="1"/>
  <c r="K20" i="1" s="1"/>
  <c r="T20" i="1" a="1"/>
  <c r="T20" i="1" s="1"/>
  <c r="I21" i="1"/>
  <c r="J21" i="1"/>
  <c r="K21" i="1" s="1"/>
  <c r="T21" i="1" a="1"/>
  <c r="T21" i="1" s="1"/>
  <c r="I22" i="1"/>
  <c r="J22" i="1"/>
  <c r="K22" i="1" s="1"/>
  <c r="T22" i="1" a="1"/>
  <c r="T22" i="1" s="1"/>
  <c r="I23" i="1"/>
  <c r="J23" i="1"/>
  <c r="K23" i="1" s="1"/>
  <c r="L23" i="1" s="1"/>
  <c r="M23" i="1" s="1"/>
  <c r="T23" i="1" a="1"/>
  <c r="T23" i="1" s="1"/>
  <c r="I24" i="1"/>
  <c r="J24" i="1"/>
  <c r="K24" i="1" s="1"/>
  <c r="L24" i="1" s="1"/>
  <c r="T24" i="1" a="1"/>
  <c r="T24" i="1" s="1"/>
  <c r="I25" i="1"/>
  <c r="J25" i="1"/>
  <c r="K25" i="1" s="1"/>
  <c r="T25" i="1" a="1"/>
  <c r="T25" i="1" s="1"/>
  <c r="I26" i="1"/>
  <c r="J26" i="1"/>
  <c r="K26" i="1" s="1"/>
  <c r="T26" i="1" a="1"/>
  <c r="T26" i="1" s="1"/>
  <c r="I27" i="1"/>
  <c r="J27" i="1"/>
  <c r="K27" i="1" s="1"/>
  <c r="L27" i="1" s="1"/>
  <c r="T27" i="1" a="1"/>
  <c r="T27" i="1" s="1"/>
  <c r="I28" i="1"/>
  <c r="J28" i="1"/>
  <c r="K28" i="1" s="1"/>
  <c r="N28" i="1" s="1"/>
  <c r="Q28" i="1" s="1"/>
  <c r="T28" i="1" a="1"/>
  <c r="T28" i="1" s="1"/>
  <c r="I29" i="1"/>
  <c r="J29" i="1"/>
  <c r="K29" i="1" s="1"/>
  <c r="L29" i="1" s="1"/>
  <c r="T29" i="1" a="1"/>
  <c r="T29" i="1" s="1"/>
  <c r="I30" i="1"/>
  <c r="J30" i="1"/>
  <c r="K30" i="1" s="1"/>
  <c r="L30" i="1" s="1"/>
  <c r="T30" i="1" a="1"/>
  <c r="T30" i="1" s="1"/>
  <c r="I31" i="1"/>
  <c r="J31" i="1"/>
  <c r="K31" i="1" s="1"/>
  <c r="T31" i="1" a="1"/>
  <c r="T31" i="1" s="1"/>
  <c r="I32" i="1"/>
  <c r="J32" i="1"/>
  <c r="K32" i="1" s="1"/>
  <c r="T32" i="1" a="1"/>
  <c r="T32" i="1" s="1"/>
  <c r="I33" i="1"/>
  <c r="J33" i="1"/>
  <c r="K33" i="1" s="1"/>
  <c r="T33" i="1" a="1"/>
  <c r="T33" i="1" s="1"/>
  <c r="I34" i="1"/>
  <c r="J34" i="1"/>
  <c r="K34" i="1" s="1"/>
  <c r="T34" i="1" a="1"/>
  <c r="T34" i="1" s="1"/>
  <c r="I35" i="1"/>
  <c r="J35" i="1"/>
  <c r="K35" i="1" s="1"/>
  <c r="T35" i="1" a="1"/>
  <c r="T35" i="1" s="1"/>
  <c r="I36" i="1"/>
  <c r="J36" i="1"/>
  <c r="K36" i="1" s="1"/>
  <c r="N36" i="1" s="1"/>
  <c r="Q36" i="1" s="1"/>
  <c r="T36" i="1" a="1"/>
  <c r="T36" i="1" s="1"/>
  <c r="I37" i="1"/>
  <c r="J37" i="1"/>
  <c r="K37" i="1" s="1"/>
  <c r="T37" i="1" a="1"/>
  <c r="T37" i="1" s="1"/>
  <c r="I38" i="1"/>
  <c r="J38" i="1"/>
  <c r="K38" i="1" s="1"/>
  <c r="T38" i="1" a="1"/>
  <c r="T38" i="1" s="1"/>
  <c r="I39" i="1"/>
  <c r="J39" i="1"/>
  <c r="K39" i="1" s="1"/>
  <c r="L39" i="1" s="1"/>
  <c r="M39" i="1" s="1"/>
  <c r="T39" i="1" a="1"/>
  <c r="T39" i="1" s="1"/>
  <c r="I40" i="1"/>
  <c r="J40" i="1"/>
  <c r="K40" i="1" s="1"/>
  <c r="T40" i="1" a="1"/>
  <c r="T40" i="1" s="1"/>
  <c r="I41" i="1"/>
  <c r="J41" i="1"/>
  <c r="K41" i="1" s="1"/>
  <c r="N41" i="1" s="1"/>
  <c r="Q41" i="1" s="1"/>
  <c r="T41" i="1" a="1"/>
  <c r="T41" i="1" s="1"/>
  <c r="I42" i="1"/>
  <c r="J42" i="1"/>
  <c r="K42" i="1" s="1"/>
  <c r="L42" i="1" s="1"/>
  <c r="T42" i="1" a="1"/>
  <c r="T42" i="1" s="1"/>
  <c r="I43" i="1"/>
  <c r="J43" i="1"/>
  <c r="K43" i="1" s="1"/>
  <c r="N43" i="1" s="1"/>
  <c r="Q43" i="1" s="1"/>
  <c r="T43" i="1" a="1"/>
  <c r="T43" i="1" s="1"/>
  <c r="I44" i="1"/>
  <c r="J44" i="1"/>
  <c r="K44" i="1" s="1"/>
  <c r="L44" i="1" s="1"/>
  <c r="T44" i="1" a="1"/>
  <c r="T44" i="1" s="1"/>
  <c r="I45" i="1"/>
  <c r="J45" i="1"/>
  <c r="K45" i="1" s="1"/>
  <c r="L45" i="1" s="1"/>
  <c r="M45" i="1" s="1"/>
  <c r="T45" i="1" a="1"/>
  <c r="T45" i="1" s="1"/>
  <c r="I46" i="1"/>
  <c r="J46" i="1"/>
  <c r="K46" i="1" s="1"/>
  <c r="N46" i="1" s="1"/>
  <c r="Q46" i="1" s="1"/>
  <c r="T46" i="1" a="1"/>
  <c r="T46" i="1" s="1"/>
  <c r="I47" i="1"/>
  <c r="J47" i="1"/>
  <c r="K47" i="1" s="1"/>
  <c r="T47" i="1" a="1"/>
  <c r="T47" i="1" s="1"/>
  <c r="I48" i="1"/>
  <c r="J48" i="1"/>
  <c r="K48" i="1" s="1"/>
  <c r="N48" i="1" s="1"/>
  <c r="Q48" i="1" s="1"/>
  <c r="T48" i="1" a="1"/>
  <c r="T48" i="1" s="1"/>
  <c r="I49" i="1"/>
  <c r="J49" i="1"/>
  <c r="K49" i="1" s="1"/>
  <c r="T49" i="1" a="1"/>
  <c r="T49" i="1" s="1"/>
  <c r="I50" i="1"/>
  <c r="J50" i="1"/>
  <c r="K50" i="1" s="1"/>
  <c r="L50" i="1" s="1"/>
  <c r="M50" i="1" s="1"/>
  <c r="T50" i="1" a="1"/>
  <c r="T50" i="1" s="1"/>
  <c r="I51" i="1"/>
  <c r="J51" i="1"/>
  <c r="K51" i="1" s="1"/>
  <c r="L51" i="1" s="1"/>
  <c r="T51" i="1" a="1"/>
  <c r="T51" i="1" s="1"/>
  <c r="I52" i="1"/>
  <c r="J52" i="1"/>
  <c r="K52" i="1" s="1"/>
  <c r="N52" i="1" s="1"/>
  <c r="Q52" i="1" s="1"/>
  <c r="T52" i="1" a="1"/>
  <c r="T52" i="1" s="1"/>
  <c r="I53" i="1"/>
  <c r="J53" i="1"/>
  <c r="K53" i="1" s="1"/>
  <c r="T53" i="1" a="1"/>
  <c r="T53" i="1" s="1"/>
  <c r="I54" i="1"/>
  <c r="J54" i="1"/>
  <c r="K54" i="1" s="1"/>
  <c r="L54" i="1" s="1"/>
  <c r="M54" i="1" s="1"/>
  <c r="T54" i="1" a="1"/>
  <c r="T54" i="1" s="1"/>
  <c r="I55" i="1"/>
  <c r="J55" i="1"/>
  <c r="K55" i="1" s="1"/>
  <c r="N55" i="1" s="1"/>
  <c r="Q55" i="1" s="1"/>
  <c r="T55" i="1" a="1"/>
  <c r="T55" i="1" s="1"/>
  <c r="I56" i="1"/>
  <c r="J56" i="1"/>
  <c r="K56" i="1" s="1"/>
  <c r="T56" i="1" a="1"/>
  <c r="T56" i="1" s="1"/>
  <c r="I57" i="1"/>
  <c r="J57" i="1"/>
  <c r="K57" i="1" s="1"/>
  <c r="T57" i="1" a="1"/>
  <c r="T57" i="1" s="1"/>
  <c r="I58" i="1"/>
  <c r="J58" i="1"/>
  <c r="K58" i="1" s="1"/>
  <c r="T58" i="1" a="1"/>
  <c r="T58" i="1" s="1"/>
  <c r="I59" i="1"/>
  <c r="J59" i="1"/>
  <c r="K59" i="1" s="1"/>
  <c r="T59" i="1" a="1"/>
  <c r="T59" i="1" s="1"/>
  <c r="I60" i="1"/>
  <c r="J60" i="1"/>
  <c r="K60" i="1" s="1"/>
  <c r="L60" i="1" s="1"/>
  <c r="T60" i="1" a="1"/>
  <c r="T60" i="1" s="1"/>
  <c r="I61" i="1"/>
  <c r="J61" i="1"/>
  <c r="K61" i="1" s="1"/>
  <c r="T61" i="1" a="1"/>
  <c r="T61" i="1" s="1"/>
  <c r="I62" i="1"/>
  <c r="J62" i="1"/>
  <c r="K62" i="1" s="1"/>
  <c r="L62" i="1" s="1"/>
  <c r="T62" i="1" a="1"/>
  <c r="T62" i="1" s="1"/>
  <c r="I63" i="1"/>
  <c r="J63" i="1"/>
  <c r="K63" i="1" s="1"/>
  <c r="L63" i="1" s="1"/>
  <c r="M63" i="1" s="1"/>
  <c r="T63" i="1" a="1"/>
  <c r="T63" i="1" s="1"/>
  <c r="I64" i="1"/>
  <c r="J64" i="1"/>
  <c r="K64" i="1" s="1"/>
  <c r="T64" i="1" a="1"/>
  <c r="T64" i="1" s="1"/>
  <c r="I65" i="1"/>
  <c r="J65" i="1"/>
  <c r="K65" i="1" s="1"/>
  <c r="T65" i="1" a="1"/>
  <c r="T65" i="1" s="1"/>
  <c r="I66" i="1"/>
  <c r="J66" i="1"/>
  <c r="K66" i="1" s="1"/>
  <c r="T66" i="1" a="1"/>
  <c r="T66" i="1" s="1"/>
  <c r="I67" i="1"/>
  <c r="J67" i="1"/>
  <c r="K67" i="1"/>
  <c r="N67" i="1" s="1"/>
  <c r="Q67" i="1" s="1"/>
  <c r="T67" i="1" a="1"/>
  <c r="T67" i="1" s="1"/>
  <c r="I68" i="1"/>
  <c r="J68" i="1"/>
  <c r="K68" i="1" s="1"/>
  <c r="T68" i="1" a="1"/>
  <c r="T68" i="1" s="1"/>
  <c r="I69" i="1"/>
  <c r="J69" i="1"/>
  <c r="K69" i="1" s="1"/>
  <c r="L69" i="1" s="1"/>
  <c r="T69" i="1" a="1"/>
  <c r="T69" i="1" s="1"/>
  <c r="I70" i="1"/>
  <c r="J70" i="1"/>
  <c r="K70" i="1" s="1"/>
  <c r="N70" i="1" s="1"/>
  <c r="Q70" i="1" s="1"/>
  <c r="T70" i="1" a="1"/>
  <c r="T70" i="1" s="1"/>
  <c r="I71" i="1"/>
  <c r="J71" i="1"/>
  <c r="K71" i="1" s="1"/>
  <c r="L71" i="1" s="1"/>
  <c r="T71" i="1" a="1"/>
  <c r="T71" i="1" s="1"/>
  <c r="I72" i="1"/>
  <c r="J72" i="1"/>
  <c r="K72" i="1" s="1"/>
  <c r="T72" i="1" a="1"/>
  <c r="T72" i="1" s="1"/>
  <c r="I73" i="1"/>
  <c r="J73" i="1"/>
  <c r="K73" i="1" s="1"/>
  <c r="N73" i="1" s="1"/>
  <c r="Q73" i="1" s="1"/>
  <c r="T73" i="1" a="1"/>
  <c r="T73" i="1" s="1"/>
  <c r="I74" i="1"/>
  <c r="J74" i="1"/>
  <c r="K74" i="1" s="1"/>
  <c r="T74" i="1" a="1"/>
  <c r="T74" i="1" s="1"/>
  <c r="I75" i="1"/>
  <c r="J75" i="1"/>
  <c r="K75" i="1" s="1"/>
  <c r="T75" i="1" a="1"/>
  <c r="T75" i="1" s="1"/>
  <c r="I76" i="1"/>
  <c r="J76" i="1"/>
  <c r="K76" i="1" s="1"/>
  <c r="T76" i="1" a="1"/>
  <c r="T76" i="1" s="1"/>
  <c r="V125" i="1"/>
  <c r="V126" i="1"/>
  <c r="V127" i="1"/>
  <c r="V128" i="1"/>
  <c r="V129" i="1"/>
  <c r="V130" i="1"/>
  <c r="V131" i="1"/>
  <c r="V132" i="1"/>
  <c r="V133" i="1"/>
  <c r="V134" i="1"/>
  <c r="V135" i="1"/>
  <c r="V137" i="1"/>
  <c r="V138" i="1"/>
  <c r="V139" i="1"/>
  <c r="V141" i="1"/>
  <c r="V142" i="1"/>
  <c r="V143" i="1"/>
  <c r="V145" i="1"/>
  <c r="V146" i="1"/>
  <c r="V147" i="1"/>
  <c r="V149" i="1"/>
  <c r="V150" i="1"/>
  <c r="V151" i="1"/>
  <c r="V152" i="1"/>
  <c r="V153" i="1"/>
  <c r="V157" i="1"/>
  <c r="V159" i="1"/>
  <c r="V162" i="1"/>
  <c r="V163" i="1"/>
  <c r="V165" i="1"/>
  <c r="V166" i="1"/>
  <c r="V171" i="1"/>
  <c r="V175" i="1"/>
  <c r="G177" i="1"/>
  <c r="H177" i="1"/>
  <c r="I177" i="1"/>
  <c r="J177" i="1"/>
  <c r="K177" i="1" s="1"/>
  <c r="L177" i="1" s="1"/>
  <c r="T177" i="1" a="1"/>
  <c r="T177" i="1" s="1"/>
  <c r="V177" i="1" s="1"/>
  <c r="T3" i="1" a="1"/>
  <c r="T3" i="1" s="1"/>
  <c r="J3" i="1"/>
  <c r="K3" i="1" s="1"/>
  <c r="N3" i="1" s="1"/>
  <c r="Q3" i="1" s="1"/>
  <c r="I3" i="1"/>
  <c r="N176" i="1" l="1"/>
  <c r="Q176" i="1" s="1"/>
  <c r="L176" i="1"/>
  <c r="L171" i="1"/>
  <c r="O171" i="1"/>
  <c r="R171" i="1" s="1"/>
  <c r="N171" i="1"/>
  <c r="Q171" i="1" s="1"/>
  <c r="M115" i="1"/>
  <c r="P115" i="1" s="1"/>
  <c r="S115" i="1" s="1"/>
  <c r="V99" i="1"/>
  <c r="V100" i="1"/>
  <c r="L169" i="1"/>
  <c r="O169" i="1" s="1"/>
  <c r="R169" i="1" s="1"/>
  <c r="N169" i="1"/>
  <c r="Q169" i="1" s="1"/>
  <c r="L173" i="1"/>
  <c r="N173" i="1"/>
  <c r="Q173" i="1" s="1"/>
  <c r="L159" i="1"/>
  <c r="N159" i="1"/>
  <c r="Q159" i="1" s="1"/>
  <c r="M111" i="1"/>
  <c r="P111" i="1"/>
  <c r="S111" i="1" s="1"/>
  <c r="M131" i="1"/>
  <c r="P131" i="1" s="1"/>
  <c r="S131" i="1" s="1"/>
  <c r="N168" i="1"/>
  <c r="Q168" i="1" s="1"/>
  <c r="L168" i="1"/>
  <c r="L166" i="1"/>
  <c r="N166" i="1"/>
  <c r="Q166" i="1" s="1"/>
  <c r="O166" i="1"/>
  <c r="R166" i="1" s="1"/>
  <c r="L162" i="1"/>
  <c r="O162" i="1" s="1"/>
  <c r="R162" i="1" s="1"/>
  <c r="N162" i="1"/>
  <c r="Q162" i="1" s="1"/>
  <c r="L133" i="1"/>
  <c r="O133" i="1"/>
  <c r="R133" i="1" s="1"/>
  <c r="N133" i="1"/>
  <c r="Q133" i="1" s="1"/>
  <c r="N164" i="1"/>
  <c r="Q164" i="1" s="1"/>
  <c r="L164" i="1"/>
  <c r="L170" i="1"/>
  <c r="N170" i="1"/>
  <c r="Q170" i="1" s="1"/>
  <c r="O170" i="1"/>
  <c r="R170" i="1" s="1"/>
  <c r="M107" i="1"/>
  <c r="P107" i="1" s="1"/>
  <c r="S107" i="1" s="1"/>
  <c r="L175" i="1"/>
  <c r="O175" i="1"/>
  <c r="R175" i="1" s="1"/>
  <c r="N175" i="1"/>
  <c r="Q175" i="1" s="1"/>
  <c r="N172" i="1"/>
  <c r="Q172" i="1" s="1"/>
  <c r="L172" i="1"/>
  <c r="M127" i="1"/>
  <c r="P127" i="1"/>
  <c r="S127" i="1" s="1"/>
  <c r="L174" i="1"/>
  <c r="N174" i="1"/>
  <c r="Q174" i="1" s="1"/>
  <c r="O174" i="1"/>
  <c r="R174" i="1" s="1"/>
  <c r="L158" i="1"/>
  <c r="N158" i="1"/>
  <c r="Q158" i="1" s="1"/>
  <c r="O158" i="1"/>
  <c r="R158" i="1" s="1"/>
  <c r="M103" i="1"/>
  <c r="P103" i="1" s="1"/>
  <c r="S103" i="1" s="1"/>
  <c r="M123" i="1"/>
  <c r="P123" i="1"/>
  <c r="S123" i="1" s="1"/>
  <c r="L121" i="1"/>
  <c r="O121" i="1"/>
  <c r="R121" i="1" s="1"/>
  <c r="N121" i="1"/>
  <c r="Q121" i="1" s="1"/>
  <c r="L167" i="1"/>
  <c r="N167" i="1"/>
  <c r="Q167" i="1" s="1"/>
  <c r="L165" i="1"/>
  <c r="N165" i="1"/>
  <c r="Q165" i="1" s="1"/>
  <c r="O165" i="1"/>
  <c r="R165" i="1" s="1"/>
  <c r="O163" i="1"/>
  <c r="R163" i="1" s="1"/>
  <c r="L163" i="1"/>
  <c r="N163" i="1"/>
  <c r="Q163" i="1" s="1"/>
  <c r="M161" i="1"/>
  <c r="P161" i="1"/>
  <c r="S161" i="1" s="1"/>
  <c r="L152" i="1"/>
  <c r="O152" i="1" s="1"/>
  <c r="R152" i="1" s="1"/>
  <c r="P122" i="1"/>
  <c r="S122" i="1" s="1"/>
  <c r="M122" i="1"/>
  <c r="L105" i="1"/>
  <c r="O105" i="1"/>
  <c r="R105" i="1" s="1"/>
  <c r="L97" i="1"/>
  <c r="L93" i="1"/>
  <c r="O93" i="1"/>
  <c r="R93" i="1" s="1"/>
  <c r="M86" i="1"/>
  <c r="P86" i="1" s="1"/>
  <c r="S86" i="1" s="1"/>
  <c r="L128" i="1"/>
  <c r="O128" i="1" s="1"/>
  <c r="R128" i="1" s="1"/>
  <c r="O118" i="1"/>
  <c r="R118" i="1" s="1"/>
  <c r="O114" i="1"/>
  <c r="R114" i="1" s="1"/>
  <c r="O110" i="1"/>
  <c r="R110" i="1" s="1"/>
  <c r="O106" i="1"/>
  <c r="R106" i="1" s="1"/>
  <c r="O102" i="1"/>
  <c r="R102" i="1" s="1"/>
  <c r="O98" i="1"/>
  <c r="R98" i="1" s="1"/>
  <c r="O94" i="1"/>
  <c r="R94" i="1" s="1"/>
  <c r="M81" i="1"/>
  <c r="P81" i="1" s="1"/>
  <c r="S81" i="1" s="1"/>
  <c r="L117" i="1"/>
  <c r="O117" i="1"/>
  <c r="R117" i="1" s="1"/>
  <c r="L109" i="1"/>
  <c r="O109" i="1"/>
  <c r="R109" i="1" s="1"/>
  <c r="L101" i="1"/>
  <c r="O101" i="1"/>
  <c r="R101" i="1" s="1"/>
  <c r="O123" i="1"/>
  <c r="R123" i="1" s="1"/>
  <c r="N118" i="1"/>
  <c r="Q118" i="1" s="1"/>
  <c r="N114" i="1"/>
  <c r="Q114" i="1" s="1"/>
  <c r="N110" i="1"/>
  <c r="Q110" i="1" s="1"/>
  <c r="N106" i="1"/>
  <c r="Q106" i="1" s="1"/>
  <c r="N102" i="1"/>
  <c r="Q102" i="1" s="1"/>
  <c r="N98" i="1"/>
  <c r="Q98" i="1" s="1"/>
  <c r="N94" i="1"/>
  <c r="Q94" i="1" s="1"/>
  <c r="L90" i="1"/>
  <c r="N90" i="1"/>
  <c r="Q90" i="1" s="1"/>
  <c r="M84" i="1"/>
  <c r="P84" i="1"/>
  <c r="S84" i="1" s="1"/>
  <c r="L141" i="1"/>
  <c r="O141" i="1" s="1"/>
  <c r="R141" i="1" s="1"/>
  <c r="L136" i="1"/>
  <c r="O136" i="1"/>
  <c r="R136" i="1" s="1"/>
  <c r="L129" i="1"/>
  <c r="O129" i="1"/>
  <c r="R129" i="1" s="1"/>
  <c r="M118" i="1"/>
  <c r="P118" i="1" s="1"/>
  <c r="S118" i="1" s="1"/>
  <c r="M114" i="1"/>
  <c r="P114" i="1" s="1"/>
  <c r="S114" i="1" s="1"/>
  <c r="P110" i="1"/>
  <c r="S110" i="1" s="1"/>
  <c r="M110" i="1"/>
  <c r="P106" i="1"/>
  <c r="S106" i="1" s="1"/>
  <c r="M106" i="1"/>
  <c r="M102" i="1"/>
  <c r="P102" i="1" s="1"/>
  <c r="S102" i="1" s="1"/>
  <c r="M98" i="1"/>
  <c r="P98" i="1" s="1"/>
  <c r="S98" i="1" s="1"/>
  <c r="M94" i="1"/>
  <c r="P94" i="1" s="1"/>
  <c r="S94" i="1" s="1"/>
  <c r="M87" i="1"/>
  <c r="P87" i="1"/>
  <c r="S87" i="1" s="1"/>
  <c r="M79" i="1"/>
  <c r="O79" i="1"/>
  <c r="R79" i="1" s="1"/>
  <c r="P79" i="1"/>
  <c r="S79" i="1" s="1"/>
  <c r="O130" i="1"/>
  <c r="R130" i="1" s="1"/>
  <c r="L124" i="1"/>
  <c r="O124" i="1"/>
  <c r="R124" i="1" s="1"/>
  <c r="N115" i="1"/>
  <c r="Q115" i="1" s="1"/>
  <c r="L148" i="1"/>
  <c r="O148" i="1"/>
  <c r="R148" i="1" s="1"/>
  <c r="L137" i="1"/>
  <c r="O137" i="1"/>
  <c r="R137" i="1" s="1"/>
  <c r="N130" i="1"/>
  <c r="Q130" i="1" s="1"/>
  <c r="O119" i="1"/>
  <c r="R119" i="1" s="1"/>
  <c r="M99" i="1"/>
  <c r="P99" i="1" s="1"/>
  <c r="S99" i="1" s="1"/>
  <c r="M95" i="1"/>
  <c r="P95" i="1"/>
  <c r="S95" i="1" s="1"/>
  <c r="M91" i="1"/>
  <c r="P91" i="1"/>
  <c r="S91" i="1" s="1"/>
  <c r="M82" i="1"/>
  <c r="P82" i="1" s="1"/>
  <c r="S82" i="1" s="1"/>
  <c r="N131" i="1"/>
  <c r="Q131" i="1" s="1"/>
  <c r="P130" i="1"/>
  <c r="S130" i="1" s="1"/>
  <c r="M130" i="1"/>
  <c r="L125" i="1"/>
  <c r="O125" i="1"/>
  <c r="R125" i="1" s="1"/>
  <c r="O115" i="1"/>
  <c r="R115" i="1" s="1"/>
  <c r="O111" i="1"/>
  <c r="R111" i="1" s="1"/>
  <c r="O107" i="1"/>
  <c r="R107" i="1" s="1"/>
  <c r="O103" i="1"/>
  <c r="R103" i="1" s="1"/>
  <c r="O99" i="1"/>
  <c r="R99" i="1" s="1"/>
  <c r="O95" i="1"/>
  <c r="R95" i="1" s="1"/>
  <c r="O91" i="1"/>
  <c r="R91" i="1" s="1"/>
  <c r="L144" i="1"/>
  <c r="O144" i="1"/>
  <c r="R144" i="1" s="1"/>
  <c r="N160" i="1"/>
  <c r="Q160" i="1" s="1"/>
  <c r="O126" i="1"/>
  <c r="R126" i="1" s="1"/>
  <c r="L120" i="1"/>
  <c r="O120" i="1" s="1"/>
  <c r="R120" i="1" s="1"/>
  <c r="L88" i="1"/>
  <c r="O88" i="1"/>
  <c r="R88" i="1" s="1"/>
  <c r="M85" i="1"/>
  <c r="P85" i="1"/>
  <c r="S85" i="1" s="1"/>
  <c r="M77" i="1"/>
  <c r="P77" i="1"/>
  <c r="S77" i="1" s="1"/>
  <c r="O157" i="1"/>
  <c r="R157" i="1" s="1"/>
  <c r="O143" i="1"/>
  <c r="R143" i="1" s="1"/>
  <c r="O161" i="1"/>
  <c r="R161" i="1" s="1"/>
  <c r="P154" i="1"/>
  <c r="S154" i="1" s="1"/>
  <c r="P150" i="1"/>
  <c r="S150" i="1" s="1"/>
  <c r="P146" i="1"/>
  <c r="S146" i="1" s="1"/>
  <c r="P142" i="1"/>
  <c r="S142" i="1" s="1"/>
  <c r="P138" i="1"/>
  <c r="S138" i="1" s="1"/>
  <c r="P134" i="1"/>
  <c r="S134" i="1" s="1"/>
  <c r="O131" i="1"/>
  <c r="R131" i="1" s="1"/>
  <c r="M80" i="1"/>
  <c r="P80" i="1"/>
  <c r="S80" i="1" s="1"/>
  <c r="N157" i="1"/>
  <c r="Q157" i="1" s="1"/>
  <c r="N155" i="1"/>
  <c r="Q155" i="1" s="1"/>
  <c r="O154" i="1"/>
  <c r="R154" i="1" s="1"/>
  <c r="N151" i="1"/>
  <c r="Q151" i="1" s="1"/>
  <c r="O150" i="1"/>
  <c r="R150" i="1" s="1"/>
  <c r="N147" i="1"/>
  <c r="Q147" i="1" s="1"/>
  <c r="O146" i="1"/>
  <c r="R146" i="1" s="1"/>
  <c r="N143" i="1"/>
  <c r="Q143" i="1" s="1"/>
  <c r="O142" i="1"/>
  <c r="R142" i="1" s="1"/>
  <c r="N139" i="1"/>
  <c r="Q139" i="1" s="1"/>
  <c r="O138" i="1"/>
  <c r="R138" i="1" s="1"/>
  <c r="N135" i="1"/>
  <c r="Q135" i="1" s="1"/>
  <c r="O134" i="1"/>
  <c r="R134" i="1" s="1"/>
  <c r="P126" i="1"/>
  <c r="S126" i="1" s="1"/>
  <c r="M126" i="1"/>
  <c r="L116" i="1"/>
  <c r="O116" i="1"/>
  <c r="R116" i="1" s="1"/>
  <c r="L112" i="1"/>
  <c r="O112" i="1"/>
  <c r="R112" i="1" s="1"/>
  <c r="L108" i="1"/>
  <c r="O108" i="1" s="1"/>
  <c r="R108" i="1" s="1"/>
  <c r="L104" i="1"/>
  <c r="O104" i="1" s="1"/>
  <c r="R104" i="1" s="1"/>
  <c r="L100" i="1"/>
  <c r="O100" i="1"/>
  <c r="R100" i="1" s="1"/>
  <c r="L96" i="1"/>
  <c r="L92" i="1"/>
  <c r="O92" i="1"/>
  <c r="R92" i="1" s="1"/>
  <c r="M83" i="1"/>
  <c r="P83" i="1"/>
  <c r="S83" i="1" s="1"/>
  <c r="V83" i="1" s="1"/>
  <c r="L153" i="1"/>
  <c r="O153" i="1" s="1"/>
  <c r="R153" i="1" s="1"/>
  <c r="L145" i="1"/>
  <c r="O145" i="1" s="1"/>
  <c r="R145" i="1" s="1"/>
  <c r="N154" i="1"/>
  <c r="Q154" i="1" s="1"/>
  <c r="N153" i="1"/>
  <c r="Q153" i="1" s="1"/>
  <c r="N152" i="1"/>
  <c r="Q152" i="1" s="1"/>
  <c r="N150" i="1"/>
  <c r="Q150" i="1" s="1"/>
  <c r="N148" i="1"/>
  <c r="Q148" i="1" s="1"/>
  <c r="N146" i="1"/>
  <c r="Q146" i="1" s="1"/>
  <c r="N145" i="1"/>
  <c r="Q145" i="1" s="1"/>
  <c r="N144" i="1"/>
  <c r="Q144" i="1" s="1"/>
  <c r="N142" i="1"/>
  <c r="Q142" i="1" s="1"/>
  <c r="N141" i="1"/>
  <c r="Q141" i="1" s="1"/>
  <c r="N138" i="1"/>
  <c r="Q138" i="1" s="1"/>
  <c r="N137" i="1"/>
  <c r="Q137" i="1" s="1"/>
  <c r="N136" i="1"/>
  <c r="Q136" i="1" s="1"/>
  <c r="N134" i="1"/>
  <c r="Q134" i="1" s="1"/>
  <c r="L132" i="1"/>
  <c r="O122" i="1"/>
  <c r="R122" i="1" s="1"/>
  <c r="L89" i="1"/>
  <c r="O89" i="1" s="1"/>
  <c r="R89" i="1" s="1"/>
  <c r="L156" i="1"/>
  <c r="O156" i="1" s="1"/>
  <c r="R156" i="1" s="1"/>
  <c r="L149" i="1"/>
  <c r="O149" i="1"/>
  <c r="R149" i="1" s="1"/>
  <c r="L140" i="1"/>
  <c r="O140" i="1"/>
  <c r="R140" i="1" s="1"/>
  <c r="L113" i="1"/>
  <c r="O113" i="1"/>
  <c r="R113" i="1" s="1"/>
  <c r="L157" i="1"/>
  <c r="L155" i="1"/>
  <c r="O155" i="1" s="1"/>
  <c r="R155" i="1" s="1"/>
  <c r="L151" i="1"/>
  <c r="L147" i="1"/>
  <c r="L143" i="1"/>
  <c r="L139" i="1"/>
  <c r="L135" i="1"/>
  <c r="O127" i="1"/>
  <c r="R127" i="1" s="1"/>
  <c r="N122" i="1"/>
  <c r="Q122" i="1" s="1"/>
  <c r="N117" i="1"/>
  <c r="Q117" i="1" s="1"/>
  <c r="N113" i="1"/>
  <c r="Q113" i="1" s="1"/>
  <c r="N109" i="1"/>
  <c r="Q109" i="1" s="1"/>
  <c r="N105" i="1"/>
  <c r="Q105" i="1" s="1"/>
  <c r="N101" i="1"/>
  <c r="Q101" i="1" s="1"/>
  <c r="N97" i="1"/>
  <c r="Q97" i="1" s="1"/>
  <c r="N93" i="1"/>
  <c r="Q93" i="1" s="1"/>
  <c r="O86" i="1"/>
  <c r="R86" i="1" s="1"/>
  <c r="P78" i="1"/>
  <c r="S78" i="1" s="1"/>
  <c r="M78" i="1"/>
  <c r="N86" i="1"/>
  <c r="Q86" i="1" s="1"/>
  <c r="N82" i="1"/>
  <c r="Q82" i="1" s="1"/>
  <c r="N78" i="1"/>
  <c r="Q78" i="1" s="1"/>
  <c r="V78" i="1" s="1"/>
  <c r="O85" i="1"/>
  <c r="R85" i="1" s="1"/>
  <c r="O81" i="1"/>
  <c r="R81" i="1" s="1"/>
  <c r="O77" i="1"/>
  <c r="R77" i="1" s="1"/>
  <c r="N85" i="1"/>
  <c r="Q85" i="1" s="1"/>
  <c r="O84" i="1"/>
  <c r="R84" i="1" s="1"/>
  <c r="O80" i="1"/>
  <c r="R80" i="1" s="1"/>
  <c r="N84" i="1"/>
  <c r="Q84" i="1" s="1"/>
  <c r="V84" i="1" s="1"/>
  <c r="N80" i="1"/>
  <c r="Q80" i="1" s="1"/>
  <c r="V25" i="1"/>
  <c r="V40" i="1"/>
  <c r="V107" i="1"/>
  <c r="V111" i="1"/>
  <c r="V102" i="1"/>
  <c r="V108" i="1"/>
  <c r="V106" i="1"/>
  <c r="V114" i="1"/>
  <c r="V116" i="1"/>
  <c r="V105" i="1"/>
  <c r="V117" i="1"/>
  <c r="V103" i="1"/>
  <c r="V101" i="1"/>
  <c r="V109" i="1"/>
  <c r="P54" i="1"/>
  <c r="S54" i="1" s="1"/>
  <c r="V115" i="1"/>
  <c r="V113" i="1"/>
  <c r="V18" i="1"/>
  <c r="V104" i="1"/>
  <c r="V123" i="1"/>
  <c r="V110" i="1"/>
  <c r="V120" i="1"/>
  <c r="V119" i="1"/>
  <c r="V121" i="1"/>
  <c r="V122" i="1"/>
  <c r="V118" i="1"/>
  <c r="N59" i="1"/>
  <c r="Q59" i="1" s="1"/>
  <c r="L59" i="1"/>
  <c r="M59" i="1" s="1"/>
  <c r="L65" i="1"/>
  <c r="M65" i="1" s="1"/>
  <c r="P65" i="1" s="1"/>
  <c r="S65" i="1" s="1"/>
  <c r="N65" i="1"/>
  <c r="Q65" i="1" s="1"/>
  <c r="V65" i="1"/>
  <c r="V48" i="1"/>
  <c r="V10" i="1"/>
  <c r="N62" i="1"/>
  <c r="Q62" i="1" s="1"/>
  <c r="V32" i="1"/>
  <c r="V39" i="1"/>
  <c r="V73" i="1"/>
  <c r="N40" i="1"/>
  <c r="Q40" i="1" s="1"/>
  <c r="L40" i="1"/>
  <c r="N49" i="1"/>
  <c r="Q49" i="1" s="1"/>
  <c r="L49" i="1"/>
  <c r="N22" i="1"/>
  <c r="Q22" i="1" s="1"/>
  <c r="L22" i="1"/>
  <c r="M22" i="1" s="1"/>
  <c r="L14" i="1"/>
  <c r="O14" i="1" s="1"/>
  <c r="R14" i="1" s="1"/>
  <c r="N14" i="1"/>
  <c r="Q14" i="1" s="1"/>
  <c r="N10" i="1"/>
  <c r="Q10" i="1" s="1"/>
  <c r="L10" i="1"/>
  <c r="M10" i="1" s="1"/>
  <c r="L48" i="1"/>
  <c r="L36" i="1"/>
  <c r="V11" i="1"/>
  <c r="N44" i="1"/>
  <c r="Q44" i="1" s="1"/>
  <c r="L41" i="1"/>
  <c r="M41" i="1" s="1"/>
  <c r="P41" i="1" s="1"/>
  <c r="S41" i="1" s="1"/>
  <c r="L28" i="1"/>
  <c r="M28" i="1" s="1"/>
  <c r="V17" i="1"/>
  <c r="M44" i="1"/>
  <c r="P44" i="1" s="1"/>
  <c r="S44" i="1" s="1"/>
  <c r="L56" i="1"/>
  <c r="N56" i="1"/>
  <c r="Q56" i="1" s="1"/>
  <c r="L38" i="1"/>
  <c r="N38" i="1"/>
  <c r="Q38" i="1" s="1"/>
  <c r="N25" i="1"/>
  <c r="Q25" i="1" s="1"/>
  <c r="L25" i="1"/>
  <c r="M25" i="1" s="1"/>
  <c r="N58" i="1"/>
  <c r="Q58" i="1" s="1"/>
  <c r="L58" i="1"/>
  <c r="N31" i="1"/>
  <c r="Q31" i="1" s="1"/>
  <c r="L31" i="1"/>
  <c r="N64" i="1"/>
  <c r="Q64" i="1" s="1"/>
  <c r="L64" i="1"/>
  <c r="M64" i="1" s="1"/>
  <c r="P64" i="1" s="1"/>
  <c r="S64" i="1" s="1"/>
  <c r="L20" i="1"/>
  <c r="M20" i="1" s="1"/>
  <c r="P20" i="1" s="1"/>
  <c r="S20" i="1" s="1"/>
  <c r="N20" i="1"/>
  <c r="Q20" i="1" s="1"/>
  <c r="N7" i="1"/>
  <c r="Q7" i="1" s="1"/>
  <c r="L7" i="1"/>
  <c r="M7" i="1" s="1"/>
  <c r="N74" i="1"/>
  <c r="Q74" i="1" s="1"/>
  <c r="L74" i="1"/>
  <c r="M74" i="1" s="1"/>
  <c r="P74" i="1" s="1"/>
  <c r="S74" i="1" s="1"/>
  <c r="L53" i="1"/>
  <c r="N53" i="1"/>
  <c r="Q53" i="1" s="1"/>
  <c r="L47" i="1"/>
  <c r="O47" i="1" s="1"/>
  <c r="R47" i="1" s="1"/>
  <c r="N47" i="1"/>
  <c r="Q47" i="1" s="1"/>
  <c r="N37" i="1"/>
  <c r="Q37" i="1" s="1"/>
  <c r="L37" i="1"/>
  <c r="M37" i="1" s="1"/>
  <c r="L35" i="1"/>
  <c r="M35" i="1" s="1"/>
  <c r="N35" i="1"/>
  <c r="Q35" i="1" s="1"/>
  <c r="L26" i="1"/>
  <c r="N26" i="1"/>
  <c r="Q26" i="1" s="1"/>
  <c r="L17" i="1"/>
  <c r="M17" i="1" s="1"/>
  <c r="P17" i="1" s="1"/>
  <c r="S17" i="1" s="1"/>
  <c r="N17" i="1"/>
  <c r="Q17" i="1" s="1"/>
  <c r="N13" i="1"/>
  <c r="Q13" i="1" s="1"/>
  <c r="L13" i="1"/>
  <c r="M13" i="1" s="1"/>
  <c r="N76" i="1"/>
  <c r="Q76" i="1" s="1"/>
  <c r="L76" i="1"/>
  <c r="O76" i="1" s="1"/>
  <c r="R76" i="1" s="1"/>
  <c r="M30" i="1"/>
  <c r="P30" i="1" s="1"/>
  <c r="S30" i="1" s="1"/>
  <c r="N61" i="1"/>
  <c r="Q61" i="1" s="1"/>
  <c r="L61" i="1"/>
  <c r="O61" i="1" s="1"/>
  <c r="R61" i="1" s="1"/>
  <c r="N19" i="1"/>
  <c r="Q19" i="1" s="1"/>
  <c r="L19" i="1"/>
  <c r="M19" i="1" s="1"/>
  <c r="P19" i="1" s="1"/>
  <c r="S19" i="1" s="1"/>
  <c r="N34" i="1"/>
  <c r="Q34" i="1" s="1"/>
  <c r="L34" i="1"/>
  <c r="N23" i="1"/>
  <c r="Q23" i="1" s="1"/>
  <c r="L70" i="1"/>
  <c r="L46" i="1"/>
  <c r="L43" i="1"/>
  <c r="L16" i="1"/>
  <c r="M16" i="1" s="1"/>
  <c r="P16" i="1" s="1"/>
  <c r="S16" i="1" s="1"/>
  <c r="L73" i="1"/>
  <c r="N71" i="1"/>
  <c r="Q71" i="1" s="1"/>
  <c r="L52" i="1"/>
  <c r="O52" i="1" s="1"/>
  <c r="R52" i="1" s="1"/>
  <c r="N50" i="1"/>
  <c r="Q50" i="1" s="1"/>
  <c r="O44" i="1"/>
  <c r="R44" i="1" s="1"/>
  <c r="N29" i="1"/>
  <c r="Q29" i="1" s="1"/>
  <c r="L55" i="1"/>
  <c r="N32" i="1"/>
  <c r="Q32" i="1" s="1"/>
  <c r="L67" i="1"/>
  <c r="O67" i="1" s="1"/>
  <c r="R67" i="1" s="1"/>
  <c r="O50" i="1"/>
  <c r="R50" i="1" s="1"/>
  <c r="P45" i="1"/>
  <c r="S45" i="1" s="1"/>
  <c r="L32" i="1"/>
  <c r="M177" i="1"/>
  <c r="P177" i="1" s="1"/>
  <c r="S177" i="1" s="1"/>
  <c r="O177" i="1"/>
  <c r="R177" i="1" s="1"/>
  <c r="N177" i="1"/>
  <c r="Q177" i="1" s="1"/>
  <c r="M71" i="1"/>
  <c r="P71" i="1" s="1"/>
  <c r="S71" i="1" s="1"/>
  <c r="N57" i="1"/>
  <c r="Q57" i="1" s="1"/>
  <c r="L57" i="1"/>
  <c r="O57" i="1" s="1"/>
  <c r="R57" i="1" s="1"/>
  <c r="M69" i="1"/>
  <c r="P69" i="1" s="1"/>
  <c r="S69" i="1" s="1"/>
  <c r="M27" i="1"/>
  <c r="P27" i="1" s="1"/>
  <c r="S27" i="1" s="1"/>
  <c r="M62" i="1"/>
  <c r="P62" i="1" s="1"/>
  <c r="S62" i="1" s="1"/>
  <c r="N33" i="1"/>
  <c r="Q33" i="1" s="1"/>
  <c r="L33" i="1"/>
  <c r="O33" i="1" s="1"/>
  <c r="R33" i="1" s="1"/>
  <c r="M60" i="1"/>
  <c r="P60" i="1" s="1"/>
  <c r="S60" i="1" s="1"/>
  <c r="N72" i="1"/>
  <c r="Q72" i="1" s="1"/>
  <c r="L72" i="1"/>
  <c r="P63" i="1"/>
  <c r="S63" i="1" s="1"/>
  <c r="L68" i="1"/>
  <c r="N68" i="1"/>
  <c r="Q68" i="1" s="1"/>
  <c r="M61" i="1"/>
  <c r="P61" i="1" s="1"/>
  <c r="S61" i="1" s="1"/>
  <c r="M42" i="1"/>
  <c r="P42" i="1" s="1"/>
  <c r="S42" i="1" s="1"/>
  <c r="L12" i="1"/>
  <c r="O12" i="1" s="1"/>
  <c r="R12" i="1" s="1"/>
  <c r="N12" i="1"/>
  <c r="Q12" i="1" s="1"/>
  <c r="N75" i="1"/>
  <c r="Q75" i="1" s="1"/>
  <c r="L75" i="1"/>
  <c r="M40" i="1"/>
  <c r="P40" i="1" s="1"/>
  <c r="S40" i="1" s="1"/>
  <c r="M29" i="1"/>
  <c r="P29" i="1" s="1"/>
  <c r="S29" i="1" s="1"/>
  <c r="N66" i="1"/>
  <c r="Q66" i="1" s="1"/>
  <c r="L66" i="1"/>
  <c r="O66" i="1" s="1"/>
  <c r="R66" i="1" s="1"/>
  <c r="M24" i="1"/>
  <c r="P24" i="1" s="1"/>
  <c r="S24" i="1" s="1"/>
  <c r="M51" i="1"/>
  <c r="P51" i="1" s="1"/>
  <c r="S51" i="1" s="1"/>
  <c r="O74" i="1"/>
  <c r="R74" i="1" s="1"/>
  <c r="O70" i="1"/>
  <c r="R70" i="1" s="1"/>
  <c r="N69" i="1"/>
  <c r="Q69" i="1" s="1"/>
  <c r="O69" i="1"/>
  <c r="R69" i="1" s="1"/>
  <c r="O62" i="1"/>
  <c r="R62" i="1" s="1"/>
  <c r="V62" i="1" s="1"/>
  <c r="M55" i="1"/>
  <c r="P55" i="1" s="1"/>
  <c r="S55" i="1" s="1"/>
  <c r="O55" i="1"/>
  <c r="R55" i="1" s="1"/>
  <c r="V55" i="1" s="1"/>
  <c r="N51" i="1"/>
  <c r="Q51" i="1" s="1"/>
  <c r="O51" i="1"/>
  <c r="R51" i="1" s="1"/>
  <c r="O29" i="1"/>
  <c r="R29" i="1" s="1"/>
  <c r="L5" i="1"/>
  <c r="M48" i="1"/>
  <c r="P23" i="1"/>
  <c r="S23" i="1" s="1"/>
  <c r="O71" i="1"/>
  <c r="R71" i="1" s="1"/>
  <c r="M67" i="1"/>
  <c r="P67" i="1" s="1"/>
  <c r="S67" i="1" s="1"/>
  <c r="N63" i="1"/>
  <c r="Q63" i="1" s="1"/>
  <c r="O63" i="1"/>
  <c r="R63" i="1" s="1"/>
  <c r="M49" i="1"/>
  <c r="P49" i="1" s="1"/>
  <c r="S49" i="1" s="1"/>
  <c r="O49" i="1"/>
  <c r="R49" i="1" s="1"/>
  <c r="N30" i="1"/>
  <c r="Q30" i="1" s="1"/>
  <c r="O30" i="1"/>
  <c r="R30" i="1" s="1"/>
  <c r="O23" i="1"/>
  <c r="R23" i="1" s="1"/>
  <c r="L15" i="1"/>
  <c r="O15" i="1" s="1"/>
  <c r="R15" i="1" s="1"/>
  <c r="N15" i="1"/>
  <c r="Q15" i="1" s="1"/>
  <c r="L8" i="1"/>
  <c r="P50" i="1"/>
  <c r="S50" i="1" s="1"/>
  <c r="N45" i="1"/>
  <c r="Q45" i="1" s="1"/>
  <c r="O45" i="1"/>
  <c r="R45" i="1" s="1"/>
  <c r="O38" i="1"/>
  <c r="R38" i="1" s="1"/>
  <c r="O64" i="1"/>
  <c r="R64" i="1" s="1"/>
  <c r="N60" i="1"/>
  <c r="Q60" i="1" s="1"/>
  <c r="O60" i="1"/>
  <c r="R60" i="1" s="1"/>
  <c r="N27" i="1"/>
  <c r="Q27" i="1" s="1"/>
  <c r="O27" i="1"/>
  <c r="R27" i="1" s="1"/>
  <c r="L18" i="1"/>
  <c r="O18" i="1" s="1"/>
  <c r="R18" i="1" s="1"/>
  <c r="N18" i="1"/>
  <c r="Q18" i="1" s="1"/>
  <c r="L6" i="1"/>
  <c r="O6" i="1" s="1"/>
  <c r="R6" i="1" s="1"/>
  <c r="N6" i="1"/>
  <c r="Q6" i="1" s="1"/>
  <c r="M4" i="1"/>
  <c r="P4" i="1" s="1"/>
  <c r="S4" i="1" s="1"/>
  <c r="M46" i="1"/>
  <c r="P46" i="1" s="1"/>
  <c r="S46" i="1" s="1"/>
  <c r="O46" i="1"/>
  <c r="R46" i="1" s="1"/>
  <c r="V46" i="1" s="1"/>
  <c r="N42" i="1"/>
  <c r="Q42" i="1" s="1"/>
  <c r="O42" i="1"/>
  <c r="R42" i="1" s="1"/>
  <c r="P39" i="1"/>
  <c r="S39" i="1" s="1"/>
  <c r="P28" i="1"/>
  <c r="S28" i="1" s="1"/>
  <c r="N24" i="1"/>
  <c r="Q24" i="1" s="1"/>
  <c r="O24" i="1"/>
  <c r="R24" i="1" s="1"/>
  <c r="L21" i="1"/>
  <c r="O21" i="1" s="1"/>
  <c r="R21" i="1" s="1"/>
  <c r="N21" i="1"/>
  <c r="Q21" i="1" s="1"/>
  <c r="L11" i="1"/>
  <c r="N39" i="1"/>
  <c r="Q39" i="1" s="1"/>
  <c r="O39" i="1"/>
  <c r="R39" i="1" s="1"/>
  <c r="P25" i="1"/>
  <c r="S25" i="1" s="1"/>
  <c r="M58" i="1"/>
  <c r="P58" i="1" s="1"/>
  <c r="S58" i="1" s="1"/>
  <c r="O58" i="1"/>
  <c r="R58" i="1" s="1"/>
  <c r="N54" i="1"/>
  <c r="Q54" i="1" s="1"/>
  <c r="O54" i="1"/>
  <c r="R54" i="1" s="1"/>
  <c r="M36" i="1"/>
  <c r="P36" i="1" s="1"/>
  <c r="S36" i="1" s="1"/>
  <c r="O36" i="1"/>
  <c r="R36" i="1" s="1"/>
  <c r="V36" i="1" s="1"/>
  <c r="L9" i="1"/>
  <c r="O9" i="1" s="1"/>
  <c r="R9" i="1" s="1"/>
  <c r="N9" i="1"/>
  <c r="Q9" i="1" s="1"/>
  <c r="M14" i="1"/>
  <c r="P14" i="1" s="1"/>
  <c r="S14" i="1" s="1"/>
  <c r="P13" i="1"/>
  <c r="S13" i="1" s="1"/>
  <c r="P10" i="1"/>
  <c r="S10" i="1" s="1"/>
  <c r="P7" i="1"/>
  <c r="S7" i="1" s="1"/>
  <c r="O43" i="1"/>
  <c r="R43" i="1" s="1"/>
  <c r="O40" i="1"/>
  <c r="R40" i="1" s="1"/>
  <c r="O37" i="1"/>
  <c r="R37" i="1" s="1"/>
  <c r="O34" i="1"/>
  <c r="R34" i="1" s="1"/>
  <c r="O31" i="1"/>
  <c r="R31" i="1" s="1"/>
  <c r="O28" i="1"/>
  <c r="R28" i="1" s="1"/>
  <c r="V28" i="1" s="1"/>
  <c r="O25" i="1"/>
  <c r="R25" i="1" s="1"/>
  <c r="O22" i="1"/>
  <c r="R22" i="1" s="1"/>
  <c r="O19" i="1"/>
  <c r="R19" i="1" s="1"/>
  <c r="O16" i="1"/>
  <c r="R16" i="1" s="1"/>
  <c r="V16" i="1" s="1"/>
  <c r="O13" i="1"/>
  <c r="R13" i="1" s="1"/>
  <c r="O10" i="1"/>
  <c r="R10" i="1" s="1"/>
  <c r="O7" i="1"/>
  <c r="R7" i="1" s="1"/>
  <c r="O4" i="1"/>
  <c r="R4" i="1" s="1"/>
  <c r="N4" i="1"/>
  <c r="Q4" i="1" s="1"/>
  <c r="L3" i="1"/>
  <c r="O3" i="1" s="1"/>
  <c r="R3" i="1" s="1"/>
  <c r="M113" i="1" l="1"/>
  <c r="P113" i="1"/>
  <c r="S113" i="1" s="1"/>
  <c r="M137" i="1"/>
  <c r="P137" i="1" s="1"/>
  <c r="S137" i="1" s="1"/>
  <c r="M105" i="1"/>
  <c r="P105" i="1" s="1"/>
  <c r="S105" i="1" s="1"/>
  <c r="M165" i="1"/>
  <c r="P165" i="1" s="1"/>
  <c r="S165" i="1" s="1"/>
  <c r="P175" i="1"/>
  <c r="S175" i="1" s="1"/>
  <c r="M175" i="1"/>
  <c r="M96" i="1"/>
  <c r="P96" i="1"/>
  <c r="S96" i="1" s="1"/>
  <c r="M133" i="1"/>
  <c r="P133" i="1"/>
  <c r="S133" i="1" s="1"/>
  <c r="M100" i="1"/>
  <c r="P100" i="1" s="1"/>
  <c r="S100" i="1" s="1"/>
  <c r="V82" i="1"/>
  <c r="M140" i="1"/>
  <c r="P140" i="1"/>
  <c r="S140" i="1" s="1"/>
  <c r="M148" i="1"/>
  <c r="P148" i="1"/>
  <c r="S148" i="1" s="1"/>
  <c r="M90" i="1"/>
  <c r="P90" i="1" s="1"/>
  <c r="S90" i="1" s="1"/>
  <c r="M109" i="1"/>
  <c r="P109" i="1" s="1"/>
  <c r="S109" i="1" s="1"/>
  <c r="M158" i="1"/>
  <c r="P158" i="1" s="1"/>
  <c r="S158" i="1" s="1"/>
  <c r="M144" i="1"/>
  <c r="P144" i="1"/>
  <c r="S144" i="1" s="1"/>
  <c r="M167" i="1"/>
  <c r="P167" i="1" s="1"/>
  <c r="S167" i="1" s="1"/>
  <c r="M162" i="1"/>
  <c r="P162" i="1"/>
  <c r="S162" i="1" s="1"/>
  <c r="M145" i="1"/>
  <c r="P145" i="1"/>
  <c r="S145" i="1" s="1"/>
  <c r="M104" i="1"/>
  <c r="P104" i="1" s="1"/>
  <c r="S104" i="1" s="1"/>
  <c r="M135" i="1"/>
  <c r="P135" i="1" s="1"/>
  <c r="S135" i="1" s="1"/>
  <c r="M149" i="1"/>
  <c r="P149" i="1"/>
  <c r="S149" i="1" s="1"/>
  <c r="M129" i="1"/>
  <c r="P129" i="1"/>
  <c r="S129" i="1" s="1"/>
  <c r="M117" i="1"/>
  <c r="P117" i="1"/>
  <c r="S117" i="1" s="1"/>
  <c r="O167" i="1"/>
  <c r="R167" i="1" s="1"/>
  <c r="M159" i="1"/>
  <c r="P159" i="1"/>
  <c r="S159" i="1" s="1"/>
  <c r="M97" i="1"/>
  <c r="P97" i="1"/>
  <c r="S97" i="1" s="1"/>
  <c r="M139" i="1"/>
  <c r="P139" i="1"/>
  <c r="S139" i="1" s="1"/>
  <c r="M153" i="1"/>
  <c r="P153" i="1" s="1"/>
  <c r="S153" i="1" s="1"/>
  <c r="M108" i="1"/>
  <c r="P108" i="1" s="1"/>
  <c r="S108" i="1" s="1"/>
  <c r="O135" i="1"/>
  <c r="R135" i="1" s="1"/>
  <c r="M128" i="1"/>
  <c r="P128" i="1" s="1"/>
  <c r="S128" i="1" s="1"/>
  <c r="M152" i="1"/>
  <c r="P152" i="1" s="1"/>
  <c r="S152" i="1" s="1"/>
  <c r="M174" i="1"/>
  <c r="P174" i="1" s="1"/>
  <c r="S174" i="1" s="1"/>
  <c r="O159" i="1"/>
  <c r="R159" i="1" s="1"/>
  <c r="M156" i="1"/>
  <c r="P156" i="1" s="1"/>
  <c r="S156" i="1" s="1"/>
  <c r="M88" i="1"/>
  <c r="P88" i="1" s="1"/>
  <c r="S88" i="1" s="1"/>
  <c r="P124" i="1"/>
  <c r="S124" i="1" s="1"/>
  <c r="M124" i="1"/>
  <c r="M136" i="1"/>
  <c r="P136" i="1"/>
  <c r="S136" i="1" s="1"/>
  <c r="O139" i="1"/>
  <c r="R139" i="1" s="1"/>
  <c r="M170" i="1"/>
  <c r="P170" i="1" s="1"/>
  <c r="S170" i="1" s="1"/>
  <c r="M166" i="1"/>
  <c r="P166" i="1"/>
  <c r="S166" i="1" s="1"/>
  <c r="M171" i="1"/>
  <c r="P171" i="1" s="1"/>
  <c r="S171" i="1" s="1"/>
  <c r="M101" i="1"/>
  <c r="P101" i="1"/>
  <c r="S101" i="1" s="1"/>
  <c r="M143" i="1"/>
  <c r="P143" i="1"/>
  <c r="S143" i="1" s="1"/>
  <c r="M147" i="1"/>
  <c r="P147" i="1" s="1"/>
  <c r="S147" i="1" s="1"/>
  <c r="M112" i="1"/>
  <c r="P112" i="1" s="1"/>
  <c r="S112" i="1" s="1"/>
  <c r="M121" i="1"/>
  <c r="P121" i="1"/>
  <c r="S121" i="1" s="1"/>
  <c r="M164" i="1"/>
  <c r="P164" i="1"/>
  <c r="S164" i="1" s="1"/>
  <c r="M168" i="1"/>
  <c r="P168" i="1"/>
  <c r="S168" i="1" s="1"/>
  <c r="M173" i="1"/>
  <c r="P173" i="1"/>
  <c r="S173" i="1" s="1"/>
  <c r="O90" i="1"/>
  <c r="R90" i="1" s="1"/>
  <c r="M132" i="1"/>
  <c r="P132" i="1" s="1"/>
  <c r="S132" i="1" s="1"/>
  <c r="M151" i="1"/>
  <c r="P151" i="1"/>
  <c r="S151" i="1" s="1"/>
  <c r="M89" i="1"/>
  <c r="P89" i="1" s="1"/>
  <c r="S89" i="1" s="1"/>
  <c r="P120" i="1"/>
  <c r="S120" i="1" s="1"/>
  <c r="M120" i="1"/>
  <c r="M141" i="1"/>
  <c r="P141" i="1" s="1"/>
  <c r="S141" i="1" s="1"/>
  <c r="M172" i="1"/>
  <c r="P172" i="1"/>
  <c r="S172" i="1" s="1"/>
  <c r="O164" i="1"/>
  <c r="R164" i="1" s="1"/>
  <c r="O168" i="1"/>
  <c r="R168" i="1" s="1"/>
  <c r="O173" i="1"/>
  <c r="R173" i="1" s="1"/>
  <c r="M176" i="1"/>
  <c r="P176" i="1"/>
  <c r="S176" i="1" s="1"/>
  <c r="M92" i="1"/>
  <c r="P92" i="1"/>
  <c r="S92" i="1" s="1"/>
  <c r="M116" i="1"/>
  <c r="P116" i="1"/>
  <c r="S116" i="1" s="1"/>
  <c r="M125" i="1"/>
  <c r="P125" i="1"/>
  <c r="S125" i="1" s="1"/>
  <c r="V79" i="1"/>
  <c r="O147" i="1"/>
  <c r="R147" i="1" s="1"/>
  <c r="M93" i="1"/>
  <c r="P93" i="1" s="1"/>
  <c r="S93" i="1" s="1"/>
  <c r="M163" i="1"/>
  <c r="P163" i="1" s="1"/>
  <c r="S163" i="1" s="1"/>
  <c r="O172" i="1"/>
  <c r="R172" i="1" s="1"/>
  <c r="O176" i="1"/>
  <c r="R176" i="1" s="1"/>
  <c r="M169" i="1"/>
  <c r="P169" i="1"/>
  <c r="S169" i="1" s="1"/>
  <c r="M155" i="1"/>
  <c r="P155" i="1"/>
  <c r="S155" i="1" s="1"/>
  <c r="V77" i="1"/>
  <c r="M157" i="1"/>
  <c r="P157" i="1"/>
  <c r="S157" i="1" s="1"/>
  <c r="O132" i="1"/>
  <c r="R132" i="1" s="1"/>
  <c r="O96" i="1"/>
  <c r="R96" i="1" s="1"/>
  <c r="O151" i="1"/>
  <c r="R151" i="1" s="1"/>
  <c r="O97" i="1"/>
  <c r="R97" i="1" s="1"/>
  <c r="V63" i="1"/>
  <c r="V64" i="1"/>
  <c r="O59" i="1"/>
  <c r="R59" i="1" s="1"/>
  <c r="V45" i="1"/>
  <c r="V27" i="1"/>
  <c r="V58" i="1"/>
  <c r="P59" i="1"/>
  <c r="S59" i="1" s="1"/>
  <c r="V59" i="1" s="1"/>
  <c r="V13" i="1"/>
  <c r="V24" i="1"/>
  <c r="O41" i="1"/>
  <c r="R41" i="1" s="1"/>
  <c r="V41" i="1" s="1"/>
  <c r="V50" i="1"/>
  <c r="O65" i="1"/>
  <c r="R65" i="1" s="1"/>
  <c r="V44" i="1"/>
  <c r="V74" i="1"/>
  <c r="V4" i="1"/>
  <c r="V7" i="1"/>
  <c r="V42" i="1"/>
  <c r="V19" i="1"/>
  <c r="V30" i="1"/>
  <c r="V49" i="1"/>
  <c r="V14" i="1"/>
  <c r="V69" i="1"/>
  <c r="V67" i="1"/>
  <c r="V29" i="1"/>
  <c r="V23" i="1"/>
  <c r="V71" i="1"/>
  <c r="V51" i="1"/>
  <c r="P48" i="1"/>
  <c r="S48" i="1" s="1"/>
  <c r="V61" i="1"/>
  <c r="V60" i="1"/>
  <c r="O48" i="1"/>
  <c r="R48" i="1" s="1"/>
  <c r="P37" i="1"/>
  <c r="S37" i="1" s="1"/>
  <c r="V37" i="1" s="1"/>
  <c r="M52" i="1"/>
  <c r="P52" i="1" s="1"/>
  <c r="S52" i="1" s="1"/>
  <c r="V52" i="1" s="1"/>
  <c r="V54" i="1"/>
  <c r="P35" i="1"/>
  <c r="S35" i="1" s="1"/>
  <c r="P22" i="1"/>
  <c r="S22" i="1" s="1"/>
  <c r="V22" i="1" s="1"/>
  <c r="M32" i="1"/>
  <c r="P32" i="1" s="1"/>
  <c r="S32" i="1" s="1"/>
  <c r="M34" i="1"/>
  <c r="P34" i="1" s="1"/>
  <c r="S34" i="1" s="1"/>
  <c r="V34" i="1" s="1"/>
  <c r="M70" i="1"/>
  <c r="P70" i="1" s="1"/>
  <c r="S70" i="1" s="1"/>
  <c r="V70" i="1" s="1"/>
  <c r="M47" i="1"/>
  <c r="P47" i="1" s="1"/>
  <c r="S47" i="1" s="1"/>
  <c r="V47" i="1" s="1"/>
  <c r="O20" i="1"/>
  <c r="R20" i="1" s="1"/>
  <c r="V20" i="1" s="1"/>
  <c r="M73" i="1"/>
  <c r="P73" i="1" s="1"/>
  <c r="S73" i="1" s="1"/>
  <c r="O73" i="1"/>
  <c r="R73" i="1" s="1"/>
  <c r="O17" i="1"/>
  <c r="R17" i="1" s="1"/>
  <c r="M38" i="1"/>
  <c r="P38" i="1" s="1"/>
  <c r="S38" i="1" s="1"/>
  <c r="V38" i="1" s="1"/>
  <c r="M53" i="1"/>
  <c r="P53" i="1" s="1"/>
  <c r="S53" i="1" s="1"/>
  <c r="M26" i="1"/>
  <c r="P26" i="1" s="1"/>
  <c r="S26" i="1" s="1"/>
  <c r="O53" i="1"/>
  <c r="R53" i="1" s="1"/>
  <c r="V53" i="1" s="1"/>
  <c r="M56" i="1"/>
  <c r="P56" i="1" s="1"/>
  <c r="S56" i="1" s="1"/>
  <c r="O26" i="1"/>
  <c r="R26" i="1" s="1"/>
  <c r="V26" i="1" s="1"/>
  <c r="O56" i="1"/>
  <c r="R56" i="1" s="1"/>
  <c r="V56" i="1" s="1"/>
  <c r="M43" i="1"/>
  <c r="P43" i="1" s="1"/>
  <c r="S43" i="1" s="1"/>
  <c r="V43" i="1" s="1"/>
  <c r="O32" i="1"/>
  <c r="R32" i="1" s="1"/>
  <c r="M31" i="1"/>
  <c r="P31" i="1" s="1"/>
  <c r="S31" i="1" s="1"/>
  <c r="V31" i="1" s="1"/>
  <c r="M76" i="1"/>
  <c r="P76" i="1" s="1"/>
  <c r="S76" i="1" s="1"/>
  <c r="V76" i="1" s="1"/>
  <c r="O35" i="1"/>
  <c r="R35" i="1" s="1"/>
  <c r="V35" i="1" s="1"/>
  <c r="M75" i="1"/>
  <c r="P75" i="1" s="1"/>
  <c r="S75" i="1" s="1"/>
  <c r="O75" i="1"/>
  <c r="R75" i="1" s="1"/>
  <c r="M12" i="1"/>
  <c r="P12" i="1" s="1"/>
  <c r="S12" i="1" s="1"/>
  <c r="V12" i="1" s="1"/>
  <c r="M33" i="1"/>
  <c r="P33" i="1" s="1"/>
  <c r="S33" i="1" s="1"/>
  <c r="V33" i="1" s="1"/>
  <c r="M57" i="1"/>
  <c r="P57" i="1" s="1"/>
  <c r="S57" i="1" s="1"/>
  <c r="V57" i="1" s="1"/>
  <c r="M72" i="1"/>
  <c r="P72" i="1" s="1"/>
  <c r="S72" i="1" s="1"/>
  <c r="M11" i="1"/>
  <c r="P11" i="1" s="1"/>
  <c r="S11" i="1" s="1"/>
  <c r="M8" i="1"/>
  <c r="P8" i="1" s="1"/>
  <c r="S8" i="1" s="1"/>
  <c r="O72" i="1"/>
  <c r="R72" i="1" s="1"/>
  <c r="M6" i="1"/>
  <c r="P6" i="1" s="1"/>
  <c r="S6" i="1" s="1"/>
  <c r="V6" i="1" s="1"/>
  <c r="O11" i="1"/>
  <c r="R11" i="1" s="1"/>
  <c r="O8" i="1"/>
  <c r="R8" i="1" s="1"/>
  <c r="M5" i="1"/>
  <c r="P5" i="1" s="1"/>
  <c r="S5" i="1" s="1"/>
  <c r="M18" i="1"/>
  <c r="P18" i="1" s="1"/>
  <c r="S18" i="1" s="1"/>
  <c r="O5" i="1"/>
  <c r="R5" i="1" s="1"/>
  <c r="M68" i="1"/>
  <c r="P68" i="1" s="1"/>
  <c r="S68" i="1" s="1"/>
  <c r="M15" i="1"/>
  <c r="P15" i="1" s="1"/>
  <c r="S15" i="1" s="1"/>
  <c r="V15" i="1" s="1"/>
  <c r="O68" i="1"/>
  <c r="R68" i="1" s="1"/>
  <c r="M9" i="1"/>
  <c r="P9" i="1" s="1"/>
  <c r="S9" i="1" s="1"/>
  <c r="V9" i="1" s="1"/>
  <c r="M21" i="1"/>
  <c r="P21" i="1" s="1"/>
  <c r="S21" i="1" s="1"/>
  <c r="V21" i="1" s="1"/>
  <c r="M66" i="1"/>
  <c r="P66" i="1" s="1"/>
  <c r="S66" i="1" s="1"/>
  <c r="V66" i="1" s="1"/>
  <c r="M3" i="1"/>
  <c r="P3" i="1" s="1"/>
  <c r="S3" i="1" s="1"/>
  <c r="V3" i="1" s="1"/>
  <c r="V68" i="1" l="1"/>
  <c r="V75" i="1"/>
  <c r="V8" i="1"/>
  <c r="V5" i="1"/>
  <c r="V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<sst xmlns="http://schemas.openxmlformats.org/spreadsheetml/2006/main" count="322" uniqueCount="242">
  <si>
    <r>
      <t>CODIGO  DESCRIPCION</t>
    </r>
    <r>
      <rPr>
        <b/>
        <sz val="7"/>
        <color rgb="FF181717"/>
        <rFont val="Arial"/>
        <family val="2"/>
      </rPr>
      <t xml:space="preserve">     </t>
    </r>
  </si>
  <si>
    <t>PRIMER CUATRIMESTRE</t>
  </si>
  <si>
    <t xml:space="preserve"> </t>
  </si>
  <si>
    <t xml:space="preserve">CR     </t>
  </si>
  <si>
    <t>PRERREQUISITOS</t>
  </si>
  <si>
    <t xml:space="preserve">ESP101  ANALISIS DE TEXTOS DISCURSIVOS </t>
  </si>
  <si>
    <t xml:space="preserve">MAT100  MATEMATICA PRE-UNIVERSITARIA </t>
  </si>
  <si>
    <t xml:space="preserve">SOC030  ORIENTACION UNIVERSITARIA  </t>
  </si>
  <si>
    <r>
      <t xml:space="preserve">           </t>
    </r>
    <r>
      <rPr>
        <b/>
        <sz val="7"/>
        <color rgb="FF000E78"/>
        <rFont val="Arial"/>
        <family val="2"/>
      </rPr>
      <t xml:space="preserve">  TOTAL CREDITOS. . . . .     </t>
    </r>
  </si>
  <si>
    <t>SEGUNDO CUATRIMESTRE</t>
  </si>
  <si>
    <t xml:space="preserve">ESP102  REDACCION TEXTOS DISCURSIVOS I </t>
  </si>
  <si>
    <t>ESP101</t>
  </si>
  <si>
    <r>
      <t xml:space="preserve">           </t>
    </r>
    <r>
      <rPr>
        <b/>
        <sz val="7"/>
        <color rgb="FF000E78"/>
        <rFont val="Arial"/>
        <family val="2"/>
      </rPr>
      <t xml:space="preserve"> TOTAL CREDITOS. . . . .     </t>
    </r>
  </si>
  <si>
    <t>TERCER CUATRIMESTRE</t>
  </si>
  <si>
    <t xml:space="preserve">ESP103  REDACCION TEXTOS DISCURSIVOS II </t>
  </si>
  <si>
    <t>ESP102</t>
  </si>
  <si>
    <t xml:space="preserve">SOC101  INTRODUCCION A LA PSICOLOGIA </t>
  </si>
  <si>
    <t xml:space="preserve">SOC011  HISTORIA SOCIAL DOMINICANA  </t>
  </si>
  <si>
    <t>CUARTO CUATRIMESTRE</t>
  </si>
  <si>
    <t xml:space="preserve">SOC200  INTRODUCCION A LA SOCIOLOGIA </t>
  </si>
  <si>
    <t>QUINTO CUATRIMESTRE</t>
  </si>
  <si>
    <t xml:space="preserve">SOC290  ECONOMIA GENERAL   </t>
  </si>
  <si>
    <t>SEXTO CUATRIMESTRE</t>
  </si>
  <si>
    <t>SEPTIMO CUATRIMESTRE</t>
  </si>
  <si>
    <t xml:space="preserve">             TOTAL CREDITOS. . . . .       </t>
  </si>
  <si>
    <t>OCTAVO CUATRIMESTRE</t>
  </si>
  <si>
    <t xml:space="preserve">SOC250  METODOLOGIA DE LA INVESTIGACION CIENTIFICA </t>
  </si>
  <si>
    <t xml:space="preserve">              TOTAL CREDITOS. . . . .       </t>
  </si>
  <si>
    <t xml:space="preserve">  </t>
  </si>
  <si>
    <t>NOVENO CUATRIMESTRE</t>
  </si>
  <si>
    <t>DECIMO CUATRIMESTRE</t>
  </si>
  <si>
    <t xml:space="preserve">ADM120  LIDERAZGO Y TECNICAS DE SUPERVISION </t>
  </si>
  <si>
    <t xml:space="preserve">MER102  MERCADOTECNIA II      </t>
  </si>
  <si>
    <t>MER101</t>
  </si>
  <si>
    <t>DECIMO PRIMER CUATRIMESTRE</t>
  </si>
  <si>
    <t xml:space="preserve">SOC281  SEMINARIO DE GRADO     </t>
  </si>
  <si>
    <t>DECIMO SEGUNDO CUATRIMESTRE</t>
  </si>
  <si>
    <t>Codigo</t>
  </si>
  <si>
    <t>Materia</t>
  </si>
  <si>
    <t>Creditos</t>
  </si>
  <si>
    <t>Space1</t>
  </si>
  <si>
    <t>Space2</t>
  </si>
  <si>
    <t>Space3</t>
  </si>
  <si>
    <t>Len</t>
  </si>
  <si>
    <t>Pre1</t>
  </si>
  <si>
    <t>Pre2</t>
  </si>
  <si>
    <t>Pre3</t>
  </si>
  <si>
    <t>WithCommas</t>
  </si>
  <si>
    <t>JSON</t>
  </si>
  <si>
    <t>IsValid</t>
  </si>
  <si>
    <t xml:space="preserve">ADM091  ADMINISTRACION I    </t>
  </si>
  <si>
    <t xml:space="preserve">CON091  CONTABILIDAD I     </t>
  </si>
  <si>
    <t xml:space="preserve">MER101  MERCADOTECNIA I    </t>
  </si>
  <si>
    <t xml:space="preserve">SOC043  GESTION AMBIENTAL   </t>
  </si>
  <si>
    <t>3 HRS</t>
  </si>
  <si>
    <t xml:space="preserve">ADM092  ADMINISTRACION II    </t>
  </si>
  <si>
    <t xml:space="preserve"> ADM091</t>
  </si>
  <si>
    <t xml:space="preserve"> CON091</t>
  </si>
  <si>
    <t xml:space="preserve"> ESP101</t>
  </si>
  <si>
    <t xml:space="preserve">MAT121  ALGEBRA UNIVERSITARIA   </t>
  </si>
  <si>
    <t xml:space="preserve"> MAT100</t>
  </si>
  <si>
    <t xml:space="preserve"> ESP102</t>
  </si>
  <si>
    <t xml:space="preserve"> MAT121</t>
  </si>
  <si>
    <r>
      <t xml:space="preserve">           </t>
    </r>
    <r>
      <rPr>
        <b/>
        <sz val="7"/>
        <color rgb="FF000E78"/>
        <rFont val="Arial"/>
        <family val="2"/>
      </rPr>
      <t xml:space="preserve">  TOTAL CREDITOS. . . . .       </t>
    </r>
  </si>
  <si>
    <t xml:space="preserve">CON219  COSTOS PRODUCTOS Y SERVICIOS I   </t>
  </si>
  <si>
    <t xml:space="preserve">ESP301  EXPRESION ORAL       </t>
  </si>
  <si>
    <t xml:space="preserve"> ESP103</t>
  </si>
  <si>
    <t xml:space="preserve">MAT241  MATEMATICA FINANCIERA I     </t>
  </si>
  <si>
    <t xml:space="preserve">MAT250  ESTADISTICA I       </t>
  </si>
  <si>
    <t xml:space="preserve">ADM535  ACTITUD EMPRENDEDORA     </t>
  </si>
  <si>
    <t xml:space="preserve"> SOC101</t>
  </si>
  <si>
    <r>
      <t xml:space="preserve">          </t>
    </r>
    <r>
      <rPr>
        <b/>
        <sz val="7"/>
        <color rgb="FF000E78"/>
        <rFont val="Arial"/>
        <family val="2"/>
      </rPr>
      <t xml:space="preserve">   TOTAL CREDITOS. . . . .       </t>
    </r>
  </si>
  <si>
    <t xml:space="preserve">ADM124  GESTION DEL TALENTO HUMANO   </t>
  </si>
  <si>
    <t xml:space="preserve"> ADM092</t>
  </si>
  <si>
    <t xml:space="preserve">ADM140  ADMINISTRACION FINANCIERA I   </t>
  </si>
  <si>
    <t xml:space="preserve"> MAT241</t>
  </si>
  <si>
    <t xml:space="preserve"> CON219, MER101</t>
  </si>
  <si>
    <t xml:space="preserve">DER011  DERECHO COMERCIAL     </t>
  </si>
  <si>
    <t xml:space="preserve">MAT251  ESTADISTICA II       </t>
  </si>
  <si>
    <t xml:space="preserve"> MAT250</t>
  </si>
  <si>
    <t xml:space="preserve">SOC033  ETICA EN LOS NEGOCIOS     </t>
  </si>
  <si>
    <t xml:space="preserve">MER140  ADMINISTRACION DE VENTAS I    </t>
  </si>
  <si>
    <t xml:space="preserve"> MER102</t>
  </si>
  <si>
    <t xml:space="preserve"> MAT131</t>
  </si>
  <si>
    <t xml:space="preserve"> MER140</t>
  </si>
  <si>
    <t xml:space="preserve"> ADM140</t>
  </si>
  <si>
    <t xml:space="preserve"> ENG008</t>
  </si>
  <si>
    <t xml:space="preserve"> ADM219</t>
  </si>
  <si>
    <t xml:space="preserve"> IDI070</t>
  </si>
  <si>
    <t xml:space="preserve">IDI070  INGLES TECNICO PARA NEGOCIOS I   </t>
  </si>
  <si>
    <t xml:space="preserve">IDI071  INGLES TECNICO PARA NEGOCIOS II   </t>
  </si>
  <si>
    <t xml:space="preserve">ADM175  CREACION Y GERENCIA PYME    </t>
  </si>
  <si>
    <t xml:space="preserve">MAT131  CALCULO Y GEOMETRIA ANALITICA I </t>
  </si>
  <si>
    <t xml:space="preserve">ART161  PUBLICIDAD  I       </t>
  </si>
  <si>
    <t xml:space="preserve">MER423  MARKETING RELACIONAL     </t>
  </si>
  <si>
    <t xml:space="preserve">ADM219  FORMULAC.Y EVAL. DE PROYECTOS   </t>
  </si>
  <si>
    <t xml:space="preserve">MER426  POLITICA Y ESTRATEGIA DE PRECIO   </t>
  </si>
  <si>
    <t xml:space="preserve">MER162  INVESTIGACION DE MERCADO I   </t>
  </si>
  <si>
    <r>
      <t>CODIGO  DESCRIPCION</t>
    </r>
    <r>
      <rPr>
        <b/>
        <sz val="7"/>
        <color rgb="FF181717"/>
        <rFont val="Arial"/>
        <family val="2"/>
      </rPr>
      <t xml:space="preserve">        </t>
    </r>
    <r>
      <rPr>
        <b/>
        <sz val="7"/>
        <color rgb="FFCC0000"/>
        <rFont val="Arial"/>
        <family val="2"/>
      </rPr>
      <t xml:space="preserve">CR     </t>
    </r>
  </si>
  <si>
    <t xml:space="preserve">NEG105  LOGISTICA Y CADENA DE SUMINISTROS   3 </t>
  </si>
  <si>
    <t xml:space="preserve">MER141  ADMINISTRACION DE VENTAS II    3 </t>
  </si>
  <si>
    <t xml:space="preserve">ART162  PUBLICIDAD II        3 </t>
  </si>
  <si>
    <t xml:space="preserve"> ART161</t>
  </si>
  <si>
    <t xml:space="preserve">MER233  SISTEMA CANALES DE DISTRIBUCION    3 </t>
  </si>
  <si>
    <t xml:space="preserve">MER225  MERCADOTECNIA DE SERVICIOS    3 </t>
  </si>
  <si>
    <t xml:space="preserve">MER163  INVESTIGACION DE MERCADO II    3 </t>
  </si>
  <si>
    <t xml:space="preserve">             TOTAL CREDITOS. . . . .        18</t>
  </si>
  <si>
    <t xml:space="preserve"> MER162</t>
  </si>
  <si>
    <t xml:space="preserve">MER429  PLANEACION DE ESTRTEGIAS GENERALES  3 </t>
  </si>
  <si>
    <t xml:space="preserve"> MER163, MER233</t>
  </si>
  <si>
    <t xml:space="preserve">MER120  MERCADOTECNIA INTERNACIONAL    4 </t>
  </si>
  <si>
    <t xml:space="preserve"> MER426</t>
  </si>
  <si>
    <t xml:space="preserve">SOC160  RELACIONES PUBLICAS      3 </t>
  </si>
  <si>
    <t xml:space="preserve">MER170  PRESUP.Y PRONOSTICO VENTAS    3 </t>
  </si>
  <si>
    <t xml:space="preserve"> MER141</t>
  </si>
  <si>
    <t xml:space="preserve">ART180  CREATIVIDAD        3 </t>
  </si>
  <si>
    <t xml:space="preserve"> ART162</t>
  </si>
  <si>
    <t xml:space="preserve">NEG129  OPERACIONES DE IMPORTACION Y EXPORTACION 3 </t>
  </si>
  <si>
    <t xml:space="preserve"> NEG105</t>
  </si>
  <si>
    <t xml:space="preserve">MER180  PROMOCION DE VENTAS     </t>
  </si>
  <si>
    <t xml:space="preserve"> MER170, SOC160</t>
  </si>
  <si>
    <t xml:space="preserve">MER430  MARKETING SOCIAL      </t>
  </si>
  <si>
    <t xml:space="preserve"> MER233</t>
  </si>
  <si>
    <t xml:space="preserve">MER217  SEMINARIO DESARR.LANZAM. DEL PRODUCTO </t>
  </si>
  <si>
    <t xml:space="preserve"> MER163, MER170</t>
  </si>
  <si>
    <t xml:space="preserve">MER432  COMPORTAMIENTO DEL CONSUMIDOR   </t>
  </si>
  <si>
    <t xml:space="preserve">MER434  TRADE MARKETING      </t>
  </si>
  <si>
    <t xml:space="preserve"> MER180, MER233</t>
  </si>
  <si>
    <t xml:space="preserve">MER300  GERENCIA DE MARCA     </t>
  </si>
  <si>
    <t xml:space="preserve"> MER217</t>
  </si>
  <si>
    <t xml:space="preserve">MER436  E-BUSINESS       </t>
  </si>
  <si>
    <t xml:space="preserve"> MER180</t>
  </si>
  <si>
    <t xml:space="preserve">MER413  SIMULACION DINAMICA DE MERCADOTECNIA </t>
  </si>
  <si>
    <t xml:space="preserve"> MER120, MER436</t>
  </si>
  <si>
    <t xml:space="preserve">MER438  SEMINARIO PLAN DE MARKETING   </t>
  </si>
  <si>
    <t xml:space="preserve"> MER217, MER429</t>
  </si>
  <si>
    <t xml:space="preserve">TESMON TRABAJO DE GRADO O CURSO MONOGRAFICO </t>
  </si>
  <si>
    <t xml:space="preserve">CODIGO DESCRIPCION                                 </t>
  </si>
  <si>
    <t>CR    PRERREQUISITOS</t>
  </si>
  <si>
    <t xml:space="preserve">ADM101   GESTION DE NEGOCIOS                     </t>
  </si>
  <si>
    <t xml:space="preserve">CON101   CONTABILIDAD-LABORATORIO I             </t>
  </si>
  <si>
    <t xml:space="preserve">ESP101   ANALISIS TEXTOS DISCURSIVOS           </t>
  </si>
  <si>
    <t xml:space="preserve">IDI060   INGLES I                                </t>
  </si>
  <si>
    <t xml:space="preserve">MAT126   MATEMATICA BASICA PARA INGENIERIA    </t>
  </si>
  <si>
    <t xml:space="preserve">SOC030   ORIENTACION UNIVERSITARIA                </t>
  </si>
  <si>
    <t xml:space="preserve">             TOTAL CREDITOS.......           </t>
  </si>
  <si>
    <t xml:space="preserve">CON102   CONTABILIDAD - LABORATORIO II           </t>
  </si>
  <si>
    <t xml:space="preserve">ESP102   REDACCION TEXTOS DISCURSIVOS I         </t>
  </si>
  <si>
    <t xml:space="preserve">IDI061   INGLES II                                 </t>
  </si>
  <si>
    <t xml:space="preserve">MAT131   CÁLCULO Y GEOM. ANALITICA I                 </t>
  </si>
  <si>
    <t xml:space="preserve">NEG101   INTRODUCCION A LOS NEGOCIOS </t>
  </si>
  <si>
    <r>
      <t xml:space="preserve">             </t>
    </r>
    <r>
      <rPr>
        <b/>
        <sz val="6.5"/>
        <color rgb="FF000E78"/>
        <rFont val="Arial"/>
        <family val="2"/>
      </rPr>
      <t xml:space="preserve">TOTAL CREDITOS.......            </t>
    </r>
  </si>
  <si>
    <t xml:space="preserve">DER011   DERECHO COMERCIAL       </t>
  </si>
  <si>
    <t xml:space="preserve">             </t>
  </si>
  <si>
    <t xml:space="preserve">ESP301   EXPRESION ORAL                            </t>
  </si>
  <si>
    <t xml:space="preserve">IDI062   INGLES III                                </t>
  </si>
  <si>
    <t xml:space="preserve">MAT241   MATEMATICA FINANCIERA I                       </t>
  </si>
  <si>
    <t xml:space="preserve">MER101   MERCADOTECNIA I                         </t>
  </si>
  <si>
    <t xml:space="preserve">SOC011   HISTORIA SOCIAL DOMINICANA        </t>
  </si>
  <si>
    <t xml:space="preserve">SOC291   ECONOMIA I                               </t>
  </si>
  <si>
    <r>
      <t xml:space="preserve">             </t>
    </r>
    <r>
      <rPr>
        <b/>
        <sz val="6.5"/>
        <color rgb="FF000E78"/>
        <rFont val="Arial"/>
        <family val="2"/>
      </rPr>
      <t xml:space="preserve">TOTAL CREDITOS .......        </t>
    </r>
  </si>
  <si>
    <t xml:space="preserve">ADM120   LIDERAZ. Y TECNICAS DE SUPERV. </t>
  </si>
  <si>
    <t xml:space="preserve">ADM140   ADMINISTRACION FINANCIERA I   </t>
  </si>
  <si>
    <t xml:space="preserve">DER181   DERECHO INTERNACIONAL PRIVADO </t>
  </si>
  <si>
    <t xml:space="preserve">IDI063   INGLES IV        </t>
  </si>
  <si>
    <t xml:space="preserve">MAT250   ESTADISTICA I        </t>
  </si>
  <si>
    <t xml:space="preserve">MER140   ADMINISTRACION DE VENTAS I    </t>
  </si>
  <si>
    <r>
      <t xml:space="preserve">             </t>
    </r>
    <r>
      <rPr>
        <b/>
        <sz val="6.5"/>
        <color rgb="FF000E78"/>
        <rFont val="Arial"/>
        <family val="2"/>
      </rPr>
      <t xml:space="preserve">TOTAL CREDITOS .......  </t>
    </r>
  </si>
  <si>
    <t xml:space="preserve">ADM141   ADMINISTRACION FINANCIERA II         </t>
  </si>
  <si>
    <t xml:space="preserve">IDI064   INGLES V                                    </t>
  </si>
  <si>
    <t xml:space="preserve">MAT260   MATEMATICA APLICADA                    </t>
  </si>
  <si>
    <t>04 MAT241</t>
  </si>
  <si>
    <t>INF313   SIST.INFORM.P/LA ADMINIST.       03</t>
  </si>
  <si>
    <t>SOC325   ECONOMIA INTERNACIONAL                  03 ADM141</t>
  </si>
  <si>
    <t xml:space="preserve">             TOTAL CREDITOS.......             020</t>
  </si>
  <si>
    <t>ADM117   GERENCIA DE SERVICIOS                               03 ADM120 IDI067   INGLES VIII                                   03 IDI066</t>
  </si>
  <si>
    <t>NEG121   MERCADOS DE VALORES                            03 ADM141 CON112</t>
  </si>
  <si>
    <t xml:space="preserve">NEG125   ANAL. OPORTUNIDAD.NEG.MERC.EU,AL Y CAR.  </t>
  </si>
  <si>
    <t>03 MER147 NEG109</t>
  </si>
  <si>
    <t xml:space="preserve">NEG129   OPERACIONES DE IMPORTACION Y EXPORTAC  </t>
  </si>
  <si>
    <t>03 MER147</t>
  </si>
  <si>
    <r>
      <t xml:space="preserve">             </t>
    </r>
    <r>
      <rPr>
        <b/>
        <sz val="6.5"/>
        <color rgb="FF000E78"/>
        <rFont val="Arial"/>
        <family val="2"/>
      </rPr>
      <t xml:space="preserve">TOTAL CREDITOS.......                                               </t>
    </r>
  </si>
  <si>
    <t xml:space="preserve">DER160   DERECHO DE PROPIEDAD INDUSTRIAL                  </t>
  </si>
  <si>
    <t>03 DER181</t>
  </si>
  <si>
    <t xml:space="preserve">IDI070   INGLES TECNICO PARA NEGOCIOS I                          </t>
  </si>
  <si>
    <t>03 IDI067</t>
  </si>
  <si>
    <t xml:space="preserve">NEG133   NORMATIVA INTER.SEG. HIGIENE Y CALIDAD        </t>
  </si>
  <si>
    <t>03 NEG129</t>
  </si>
  <si>
    <t xml:space="preserve">NEG137   ANAL.OPORT.NEG.MERCADOS DE EUROPA           </t>
  </si>
  <si>
    <t>03 NEG121 NEG129</t>
  </si>
  <si>
    <t xml:space="preserve">NEG141   NEGOCIOS INTERNACIONALES I                               </t>
  </si>
  <si>
    <t>03 NEG101</t>
  </si>
  <si>
    <r>
      <t xml:space="preserve">             </t>
    </r>
    <r>
      <rPr>
        <b/>
        <sz val="6.5"/>
        <color rgb="FF000E78"/>
        <rFont val="Arial"/>
        <family val="2"/>
      </rPr>
      <t xml:space="preserve">TOTAL CREDITOS.......                                                </t>
    </r>
  </si>
  <si>
    <t xml:space="preserve">IDI071   INGLES TECNICO PARA NEGOCIOS II                          </t>
  </si>
  <si>
    <t>03 IDI070</t>
  </si>
  <si>
    <t xml:space="preserve">MER299   ADMINIST.Y TEC.DE NEGOCIOS INMOBILIARIOS    </t>
  </si>
  <si>
    <t>02 ADM141 ADM219</t>
  </si>
  <si>
    <t xml:space="preserve">NEG142   NEGOCIOS INTERNACIONALES II                              </t>
  </si>
  <si>
    <t>03 NEG141</t>
  </si>
  <si>
    <t xml:space="preserve">NEG145   ANAL.OPOR.NEG.MERC.ASIA,MED.ORIENTE Y AF  </t>
  </si>
  <si>
    <t>03 NEG129 NEG141</t>
  </si>
  <si>
    <t xml:space="preserve">SOC281   SEMINARIO DE GRADO                                               </t>
  </si>
  <si>
    <r>
      <t>DECIMO</t>
    </r>
    <r>
      <rPr>
        <sz val="6.5"/>
        <color rgb="FFCD0000"/>
        <rFont val="Arial"/>
        <family val="2"/>
      </rPr>
      <t xml:space="preserve"> </t>
    </r>
    <r>
      <rPr>
        <b/>
        <sz val="6.5"/>
        <color rgb="FFCD0000"/>
        <rFont val="Arial"/>
        <family val="2"/>
      </rPr>
      <t>PRIMER CUATRIMESTRE</t>
    </r>
  </si>
  <si>
    <t xml:space="preserve">DER230   ARBITRAJE INTERNACIONAL                                         </t>
  </si>
  <si>
    <t>03 NEG113</t>
  </si>
  <si>
    <t xml:space="preserve">NEG153   SIMULACION DE NEGOCIOS MERCADOS INTERNC.  </t>
  </si>
  <si>
    <t>05 NEG142 MER147</t>
  </si>
  <si>
    <t xml:space="preserve">NEG157   ESTRATEGIAS GRALES.COMPETITIVIDAD INT.           </t>
  </si>
  <si>
    <t>03 MER147 NEG142</t>
  </si>
  <si>
    <r>
      <t xml:space="preserve">             </t>
    </r>
    <r>
      <rPr>
        <b/>
        <sz val="6.5"/>
        <color rgb="FF000E78"/>
        <rFont val="Arial"/>
        <family val="2"/>
      </rPr>
      <t xml:space="preserve">TOTAL CREDITOS.......                                                    </t>
    </r>
  </si>
  <si>
    <t xml:space="preserve">TES500  TRABAJO DE GRADO O CURSO MONOGRAFICO          </t>
  </si>
  <si>
    <r>
      <t xml:space="preserve">             </t>
    </r>
    <r>
      <rPr>
        <b/>
        <sz val="6.5"/>
        <color rgb="FF000E78"/>
        <rFont val="Arial"/>
        <family val="2"/>
      </rPr>
      <t xml:space="preserve">TOTAL CREDITOS ....... </t>
    </r>
  </si>
  <si>
    <t>CON101</t>
  </si>
  <si>
    <t>IDI060</t>
  </si>
  <si>
    <t>MAT126</t>
  </si>
  <si>
    <t>ADM101</t>
  </si>
  <si>
    <t>IDI061</t>
  </si>
  <si>
    <t>MAT131</t>
  </si>
  <si>
    <t>DER011</t>
  </si>
  <si>
    <t>IDI062</t>
  </si>
  <si>
    <t>MAT241, CON102</t>
  </si>
  <si>
    <t>ADM140</t>
  </si>
  <si>
    <t>IDI063</t>
  </si>
  <si>
    <t>MAT241</t>
  </si>
  <si>
    <t>NEG105   LOGISTICA Y CADENA DE SUMINISTROS</t>
  </si>
  <si>
    <t xml:space="preserve">          03 MER140 NEG101</t>
  </si>
  <si>
    <t>NEG109   INTEGRACION ECONOMICA</t>
  </si>
  <si>
    <t xml:space="preserve">                       03 ADM140</t>
  </si>
  <si>
    <t xml:space="preserve">SOC033   ETICA EN LOS NEGOCIOS                  </t>
  </si>
  <si>
    <t>ADM219   FORMULAC.Y EVAL. DE PROYECTOS    03 SOC291 ADM141 IDI064</t>
  </si>
  <si>
    <t>IDI065   INGLES VI                                   03</t>
  </si>
  <si>
    <t>NEG113  CONTRATO INTERNACIONALES                   03 NEG109</t>
  </si>
  <si>
    <t>SOC250  METDGIA.DE LA INVES.CIENTIFICA      03</t>
  </si>
  <si>
    <t>ADM149   COMERCIO ELECTRONICO</t>
  </si>
  <si>
    <t xml:space="preserve">                       03 INF313</t>
  </si>
  <si>
    <t>ADM221   MONEDA Y BANCA</t>
  </si>
  <si>
    <t xml:space="preserve">                                       03 SOC325</t>
  </si>
  <si>
    <t xml:space="preserve">CON112   FINANZAS INTERNACIONALES                   03 CON102 ADM141 </t>
  </si>
  <si>
    <t>IDI066   INGLES VII                                   03 IDI065</t>
  </si>
  <si>
    <t xml:space="preserve">MER147   MERCADOTECNIA INTERNACIONAL                03 NEG105 </t>
  </si>
  <si>
    <t xml:space="preserve">MER162   INVESTIGACION DE MERCADO I          03 SOC250 </t>
  </si>
  <si>
    <t>SOC315   GESTION SOCIAL                              02 ADM120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</si>
</sst>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rgb="FFCC0000"/>
      <name val="Arial"/>
      <family val="2"/>
    </font>
    <font>
      <b/>
      <sz val="7"/>
      <color rgb="FF181717"/>
      <name val="Arial"/>
      <family val="2"/>
    </font>
    <font>
      <sz val="7"/>
      <color rgb="FF000E78"/>
      <name val="Arial"/>
      <family val="2"/>
    </font>
    <font>
      <b/>
      <sz val="7"/>
      <color rgb="FF000E78"/>
      <name val="Arial"/>
      <family val="2"/>
    </font>
    <font>
      <b/>
      <sz val="7"/>
      <color rgb="FFE4322B"/>
      <name val="Arial"/>
      <family val="2"/>
    </font>
    <font>
      <b/>
      <sz val="6.5"/>
      <color rgb="FFCD0000"/>
      <name val="Arial"/>
      <family val="2"/>
    </font>
    <font>
      <sz val="6.5"/>
      <color rgb="FF000E78"/>
      <name val="Arial"/>
      <family val="2"/>
    </font>
    <font>
      <b/>
      <sz val="6.5"/>
      <color rgb="FF000E78"/>
      <name val="Arial"/>
      <family val="2"/>
    </font>
    <font>
      <sz val="6.5"/>
      <color rgb="FFCD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/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41E7-4182-4602-BD37-E44A62A4EE02}">
  <dimension ref="A1:V177"/>
  <sheetViews>
    <sheetView tabSelected="1" topLeftCell="A79" zoomScale="85" zoomScaleNormal="85" workbookViewId="0">
      <selection activeCell="AA87" sqref="AA87"/>
    </sheetView>
  </sheetViews>
  <sheetFormatPr defaultRowHeight="15" x14ac:dyDescent="0.25"/>
  <cols>
    <col min="1" max="1" width="24.42578125" customWidth="1"/>
    <col min="4" max="4" width="9.140625" customWidth="1"/>
    <col min="5" max="6" width="2.85546875" style="14" customWidth="1"/>
    <col min="7" max="7" width="14.7109375" hidden="1" customWidth="1"/>
    <col min="8" max="8" width="45.7109375" hidden="1" customWidth="1"/>
    <col min="9" max="9" width="4.5703125" hidden="1" customWidth="1"/>
    <col min="10" max="13" width="3.140625" hidden="1" customWidth="1"/>
    <col min="14" max="16" width="8" hidden="1" customWidth="1"/>
    <col min="17" max="17" width="10.85546875" hidden="1" customWidth="1"/>
    <col min="18" max="20" width="9.140625" hidden="1" customWidth="1"/>
    <col min="21" max="21" width="3.42578125" style="14" customWidth="1"/>
  </cols>
  <sheetData>
    <row r="1" spans="1:22" ht="15" customHeight="1" x14ac:dyDescent="0.25">
      <c r="A1" s="1" t="s">
        <v>0</v>
      </c>
      <c r="B1" s="7" t="s">
        <v>2</v>
      </c>
      <c r="C1" s="8" t="s">
        <v>3</v>
      </c>
      <c r="D1" s="9" t="s">
        <v>4</v>
      </c>
      <c r="E1"/>
    </row>
    <row r="2" spans="1:22" x14ac:dyDescent="0.25">
      <c r="A2" s="1" t="s">
        <v>1</v>
      </c>
      <c r="B2" s="7"/>
      <c r="C2" s="8"/>
      <c r="D2" s="9"/>
      <c r="E2"/>
      <c r="G2" t="s">
        <v>37</v>
      </c>
      <c r="H2" t="s">
        <v>38</v>
      </c>
      <c r="I2" t="s">
        <v>39</v>
      </c>
      <c r="J2" t="s">
        <v>43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 t="s">
        <v>47</v>
      </c>
      <c r="T2" t="s">
        <v>49</v>
      </c>
      <c r="V2" t="s">
        <v>48</v>
      </c>
    </row>
    <row r="3" spans="1:22" x14ac:dyDescent="0.25">
      <c r="A3" s="4" t="s">
        <v>50</v>
      </c>
      <c r="B3" s="4" t="s">
        <v>2</v>
      </c>
      <c r="C3" s="4">
        <v>3</v>
      </c>
      <c r="D3" s="5"/>
      <c r="E3"/>
      <c r="G3" t="str">
        <f>TRIM(_xlfn.LET(_xlpm.fs,FIND(" ",A3),LEFT(A3,_xlpm.fs)))</f>
        <v>ADM091</v>
      </c>
      <c r="H3" t="str">
        <f>_xlfn.LET(_xlpm.fs,FIND(" ",A3),TRIM(MID(A3,_xlpm.fs+2,999)))</f>
        <v>ADMINISTRACION I</v>
      </c>
      <c r="I3" t="str">
        <f>LEFT(C3,1)</f>
        <v>3</v>
      </c>
      <c r="J3">
        <f>LEN(D3)</f>
        <v>0</v>
      </c>
      <c r="K3">
        <f>IFERROR(FIND(",",D3),J3)</f>
        <v>0</v>
      </c>
      <c r="L3">
        <f>IFERROR(FIND(",",D3,K3),K3)</f>
        <v>0</v>
      </c>
      <c r="M3">
        <f>IFERROR(FIND(",",D3,L3),L3)</f>
        <v>0</v>
      </c>
      <c r="N3" t="str">
        <f>TRIM(SUBSTITUTE(IFERROR(MID(D3,1,K3),""),",",""))</f>
        <v/>
      </c>
      <c r="O3" t="str">
        <f>TRIM(SUBSTITUTE(IFERROR(MID(D3,K3+1,L3),""),",",""))</f>
        <v/>
      </c>
      <c r="P3" t="str">
        <f>TRIM(SUBSTITUTE(IFERROR(MID(D3,L3+1,M3-L3),""),",",""))</f>
        <v/>
      </c>
      <c r="Q3" t="str">
        <f>IF(N3="","",""""&amp;N3&amp;"""")</f>
        <v/>
      </c>
      <c r="R3" t="str">
        <f t="shared" ref="R3" si="0">IF(O3="","",""""&amp;O3&amp;"""")</f>
        <v/>
      </c>
      <c r="S3" t="str">
        <f>IF(P3="","",""""&amp;P3&amp;"""")</f>
        <v/>
      </c>
      <c r="T3" t="b" cm="1">
        <f t="array" ref="T3">COUNT(FIND({0,1,2,3,4,5,6,7,8,9},A3))&gt;0</f>
        <v>1</v>
      </c>
      <c r="V3" t="str">
        <f>IF(T3,"{""codigo"":"""&amp;G3&amp;""",""asignatura"":"""&amp;H3&amp;""",""creditos"":"&amp;I3&amp;",""prereq"":["&amp;_xlfn.TEXTJOIN(",",TRUE,Q3:S3)&amp;"]}","")&amp;IF(T4,",","")</f>
        <v>{"codigo":"ADM091","asignatura":"ADMINISTRACION I","creditos":3,"prereq":[]},</v>
      </c>
    </row>
    <row r="4" spans="1:22" x14ac:dyDescent="0.25">
      <c r="A4" s="4" t="s">
        <v>51</v>
      </c>
      <c r="B4" s="4" t="s">
        <v>2</v>
      </c>
      <c r="C4" s="4">
        <v>5</v>
      </c>
      <c r="D4" s="5"/>
      <c r="E4"/>
      <c r="G4" t="str">
        <f>TRIM(_xlfn.LET(_xlpm.fs,FIND(" ",A4),LEFT(A4,_xlpm.fs)))</f>
        <v>CON091</v>
      </c>
      <c r="H4" t="str">
        <f>_xlfn.LET(_xlpm.fs,FIND(" ",A4),TRIM(MID(A4,_xlpm.fs+2,999)))</f>
        <v>CONTABILIDAD I</v>
      </c>
      <c r="I4" t="str">
        <f>LEFT(C4,1)</f>
        <v>5</v>
      </c>
      <c r="J4">
        <f>LEN(D4)</f>
        <v>0</v>
      </c>
      <c r="K4">
        <f>IFERROR(FIND(",",D4),J4)</f>
        <v>0</v>
      </c>
      <c r="L4">
        <f>IFERROR(FIND(",",D4,K4),K4)</f>
        <v>0</v>
      </c>
      <c r="M4">
        <f>IFERROR(FIND(",",D4,L4),L4)</f>
        <v>0</v>
      </c>
      <c r="N4" t="str">
        <f>TRIM(SUBSTITUTE(IFERROR(MID(D4,1,K4),""),",",""))</f>
        <v/>
      </c>
      <c r="O4" t="str">
        <f>TRIM(SUBSTITUTE(IFERROR(MID(D4,K4+1,L4),""),",",""))</f>
        <v/>
      </c>
      <c r="P4" t="str">
        <f>TRIM(SUBSTITUTE(IFERROR(MID(D4,L4+1,M4-L4),""),",",""))</f>
        <v/>
      </c>
      <c r="Q4" t="str">
        <f t="shared" ref="Q4:Q67" si="1">IF(N4="","",""""&amp;N4&amp;"""")</f>
        <v/>
      </c>
      <c r="R4" t="str">
        <f t="shared" ref="R4:R67" si="2">IF(O4="","",""""&amp;O4&amp;"""")</f>
        <v/>
      </c>
      <c r="S4" t="str">
        <f t="shared" ref="S4:S67" si="3">IF(P4="","",""""&amp;P4&amp;"""")</f>
        <v/>
      </c>
      <c r="T4" t="b" cm="1">
        <f t="array" ref="T4">COUNT(FIND({0,1,2,3,4,5,6,7,8,9},A4))&gt;0</f>
        <v>1</v>
      </c>
      <c r="V4" t="str">
        <f t="shared" ref="V4:V67" si="4">IF(T4,"{""codigo"":"""&amp;G4&amp;""",""asignatura"":"""&amp;H4&amp;""",""creditos"":"&amp;I4&amp;",""prereq"":["&amp;_xlfn.TEXTJOIN(",",TRUE,Q4:S4)&amp;"]}","")&amp;IF(T5,",","")</f>
        <v>{"codigo":"CON091","asignatura":"CONTABILIDAD I","creditos":5,"prereq":[]},</v>
      </c>
    </row>
    <row r="5" spans="1:22" x14ac:dyDescent="0.25">
      <c r="A5" s="4" t="s">
        <v>52</v>
      </c>
      <c r="B5" s="4" t="s">
        <v>2</v>
      </c>
      <c r="C5" s="4">
        <v>3</v>
      </c>
      <c r="D5" s="5"/>
      <c r="E5"/>
      <c r="G5" t="str">
        <f>TRIM(_xlfn.LET(_xlpm.fs,FIND(" ",A5),LEFT(A5,_xlpm.fs)))</f>
        <v>MER101</v>
      </c>
      <c r="H5" t="str">
        <f>_xlfn.LET(_xlpm.fs,FIND(" ",A5),TRIM(MID(A5,_xlpm.fs+2,999)))</f>
        <v>MERCADOTECNIA I</v>
      </c>
      <c r="I5" t="str">
        <f>LEFT(C5,1)</f>
        <v>3</v>
      </c>
      <c r="J5">
        <f>LEN(D5)</f>
        <v>0</v>
      </c>
      <c r="K5">
        <f>IFERROR(FIND(",",D5),J5)</f>
        <v>0</v>
      </c>
      <c r="L5">
        <f>IFERROR(FIND(",",D5,K5),K5)</f>
        <v>0</v>
      </c>
      <c r="M5">
        <f>IFERROR(FIND(",",D5,L5),L5)</f>
        <v>0</v>
      </c>
      <c r="N5" t="str">
        <f>TRIM(SUBSTITUTE(IFERROR(MID(D5,1,K5),""),",",""))</f>
        <v/>
      </c>
      <c r="O5" t="str">
        <f>TRIM(SUBSTITUTE(IFERROR(MID(D5,K5+1,L5),""),",",""))</f>
        <v/>
      </c>
      <c r="P5" t="str">
        <f>TRIM(SUBSTITUTE(IFERROR(MID(D5,L5+1,M5-L5),""),",",""))</f>
        <v/>
      </c>
      <c r="Q5" t="str">
        <f t="shared" si="1"/>
        <v/>
      </c>
      <c r="R5" t="str">
        <f t="shared" si="2"/>
        <v/>
      </c>
      <c r="S5" t="str">
        <f t="shared" si="3"/>
        <v/>
      </c>
      <c r="T5" t="b" cm="1">
        <f t="array" ref="T5">COUNT(FIND({0,1,2,3,4,5,6,7,8,9},A5))&gt;0</f>
        <v>1</v>
      </c>
      <c r="V5" t="str">
        <f t="shared" si="4"/>
        <v>{"codigo":"MER101","asignatura":"MERCADOTECNIA I","creditos":3,"prereq":[]},</v>
      </c>
    </row>
    <row r="6" spans="1:22" ht="18" x14ac:dyDescent="0.25">
      <c r="A6" s="4" t="s">
        <v>5</v>
      </c>
      <c r="B6" s="4" t="s">
        <v>2</v>
      </c>
      <c r="C6" s="4">
        <v>3</v>
      </c>
      <c r="D6" s="5"/>
      <c r="E6"/>
      <c r="G6" t="str">
        <f>TRIM(_xlfn.LET(_xlpm.fs,FIND(" ",A6),LEFT(A6,_xlpm.fs)))</f>
        <v>ESP101</v>
      </c>
      <c r="H6" t="str">
        <f>_xlfn.LET(_xlpm.fs,FIND(" ",A6),TRIM(MID(A6,_xlpm.fs+2,999)))</f>
        <v>ANALISIS DE TEXTOS DISCURSIVOS</v>
      </c>
      <c r="I6" t="str">
        <f>LEFT(C6,1)</f>
        <v>3</v>
      </c>
      <c r="J6">
        <f>LEN(D6)</f>
        <v>0</v>
      </c>
      <c r="K6">
        <f>IFERROR(FIND(",",D6),J6)</f>
        <v>0</v>
      </c>
      <c r="L6">
        <f>IFERROR(FIND(",",D6,K6),K6)</f>
        <v>0</v>
      </c>
      <c r="M6">
        <f>IFERROR(FIND(",",D6,L6),L6)</f>
        <v>0</v>
      </c>
      <c r="N6" t="str">
        <f>TRIM(SUBSTITUTE(IFERROR(MID(D6,1,K6),""),",",""))</f>
        <v/>
      </c>
      <c r="O6" t="str">
        <f>TRIM(SUBSTITUTE(IFERROR(MID(D6,K6+1,L6),""),",",""))</f>
        <v/>
      </c>
      <c r="P6" t="str">
        <f>TRIM(SUBSTITUTE(IFERROR(MID(D6,L6+1,M6-L6),""),",",""))</f>
        <v/>
      </c>
      <c r="Q6" t="str">
        <f t="shared" si="1"/>
        <v/>
      </c>
      <c r="R6" t="str">
        <f t="shared" si="2"/>
        <v/>
      </c>
      <c r="S6" t="str">
        <f t="shared" si="3"/>
        <v/>
      </c>
      <c r="T6" t="b" cm="1">
        <f t="array" ref="T6">COUNT(FIND({0,1,2,3,4,5,6,7,8,9},A6))&gt;0</f>
        <v>1</v>
      </c>
      <c r="V6" t="str">
        <f t="shared" si="4"/>
        <v>{"codigo":"ESP101","asignatura":"ANALISIS DE TEXTOS DISCURSIVOS","creditos":3,"prereq":[]},</v>
      </c>
    </row>
    <row r="7" spans="1:22" ht="18" x14ac:dyDescent="0.25">
      <c r="A7" s="4" t="s">
        <v>7</v>
      </c>
      <c r="B7" s="4" t="s">
        <v>2</v>
      </c>
      <c r="C7" s="4">
        <v>2</v>
      </c>
      <c r="D7" s="5"/>
      <c r="E7"/>
      <c r="G7" t="str">
        <f>TRIM(_xlfn.LET(_xlpm.fs,FIND(" ",A7),LEFT(A7,_xlpm.fs)))</f>
        <v>SOC030</v>
      </c>
      <c r="H7" t="str">
        <f>_xlfn.LET(_xlpm.fs,FIND(" ",A7),TRIM(MID(A7,_xlpm.fs+2,999)))</f>
        <v>ORIENTACION UNIVERSITARIA</v>
      </c>
      <c r="I7" t="str">
        <f>LEFT(C7,1)</f>
        <v>2</v>
      </c>
      <c r="J7">
        <f>LEN(D7)</f>
        <v>0</v>
      </c>
      <c r="K7">
        <f>IFERROR(FIND(",",D7),J7)</f>
        <v>0</v>
      </c>
      <c r="L7">
        <f>IFERROR(FIND(",",D7,K7),K7)</f>
        <v>0</v>
      </c>
      <c r="M7">
        <f>IFERROR(FIND(",",D7,L7),L7)</f>
        <v>0</v>
      </c>
      <c r="N7" t="str">
        <f>TRIM(SUBSTITUTE(IFERROR(MID(D7,1,K7),""),",",""))</f>
        <v/>
      </c>
      <c r="O7" t="str">
        <f>TRIM(SUBSTITUTE(IFERROR(MID(D7,K7+1,L7),""),",",""))</f>
        <v/>
      </c>
      <c r="P7" t="str">
        <f>TRIM(SUBSTITUTE(IFERROR(MID(D7,L7+1,M7-L7),""),",",""))</f>
        <v/>
      </c>
      <c r="Q7" t="str">
        <f t="shared" si="1"/>
        <v/>
      </c>
      <c r="R7" t="str">
        <f t="shared" si="2"/>
        <v/>
      </c>
      <c r="S7" t="str">
        <f t="shared" si="3"/>
        <v/>
      </c>
      <c r="T7" t="b" cm="1">
        <f t="array" ref="T7">COUNT(FIND({0,1,2,3,4,5,6,7,8,9},A7))&gt;0</f>
        <v>1</v>
      </c>
      <c r="V7" t="str">
        <f t="shared" si="4"/>
        <v>{"codigo":"SOC030","asignatura":"ORIENTACION UNIVERSITARIA","creditos":2,"prereq":[]},</v>
      </c>
    </row>
    <row r="8" spans="1:22" x14ac:dyDescent="0.25">
      <c r="A8" s="4" t="s">
        <v>53</v>
      </c>
      <c r="B8" s="4" t="s">
        <v>2</v>
      </c>
      <c r="C8" s="4">
        <v>2</v>
      </c>
      <c r="D8" s="5"/>
      <c r="E8"/>
      <c r="G8" t="str">
        <f>TRIM(_xlfn.LET(_xlpm.fs,FIND(" ",A8),LEFT(A8,_xlpm.fs)))</f>
        <v>SOC043</v>
      </c>
      <c r="H8" t="str">
        <f>_xlfn.LET(_xlpm.fs,FIND(" ",A8),TRIM(MID(A8,_xlpm.fs+2,999)))</f>
        <v>GESTION AMBIENTAL</v>
      </c>
      <c r="I8" t="str">
        <f>LEFT(C8,1)</f>
        <v>2</v>
      </c>
      <c r="J8">
        <f>LEN(D8)</f>
        <v>0</v>
      </c>
      <c r="K8">
        <f>IFERROR(FIND(",",D8),J8)</f>
        <v>0</v>
      </c>
      <c r="L8">
        <f>IFERROR(FIND(",",D8,K8),K8)</f>
        <v>0</v>
      </c>
      <c r="M8">
        <f>IFERROR(FIND(",",D8,L8),L8)</f>
        <v>0</v>
      </c>
      <c r="N8" t="str">
        <f>TRIM(SUBSTITUTE(IFERROR(MID(D8,1,K8),""),",",""))</f>
        <v/>
      </c>
      <c r="O8" t="str">
        <f>TRIM(SUBSTITUTE(IFERROR(MID(D8,K8+1,L8),""),",",""))</f>
        <v/>
      </c>
      <c r="P8" t="str">
        <f>TRIM(SUBSTITUTE(IFERROR(MID(D8,L8+1,M8-L8),""),",",""))</f>
        <v/>
      </c>
      <c r="Q8" t="str">
        <f t="shared" si="1"/>
        <v/>
      </c>
      <c r="R8" t="str">
        <f t="shared" si="2"/>
        <v/>
      </c>
      <c r="S8" t="str">
        <f t="shared" si="3"/>
        <v/>
      </c>
      <c r="T8" t="b" cm="1">
        <f t="array" ref="T8">COUNT(FIND({0,1,2,3,4,5,6,7,8,9},A8))&gt;0</f>
        <v>1</v>
      </c>
      <c r="V8" t="str">
        <f t="shared" si="4"/>
        <v>{"codigo":"SOC043","asignatura":"GESTION AMBIENTAL","creditos":2,"prereq":[]},</v>
      </c>
    </row>
    <row r="9" spans="1:22" ht="18" x14ac:dyDescent="0.25">
      <c r="A9" s="4" t="s">
        <v>6</v>
      </c>
      <c r="B9" s="4" t="s">
        <v>2</v>
      </c>
      <c r="C9" s="4" t="s">
        <v>54</v>
      </c>
      <c r="D9" s="5"/>
      <c r="E9"/>
      <c r="G9" t="str">
        <f>TRIM(_xlfn.LET(_xlpm.fs,FIND(" ",A9),LEFT(A9,_xlpm.fs)))</f>
        <v>MAT100</v>
      </c>
      <c r="H9" t="str">
        <f>_xlfn.LET(_xlpm.fs,FIND(" ",A9),TRIM(MID(A9,_xlpm.fs+2,999)))</f>
        <v>MATEMATICA PRE-UNIVERSITARIA</v>
      </c>
      <c r="I9" t="str">
        <f>LEFT(C9,1)</f>
        <v>3</v>
      </c>
      <c r="J9">
        <f>LEN(D9)</f>
        <v>0</v>
      </c>
      <c r="K9">
        <f>IFERROR(FIND(",",D9),J9)</f>
        <v>0</v>
      </c>
      <c r="L9">
        <f>IFERROR(FIND(",",D9,K9),K9)</f>
        <v>0</v>
      </c>
      <c r="M9">
        <f>IFERROR(FIND(",",D9,L9),L9)</f>
        <v>0</v>
      </c>
      <c r="N9" t="str">
        <f>TRIM(SUBSTITUTE(IFERROR(MID(D9,1,K9),""),",",""))</f>
        <v/>
      </c>
      <c r="O9" t="str">
        <f>TRIM(SUBSTITUTE(IFERROR(MID(D9,K9+1,L9),""),",",""))</f>
        <v/>
      </c>
      <c r="P9" t="str">
        <f>TRIM(SUBSTITUTE(IFERROR(MID(D9,L9+1,M9-L9),""),",",""))</f>
        <v/>
      </c>
      <c r="Q9" t="str">
        <f t="shared" si="1"/>
        <v/>
      </c>
      <c r="R9" t="str">
        <f t="shared" si="2"/>
        <v/>
      </c>
      <c r="S9" t="str">
        <f t="shared" si="3"/>
        <v/>
      </c>
      <c r="T9" t="b" cm="1">
        <f t="array" ref="T9">COUNT(FIND({0,1,2,3,4,5,6,7,8,9},A9))&gt;0</f>
        <v>1</v>
      </c>
      <c r="V9" t="str">
        <f t="shared" si="4"/>
        <v>{"codigo":"MAT100","asignatura":"MATEMATICA PRE-UNIVERSITARIA","creditos":3,"prereq":[]}</v>
      </c>
    </row>
    <row r="10" spans="1:22" ht="18" x14ac:dyDescent="0.25">
      <c r="A10" s="2" t="s">
        <v>8</v>
      </c>
      <c r="B10" s="10" t="s">
        <v>2</v>
      </c>
      <c r="C10" s="10">
        <v>18</v>
      </c>
      <c r="D10" s="11"/>
      <c r="E10"/>
      <c r="G10" t="str">
        <f>TRIM(_xlfn.LET(_xlpm.fs,FIND(" ",A10),LEFT(A10,_xlpm.fs)))</f>
        <v/>
      </c>
      <c r="H10" t="str">
        <f>_xlfn.LET(_xlpm.fs,FIND(" ",A10),TRIM(MID(A10,_xlpm.fs+2,999)))</f>
        <v>TOTAL CREDITOS. . . . .</v>
      </c>
      <c r="I10" t="str">
        <f>LEFT(C10,1)</f>
        <v>1</v>
      </c>
      <c r="J10">
        <f>LEN(D10)</f>
        <v>0</v>
      </c>
      <c r="K10">
        <f>IFERROR(FIND(",",D10),J10)</f>
        <v>0</v>
      </c>
      <c r="L10">
        <f>IFERROR(FIND(",",D10,K10),K10)</f>
        <v>0</v>
      </c>
      <c r="M10">
        <f>IFERROR(FIND(",",D10,L10),L10)</f>
        <v>0</v>
      </c>
      <c r="N10" t="str">
        <f>TRIM(SUBSTITUTE(IFERROR(MID(D10,1,K10),""),",",""))</f>
        <v/>
      </c>
      <c r="O10" t="str">
        <f>TRIM(SUBSTITUTE(IFERROR(MID(D10,K10+1,L10),""),",",""))</f>
        <v/>
      </c>
      <c r="P10" t="str">
        <f>TRIM(SUBSTITUTE(IFERROR(MID(D10,L10+1,M10-L10),""),",",""))</f>
        <v/>
      </c>
      <c r="Q10" t="str">
        <f t="shared" si="1"/>
        <v/>
      </c>
      <c r="R10" t="str">
        <f t="shared" si="2"/>
        <v/>
      </c>
      <c r="S10" t="str">
        <f t="shared" si="3"/>
        <v/>
      </c>
      <c r="T10" t="b" cm="1">
        <f t="array" ref="T10">COUNT(FIND({0,1,2,3,4,5,6,7,8,9},A10))&gt;0</f>
        <v>0</v>
      </c>
      <c r="V10" t="str">
        <f t="shared" si="4"/>
        <v/>
      </c>
    </row>
    <row r="11" spans="1:22" x14ac:dyDescent="0.25">
      <c r="A11" s="1" t="s">
        <v>9</v>
      </c>
      <c r="B11" s="10"/>
      <c r="C11" s="10"/>
      <c r="D11" s="11"/>
      <c r="E11"/>
      <c r="G11" t="str">
        <f>TRIM(_xlfn.LET(_xlpm.fs,FIND(" ",A11),LEFT(A11,_xlpm.fs)))</f>
        <v>SEGUNDO</v>
      </c>
      <c r="H11" t="str">
        <f>_xlfn.LET(_xlpm.fs,FIND(" ",A11),TRIM(MID(A11,_xlpm.fs+2,999)))</f>
        <v>UATRIMESTRE</v>
      </c>
      <c r="I11" t="str">
        <f>LEFT(C11,1)</f>
        <v/>
      </c>
      <c r="J11">
        <f>LEN(D11)</f>
        <v>0</v>
      </c>
      <c r="K11">
        <f>IFERROR(FIND(",",D11),J11)</f>
        <v>0</v>
      </c>
      <c r="L11">
        <f>IFERROR(FIND(",",D11,K11),K11)</f>
        <v>0</v>
      </c>
      <c r="M11">
        <f>IFERROR(FIND(",",D11,L11),L11)</f>
        <v>0</v>
      </c>
      <c r="N11" t="str">
        <f>TRIM(SUBSTITUTE(IFERROR(MID(D11,1,K11),""),",",""))</f>
        <v/>
      </c>
      <c r="O11" t="str">
        <f>TRIM(SUBSTITUTE(IFERROR(MID(D11,K11+1,L11),""),",",""))</f>
        <v/>
      </c>
      <c r="P11" t="str">
        <f>TRIM(SUBSTITUTE(IFERROR(MID(D11,L11+1,M11-L11),""),",",""))</f>
        <v/>
      </c>
      <c r="Q11" t="str">
        <f t="shared" si="1"/>
        <v/>
      </c>
      <c r="R11" t="str">
        <f t="shared" si="2"/>
        <v/>
      </c>
      <c r="S11" t="str">
        <f t="shared" si="3"/>
        <v/>
      </c>
      <c r="T11" t="b" cm="1">
        <f t="array" ref="T11">COUNT(FIND({0,1,2,3,4,5,6,7,8,9},A11))&gt;0</f>
        <v>0</v>
      </c>
      <c r="V11" t="str">
        <f t="shared" si="4"/>
        <v>,</v>
      </c>
    </row>
    <row r="12" spans="1:22" x14ac:dyDescent="0.25">
      <c r="A12" s="4" t="s">
        <v>55</v>
      </c>
      <c r="B12" s="4" t="s">
        <v>2</v>
      </c>
      <c r="C12" s="4">
        <v>3</v>
      </c>
      <c r="D12" s="4" t="s">
        <v>56</v>
      </c>
      <c r="E12"/>
      <c r="G12" t="str">
        <f>TRIM(_xlfn.LET(_xlpm.fs,FIND(" ",A12),LEFT(A12,_xlpm.fs)))</f>
        <v>ADM092</v>
      </c>
      <c r="H12" t="str">
        <f>_xlfn.LET(_xlpm.fs,FIND(" ",A12),TRIM(MID(A12,_xlpm.fs+2,999)))</f>
        <v>ADMINISTRACION II</v>
      </c>
      <c r="I12" t="str">
        <f>LEFT(C12,1)</f>
        <v>3</v>
      </c>
      <c r="J12">
        <f>LEN(D12)</f>
        <v>7</v>
      </c>
      <c r="K12">
        <f>IFERROR(FIND(",",D12),J12)</f>
        <v>7</v>
      </c>
      <c r="L12">
        <f>IFERROR(FIND(",",D12,K12),K12)</f>
        <v>7</v>
      </c>
      <c r="M12">
        <f>IFERROR(FIND(",",D12,L12),L12)</f>
        <v>7</v>
      </c>
      <c r="N12" t="str">
        <f>TRIM(SUBSTITUTE(IFERROR(MID(D12,1,K12),""),",",""))</f>
        <v>ADM091</v>
      </c>
      <c r="O12" t="str">
        <f>TRIM(SUBSTITUTE(IFERROR(MID(D12,K12+1,L12),""),",",""))</f>
        <v/>
      </c>
      <c r="P12" t="str">
        <f>TRIM(SUBSTITUTE(IFERROR(MID(D12,L12+1,M12-L12),""),",",""))</f>
        <v/>
      </c>
      <c r="Q12" t="str">
        <f t="shared" si="1"/>
        <v>"ADM091"</v>
      </c>
      <c r="R12" t="str">
        <f t="shared" si="2"/>
        <v/>
      </c>
      <c r="S12" t="str">
        <f t="shared" si="3"/>
        <v/>
      </c>
      <c r="T12" t="b" cm="1">
        <f t="array" ref="T12">COUNT(FIND({0,1,2,3,4,5,6,7,8,9},A12))&gt;0</f>
        <v>1</v>
      </c>
      <c r="V12" t="str">
        <f t="shared" si="4"/>
        <v>{"codigo":"ADM092","asignatura":"ADMINISTRACION II","creditos":3,"prereq":["ADM091"]},</v>
      </c>
    </row>
    <row r="13" spans="1:22" ht="18" x14ac:dyDescent="0.25">
      <c r="A13" s="4" t="s">
        <v>10</v>
      </c>
      <c r="B13" s="4" t="s">
        <v>2</v>
      </c>
      <c r="C13" s="4">
        <v>4</v>
      </c>
      <c r="D13" s="4" t="s">
        <v>58</v>
      </c>
      <c r="E13"/>
      <c r="G13" t="str">
        <f>TRIM(_xlfn.LET(_xlpm.fs,FIND(" ",A13),LEFT(A13,_xlpm.fs)))</f>
        <v>ESP102</v>
      </c>
      <c r="H13" t="str">
        <f>_xlfn.LET(_xlpm.fs,FIND(" ",A13),TRIM(MID(A13,_xlpm.fs+2,999)))</f>
        <v>REDACCION TEXTOS DISCURSIVOS I</v>
      </c>
      <c r="I13" t="str">
        <f>LEFT(C13,1)</f>
        <v>4</v>
      </c>
      <c r="J13">
        <f>LEN(D13)</f>
        <v>7</v>
      </c>
      <c r="K13">
        <f>IFERROR(FIND(",",D13),J13)</f>
        <v>7</v>
      </c>
      <c r="L13">
        <f>IFERROR(FIND(",",D13,K13),K13)</f>
        <v>7</v>
      </c>
      <c r="M13">
        <f>IFERROR(FIND(",",D13,L13),L13)</f>
        <v>7</v>
      </c>
      <c r="N13" t="str">
        <f>TRIM(SUBSTITUTE(IFERROR(MID(D13,1,K13),""),",",""))</f>
        <v>ESP101</v>
      </c>
      <c r="O13" t="str">
        <f>TRIM(SUBSTITUTE(IFERROR(MID(D13,K13+1,L13),""),",",""))</f>
        <v/>
      </c>
      <c r="P13" t="str">
        <f>TRIM(SUBSTITUTE(IFERROR(MID(D13,L13+1,M13-L13),""),",",""))</f>
        <v/>
      </c>
      <c r="Q13" t="str">
        <f t="shared" si="1"/>
        <v>"ESP101"</v>
      </c>
      <c r="R13" t="str">
        <f t="shared" si="2"/>
        <v/>
      </c>
      <c r="S13" t="str">
        <f t="shared" si="3"/>
        <v/>
      </c>
      <c r="T13" t="b" cm="1">
        <f t="array" ref="T13">COUNT(FIND({0,1,2,3,4,5,6,7,8,9},A13))&gt;0</f>
        <v>1</v>
      </c>
      <c r="V13" t="str">
        <f t="shared" si="4"/>
        <v>{"codigo":"ESP102","asignatura":"REDACCION TEXTOS DISCURSIVOS I","creditos":4,"prereq":["ESP101"]},</v>
      </c>
    </row>
    <row r="14" spans="1:22" ht="18" x14ac:dyDescent="0.25">
      <c r="A14" s="4" t="s">
        <v>59</v>
      </c>
      <c r="B14" s="4" t="s">
        <v>2</v>
      </c>
      <c r="C14" s="4">
        <v>4</v>
      </c>
      <c r="D14" s="4" t="s">
        <v>60</v>
      </c>
      <c r="E14"/>
      <c r="G14" t="str">
        <f>TRIM(_xlfn.LET(_xlpm.fs,FIND(" ",A14),LEFT(A14,_xlpm.fs)))</f>
        <v>MAT121</v>
      </c>
      <c r="H14" t="str">
        <f>_xlfn.LET(_xlpm.fs,FIND(" ",A14),TRIM(MID(A14,_xlpm.fs+2,999)))</f>
        <v>ALGEBRA UNIVERSITARIA</v>
      </c>
      <c r="I14" t="str">
        <f>LEFT(C14,1)</f>
        <v>4</v>
      </c>
      <c r="J14">
        <f>LEN(D14)</f>
        <v>7</v>
      </c>
      <c r="K14">
        <f>IFERROR(FIND(",",D14),J14)</f>
        <v>7</v>
      </c>
      <c r="L14">
        <f>IFERROR(FIND(",",D14,K14),K14)</f>
        <v>7</v>
      </c>
      <c r="M14">
        <f>IFERROR(FIND(",",D14,L14),L14)</f>
        <v>7</v>
      </c>
      <c r="N14" t="str">
        <f>TRIM(SUBSTITUTE(IFERROR(MID(D14,1,K14),""),",",""))</f>
        <v>MAT100</v>
      </c>
      <c r="O14" t="str">
        <f>TRIM(SUBSTITUTE(IFERROR(MID(D14,K14+1,L14),""),",",""))</f>
        <v/>
      </c>
      <c r="P14" t="str">
        <f>TRIM(SUBSTITUTE(IFERROR(MID(D14,L14+1,M14-L14),""),",",""))</f>
        <v/>
      </c>
      <c r="Q14" t="str">
        <f t="shared" si="1"/>
        <v>"MAT100"</v>
      </c>
      <c r="R14" t="str">
        <f t="shared" si="2"/>
        <v/>
      </c>
      <c r="S14" t="str">
        <f t="shared" si="3"/>
        <v/>
      </c>
      <c r="T14" t="b" cm="1">
        <f t="array" ref="T14">COUNT(FIND({0,1,2,3,4,5,6,7,8,9},A14))&gt;0</f>
        <v>1</v>
      </c>
      <c r="V14" t="str">
        <f t="shared" si="4"/>
        <v>{"codigo":"MAT121","asignatura":"ALGEBRA UNIVERSITARIA","creditos":4,"prereq":["MAT100"]},</v>
      </c>
    </row>
    <row r="15" spans="1:22" ht="15" customHeight="1" x14ac:dyDescent="0.25">
      <c r="A15" s="4" t="s">
        <v>17</v>
      </c>
      <c r="B15" s="4" t="s">
        <v>2</v>
      </c>
      <c r="C15" s="4">
        <v>3</v>
      </c>
      <c r="D15" s="5"/>
      <c r="E15"/>
      <c r="G15" t="str">
        <f>TRIM(_xlfn.LET(_xlpm.fs,FIND(" ",A15),LEFT(A15,_xlpm.fs)))</f>
        <v>SOC011</v>
      </c>
      <c r="H15" t="str">
        <f>_xlfn.LET(_xlpm.fs,FIND(" ",A15),TRIM(MID(A15,_xlpm.fs+2,999)))</f>
        <v>HISTORIA SOCIAL DOMINICANA</v>
      </c>
      <c r="I15" t="str">
        <f>LEFT(C15,1)</f>
        <v>3</v>
      </c>
      <c r="J15">
        <f>LEN(D15)</f>
        <v>0</v>
      </c>
      <c r="K15">
        <f>IFERROR(FIND(",",D15),J15)</f>
        <v>0</v>
      </c>
      <c r="L15">
        <f>IFERROR(FIND(",",D15,K15),K15)</f>
        <v>0</v>
      </c>
      <c r="M15">
        <f>IFERROR(FIND(",",D15,L15),L15)</f>
        <v>0</v>
      </c>
      <c r="N15" t="str">
        <f>TRIM(SUBSTITUTE(IFERROR(MID(D15,1,K15),""),",",""))</f>
        <v/>
      </c>
      <c r="O15" t="str">
        <f>TRIM(SUBSTITUTE(IFERROR(MID(D15,K15+1,L15),""),",",""))</f>
        <v/>
      </c>
      <c r="P15" t="str">
        <f>TRIM(SUBSTITUTE(IFERROR(MID(D15,L15+1,M15-L15),""),",",""))</f>
        <v/>
      </c>
      <c r="Q15" t="str">
        <f t="shared" si="1"/>
        <v/>
      </c>
      <c r="R15" t="str">
        <f t="shared" si="2"/>
        <v/>
      </c>
      <c r="S15" t="str">
        <f t="shared" si="3"/>
        <v/>
      </c>
      <c r="T15" t="b" cm="1">
        <f t="array" ref="T15">COUNT(FIND({0,1,2,3,4,5,6,7,8,9},A15))&gt;0</f>
        <v>1</v>
      </c>
      <c r="V15" t="str">
        <f t="shared" si="4"/>
        <v>{"codigo":"SOC011","asignatura":"HISTORIA SOCIAL DOMINICANA","creditos":3,"prereq":[]},</v>
      </c>
    </row>
    <row r="16" spans="1:22" x14ac:dyDescent="0.25">
      <c r="A16" s="4" t="s">
        <v>21</v>
      </c>
      <c r="B16" s="4" t="s">
        <v>2</v>
      </c>
      <c r="C16" s="4">
        <v>3</v>
      </c>
      <c r="D16" s="5"/>
      <c r="E16"/>
      <c r="G16" t="str">
        <f>TRIM(_xlfn.LET(_xlpm.fs,FIND(" ",A16),LEFT(A16,_xlpm.fs)))</f>
        <v>SOC290</v>
      </c>
      <c r="H16" t="str">
        <f>_xlfn.LET(_xlpm.fs,FIND(" ",A16),TRIM(MID(A16,_xlpm.fs+2,999)))</f>
        <v>ECONOMIA GENERAL</v>
      </c>
      <c r="I16" t="str">
        <f>LEFT(C16,1)</f>
        <v>3</v>
      </c>
      <c r="J16">
        <f>LEN(D16)</f>
        <v>0</v>
      </c>
      <c r="K16">
        <f>IFERROR(FIND(",",D16),J16)</f>
        <v>0</v>
      </c>
      <c r="L16">
        <f>IFERROR(FIND(",",D16,K16),K16)</f>
        <v>0</v>
      </c>
      <c r="M16">
        <f>IFERROR(FIND(",",D16,L16),L16)</f>
        <v>0</v>
      </c>
      <c r="N16" t="str">
        <f>TRIM(SUBSTITUTE(IFERROR(MID(D16,1,K16),""),",",""))</f>
        <v/>
      </c>
      <c r="O16" t="str">
        <f>TRIM(SUBSTITUTE(IFERROR(MID(D16,K16+1,L16),""),",",""))</f>
        <v/>
      </c>
      <c r="P16" t="str">
        <f>TRIM(SUBSTITUTE(IFERROR(MID(D16,L16+1,M16-L16),""),",",""))</f>
        <v/>
      </c>
      <c r="Q16" t="str">
        <f t="shared" si="1"/>
        <v/>
      </c>
      <c r="R16" t="str">
        <f t="shared" si="2"/>
        <v/>
      </c>
      <c r="S16" t="str">
        <f t="shared" si="3"/>
        <v/>
      </c>
      <c r="T16" t="b" cm="1">
        <f t="array" ref="T16">COUNT(FIND({0,1,2,3,4,5,6,7,8,9},A16))&gt;0</f>
        <v>1</v>
      </c>
      <c r="V16" t="str">
        <f t="shared" si="4"/>
        <v>{"codigo":"SOC290","asignatura":"ECONOMIA GENERAL","creditos":3,"prereq":[]}</v>
      </c>
    </row>
    <row r="17" spans="1:22" x14ac:dyDescent="0.25">
      <c r="A17" s="4" t="s">
        <v>12</v>
      </c>
      <c r="B17" s="10" t="s">
        <v>2</v>
      </c>
      <c r="C17" s="10">
        <v>17</v>
      </c>
      <c r="D17" s="11"/>
      <c r="E17"/>
      <c r="G17" t="str">
        <f>TRIM(_xlfn.LET(_xlpm.fs,FIND(" ",A17),LEFT(A17,_xlpm.fs)))</f>
        <v/>
      </c>
      <c r="H17" t="str">
        <f>_xlfn.LET(_xlpm.fs,FIND(" ",A17),TRIM(MID(A17,_xlpm.fs+2,999)))</f>
        <v>TOTAL CREDITOS. . . . .</v>
      </c>
      <c r="I17" t="str">
        <f>LEFT(C17,1)</f>
        <v>1</v>
      </c>
      <c r="J17">
        <f>LEN(D17)</f>
        <v>0</v>
      </c>
      <c r="K17">
        <f>IFERROR(FIND(",",D17),J17)</f>
        <v>0</v>
      </c>
      <c r="L17">
        <f>IFERROR(FIND(",",D17,K17),K17)</f>
        <v>0</v>
      </c>
      <c r="M17">
        <f>IFERROR(FIND(",",D17,L17),L17)</f>
        <v>0</v>
      </c>
      <c r="N17" t="str">
        <f>TRIM(SUBSTITUTE(IFERROR(MID(D17,1,K17),""),",",""))</f>
        <v/>
      </c>
      <c r="O17" t="str">
        <f>TRIM(SUBSTITUTE(IFERROR(MID(D17,K17+1,L17),""),",",""))</f>
        <v/>
      </c>
      <c r="P17" t="str">
        <f>TRIM(SUBSTITUTE(IFERROR(MID(D17,L17+1,M17-L17),""),",",""))</f>
        <v/>
      </c>
      <c r="Q17" t="str">
        <f t="shared" si="1"/>
        <v/>
      </c>
      <c r="R17" t="str">
        <f t="shared" si="2"/>
        <v/>
      </c>
      <c r="S17" t="str">
        <f t="shared" si="3"/>
        <v/>
      </c>
      <c r="T17" t="b" cm="1">
        <f t="array" ref="T17">COUNT(FIND({0,1,2,3,4,5,6,7,8,9},A17))&gt;0</f>
        <v>0</v>
      </c>
      <c r="V17" t="str">
        <f t="shared" si="4"/>
        <v/>
      </c>
    </row>
    <row r="18" spans="1:22" x14ac:dyDescent="0.25">
      <c r="A18" s="1" t="s">
        <v>13</v>
      </c>
      <c r="B18" s="10"/>
      <c r="C18" s="10"/>
      <c r="D18" s="11"/>
      <c r="E18"/>
      <c r="G18" t="str">
        <f>TRIM(_xlfn.LET(_xlpm.fs,FIND(" ",A18),LEFT(A18,_xlpm.fs)))</f>
        <v>TERCER</v>
      </c>
      <c r="H18" t="str">
        <f>_xlfn.LET(_xlpm.fs,FIND(" ",A18),TRIM(MID(A18,_xlpm.fs+2,999)))</f>
        <v>UATRIMESTRE</v>
      </c>
      <c r="I18" t="str">
        <f>LEFT(C18,1)</f>
        <v/>
      </c>
      <c r="J18">
        <f>LEN(D18)</f>
        <v>0</v>
      </c>
      <c r="K18">
        <f>IFERROR(FIND(",",D18),J18)</f>
        <v>0</v>
      </c>
      <c r="L18">
        <f>IFERROR(FIND(",",D18,K18),K18)</f>
        <v>0</v>
      </c>
      <c r="M18">
        <f>IFERROR(FIND(",",D18,L18),L18)</f>
        <v>0</v>
      </c>
      <c r="N18" t="str">
        <f>TRIM(SUBSTITUTE(IFERROR(MID(D18,1,K18),""),",",""))</f>
        <v/>
      </c>
      <c r="O18" t="str">
        <f>TRIM(SUBSTITUTE(IFERROR(MID(D18,K18+1,L18),""),",",""))</f>
        <v/>
      </c>
      <c r="P18" t="str">
        <f>TRIM(SUBSTITUTE(IFERROR(MID(D18,L18+1,M18-L18),""),",",""))</f>
        <v/>
      </c>
      <c r="Q18" t="str">
        <f t="shared" si="1"/>
        <v/>
      </c>
      <c r="R18" t="str">
        <f t="shared" si="2"/>
        <v/>
      </c>
      <c r="S18" t="str">
        <f t="shared" si="3"/>
        <v/>
      </c>
      <c r="T18" t="b" cm="1">
        <f t="array" ref="T18">COUNT(FIND({0,1,2,3,4,5,6,7,8,9},A18))&gt;0</f>
        <v>0</v>
      </c>
      <c r="V18" t="str">
        <f t="shared" si="4"/>
        <v>,</v>
      </c>
    </row>
    <row r="19" spans="1:22" ht="15" customHeight="1" x14ac:dyDescent="0.25">
      <c r="A19" s="4" t="s">
        <v>14</v>
      </c>
      <c r="B19" s="4" t="s">
        <v>2</v>
      </c>
      <c r="C19" s="4">
        <v>4</v>
      </c>
      <c r="D19" s="4" t="s">
        <v>61</v>
      </c>
      <c r="E19"/>
      <c r="G19" t="str">
        <f>TRIM(_xlfn.LET(_xlpm.fs,FIND(" ",A19),LEFT(A19,_xlpm.fs)))</f>
        <v>ESP103</v>
      </c>
      <c r="H19" t="str">
        <f>_xlfn.LET(_xlpm.fs,FIND(" ",A19),TRIM(MID(A19,_xlpm.fs+2,999)))</f>
        <v>REDACCION TEXTOS DISCURSIVOS II</v>
      </c>
      <c r="I19" t="str">
        <f>LEFT(C19,1)</f>
        <v>4</v>
      </c>
      <c r="J19">
        <f>LEN(D19)</f>
        <v>7</v>
      </c>
      <c r="K19">
        <f>IFERROR(FIND(",",D19),J19)</f>
        <v>7</v>
      </c>
      <c r="L19">
        <f>IFERROR(FIND(",",D19,K19),K19)</f>
        <v>7</v>
      </c>
      <c r="M19">
        <f>IFERROR(FIND(",",D19,L19),L19)</f>
        <v>7</v>
      </c>
      <c r="N19" t="str">
        <f>TRIM(SUBSTITUTE(IFERROR(MID(D19,1,K19),""),",",""))</f>
        <v>ESP102</v>
      </c>
      <c r="O19" t="str">
        <f>TRIM(SUBSTITUTE(IFERROR(MID(D19,K19+1,L19),""),",",""))</f>
        <v/>
      </c>
      <c r="P19" t="str">
        <f>TRIM(SUBSTITUTE(IFERROR(MID(D19,L19+1,M19-L19),""),",",""))</f>
        <v/>
      </c>
      <c r="Q19" t="str">
        <f t="shared" si="1"/>
        <v>"ESP102"</v>
      </c>
      <c r="R19" t="str">
        <f t="shared" si="2"/>
        <v/>
      </c>
      <c r="S19" t="str">
        <f t="shared" si="3"/>
        <v/>
      </c>
      <c r="T19" t="b" cm="1">
        <f t="array" ref="T19">COUNT(FIND({0,1,2,3,4,5,6,7,8,9},A19))&gt;0</f>
        <v>1</v>
      </c>
      <c r="V19" t="str">
        <f t="shared" si="4"/>
        <v>{"codigo":"ESP103","asignatura":"REDACCION TEXTOS DISCURSIVOS II","creditos":4,"prereq":["ESP102"]},</v>
      </c>
    </row>
    <row r="20" spans="1:22" ht="18" x14ac:dyDescent="0.25">
      <c r="A20" s="4" t="s">
        <v>92</v>
      </c>
      <c r="B20" s="4" t="s">
        <v>2</v>
      </c>
      <c r="C20" s="4">
        <v>5</v>
      </c>
      <c r="D20" s="4" t="s">
        <v>62</v>
      </c>
      <c r="E20"/>
      <c r="G20" t="str">
        <f>TRIM(_xlfn.LET(_xlpm.fs,FIND(" ",A20),LEFT(A20,_xlpm.fs)))</f>
        <v>MAT131</v>
      </c>
      <c r="H20" t="str">
        <f>_xlfn.LET(_xlpm.fs,FIND(" ",A20),TRIM(MID(A20,_xlpm.fs+2,999)))</f>
        <v>CALCULO Y GEOMETRIA ANALITICA I</v>
      </c>
      <c r="I20" t="str">
        <f>LEFT(C20,1)</f>
        <v>5</v>
      </c>
      <c r="J20">
        <f>LEN(D20)</f>
        <v>7</v>
      </c>
      <c r="K20">
        <f>IFERROR(FIND(",",D20),J20)</f>
        <v>7</v>
      </c>
      <c r="L20">
        <f>IFERROR(FIND(",",D20,K20),K20)</f>
        <v>7</v>
      </c>
      <c r="M20">
        <f>IFERROR(FIND(",",D20,L20),L20)</f>
        <v>7</v>
      </c>
      <c r="N20" t="str">
        <f>TRIM(SUBSTITUTE(IFERROR(MID(D20,1,K20),""),",",""))</f>
        <v>MAT121</v>
      </c>
      <c r="O20" t="str">
        <f>TRIM(SUBSTITUTE(IFERROR(MID(D20,K20+1,L20),""),",",""))</f>
        <v/>
      </c>
      <c r="P20" t="str">
        <f>TRIM(SUBSTITUTE(IFERROR(MID(D20,L20+1,M20-L20),""),",",""))</f>
        <v/>
      </c>
      <c r="Q20" t="str">
        <f t="shared" si="1"/>
        <v>"MAT121"</v>
      </c>
      <c r="R20" t="str">
        <f t="shared" si="2"/>
        <v/>
      </c>
      <c r="S20" t="str">
        <f t="shared" si="3"/>
        <v/>
      </c>
      <c r="T20" t="b" cm="1">
        <f t="array" ref="T20">COUNT(FIND({0,1,2,3,4,5,6,7,8,9},A20))&gt;0</f>
        <v>1</v>
      </c>
      <c r="V20" t="str">
        <f t="shared" si="4"/>
        <v>{"codigo":"MAT131","asignatura":"CALCULO Y GEOMETRIA ANALITICA I","creditos":5,"prereq":["MAT121"]},</v>
      </c>
    </row>
    <row r="21" spans="1:22" ht="15" customHeight="1" x14ac:dyDescent="0.25">
      <c r="A21" s="4" t="s">
        <v>16</v>
      </c>
      <c r="B21" s="4" t="s">
        <v>2</v>
      </c>
      <c r="C21" s="4">
        <v>3</v>
      </c>
      <c r="D21" s="5"/>
      <c r="E21"/>
      <c r="G21" t="str">
        <f>TRIM(_xlfn.LET(_xlpm.fs,FIND(" ",A21),LEFT(A21,_xlpm.fs)))</f>
        <v>SOC101</v>
      </c>
      <c r="H21" t="str">
        <f>_xlfn.LET(_xlpm.fs,FIND(" ",A21),TRIM(MID(A21,_xlpm.fs+2,999)))</f>
        <v>INTRODUCCION A LA PSICOLOGIA</v>
      </c>
      <c r="I21" t="str">
        <f>LEFT(C21,1)</f>
        <v>3</v>
      </c>
      <c r="J21">
        <f>LEN(D21)</f>
        <v>0</v>
      </c>
      <c r="K21">
        <f>IFERROR(FIND(",",D21),J21)</f>
        <v>0</v>
      </c>
      <c r="L21">
        <f>IFERROR(FIND(",",D21,K21),K21)</f>
        <v>0</v>
      </c>
      <c r="M21">
        <f>IFERROR(FIND(",",D21,L21),L21)</f>
        <v>0</v>
      </c>
      <c r="N21" t="str">
        <f>TRIM(SUBSTITUTE(IFERROR(MID(D21,1,K21),""),",",""))</f>
        <v/>
      </c>
      <c r="O21" t="str">
        <f>TRIM(SUBSTITUTE(IFERROR(MID(D21,K21+1,L21),""),",",""))</f>
        <v/>
      </c>
      <c r="P21" t="str">
        <f>TRIM(SUBSTITUTE(IFERROR(MID(D21,L21+1,M21-L21),""),",",""))</f>
        <v/>
      </c>
      <c r="Q21" t="str">
        <f t="shared" si="1"/>
        <v/>
      </c>
      <c r="R21" t="str">
        <f t="shared" si="2"/>
        <v/>
      </c>
      <c r="S21" t="str">
        <f t="shared" si="3"/>
        <v/>
      </c>
      <c r="T21" t="b" cm="1">
        <f t="array" ref="T21">COUNT(FIND({0,1,2,3,4,5,6,7,8,9},A21))&gt;0</f>
        <v>1</v>
      </c>
      <c r="V21" t="str">
        <f t="shared" si="4"/>
        <v>{"codigo":"SOC101","asignatura":"INTRODUCCION A LA PSICOLOGIA","creditos":3,"prereq":[]},</v>
      </c>
    </row>
    <row r="22" spans="1:22" ht="15" customHeight="1" x14ac:dyDescent="0.25">
      <c r="A22" s="4" t="s">
        <v>19</v>
      </c>
      <c r="B22" s="4" t="s">
        <v>2</v>
      </c>
      <c r="C22" s="4">
        <v>3</v>
      </c>
      <c r="D22" s="5"/>
      <c r="E22"/>
      <c r="G22" t="str">
        <f>TRIM(_xlfn.LET(_xlpm.fs,FIND(" ",A22),LEFT(A22,_xlpm.fs)))</f>
        <v>SOC200</v>
      </c>
      <c r="H22" t="str">
        <f>_xlfn.LET(_xlpm.fs,FIND(" ",A22),TRIM(MID(A22,_xlpm.fs+2,999)))</f>
        <v>INTRODUCCION A LA SOCIOLOGIA</v>
      </c>
      <c r="I22" t="str">
        <f>LEFT(C22,1)</f>
        <v>3</v>
      </c>
      <c r="J22">
        <f>LEN(D22)</f>
        <v>0</v>
      </c>
      <c r="K22">
        <f>IFERROR(FIND(",",D22),J22)</f>
        <v>0</v>
      </c>
      <c r="L22">
        <f>IFERROR(FIND(",",D22,K22),K22)</f>
        <v>0</v>
      </c>
      <c r="M22">
        <f>IFERROR(FIND(",",D22,L22),L22)</f>
        <v>0</v>
      </c>
      <c r="N22" t="str">
        <f>TRIM(SUBSTITUTE(IFERROR(MID(D22,1,K22),""),",",""))</f>
        <v/>
      </c>
      <c r="O22" t="str">
        <f>TRIM(SUBSTITUTE(IFERROR(MID(D22,K22+1,L22),""),",",""))</f>
        <v/>
      </c>
      <c r="P22" t="str">
        <f>TRIM(SUBSTITUTE(IFERROR(MID(D22,L22+1,M22-L22),""),",",""))</f>
        <v/>
      </c>
      <c r="Q22" t="str">
        <f t="shared" si="1"/>
        <v/>
      </c>
      <c r="R22" t="str">
        <f t="shared" si="2"/>
        <v/>
      </c>
      <c r="S22" t="str">
        <f t="shared" si="3"/>
        <v/>
      </c>
      <c r="T22" t="b" cm="1">
        <f t="array" ref="T22">COUNT(FIND({0,1,2,3,4,5,6,7,8,9},A22))&gt;0</f>
        <v>1</v>
      </c>
      <c r="V22" t="str">
        <f t="shared" si="4"/>
        <v>{"codigo":"SOC200","asignatura":"INTRODUCCION A LA SOCIOLOGIA","creditos":3,"prereq":[]},</v>
      </c>
    </row>
    <row r="23" spans="1:22" ht="18" customHeight="1" x14ac:dyDescent="0.25">
      <c r="A23" s="13" t="s">
        <v>26</v>
      </c>
      <c r="B23" s="13"/>
      <c r="C23" s="4">
        <v>3</v>
      </c>
      <c r="D23" s="5"/>
      <c r="E23"/>
      <c r="G23" t="str">
        <f>TRIM(_xlfn.LET(_xlpm.fs,FIND(" ",A23),LEFT(A23,_xlpm.fs)))</f>
        <v>SOC250</v>
      </c>
      <c r="H23" t="str">
        <f>_xlfn.LET(_xlpm.fs,FIND(" ",A23),TRIM(MID(A23,_xlpm.fs+2,999)))</f>
        <v>METODOLOGIA DE LA INVESTIGACION CIENTIFICA</v>
      </c>
      <c r="I23" t="str">
        <f>LEFT(C23,1)</f>
        <v>3</v>
      </c>
      <c r="J23">
        <f>LEN(D23)</f>
        <v>0</v>
      </c>
      <c r="K23">
        <f>IFERROR(FIND(",",D23),J23)</f>
        <v>0</v>
      </c>
      <c r="L23">
        <f>IFERROR(FIND(",",D23,K23),K23)</f>
        <v>0</v>
      </c>
      <c r="M23">
        <f>IFERROR(FIND(",",D23,L23),L23)</f>
        <v>0</v>
      </c>
      <c r="N23" t="str">
        <f>TRIM(SUBSTITUTE(IFERROR(MID(D23,1,K23),""),",",""))</f>
        <v/>
      </c>
      <c r="O23" t="str">
        <f>TRIM(SUBSTITUTE(IFERROR(MID(D23,K23+1,L23),""),",",""))</f>
        <v/>
      </c>
      <c r="P23" t="str">
        <f>TRIM(SUBSTITUTE(IFERROR(MID(D23,L23+1,M23-L23),""),",",""))</f>
        <v/>
      </c>
      <c r="Q23" t="str">
        <f t="shared" si="1"/>
        <v/>
      </c>
      <c r="R23" t="str">
        <f t="shared" si="2"/>
        <v/>
      </c>
      <c r="S23" t="str">
        <f t="shared" si="3"/>
        <v/>
      </c>
      <c r="T23" t="b" cm="1">
        <f t="array" ref="T23">COUNT(FIND({0,1,2,3,4,5,6,7,8,9},A23))&gt;0</f>
        <v>1</v>
      </c>
      <c r="V23" t="str">
        <f t="shared" si="4"/>
        <v>{"codigo":"SOC250","asignatura":"METODOLOGIA DE LA INVESTIGACION CIENTIFICA","creditos":3,"prereq":[]}</v>
      </c>
    </row>
    <row r="24" spans="1:22" x14ac:dyDescent="0.25">
      <c r="A24" s="4" t="s">
        <v>63</v>
      </c>
      <c r="B24" s="4"/>
      <c r="C24" s="6">
        <v>18</v>
      </c>
      <c r="D24" s="6"/>
      <c r="E24"/>
      <c r="G24" t="str">
        <f>TRIM(_xlfn.LET(_xlpm.fs,FIND(" ",A24),LEFT(A24,_xlpm.fs)))</f>
        <v/>
      </c>
      <c r="H24" t="str">
        <f>_xlfn.LET(_xlpm.fs,FIND(" ",A24),TRIM(MID(A24,_xlpm.fs+2,999)))</f>
        <v>TOTAL CREDITOS. . . . .</v>
      </c>
      <c r="I24" t="str">
        <f>LEFT(C24,1)</f>
        <v>1</v>
      </c>
      <c r="J24">
        <f>LEN(D24)</f>
        <v>0</v>
      </c>
      <c r="K24">
        <f>IFERROR(FIND(",",D24),J24)</f>
        <v>0</v>
      </c>
      <c r="L24">
        <f>IFERROR(FIND(",",D24,K24),K24)</f>
        <v>0</v>
      </c>
      <c r="M24">
        <f>IFERROR(FIND(",",D24,L24),L24)</f>
        <v>0</v>
      </c>
      <c r="N24" t="str">
        <f>TRIM(SUBSTITUTE(IFERROR(MID(D24,1,K24),""),",",""))</f>
        <v/>
      </c>
      <c r="O24" t="str">
        <f>TRIM(SUBSTITUTE(IFERROR(MID(D24,K24+1,L24),""),",",""))</f>
        <v/>
      </c>
      <c r="P24" t="str">
        <f>TRIM(SUBSTITUTE(IFERROR(MID(D24,L24+1,M24-L24),""),",",""))</f>
        <v/>
      </c>
      <c r="Q24" t="str">
        <f t="shared" si="1"/>
        <v/>
      </c>
      <c r="R24" t="str">
        <f t="shared" si="2"/>
        <v/>
      </c>
      <c r="S24" t="str">
        <f t="shared" si="3"/>
        <v/>
      </c>
      <c r="T24" t="b" cm="1">
        <f t="array" ref="T24">COUNT(FIND({0,1,2,3,4,5,6,7,8,9},A24))&gt;0</f>
        <v>0</v>
      </c>
      <c r="V24" t="str">
        <f t="shared" si="4"/>
        <v/>
      </c>
    </row>
    <row r="25" spans="1:22" x14ac:dyDescent="0.25">
      <c r="A25" s="1" t="s">
        <v>18</v>
      </c>
      <c r="B25" s="1"/>
      <c r="C25" s="6"/>
      <c r="D25" s="6"/>
      <c r="E25"/>
      <c r="G25" t="str">
        <f>TRIM(_xlfn.LET(_xlpm.fs,FIND(" ",A25),LEFT(A25,_xlpm.fs)))</f>
        <v>CUARTO</v>
      </c>
      <c r="H25" t="str">
        <f>_xlfn.LET(_xlpm.fs,FIND(" ",A25),TRIM(MID(A25,_xlpm.fs+2,999)))</f>
        <v>UATRIMESTRE</v>
      </c>
      <c r="I25" t="str">
        <f>LEFT(C25,1)</f>
        <v/>
      </c>
      <c r="J25">
        <f>LEN(D25)</f>
        <v>0</v>
      </c>
      <c r="K25">
        <f>IFERROR(FIND(",",D25),J25)</f>
        <v>0</v>
      </c>
      <c r="L25">
        <f>IFERROR(FIND(",",D25,K25),K25)</f>
        <v>0</v>
      </c>
      <c r="M25">
        <f>IFERROR(FIND(",",D25,L25),L25)</f>
        <v>0</v>
      </c>
      <c r="N25" t="str">
        <f>TRIM(SUBSTITUTE(IFERROR(MID(D25,1,K25),""),",",""))</f>
        <v/>
      </c>
      <c r="O25" t="str">
        <f>TRIM(SUBSTITUTE(IFERROR(MID(D25,K25+1,L25),""),",",""))</f>
        <v/>
      </c>
      <c r="P25" t="str">
        <f>TRIM(SUBSTITUTE(IFERROR(MID(D25,L25+1,M25-L25),""),",",""))</f>
        <v/>
      </c>
      <c r="Q25" t="str">
        <f t="shared" si="1"/>
        <v/>
      </c>
      <c r="R25" t="str">
        <f t="shared" si="2"/>
        <v/>
      </c>
      <c r="S25" t="str">
        <f t="shared" si="3"/>
        <v/>
      </c>
      <c r="T25" t="b" cm="1">
        <f t="array" ref="T25">COUNT(FIND({0,1,2,3,4,5,6,7,8,9},A25))&gt;0</f>
        <v>0</v>
      </c>
      <c r="V25" t="str">
        <f t="shared" si="4"/>
        <v>,</v>
      </c>
    </row>
    <row r="26" spans="1:22" ht="18" x14ac:dyDescent="0.25">
      <c r="A26" s="4" t="s">
        <v>64</v>
      </c>
      <c r="B26" s="4"/>
      <c r="C26" s="4">
        <v>5</v>
      </c>
      <c r="D26" s="4" t="s">
        <v>57</v>
      </c>
      <c r="E26"/>
      <c r="G26" t="str">
        <f>TRIM(_xlfn.LET(_xlpm.fs,FIND(" ",A26),LEFT(A26,_xlpm.fs)))</f>
        <v>CON219</v>
      </c>
      <c r="H26" t="str">
        <f>_xlfn.LET(_xlpm.fs,FIND(" ",A26),TRIM(MID(A26,_xlpm.fs+2,999)))</f>
        <v>COSTOS PRODUCTOS Y SERVICIOS I</v>
      </c>
      <c r="I26" t="str">
        <f>LEFT(C26,1)</f>
        <v>5</v>
      </c>
      <c r="J26">
        <f>LEN(D26)</f>
        <v>7</v>
      </c>
      <c r="K26">
        <f>IFERROR(FIND(",",D26),J26)</f>
        <v>7</v>
      </c>
      <c r="L26">
        <f>IFERROR(FIND(",",D26,K26),K26)</f>
        <v>7</v>
      </c>
      <c r="M26">
        <f>IFERROR(FIND(",",D26,L26),L26)</f>
        <v>7</v>
      </c>
      <c r="N26" t="str">
        <f>TRIM(SUBSTITUTE(IFERROR(MID(D26,1,K26),""),",",""))</f>
        <v>CON091</v>
      </c>
      <c r="O26" t="str">
        <f>TRIM(SUBSTITUTE(IFERROR(MID(D26,K26+1,L26),""),",",""))</f>
        <v/>
      </c>
      <c r="P26" t="str">
        <f>TRIM(SUBSTITUTE(IFERROR(MID(D26,L26+1,M26-L26),""),",",""))</f>
        <v/>
      </c>
      <c r="Q26" t="str">
        <f t="shared" si="1"/>
        <v>"CON091"</v>
      </c>
      <c r="R26" t="str">
        <f t="shared" si="2"/>
        <v/>
      </c>
      <c r="S26" t="str">
        <f t="shared" si="3"/>
        <v/>
      </c>
      <c r="T26" t="b" cm="1">
        <f t="array" ref="T26">COUNT(FIND({0,1,2,3,4,5,6,7,8,9},A26))&gt;0</f>
        <v>1</v>
      </c>
      <c r="V26" t="str">
        <f t="shared" si="4"/>
        <v>{"codigo":"CON219","asignatura":"COSTOS PRODUCTOS Y SERVICIOS I","creditos":5,"prereq":["CON091"]},</v>
      </c>
    </row>
    <row r="27" spans="1:22" ht="18" customHeight="1" x14ac:dyDescent="0.25">
      <c r="A27" s="4" t="s">
        <v>65</v>
      </c>
      <c r="B27" s="4"/>
      <c r="C27" s="4">
        <v>3</v>
      </c>
      <c r="D27" s="4" t="s">
        <v>66</v>
      </c>
      <c r="E27"/>
      <c r="G27" t="str">
        <f>TRIM(_xlfn.LET(_xlpm.fs,FIND(" ",A27),LEFT(A27,_xlpm.fs)))</f>
        <v>ESP301</v>
      </c>
      <c r="H27" t="str">
        <f>_xlfn.LET(_xlpm.fs,FIND(" ",A27),TRIM(MID(A27,_xlpm.fs+2,999)))</f>
        <v>EXPRESION ORAL</v>
      </c>
      <c r="I27" t="str">
        <f>LEFT(C27,1)</f>
        <v>3</v>
      </c>
      <c r="J27">
        <f>LEN(D27)</f>
        <v>7</v>
      </c>
      <c r="K27">
        <f>IFERROR(FIND(",",D27),J27)</f>
        <v>7</v>
      </c>
      <c r="L27">
        <f>IFERROR(FIND(",",D27,K27),K27)</f>
        <v>7</v>
      </c>
      <c r="M27">
        <f>IFERROR(FIND(",",D27,L27),L27)</f>
        <v>7</v>
      </c>
      <c r="N27" t="str">
        <f>TRIM(SUBSTITUTE(IFERROR(MID(D27,1,K27),""),",",""))</f>
        <v>ESP103</v>
      </c>
      <c r="O27" t="str">
        <f>TRIM(SUBSTITUTE(IFERROR(MID(D27,K27+1,L27),""),",",""))</f>
        <v/>
      </c>
      <c r="P27" t="str">
        <f>TRIM(SUBSTITUTE(IFERROR(MID(D27,L27+1,M27-L27),""),",",""))</f>
        <v/>
      </c>
      <c r="Q27" t="str">
        <f t="shared" si="1"/>
        <v>"ESP103"</v>
      </c>
      <c r="R27" t="str">
        <f t="shared" si="2"/>
        <v/>
      </c>
      <c r="S27" t="str">
        <f t="shared" si="3"/>
        <v/>
      </c>
      <c r="T27" t="b" cm="1">
        <f t="array" ref="T27">COUNT(FIND({0,1,2,3,4,5,6,7,8,9},A27))&gt;0</f>
        <v>1</v>
      </c>
      <c r="V27" t="str">
        <f t="shared" si="4"/>
        <v>{"codigo":"ESP301","asignatura":"EXPRESION ORAL","creditos":3,"prereq":["ESP103"]},</v>
      </c>
    </row>
    <row r="28" spans="1:22" ht="15" customHeight="1" x14ac:dyDescent="0.25">
      <c r="A28" s="4" t="s">
        <v>67</v>
      </c>
      <c r="B28" s="4"/>
      <c r="C28" s="4">
        <v>4</v>
      </c>
      <c r="D28" s="4" t="s">
        <v>83</v>
      </c>
      <c r="E28"/>
      <c r="G28" t="str">
        <f>TRIM(_xlfn.LET(_xlpm.fs,FIND(" ",A28),LEFT(A28,_xlpm.fs)))</f>
        <v>MAT241</v>
      </c>
      <c r="H28" t="str">
        <f>_xlfn.LET(_xlpm.fs,FIND(" ",A28),TRIM(MID(A28,_xlpm.fs+2,999)))</f>
        <v>MATEMATICA FINANCIERA I</v>
      </c>
      <c r="I28" t="str">
        <f>LEFT(C28,1)</f>
        <v>4</v>
      </c>
      <c r="J28">
        <f>LEN(D28)</f>
        <v>7</v>
      </c>
      <c r="K28">
        <f>IFERROR(FIND(",",D28),J28)</f>
        <v>7</v>
      </c>
      <c r="L28">
        <f>IFERROR(FIND(",",D28,K28),K28)</f>
        <v>7</v>
      </c>
      <c r="M28">
        <f>IFERROR(FIND(",",D28,L28),L28)</f>
        <v>7</v>
      </c>
      <c r="N28" t="str">
        <f>TRIM(SUBSTITUTE(IFERROR(MID(D28,1,K28),""),",",""))</f>
        <v>MAT131</v>
      </c>
      <c r="O28" t="str">
        <f>TRIM(SUBSTITUTE(IFERROR(MID(D28,K28+1,L28),""),",",""))</f>
        <v/>
      </c>
      <c r="P28" t="str">
        <f>TRIM(SUBSTITUTE(IFERROR(MID(D28,L28+1,M28-L28),""),",",""))</f>
        <v/>
      </c>
      <c r="Q28" t="str">
        <f t="shared" si="1"/>
        <v>"MAT131"</v>
      </c>
      <c r="R28" t="str">
        <f t="shared" si="2"/>
        <v/>
      </c>
      <c r="S28" t="str">
        <f t="shared" si="3"/>
        <v/>
      </c>
      <c r="T28" t="b" cm="1">
        <f t="array" ref="T28">COUNT(FIND({0,1,2,3,4,5,6,7,8,9},A28))&gt;0</f>
        <v>1</v>
      </c>
      <c r="V28" t="str">
        <f t="shared" si="4"/>
        <v>{"codigo":"MAT241","asignatura":"MATEMATICA FINANCIERA I","creditos":4,"prereq":["MAT131"]},</v>
      </c>
    </row>
    <row r="29" spans="1:22" x14ac:dyDescent="0.25">
      <c r="A29" s="4" t="s">
        <v>68</v>
      </c>
      <c r="B29" s="4"/>
      <c r="C29" s="4">
        <v>4</v>
      </c>
      <c r="D29" s="4" t="s">
        <v>83</v>
      </c>
      <c r="E29"/>
      <c r="G29" t="str">
        <f>TRIM(_xlfn.LET(_xlpm.fs,FIND(" ",A29),LEFT(A29,_xlpm.fs)))</f>
        <v>MAT250</v>
      </c>
      <c r="H29" t="str">
        <f>_xlfn.LET(_xlpm.fs,FIND(" ",A29),TRIM(MID(A29,_xlpm.fs+2,999)))</f>
        <v>ESTADISTICA I</v>
      </c>
      <c r="I29" t="str">
        <f>LEFT(C29,1)</f>
        <v>4</v>
      </c>
      <c r="J29">
        <f>LEN(D29)</f>
        <v>7</v>
      </c>
      <c r="K29">
        <f>IFERROR(FIND(",",D29),J29)</f>
        <v>7</v>
      </c>
      <c r="L29">
        <f>IFERROR(FIND(",",D29,K29),K29)</f>
        <v>7</v>
      </c>
      <c r="M29">
        <f>IFERROR(FIND(",",D29,L29),L29)</f>
        <v>7</v>
      </c>
      <c r="N29" t="str">
        <f>TRIM(SUBSTITUTE(IFERROR(MID(D29,1,K29),""),",",""))</f>
        <v>MAT131</v>
      </c>
      <c r="O29" t="str">
        <f>TRIM(SUBSTITUTE(IFERROR(MID(D29,K29+1,L29),""),",",""))</f>
        <v/>
      </c>
      <c r="P29" t="str">
        <f>TRIM(SUBSTITUTE(IFERROR(MID(D29,L29+1,M29-L29),""),",",""))</f>
        <v/>
      </c>
      <c r="Q29" t="str">
        <f t="shared" si="1"/>
        <v>"MAT131"</v>
      </c>
      <c r="R29" t="str">
        <f t="shared" si="2"/>
        <v/>
      </c>
      <c r="S29" t="str">
        <f t="shared" si="3"/>
        <v/>
      </c>
      <c r="T29" t="b" cm="1">
        <f t="array" ref="T29">COUNT(FIND({0,1,2,3,4,5,6,7,8,9},A29))&gt;0</f>
        <v>1</v>
      </c>
      <c r="V29" t="str">
        <f t="shared" si="4"/>
        <v>{"codigo":"MAT250","asignatura":"ESTADISTICA I","creditos":4,"prereq":["MAT131"]},</v>
      </c>
    </row>
    <row r="30" spans="1:22" ht="18" x14ac:dyDescent="0.25">
      <c r="A30" s="4" t="s">
        <v>69</v>
      </c>
      <c r="B30" s="4"/>
      <c r="C30" s="4">
        <v>3</v>
      </c>
      <c r="D30" s="4" t="s">
        <v>70</v>
      </c>
      <c r="E30"/>
      <c r="G30" t="str">
        <f>TRIM(_xlfn.LET(_xlpm.fs,FIND(" ",A30),LEFT(A30,_xlpm.fs)))</f>
        <v>ADM535</v>
      </c>
      <c r="H30" t="str">
        <f>_xlfn.LET(_xlpm.fs,FIND(" ",A30),TRIM(MID(A30,_xlpm.fs+2,999)))</f>
        <v>ACTITUD EMPRENDEDORA</v>
      </c>
      <c r="I30" t="str">
        <f>LEFT(C30,1)</f>
        <v>3</v>
      </c>
      <c r="J30">
        <f>LEN(D30)</f>
        <v>7</v>
      </c>
      <c r="K30">
        <f>IFERROR(FIND(",",D30),J30)</f>
        <v>7</v>
      </c>
      <c r="L30">
        <f>IFERROR(FIND(",",D30,K30),K30)</f>
        <v>7</v>
      </c>
      <c r="M30">
        <f>IFERROR(FIND(",",D30,L30),L30)</f>
        <v>7</v>
      </c>
      <c r="N30" t="str">
        <f>TRIM(SUBSTITUTE(IFERROR(MID(D30,1,K30),""),",",""))</f>
        <v>SOC101</v>
      </c>
      <c r="O30" t="str">
        <f>TRIM(SUBSTITUTE(IFERROR(MID(D30,K30+1,L30),""),",",""))</f>
        <v/>
      </c>
      <c r="P30" t="str">
        <f>TRIM(SUBSTITUTE(IFERROR(MID(D30,L30+1,M30-L30),""),",",""))</f>
        <v/>
      </c>
      <c r="Q30" t="str">
        <f t="shared" si="1"/>
        <v>"SOC101"</v>
      </c>
      <c r="R30" t="str">
        <f t="shared" si="2"/>
        <v/>
      </c>
      <c r="S30" t="str">
        <f t="shared" si="3"/>
        <v/>
      </c>
      <c r="T30" t="b" cm="1">
        <f t="array" ref="T30">COUNT(FIND({0,1,2,3,4,5,6,7,8,9},A30))&gt;0</f>
        <v>1</v>
      </c>
      <c r="V30" t="str">
        <f t="shared" si="4"/>
        <v>{"codigo":"ADM535","asignatura":"ACTITUD EMPRENDEDORA","creditos":3,"prereq":["SOC101"]}</v>
      </c>
    </row>
    <row r="31" spans="1:22" ht="15" customHeight="1" x14ac:dyDescent="0.25">
      <c r="A31" s="4" t="s">
        <v>71</v>
      </c>
      <c r="B31" s="4"/>
      <c r="C31" s="6">
        <v>19</v>
      </c>
      <c r="D31" s="5"/>
      <c r="E31"/>
      <c r="G31" t="str">
        <f>TRIM(_xlfn.LET(_xlpm.fs,FIND(" ",A31),LEFT(A31,_xlpm.fs)))</f>
        <v/>
      </c>
      <c r="H31" t="str">
        <f>_xlfn.LET(_xlpm.fs,FIND(" ",A31),TRIM(MID(A31,_xlpm.fs+2,999)))</f>
        <v>TOTAL CREDITOS. . . . .</v>
      </c>
      <c r="I31" t="str">
        <f>LEFT(C31,1)</f>
        <v>1</v>
      </c>
      <c r="J31">
        <f>LEN(D31)</f>
        <v>0</v>
      </c>
      <c r="K31">
        <f>IFERROR(FIND(",",D31),J31)</f>
        <v>0</v>
      </c>
      <c r="L31">
        <f>IFERROR(FIND(",",D31,K31),K31)</f>
        <v>0</v>
      </c>
      <c r="M31">
        <f>IFERROR(FIND(",",D31,L31),L31)</f>
        <v>0</v>
      </c>
      <c r="N31" t="str">
        <f>TRIM(SUBSTITUTE(IFERROR(MID(D31,1,K31),""),",",""))</f>
        <v/>
      </c>
      <c r="O31" t="str">
        <f>TRIM(SUBSTITUTE(IFERROR(MID(D31,K31+1,L31),""),",",""))</f>
        <v/>
      </c>
      <c r="P31" t="str">
        <f>TRIM(SUBSTITUTE(IFERROR(MID(D31,L31+1,M31-L31),""),",",""))</f>
        <v/>
      </c>
      <c r="Q31" t="str">
        <f t="shared" si="1"/>
        <v/>
      </c>
      <c r="R31" t="str">
        <f t="shared" si="2"/>
        <v/>
      </c>
      <c r="S31" t="str">
        <f t="shared" si="3"/>
        <v/>
      </c>
      <c r="T31" t="b" cm="1">
        <f t="array" ref="T31">COUNT(FIND({0,1,2,3,4,5,6,7,8,9},A31))&gt;0</f>
        <v>0</v>
      </c>
      <c r="V31" t="str">
        <f t="shared" si="4"/>
        <v/>
      </c>
    </row>
    <row r="32" spans="1:22" x14ac:dyDescent="0.25">
      <c r="A32" s="1" t="s">
        <v>20</v>
      </c>
      <c r="B32" s="1"/>
      <c r="C32" s="6"/>
      <c r="D32" s="5"/>
      <c r="E32"/>
      <c r="G32" t="str">
        <f>TRIM(_xlfn.LET(_xlpm.fs,FIND(" ",A32),LEFT(A32,_xlpm.fs)))</f>
        <v>QUINTO</v>
      </c>
      <c r="H32" t="str">
        <f>_xlfn.LET(_xlpm.fs,FIND(" ",A32),TRIM(MID(A32,_xlpm.fs+2,999)))</f>
        <v>UATRIMESTRE</v>
      </c>
      <c r="I32" t="str">
        <f>LEFT(C32,1)</f>
        <v/>
      </c>
      <c r="J32">
        <f>LEN(D32)</f>
        <v>0</v>
      </c>
      <c r="K32">
        <f>IFERROR(FIND(",",D32),J32)</f>
        <v>0</v>
      </c>
      <c r="L32">
        <f>IFERROR(FIND(",",D32,K32),K32)</f>
        <v>0</v>
      </c>
      <c r="M32">
        <f>IFERROR(FIND(",",D32,L32),L32)</f>
        <v>0</v>
      </c>
      <c r="N32" t="str">
        <f>TRIM(SUBSTITUTE(IFERROR(MID(D32,1,K32),""),",",""))</f>
        <v/>
      </c>
      <c r="O32" t="str">
        <f>TRIM(SUBSTITUTE(IFERROR(MID(D32,K32+1,L32),""),",",""))</f>
        <v/>
      </c>
      <c r="P32" t="str">
        <f>TRIM(SUBSTITUTE(IFERROR(MID(D32,L32+1,M32-L32),""),",",""))</f>
        <v/>
      </c>
      <c r="Q32" t="str">
        <f t="shared" si="1"/>
        <v/>
      </c>
      <c r="R32" t="str">
        <f t="shared" si="2"/>
        <v/>
      </c>
      <c r="S32" t="str">
        <f t="shared" si="3"/>
        <v/>
      </c>
      <c r="T32" t="b" cm="1">
        <f t="array" ref="T32">COUNT(FIND({0,1,2,3,4,5,6,7,8,9},A32))&gt;0</f>
        <v>0</v>
      </c>
      <c r="V32" t="str">
        <f t="shared" si="4"/>
        <v>,</v>
      </c>
    </row>
    <row r="33" spans="1:22" ht="18" x14ac:dyDescent="0.25">
      <c r="A33" s="4" t="s">
        <v>72</v>
      </c>
      <c r="B33" s="4"/>
      <c r="C33" s="4">
        <v>4</v>
      </c>
      <c r="D33" s="4" t="s">
        <v>73</v>
      </c>
      <c r="E33"/>
      <c r="G33" t="str">
        <f>TRIM(_xlfn.LET(_xlpm.fs,FIND(" ",A33),LEFT(A33,_xlpm.fs)))</f>
        <v>ADM124</v>
      </c>
      <c r="H33" t="str">
        <f>_xlfn.LET(_xlpm.fs,FIND(" ",A33),TRIM(MID(A33,_xlpm.fs+2,999)))</f>
        <v>GESTION DEL TALENTO HUMANO</v>
      </c>
      <c r="I33" t="str">
        <f>LEFT(C33,1)</f>
        <v>4</v>
      </c>
      <c r="J33">
        <f>LEN(D33)</f>
        <v>7</v>
      </c>
      <c r="K33">
        <f>IFERROR(FIND(",",D33),J33)</f>
        <v>7</v>
      </c>
      <c r="L33">
        <f>IFERROR(FIND(",",D33,K33),K33)</f>
        <v>7</v>
      </c>
      <c r="M33">
        <f>IFERROR(FIND(",",D33,L33),L33)</f>
        <v>7</v>
      </c>
      <c r="N33" t="str">
        <f>TRIM(SUBSTITUTE(IFERROR(MID(D33,1,K33),""),",",""))</f>
        <v>ADM092</v>
      </c>
      <c r="O33" t="str">
        <f>TRIM(SUBSTITUTE(IFERROR(MID(D33,K33+1,L33),""),",",""))</f>
        <v/>
      </c>
      <c r="P33" t="str">
        <f>TRIM(SUBSTITUTE(IFERROR(MID(D33,L33+1,M33-L33),""),",",""))</f>
        <v/>
      </c>
      <c r="Q33" t="str">
        <f t="shared" si="1"/>
        <v>"ADM092"</v>
      </c>
      <c r="R33" t="str">
        <f t="shared" si="2"/>
        <v/>
      </c>
      <c r="S33" t="str">
        <f t="shared" si="3"/>
        <v/>
      </c>
      <c r="T33" t="b" cm="1">
        <f t="array" ref="T33">COUNT(FIND({0,1,2,3,4,5,6,7,8,9},A33))&gt;0</f>
        <v>1</v>
      </c>
      <c r="V33" t="str">
        <f t="shared" si="4"/>
        <v>{"codigo":"ADM124","asignatura":"GESTION DEL TALENTO HUMANO","creditos":4,"prereq":["ADM092"]},</v>
      </c>
    </row>
    <row r="34" spans="1:22" ht="15" customHeight="1" x14ac:dyDescent="0.25">
      <c r="A34" s="4" t="s">
        <v>31</v>
      </c>
      <c r="B34" s="4"/>
      <c r="C34" s="4">
        <v>3</v>
      </c>
      <c r="D34" s="4" t="s">
        <v>56</v>
      </c>
      <c r="E34"/>
      <c r="G34" t="str">
        <f>TRIM(_xlfn.LET(_xlpm.fs,FIND(" ",A34),LEFT(A34,_xlpm.fs)))</f>
        <v>ADM120</v>
      </c>
      <c r="H34" t="str">
        <f>_xlfn.LET(_xlpm.fs,FIND(" ",A34),TRIM(MID(A34,_xlpm.fs+2,999)))</f>
        <v>LIDERAZGO Y TECNICAS DE SUPERVISION</v>
      </c>
      <c r="I34" t="str">
        <f>LEFT(C34,1)</f>
        <v>3</v>
      </c>
      <c r="J34">
        <f>LEN(D34)</f>
        <v>7</v>
      </c>
      <c r="K34">
        <f>IFERROR(FIND(",",D34),J34)</f>
        <v>7</v>
      </c>
      <c r="L34">
        <f>IFERROR(FIND(",",D34,K34),K34)</f>
        <v>7</v>
      </c>
      <c r="M34">
        <f>IFERROR(FIND(",",D34,L34),L34)</f>
        <v>7</v>
      </c>
      <c r="N34" t="str">
        <f>TRIM(SUBSTITUTE(IFERROR(MID(D34,1,K34),""),",",""))</f>
        <v>ADM091</v>
      </c>
      <c r="O34" t="str">
        <f>TRIM(SUBSTITUTE(IFERROR(MID(D34,K34+1,L34),""),",",""))</f>
        <v/>
      </c>
      <c r="P34" t="str">
        <f>TRIM(SUBSTITUTE(IFERROR(MID(D34,L34+1,M34-L34),""),",",""))</f>
        <v/>
      </c>
      <c r="Q34" t="str">
        <f t="shared" si="1"/>
        <v>"ADM091"</v>
      </c>
      <c r="R34" t="str">
        <f t="shared" si="2"/>
        <v/>
      </c>
      <c r="S34" t="str">
        <f t="shared" si="3"/>
        <v/>
      </c>
      <c r="T34" t="b" cm="1">
        <f t="array" ref="T34">COUNT(FIND({0,1,2,3,4,5,6,7,8,9},A34))&gt;0</f>
        <v>1</v>
      </c>
      <c r="V34" t="str">
        <f t="shared" si="4"/>
        <v>{"codigo":"ADM120","asignatura":"LIDERAZGO Y TECNICAS DE SUPERVISION","creditos":3,"prereq":["ADM091"]},</v>
      </c>
    </row>
    <row r="35" spans="1:22" ht="18" customHeight="1" x14ac:dyDescent="0.25">
      <c r="A35" s="4" t="s">
        <v>74</v>
      </c>
      <c r="B35" s="4"/>
      <c r="C35" s="4">
        <v>3</v>
      </c>
      <c r="D35" s="4" t="s">
        <v>75</v>
      </c>
      <c r="E35"/>
      <c r="G35" t="str">
        <f>TRIM(_xlfn.LET(_xlpm.fs,FIND(" ",A35),LEFT(A35,_xlpm.fs)))</f>
        <v>ADM140</v>
      </c>
      <c r="H35" t="str">
        <f>_xlfn.LET(_xlpm.fs,FIND(" ",A35),TRIM(MID(A35,_xlpm.fs+2,999)))</f>
        <v>ADMINISTRACION FINANCIERA I</v>
      </c>
      <c r="I35" t="str">
        <f>LEFT(C35,1)</f>
        <v>3</v>
      </c>
      <c r="J35">
        <f>LEN(D35)</f>
        <v>7</v>
      </c>
      <c r="K35">
        <f>IFERROR(FIND(",",D35),J35)</f>
        <v>7</v>
      </c>
      <c r="L35">
        <f>IFERROR(FIND(",",D35,K35),K35)</f>
        <v>7</v>
      </c>
      <c r="M35">
        <f>IFERROR(FIND(",",D35,L35),L35)</f>
        <v>7</v>
      </c>
      <c r="N35" t="str">
        <f>TRIM(SUBSTITUTE(IFERROR(MID(D35,1,K35),""),",",""))</f>
        <v>MAT241</v>
      </c>
      <c r="O35" t="str">
        <f>TRIM(SUBSTITUTE(IFERROR(MID(D35,K35+1,L35),""),",",""))</f>
        <v/>
      </c>
      <c r="P35" t="str">
        <f>TRIM(SUBSTITUTE(IFERROR(MID(D35,L35+1,M35-L35),""),",",""))</f>
        <v/>
      </c>
      <c r="Q35" t="str">
        <f t="shared" si="1"/>
        <v>"MAT241"</v>
      </c>
      <c r="R35" t="str">
        <f t="shared" si="2"/>
        <v/>
      </c>
      <c r="S35" t="str">
        <f t="shared" si="3"/>
        <v/>
      </c>
      <c r="T35" t="b" cm="1">
        <f t="array" ref="T35">COUNT(FIND({0,1,2,3,4,5,6,7,8,9},A35))&gt;0</f>
        <v>1</v>
      </c>
      <c r="V35" t="str">
        <f t="shared" si="4"/>
        <v>{"codigo":"ADM140","asignatura":"ADMINISTRACION FINANCIERA I","creditos":3,"prereq":["MAT241"]},</v>
      </c>
    </row>
    <row r="36" spans="1:22" ht="15" customHeight="1" x14ac:dyDescent="0.25">
      <c r="A36" s="4" t="s">
        <v>32</v>
      </c>
      <c r="B36" s="4"/>
      <c r="C36" s="4">
        <v>3</v>
      </c>
      <c r="D36" s="15" t="s">
        <v>76</v>
      </c>
      <c r="E36"/>
      <c r="G36" t="str">
        <f>TRIM(_xlfn.LET(_xlpm.fs,FIND(" ",A36),LEFT(A36,_xlpm.fs)))</f>
        <v>MER102</v>
      </c>
      <c r="H36" t="str">
        <f>_xlfn.LET(_xlpm.fs,FIND(" ",A36),TRIM(MID(A36,_xlpm.fs+2,999)))</f>
        <v>MERCADOTECNIA II</v>
      </c>
      <c r="I36" t="str">
        <f>LEFT(C36,1)</f>
        <v>3</v>
      </c>
      <c r="J36">
        <f>LEN(D36)</f>
        <v>15</v>
      </c>
      <c r="K36">
        <f>IFERROR(FIND(",",D36),J36)</f>
        <v>8</v>
      </c>
      <c r="L36">
        <f>IFERROR(FIND(",",D36,K36),K36)</f>
        <v>8</v>
      </c>
      <c r="M36">
        <f>IFERROR(FIND(",",D36,L36),L36)</f>
        <v>8</v>
      </c>
      <c r="N36" t="str">
        <f>TRIM(SUBSTITUTE(IFERROR(MID(D36,1,K36),""),",",""))</f>
        <v>CON219</v>
      </c>
      <c r="O36" t="str">
        <f>TRIM(SUBSTITUTE(IFERROR(MID(D36,K36+1,L36),""),",",""))</f>
        <v>MER101</v>
      </c>
      <c r="P36" t="str">
        <f>TRIM(SUBSTITUTE(IFERROR(MID(D36,L36+1,M36-L36),""),",",""))</f>
        <v/>
      </c>
      <c r="Q36" t="str">
        <f t="shared" si="1"/>
        <v>"CON219"</v>
      </c>
      <c r="R36" t="str">
        <f t="shared" si="2"/>
        <v>"MER101"</v>
      </c>
      <c r="S36" t="str">
        <f t="shared" si="3"/>
        <v/>
      </c>
      <c r="T36" t="b" cm="1">
        <f t="array" ref="T36">COUNT(FIND({0,1,2,3,4,5,6,7,8,9},A36))&gt;0</f>
        <v>1</v>
      </c>
      <c r="V36" t="str">
        <f t="shared" si="4"/>
        <v>{"codigo":"MER102","asignatura":"MERCADOTECNIA II","creditos":3,"prereq":["CON219","MER101"]},</v>
      </c>
    </row>
    <row r="37" spans="1:22" x14ac:dyDescent="0.25">
      <c r="A37" s="4" t="s">
        <v>77</v>
      </c>
      <c r="B37" s="4"/>
      <c r="C37" s="4">
        <v>3</v>
      </c>
      <c r="D37" s="5"/>
      <c r="E37"/>
      <c r="G37" t="str">
        <f>TRIM(_xlfn.LET(_xlpm.fs,FIND(" ",A37),LEFT(A37,_xlpm.fs)))</f>
        <v>DER011</v>
      </c>
      <c r="H37" t="str">
        <f>_xlfn.LET(_xlpm.fs,FIND(" ",A37),TRIM(MID(A37,_xlpm.fs+2,999)))</f>
        <v>DERECHO COMERCIAL</v>
      </c>
      <c r="I37" t="str">
        <f>LEFT(C37,1)</f>
        <v>3</v>
      </c>
      <c r="J37">
        <f>LEN(D37)</f>
        <v>0</v>
      </c>
      <c r="K37">
        <f>IFERROR(FIND(",",D37),J37)</f>
        <v>0</v>
      </c>
      <c r="L37">
        <f>IFERROR(FIND(",",D37,K37),K37)</f>
        <v>0</v>
      </c>
      <c r="M37">
        <f>IFERROR(FIND(",",D37,L37),L37)</f>
        <v>0</v>
      </c>
      <c r="N37" t="str">
        <f>TRIM(SUBSTITUTE(IFERROR(MID(D37,1,K37),""),",",""))</f>
        <v/>
      </c>
      <c r="O37" t="str">
        <f>TRIM(SUBSTITUTE(IFERROR(MID(D37,K37+1,L37),""),",",""))</f>
        <v/>
      </c>
      <c r="P37" t="str">
        <f>TRIM(SUBSTITUTE(IFERROR(MID(D37,L37+1,M37-L37),""),",",""))</f>
        <v/>
      </c>
      <c r="Q37" t="str">
        <f t="shared" si="1"/>
        <v/>
      </c>
      <c r="R37" t="str">
        <f t="shared" si="2"/>
        <v/>
      </c>
      <c r="S37" t="str">
        <f t="shared" si="3"/>
        <v/>
      </c>
      <c r="T37" t="b" cm="1">
        <f t="array" ref="T37">COUNT(FIND({0,1,2,3,4,5,6,7,8,9},A37))&gt;0</f>
        <v>1</v>
      </c>
      <c r="V37" t="str">
        <f t="shared" si="4"/>
        <v>{"codigo":"DER011","asignatura":"DERECHO COMERCIAL","creditos":3,"prereq":[]},</v>
      </c>
    </row>
    <row r="38" spans="1:22" ht="18" customHeight="1" x14ac:dyDescent="0.25">
      <c r="A38" s="4" t="s">
        <v>78</v>
      </c>
      <c r="B38" s="4"/>
      <c r="C38" s="4">
        <v>4</v>
      </c>
      <c r="D38" s="4" t="s">
        <v>79</v>
      </c>
      <c r="E38"/>
      <c r="G38" t="str">
        <f>TRIM(_xlfn.LET(_xlpm.fs,FIND(" ",A38),LEFT(A38,_xlpm.fs)))</f>
        <v>MAT251</v>
      </c>
      <c r="H38" t="str">
        <f>_xlfn.LET(_xlpm.fs,FIND(" ",A38),TRIM(MID(A38,_xlpm.fs+2,999)))</f>
        <v>ESTADISTICA II</v>
      </c>
      <c r="I38" t="str">
        <f>LEFT(C38,1)</f>
        <v>4</v>
      </c>
      <c r="J38">
        <f>LEN(D38)</f>
        <v>7</v>
      </c>
      <c r="K38">
        <f>IFERROR(FIND(",",D38),J38)</f>
        <v>7</v>
      </c>
      <c r="L38">
        <f>IFERROR(FIND(",",D38,K38),K38)</f>
        <v>7</v>
      </c>
      <c r="M38">
        <f>IFERROR(FIND(",",D38,L38),L38)</f>
        <v>7</v>
      </c>
      <c r="N38" t="str">
        <f>TRIM(SUBSTITUTE(IFERROR(MID(D38,1,K38),""),",",""))</f>
        <v>MAT250</v>
      </c>
      <c r="O38" t="str">
        <f>TRIM(SUBSTITUTE(IFERROR(MID(D38,K38+1,L38),""),",",""))</f>
        <v/>
      </c>
      <c r="P38" t="str">
        <f>TRIM(SUBSTITUTE(IFERROR(MID(D38,L38+1,M38-L38),""),",",""))</f>
        <v/>
      </c>
      <c r="Q38" t="str">
        <f t="shared" si="1"/>
        <v>"MAT250"</v>
      </c>
      <c r="R38" t="str">
        <f t="shared" si="2"/>
        <v/>
      </c>
      <c r="S38" t="str">
        <f t="shared" si="3"/>
        <v/>
      </c>
      <c r="T38" t="b" cm="1">
        <f t="array" ref="T38">COUNT(FIND({0,1,2,3,4,5,6,7,8,9},A38))&gt;0</f>
        <v>1</v>
      </c>
      <c r="V38" t="str">
        <f t="shared" si="4"/>
        <v>{"codigo":"MAT251","asignatura":"ESTADISTICA II","creditos":4,"prereq":["MAT250"]}</v>
      </c>
    </row>
    <row r="39" spans="1:22" ht="15" customHeight="1" x14ac:dyDescent="0.25">
      <c r="A39" s="6" t="s">
        <v>24</v>
      </c>
      <c r="B39" s="6"/>
      <c r="C39" s="6">
        <v>20</v>
      </c>
      <c r="D39" s="5"/>
      <c r="E39"/>
      <c r="G39" t="str">
        <f>TRIM(_xlfn.LET(_xlpm.fs,FIND(" ",A39),LEFT(A39,_xlpm.fs)))</f>
        <v/>
      </c>
      <c r="H39" t="str">
        <f>_xlfn.LET(_xlpm.fs,FIND(" ",A39),TRIM(MID(A39,_xlpm.fs+2,999)))</f>
        <v>TOTAL CREDITOS. . . . .</v>
      </c>
      <c r="I39" t="str">
        <f>LEFT(C39,1)</f>
        <v>2</v>
      </c>
      <c r="J39">
        <f>LEN(D39)</f>
        <v>0</v>
      </c>
      <c r="K39">
        <f>IFERROR(FIND(",",D39),J39)</f>
        <v>0</v>
      </c>
      <c r="L39">
        <f>IFERROR(FIND(",",D39,K39),K39)</f>
        <v>0</v>
      </c>
      <c r="M39">
        <f>IFERROR(FIND(",",D39,L39),L39)</f>
        <v>0</v>
      </c>
      <c r="N39" t="str">
        <f>TRIM(SUBSTITUTE(IFERROR(MID(D39,1,K39),""),",",""))</f>
        <v/>
      </c>
      <c r="O39" t="str">
        <f>TRIM(SUBSTITUTE(IFERROR(MID(D39,K39+1,L39),""),",",""))</f>
        <v/>
      </c>
      <c r="P39" t="str">
        <f>TRIM(SUBSTITUTE(IFERROR(MID(D39,L39+1,M39-L39),""),",",""))</f>
        <v/>
      </c>
      <c r="Q39" t="str">
        <f t="shared" si="1"/>
        <v/>
      </c>
      <c r="R39" t="str">
        <f t="shared" si="2"/>
        <v/>
      </c>
      <c r="S39" t="str">
        <f t="shared" si="3"/>
        <v/>
      </c>
      <c r="T39" t="b" cm="1">
        <f t="array" ref="T39">COUNT(FIND({0,1,2,3,4,5,6,7,8,9},A39))&gt;0</f>
        <v>0</v>
      </c>
      <c r="V39" t="str">
        <f t="shared" si="4"/>
        <v/>
      </c>
    </row>
    <row r="40" spans="1:22" x14ac:dyDescent="0.25">
      <c r="A40" s="1" t="s">
        <v>22</v>
      </c>
      <c r="B40" s="1"/>
      <c r="C40" s="6"/>
      <c r="D40" s="5"/>
      <c r="E40"/>
      <c r="G40" t="str">
        <f>TRIM(_xlfn.LET(_xlpm.fs,FIND(" ",A40),LEFT(A40,_xlpm.fs)))</f>
        <v>SEXTO</v>
      </c>
      <c r="H40" t="str">
        <f>_xlfn.LET(_xlpm.fs,FIND(" ",A40),TRIM(MID(A40,_xlpm.fs+2,999)))</f>
        <v>UATRIMESTRE</v>
      </c>
      <c r="I40" t="str">
        <f>LEFT(C40,1)</f>
        <v/>
      </c>
      <c r="J40">
        <f>LEN(D40)</f>
        <v>0</v>
      </c>
      <c r="K40">
        <f>IFERROR(FIND(",",D40),J40)</f>
        <v>0</v>
      </c>
      <c r="L40">
        <f>IFERROR(FIND(",",D40,K40),K40)</f>
        <v>0</v>
      </c>
      <c r="M40">
        <f>IFERROR(FIND(",",D40,L40),L40)</f>
        <v>0</v>
      </c>
      <c r="N40" t="str">
        <f>TRIM(SUBSTITUTE(IFERROR(MID(D40,1,K40),""),",",""))</f>
        <v/>
      </c>
      <c r="O40" t="str">
        <f>TRIM(SUBSTITUTE(IFERROR(MID(D40,K40+1,L40),""),",",""))</f>
        <v/>
      </c>
      <c r="P40" t="str">
        <f>TRIM(SUBSTITUTE(IFERROR(MID(D40,L40+1,M40-L40),""),",",""))</f>
        <v/>
      </c>
      <c r="Q40" t="str">
        <f t="shared" si="1"/>
        <v/>
      </c>
      <c r="R40" t="str">
        <f t="shared" si="2"/>
        <v/>
      </c>
      <c r="S40" t="str">
        <f t="shared" si="3"/>
        <v/>
      </c>
      <c r="T40" t="b" cm="1">
        <f t="array" ref="T40">COUNT(FIND({0,1,2,3,4,5,6,7,8,9},A40))&gt;0</f>
        <v>0</v>
      </c>
      <c r="V40" t="str">
        <f t="shared" si="4"/>
        <v>,</v>
      </c>
    </row>
    <row r="41" spans="1:22" x14ac:dyDescent="0.25">
      <c r="A41" s="4" t="s">
        <v>93</v>
      </c>
      <c r="B41" s="4"/>
      <c r="C41" s="4">
        <v>3</v>
      </c>
      <c r="D41" s="5"/>
      <c r="E41"/>
      <c r="G41" t="str">
        <f>TRIM(_xlfn.LET(_xlpm.fs,FIND(" ",A41),LEFT(A41,_xlpm.fs)))</f>
        <v>ART161</v>
      </c>
      <c r="H41" t="str">
        <f>_xlfn.LET(_xlpm.fs,FIND(" ",A41),TRIM(MID(A41,_xlpm.fs+2,999)))</f>
        <v>PUBLICIDAD I</v>
      </c>
      <c r="I41" t="str">
        <f>LEFT(C41,1)</f>
        <v>3</v>
      </c>
      <c r="J41">
        <f>LEN(D41)</f>
        <v>0</v>
      </c>
      <c r="K41">
        <f>IFERROR(FIND(",",D41),J41)</f>
        <v>0</v>
      </c>
      <c r="L41">
        <f>IFERROR(FIND(",",D41,K41),K41)</f>
        <v>0</v>
      </c>
      <c r="M41">
        <f>IFERROR(FIND(",",D41,L41),L41)</f>
        <v>0</v>
      </c>
      <c r="N41" t="str">
        <f>TRIM(SUBSTITUTE(IFERROR(MID(D41,1,K41),""),",",""))</f>
        <v/>
      </c>
      <c r="O41" t="str">
        <f>TRIM(SUBSTITUTE(IFERROR(MID(D41,K41+1,L41),""),",",""))</f>
        <v/>
      </c>
      <c r="P41" t="str">
        <f>TRIM(SUBSTITUTE(IFERROR(MID(D41,L41+1,M41-L41),""),",",""))</f>
        <v/>
      </c>
      <c r="Q41" t="str">
        <f t="shared" si="1"/>
        <v/>
      </c>
      <c r="R41" t="str">
        <f t="shared" si="2"/>
        <v/>
      </c>
      <c r="S41" t="str">
        <f t="shared" si="3"/>
        <v/>
      </c>
      <c r="T41" t="b" cm="1">
        <f t="array" ref="T41">COUNT(FIND({0,1,2,3,4,5,6,7,8,9},A41))&gt;0</f>
        <v>1</v>
      </c>
      <c r="V41" t="str">
        <f t="shared" si="4"/>
        <v>{"codigo":"ART161","asignatura":"PUBLICIDAD I","creditos":3,"prereq":[]},</v>
      </c>
    </row>
    <row r="42" spans="1:22" ht="15" customHeight="1" x14ac:dyDescent="0.25">
      <c r="A42" s="4" t="s">
        <v>94</v>
      </c>
      <c r="B42" s="4"/>
      <c r="C42" s="4">
        <v>2</v>
      </c>
      <c r="D42" s="4" t="s">
        <v>82</v>
      </c>
      <c r="E42"/>
      <c r="G42" t="str">
        <f>TRIM(_xlfn.LET(_xlpm.fs,FIND(" ",A42),LEFT(A42,_xlpm.fs)))</f>
        <v>MER423</v>
      </c>
      <c r="H42" t="str">
        <f>_xlfn.LET(_xlpm.fs,FIND(" ",A42),TRIM(MID(A42,_xlpm.fs+2,999)))</f>
        <v>MARKETING RELACIONAL</v>
      </c>
      <c r="I42" t="str">
        <f>LEFT(C42,1)</f>
        <v>2</v>
      </c>
      <c r="J42">
        <f>LEN(D42)</f>
        <v>7</v>
      </c>
      <c r="K42">
        <f>IFERROR(FIND(",",D42),J42)</f>
        <v>7</v>
      </c>
      <c r="L42">
        <f>IFERROR(FIND(",",D42,K42),K42)</f>
        <v>7</v>
      </c>
      <c r="M42">
        <f>IFERROR(FIND(",",D42,L42),L42)</f>
        <v>7</v>
      </c>
      <c r="N42" t="str">
        <f>TRIM(SUBSTITUTE(IFERROR(MID(D42,1,K42),""),",",""))</f>
        <v>MER102</v>
      </c>
      <c r="O42" t="str">
        <f>TRIM(SUBSTITUTE(IFERROR(MID(D42,K42+1,L42),""),",",""))</f>
        <v/>
      </c>
      <c r="P42" t="str">
        <f>TRIM(SUBSTITUTE(IFERROR(MID(D42,L42+1,M42-L42),""),",",""))</f>
        <v/>
      </c>
      <c r="Q42" t="str">
        <f t="shared" si="1"/>
        <v>"MER102"</v>
      </c>
      <c r="R42" t="str">
        <f t="shared" si="2"/>
        <v/>
      </c>
      <c r="S42" t="str">
        <f t="shared" si="3"/>
        <v/>
      </c>
      <c r="T42" t="b" cm="1">
        <f t="array" ref="T42">COUNT(FIND({0,1,2,3,4,5,6,7,8,9},A42))&gt;0</f>
        <v>1</v>
      </c>
      <c r="V42" t="str">
        <f t="shared" si="4"/>
        <v>{"codigo":"MER423","asignatura":"MARKETING RELACIONAL","creditos":2,"prereq":["MER102"]},</v>
      </c>
    </row>
    <row r="43" spans="1:22" ht="15" customHeight="1" x14ac:dyDescent="0.25">
      <c r="A43" s="4" t="s">
        <v>95</v>
      </c>
      <c r="B43" s="4"/>
      <c r="C43" s="4">
        <v>3</v>
      </c>
      <c r="D43" s="4" t="s">
        <v>85</v>
      </c>
      <c r="E43"/>
      <c r="G43" t="str">
        <f>TRIM(_xlfn.LET(_xlpm.fs,FIND(" ",A43),LEFT(A43,_xlpm.fs)))</f>
        <v>ADM219</v>
      </c>
      <c r="H43" t="str">
        <f>_xlfn.LET(_xlpm.fs,FIND(" ",A43),TRIM(MID(A43,_xlpm.fs+2,999)))</f>
        <v>FORMULAC.Y EVAL. DE PROYECTOS</v>
      </c>
      <c r="I43" t="str">
        <f>LEFT(C43,1)</f>
        <v>3</v>
      </c>
      <c r="J43">
        <f>LEN(D43)</f>
        <v>7</v>
      </c>
      <c r="K43">
        <f>IFERROR(FIND(",",D43),J43)</f>
        <v>7</v>
      </c>
      <c r="L43">
        <f>IFERROR(FIND(",",D43,K43),K43)</f>
        <v>7</v>
      </c>
      <c r="M43">
        <f>IFERROR(FIND(",",D43,L43),L43)</f>
        <v>7</v>
      </c>
      <c r="N43" t="str">
        <f>TRIM(SUBSTITUTE(IFERROR(MID(D43,1,K43),""),",",""))</f>
        <v>ADM140</v>
      </c>
      <c r="O43" t="str">
        <f>TRIM(SUBSTITUTE(IFERROR(MID(D43,K43+1,L43),""),",",""))</f>
        <v/>
      </c>
      <c r="P43" t="str">
        <f>TRIM(SUBSTITUTE(IFERROR(MID(D43,L43+1,M43-L43),""),",",""))</f>
        <v/>
      </c>
      <c r="Q43" t="str">
        <f t="shared" si="1"/>
        <v>"ADM140"</v>
      </c>
      <c r="R43" t="str">
        <f t="shared" si="2"/>
        <v/>
      </c>
      <c r="S43" t="str">
        <f t="shared" si="3"/>
        <v/>
      </c>
      <c r="T43" t="b" cm="1">
        <f t="array" ref="T43">COUNT(FIND({0,1,2,3,4,5,6,7,8,9},A43))&gt;0</f>
        <v>1</v>
      </c>
      <c r="V43" t="str">
        <f t="shared" si="4"/>
        <v>{"codigo":"ADM219","asignatura":"FORMULAC.Y EVAL. DE PROYECTOS","creditos":3,"prereq":["ADM140"]},</v>
      </c>
    </row>
    <row r="44" spans="1:22" ht="15" customHeight="1" x14ac:dyDescent="0.25">
      <c r="A44" s="4" t="s">
        <v>96</v>
      </c>
      <c r="B44" s="4"/>
      <c r="C44" s="4">
        <v>2</v>
      </c>
      <c r="D44" s="4" t="s">
        <v>82</v>
      </c>
      <c r="E44"/>
      <c r="G44" t="str">
        <f>TRIM(_xlfn.LET(_xlpm.fs,FIND(" ",A44),LEFT(A44,_xlpm.fs)))</f>
        <v>MER426</v>
      </c>
      <c r="H44" t="str">
        <f>_xlfn.LET(_xlpm.fs,FIND(" ",A44),TRIM(MID(A44,_xlpm.fs+2,999)))</f>
        <v>POLITICA Y ESTRATEGIA DE PRECIO</v>
      </c>
      <c r="I44" t="str">
        <f>LEFT(C44,1)</f>
        <v>2</v>
      </c>
      <c r="J44">
        <f>LEN(D44)</f>
        <v>7</v>
      </c>
      <c r="K44">
        <f>IFERROR(FIND(",",D44),J44)</f>
        <v>7</v>
      </c>
      <c r="L44">
        <f>IFERROR(FIND(",",D44,K44),K44)</f>
        <v>7</v>
      </c>
      <c r="M44">
        <f>IFERROR(FIND(",",D44,L44),L44)</f>
        <v>7</v>
      </c>
      <c r="N44" t="str">
        <f>TRIM(SUBSTITUTE(IFERROR(MID(D44,1,K44),""),",",""))</f>
        <v>MER102</v>
      </c>
      <c r="O44" t="str">
        <f>TRIM(SUBSTITUTE(IFERROR(MID(D44,K44+1,L44),""),",",""))</f>
        <v/>
      </c>
      <c r="P44" t="str">
        <f>TRIM(SUBSTITUTE(IFERROR(MID(D44,L44+1,M44-L44),""),",",""))</f>
        <v/>
      </c>
      <c r="Q44" t="str">
        <f t="shared" si="1"/>
        <v>"MER102"</v>
      </c>
      <c r="R44" t="str">
        <f t="shared" si="2"/>
        <v/>
      </c>
      <c r="S44" t="str">
        <f t="shared" si="3"/>
        <v/>
      </c>
      <c r="T44" t="b" cm="1">
        <f t="array" ref="T44">COUNT(FIND({0,1,2,3,4,5,6,7,8,9},A44))&gt;0</f>
        <v>1</v>
      </c>
      <c r="V44" t="str">
        <f t="shared" si="4"/>
        <v>{"codigo":"MER426","asignatura":"POLITICA Y ESTRATEGIA DE PRECIO","creditos":2,"prereq":["MER102"]},</v>
      </c>
    </row>
    <row r="45" spans="1:22" ht="15" customHeight="1" x14ac:dyDescent="0.25">
      <c r="A45" s="4" t="s">
        <v>80</v>
      </c>
      <c r="B45" s="4"/>
      <c r="C45" s="4">
        <v>2</v>
      </c>
      <c r="D45" s="5"/>
      <c r="E45"/>
      <c r="G45" t="str">
        <f>TRIM(_xlfn.LET(_xlpm.fs,FIND(" ",A45),LEFT(A45,_xlpm.fs)))</f>
        <v>SOC033</v>
      </c>
      <c r="H45" t="str">
        <f>_xlfn.LET(_xlpm.fs,FIND(" ",A45),TRIM(MID(A45,_xlpm.fs+2,999)))</f>
        <v>ETICA EN LOS NEGOCIOS</v>
      </c>
      <c r="I45" t="str">
        <f>LEFT(C45,1)</f>
        <v>2</v>
      </c>
      <c r="J45">
        <f>LEN(D45)</f>
        <v>0</v>
      </c>
      <c r="K45">
        <f>IFERROR(FIND(",",D45),J45)</f>
        <v>0</v>
      </c>
      <c r="L45">
        <f>IFERROR(FIND(",",D45,K45),K45)</f>
        <v>0</v>
      </c>
      <c r="M45">
        <f>IFERROR(FIND(",",D45,L45),L45)</f>
        <v>0</v>
      </c>
      <c r="N45" t="str">
        <f>TRIM(SUBSTITUTE(IFERROR(MID(D45,1,K45),""),",",""))</f>
        <v/>
      </c>
      <c r="O45" t="str">
        <f>TRIM(SUBSTITUTE(IFERROR(MID(D45,K45+1,L45),""),",",""))</f>
        <v/>
      </c>
      <c r="P45" t="str">
        <f>TRIM(SUBSTITUTE(IFERROR(MID(D45,L45+1,M45-L45),""),",",""))</f>
        <v/>
      </c>
      <c r="Q45" t="str">
        <f t="shared" si="1"/>
        <v/>
      </c>
      <c r="R45" t="str">
        <f t="shared" si="2"/>
        <v/>
      </c>
      <c r="S45" t="str">
        <f t="shared" si="3"/>
        <v/>
      </c>
      <c r="T45" t="b" cm="1">
        <f t="array" ref="T45">COUNT(FIND({0,1,2,3,4,5,6,7,8,9},A45))&gt;0</f>
        <v>1</v>
      </c>
      <c r="V45" t="str">
        <f t="shared" si="4"/>
        <v>{"codigo":"SOC033","asignatura":"ETICA EN LOS NEGOCIOS","creditos":2,"prereq":[]},</v>
      </c>
    </row>
    <row r="46" spans="1:22" ht="15" customHeight="1" x14ac:dyDescent="0.25">
      <c r="A46" s="4" t="s">
        <v>81</v>
      </c>
      <c r="B46" s="4"/>
      <c r="C46" s="4">
        <v>3</v>
      </c>
      <c r="D46" s="4" t="s">
        <v>82</v>
      </c>
      <c r="E46" s="16">
        <v>20</v>
      </c>
      <c r="G46" t="str">
        <f>TRIM(_xlfn.LET(_xlpm.fs,FIND(" ",A46),LEFT(A46,_xlpm.fs)))</f>
        <v>MER140</v>
      </c>
      <c r="H46" t="str">
        <f>_xlfn.LET(_xlpm.fs,FIND(" ",A46),TRIM(MID(A46,_xlpm.fs+2,999)))</f>
        <v>ADMINISTRACION DE VENTAS I</v>
      </c>
      <c r="I46" t="str">
        <f>LEFT(C46,1)</f>
        <v>3</v>
      </c>
      <c r="J46">
        <f>LEN(D46)</f>
        <v>7</v>
      </c>
      <c r="K46">
        <f>IFERROR(FIND(",",D46),J46)</f>
        <v>7</v>
      </c>
      <c r="L46">
        <f>IFERROR(FIND(",",D46,K46),K46)</f>
        <v>7</v>
      </c>
      <c r="M46">
        <f>IFERROR(FIND(",",D46,L46),L46)</f>
        <v>7</v>
      </c>
      <c r="N46" t="str">
        <f>TRIM(SUBSTITUTE(IFERROR(MID(D46,1,K46),""),",",""))</f>
        <v>MER102</v>
      </c>
      <c r="O46" t="str">
        <f>TRIM(SUBSTITUTE(IFERROR(MID(D46,K46+1,L46),""),",",""))</f>
        <v/>
      </c>
      <c r="P46" t="str">
        <f>TRIM(SUBSTITUTE(IFERROR(MID(D46,L46+1,M46-L46),""),",",""))</f>
        <v/>
      </c>
      <c r="Q46" t="str">
        <f t="shared" si="1"/>
        <v>"MER102"</v>
      </c>
      <c r="R46" t="str">
        <f t="shared" si="2"/>
        <v/>
      </c>
      <c r="S46" t="str">
        <f t="shared" si="3"/>
        <v/>
      </c>
      <c r="T46" t="b" cm="1">
        <f t="array" ref="T46">COUNT(FIND({0,1,2,3,4,5,6,7,8,9},A46))&gt;0</f>
        <v>1</v>
      </c>
      <c r="V46" t="str">
        <f t="shared" si="4"/>
        <v>{"codigo":"MER140","asignatura":"ADMINISTRACION DE VENTAS I","creditos":3,"prereq":["MER102"]},</v>
      </c>
    </row>
    <row r="47" spans="1:22" ht="15" customHeight="1" x14ac:dyDescent="0.25">
      <c r="A47" s="4" t="s">
        <v>97</v>
      </c>
      <c r="B47" s="4"/>
      <c r="C47" s="4">
        <v>3</v>
      </c>
      <c r="D47" s="4" t="s">
        <v>79</v>
      </c>
      <c r="E47"/>
      <c r="G47" t="str">
        <f>TRIM(_xlfn.LET(_xlpm.fs,FIND(" ",A47),LEFT(A47,_xlpm.fs)))</f>
        <v>MER162</v>
      </c>
      <c r="H47" t="str">
        <f>_xlfn.LET(_xlpm.fs,FIND(" ",A47),TRIM(MID(A47,_xlpm.fs+2,999)))</f>
        <v>INVESTIGACION DE MERCADO I</v>
      </c>
      <c r="I47" t="str">
        <f>LEFT(C47,1)</f>
        <v>3</v>
      </c>
      <c r="J47">
        <f>LEN(D47)</f>
        <v>7</v>
      </c>
      <c r="K47">
        <f>IFERROR(FIND(",",D47),J47)</f>
        <v>7</v>
      </c>
      <c r="L47">
        <f>IFERROR(FIND(",",D47,K47),K47)</f>
        <v>7</v>
      </c>
      <c r="M47">
        <f>IFERROR(FIND(",",D47,L47),L47)</f>
        <v>7</v>
      </c>
      <c r="N47" t="str">
        <f>TRIM(SUBSTITUTE(IFERROR(MID(D47,1,K47),""),",",""))</f>
        <v>MAT250</v>
      </c>
      <c r="O47" t="str">
        <f>TRIM(SUBSTITUTE(IFERROR(MID(D47,K47+1,L47),""),",",""))</f>
        <v/>
      </c>
      <c r="P47" t="str">
        <f>TRIM(SUBSTITUTE(IFERROR(MID(D47,L47+1,M47-L47),""),",",""))</f>
        <v/>
      </c>
      <c r="Q47" t="str">
        <f t="shared" si="1"/>
        <v>"MAT250"</v>
      </c>
      <c r="R47" t="str">
        <f t="shared" si="2"/>
        <v/>
      </c>
      <c r="S47" t="str">
        <f t="shared" si="3"/>
        <v/>
      </c>
      <c r="T47" t="b" cm="1">
        <f t="array" ref="T47">COUNT(FIND({0,1,2,3,4,5,6,7,8,9},A47))&gt;0</f>
        <v>1</v>
      </c>
      <c r="V47" t="str">
        <f t="shared" si="4"/>
        <v>{"codigo":"MER162","asignatura":"INVESTIGACION DE MERCADO I","creditos":3,"prereq":["MAT250"]}</v>
      </c>
    </row>
    <row r="48" spans="1:22" ht="18" x14ac:dyDescent="0.25">
      <c r="A48" s="6" t="s">
        <v>24</v>
      </c>
      <c r="B48" s="6"/>
      <c r="C48" s="6">
        <v>18</v>
      </c>
      <c r="D48" s="6"/>
      <c r="E48"/>
      <c r="F48" s="19"/>
      <c r="G48" t="str">
        <f>TRIM(_xlfn.LET(_xlpm.fs,FIND(" ",A48),LEFT(A48,_xlpm.fs)))</f>
        <v/>
      </c>
      <c r="H48" t="str">
        <f>_xlfn.LET(_xlpm.fs,FIND(" ",A48),TRIM(MID(A48,_xlpm.fs+2,999)))</f>
        <v>TOTAL CREDITOS. . . . .</v>
      </c>
      <c r="I48" t="str">
        <f>LEFT(C48,1)</f>
        <v>1</v>
      </c>
      <c r="J48">
        <f>LEN(D48)</f>
        <v>0</v>
      </c>
      <c r="K48">
        <f>IFERROR(FIND(",",D48),J48)</f>
        <v>0</v>
      </c>
      <c r="L48">
        <f>IFERROR(FIND(",",D48,K48),K48)</f>
        <v>0</v>
      </c>
      <c r="M48">
        <f>IFERROR(FIND(",",D48,L48),L48)</f>
        <v>0</v>
      </c>
      <c r="N48" t="str">
        <f>TRIM(SUBSTITUTE(IFERROR(MID(D48,1,K48),""),",",""))</f>
        <v/>
      </c>
      <c r="O48" t="str">
        <f>TRIM(SUBSTITUTE(IFERROR(MID(D48,K48+1,L48),""),",",""))</f>
        <v/>
      </c>
      <c r="P48" t="str">
        <f>TRIM(SUBSTITUTE(IFERROR(MID(D48,L48+1,M48-L48),""),",",""))</f>
        <v/>
      </c>
      <c r="Q48" t="str">
        <f t="shared" si="1"/>
        <v/>
      </c>
      <c r="R48" t="str">
        <f t="shared" si="2"/>
        <v/>
      </c>
      <c r="S48" t="str">
        <f t="shared" si="3"/>
        <v/>
      </c>
      <c r="T48" t="b" cm="1">
        <f t="array" ref="T48">COUNT(FIND({0,1,2,3,4,5,6,7,8,9},A48))&gt;0</f>
        <v>0</v>
      </c>
      <c r="V48" t="str">
        <f t="shared" si="4"/>
        <v/>
      </c>
    </row>
    <row r="49" spans="1:22" ht="27" customHeight="1" x14ac:dyDescent="0.25">
      <c r="A49" s="1" t="s">
        <v>98</v>
      </c>
      <c r="B49" s="1"/>
      <c r="C49" s="1"/>
      <c r="D49" s="3" t="s">
        <v>4</v>
      </c>
      <c r="E49"/>
      <c r="G49" t="str">
        <f>TRIM(_xlfn.LET(_xlpm.fs,FIND(" ",A49),LEFT(A49,_xlpm.fs)))</f>
        <v>CODIGO</v>
      </c>
      <c r="H49" t="str">
        <f>_xlfn.LET(_xlpm.fs,FIND(" ",A49),TRIM(MID(A49,_xlpm.fs+2,999)))</f>
        <v>DESCRIPCION CR</v>
      </c>
      <c r="I49" t="str">
        <f>LEFT(C49,1)</f>
        <v/>
      </c>
      <c r="J49">
        <f>LEN(D49)</f>
        <v>14</v>
      </c>
      <c r="K49">
        <f>IFERROR(FIND(",",D49),J49)</f>
        <v>14</v>
      </c>
      <c r="L49">
        <f>IFERROR(FIND(",",D49,K49),K49)</f>
        <v>14</v>
      </c>
      <c r="M49">
        <f>IFERROR(FIND(",",D49,L49),L49)</f>
        <v>14</v>
      </c>
      <c r="N49" t="str">
        <f>TRIM(SUBSTITUTE(IFERROR(MID(D49,1,K49),""),",",""))</f>
        <v>PRERREQUISITOS</v>
      </c>
      <c r="O49" t="str">
        <f>TRIM(SUBSTITUTE(IFERROR(MID(D49,K49+1,L49),""),",",""))</f>
        <v/>
      </c>
      <c r="P49" t="str">
        <f>TRIM(SUBSTITUTE(IFERROR(MID(D49,L49+1,M49-L49),""),",",""))</f>
        <v/>
      </c>
      <c r="Q49" t="str">
        <f t="shared" si="1"/>
        <v>"PRERREQUISITOS"</v>
      </c>
      <c r="R49" t="str">
        <f t="shared" si="2"/>
        <v/>
      </c>
      <c r="S49" t="str">
        <f t="shared" si="3"/>
        <v/>
      </c>
      <c r="T49" t="b" cm="1">
        <f t="array" ref="T49">COUNT(FIND({0,1,2,3,4,5,6,7,8,9},A49))&gt;0</f>
        <v>0</v>
      </c>
      <c r="V49" t="str">
        <f t="shared" si="4"/>
        <v/>
      </c>
    </row>
    <row r="50" spans="1:22" ht="27" customHeight="1" x14ac:dyDescent="0.25">
      <c r="A50" s="12" t="s">
        <v>23</v>
      </c>
      <c r="B50" s="12"/>
      <c r="C50" s="12"/>
      <c r="D50" s="3"/>
      <c r="E50"/>
      <c r="G50" t="str">
        <f>TRIM(_xlfn.LET(_xlpm.fs,FIND(" ",A50),LEFT(A50,_xlpm.fs)))</f>
        <v>SEPTIMO</v>
      </c>
      <c r="H50" t="str">
        <f>_xlfn.LET(_xlpm.fs,FIND(" ",A50),TRIM(MID(A50,_xlpm.fs+2,999)))</f>
        <v>UATRIMESTRE</v>
      </c>
      <c r="I50" t="str">
        <f>LEFT(C50,1)</f>
        <v/>
      </c>
      <c r="J50">
        <f>LEN(D50)</f>
        <v>0</v>
      </c>
      <c r="K50">
        <f>IFERROR(FIND(",",D50),J50)</f>
        <v>0</v>
      </c>
      <c r="L50">
        <f>IFERROR(FIND(",",D50,K50),K50)</f>
        <v>0</v>
      </c>
      <c r="M50">
        <f>IFERROR(FIND(",",D50,L50),L50)</f>
        <v>0</v>
      </c>
      <c r="N50" t="str">
        <f>TRIM(SUBSTITUTE(IFERROR(MID(D50,1,K50),""),",",""))</f>
        <v/>
      </c>
      <c r="O50" t="str">
        <f>TRIM(SUBSTITUTE(IFERROR(MID(D50,K50+1,L50),""),",",""))</f>
        <v/>
      </c>
      <c r="P50" t="str">
        <f>TRIM(SUBSTITUTE(IFERROR(MID(D50,L50+1,M50-L50),""),",",""))</f>
        <v/>
      </c>
      <c r="Q50" t="str">
        <f t="shared" si="1"/>
        <v/>
      </c>
      <c r="R50" t="str">
        <f t="shared" si="2"/>
        <v/>
      </c>
      <c r="S50" t="str">
        <f t="shared" si="3"/>
        <v/>
      </c>
      <c r="T50" t="b" cm="1">
        <f t="array" ref="T50">COUNT(FIND({0,1,2,3,4,5,6,7,8,9},A50))&gt;0</f>
        <v>0</v>
      </c>
      <c r="V50" t="str">
        <f t="shared" si="4"/>
        <v>,</v>
      </c>
    </row>
    <row r="51" spans="1:22" ht="36" customHeight="1" x14ac:dyDescent="0.25">
      <c r="A51" s="4" t="s">
        <v>99</v>
      </c>
      <c r="B51" s="4"/>
      <c r="C51" s="4"/>
      <c r="D51" s="4" t="s">
        <v>84</v>
      </c>
      <c r="E51"/>
      <c r="G51" t="str">
        <f>TRIM(_xlfn.LET(_xlpm.fs,FIND(" ",A51),LEFT(A51,_xlpm.fs)))</f>
        <v>NEG105</v>
      </c>
      <c r="H51" t="str">
        <f>_xlfn.LET(_xlpm.fs,FIND(" ",A51),TRIM(MID(A51,_xlpm.fs+2,999)))</f>
        <v>LOGISTICA Y CADENA DE SUMINISTROS 3</v>
      </c>
      <c r="I51" t="str">
        <f>LEFT(C51,1)</f>
        <v/>
      </c>
      <c r="J51">
        <f>LEN(D51)</f>
        <v>7</v>
      </c>
      <c r="K51">
        <f>IFERROR(FIND(",",D51),J51)</f>
        <v>7</v>
      </c>
      <c r="L51">
        <f>IFERROR(FIND(",",D51,K51),K51)</f>
        <v>7</v>
      </c>
      <c r="M51">
        <f>IFERROR(FIND(",",D51,L51),L51)</f>
        <v>7</v>
      </c>
      <c r="N51" t="str">
        <f>TRIM(SUBSTITUTE(IFERROR(MID(D51,1,K51),""),",",""))</f>
        <v>MER140</v>
      </c>
      <c r="O51" t="str">
        <f>TRIM(SUBSTITUTE(IFERROR(MID(D51,K51+1,L51),""),",",""))</f>
        <v/>
      </c>
      <c r="P51" t="str">
        <f>TRIM(SUBSTITUTE(IFERROR(MID(D51,L51+1,M51-L51),""),",",""))</f>
        <v/>
      </c>
      <c r="Q51" t="str">
        <f t="shared" si="1"/>
        <v>"MER140"</v>
      </c>
      <c r="R51" t="str">
        <f t="shared" si="2"/>
        <v/>
      </c>
      <c r="S51" t="str">
        <f t="shared" si="3"/>
        <v/>
      </c>
      <c r="T51" t="b" cm="1">
        <f t="array" ref="T51">COUNT(FIND({0,1,2,3,4,5,6,7,8,9},A51))&gt;0</f>
        <v>1</v>
      </c>
      <c r="V51" t="str">
        <f t="shared" si="4"/>
        <v>{"codigo":"NEG105","asignatura":"LOGISTICA Y CADENA DE SUMINISTROS 3","creditos":,"prereq":["MER140"]},</v>
      </c>
    </row>
    <row r="52" spans="1:22" ht="36" customHeight="1" x14ac:dyDescent="0.25">
      <c r="A52" s="4" t="s">
        <v>100</v>
      </c>
      <c r="B52" s="4"/>
      <c r="C52" s="4"/>
      <c r="D52" s="4" t="s">
        <v>84</v>
      </c>
      <c r="E52"/>
      <c r="G52" t="str">
        <f>TRIM(_xlfn.LET(_xlpm.fs,FIND(" ",A52),LEFT(A52,_xlpm.fs)))</f>
        <v>MER141</v>
      </c>
      <c r="H52" t="str">
        <f>_xlfn.LET(_xlpm.fs,FIND(" ",A52),TRIM(MID(A52,_xlpm.fs+2,999)))</f>
        <v>ADMINISTRACION DE VENTAS II 3</v>
      </c>
      <c r="I52" t="str">
        <f>LEFT(C52,1)</f>
        <v/>
      </c>
      <c r="J52">
        <f>LEN(D52)</f>
        <v>7</v>
      </c>
      <c r="K52">
        <f>IFERROR(FIND(",",D52),J52)</f>
        <v>7</v>
      </c>
      <c r="L52">
        <f>IFERROR(FIND(",",D52,K52),K52)</f>
        <v>7</v>
      </c>
      <c r="M52">
        <f>IFERROR(FIND(",",D52,L52),L52)</f>
        <v>7</v>
      </c>
      <c r="N52" t="str">
        <f>TRIM(SUBSTITUTE(IFERROR(MID(D52,1,K52),""),",",""))</f>
        <v>MER140</v>
      </c>
      <c r="O52" t="str">
        <f>TRIM(SUBSTITUTE(IFERROR(MID(D52,K52+1,L52),""),",",""))</f>
        <v/>
      </c>
      <c r="P52" t="str">
        <f>TRIM(SUBSTITUTE(IFERROR(MID(D52,L52+1,M52-L52),""),",",""))</f>
        <v/>
      </c>
      <c r="Q52" t="str">
        <f t="shared" si="1"/>
        <v>"MER140"</v>
      </c>
      <c r="R52" t="str">
        <f t="shared" si="2"/>
        <v/>
      </c>
      <c r="S52" t="str">
        <f t="shared" si="3"/>
        <v/>
      </c>
      <c r="T52" t="b" cm="1">
        <f t="array" ref="T52">COUNT(FIND({0,1,2,3,4,5,6,7,8,9},A52))&gt;0</f>
        <v>1</v>
      </c>
      <c r="V52" t="str">
        <f t="shared" si="4"/>
        <v>{"codigo":"MER141","asignatura":"ADMINISTRACION DE VENTAS II 3","creditos":,"prereq":["MER140"]},</v>
      </c>
    </row>
    <row r="53" spans="1:22" ht="45" customHeight="1" x14ac:dyDescent="0.25">
      <c r="A53" s="4" t="s">
        <v>101</v>
      </c>
      <c r="B53" s="4"/>
      <c r="C53" s="4"/>
      <c r="D53" s="4" t="s">
        <v>102</v>
      </c>
      <c r="E53"/>
      <c r="G53" t="str">
        <f>TRIM(_xlfn.LET(_xlpm.fs,FIND(" ",A53),LEFT(A53,_xlpm.fs)))</f>
        <v>ART162</v>
      </c>
      <c r="H53" t="str">
        <f>_xlfn.LET(_xlpm.fs,FIND(" ",A53),TRIM(MID(A53,_xlpm.fs+2,999)))</f>
        <v>PUBLICIDAD II 3</v>
      </c>
      <c r="I53" t="str">
        <f>LEFT(C53,1)</f>
        <v/>
      </c>
      <c r="J53">
        <f>LEN(D53)</f>
        <v>7</v>
      </c>
      <c r="K53">
        <f>IFERROR(FIND(",",D53),J53)</f>
        <v>7</v>
      </c>
      <c r="L53">
        <f>IFERROR(FIND(",",D53,K53),K53)</f>
        <v>7</v>
      </c>
      <c r="M53">
        <f>IFERROR(FIND(",",D53,L53),L53)</f>
        <v>7</v>
      </c>
      <c r="N53" t="str">
        <f>TRIM(SUBSTITUTE(IFERROR(MID(D53,1,K53),""),",",""))</f>
        <v>ART161</v>
      </c>
      <c r="O53" t="str">
        <f>TRIM(SUBSTITUTE(IFERROR(MID(D53,K53+1,L53),""),",",""))</f>
        <v/>
      </c>
      <c r="P53" t="str">
        <f>TRIM(SUBSTITUTE(IFERROR(MID(D53,L53+1,M53-L53),""),",",""))</f>
        <v/>
      </c>
      <c r="Q53" t="str">
        <f t="shared" si="1"/>
        <v>"ART161"</v>
      </c>
      <c r="R53" t="str">
        <f t="shared" si="2"/>
        <v/>
      </c>
      <c r="S53" t="str">
        <f t="shared" si="3"/>
        <v/>
      </c>
      <c r="T53" t="b" cm="1">
        <f t="array" ref="T53">COUNT(FIND({0,1,2,3,4,5,6,7,8,9},A53))&gt;0</f>
        <v>1</v>
      </c>
      <c r="V53" t="str">
        <f t="shared" si="4"/>
        <v>{"codigo":"ART162","asignatura":"PUBLICIDAD II 3","creditos":,"prereq":["ART161"]},</v>
      </c>
    </row>
    <row r="54" spans="1:22" ht="45" customHeight="1" x14ac:dyDescent="0.25">
      <c r="A54" s="4" t="s">
        <v>103</v>
      </c>
      <c r="B54" s="4"/>
      <c r="C54" s="4"/>
      <c r="D54" s="4" t="s">
        <v>82</v>
      </c>
      <c r="E54"/>
      <c r="G54" t="str">
        <f>TRIM(_xlfn.LET(_xlpm.fs,FIND(" ",A54),LEFT(A54,_xlpm.fs)))</f>
        <v>MER233</v>
      </c>
      <c r="H54" t="str">
        <f>_xlfn.LET(_xlpm.fs,FIND(" ",A54),TRIM(MID(A54,_xlpm.fs+2,999)))</f>
        <v>SISTEMA CANALES DE DISTRIBUCION 3</v>
      </c>
      <c r="I54" t="str">
        <f>LEFT(C54,1)</f>
        <v/>
      </c>
      <c r="J54">
        <f>LEN(D54)</f>
        <v>7</v>
      </c>
      <c r="K54">
        <f>IFERROR(FIND(",",D54),J54)</f>
        <v>7</v>
      </c>
      <c r="L54">
        <f>IFERROR(FIND(",",D54,K54),K54)</f>
        <v>7</v>
      </c>
      <c r="M54">
        <f>IFERROR(FIND(",",D54,L54),L54)</f>
        <v>7</v>
      </c>
      <c r="N54" t="str">
        <f>TRIM(SUBSTITUTE(IFERROR(MID(D54,1,K54),""),",",""))</f>
        <v>MER102</v>
      </c>
      <c r="O54" t="str">
        <f>TRIM(SUBSTITUTE(IFERROR(MID(D54,K54+1,L54),""),",",""))</f>
        <v/>
      </c>
      <c r="P54" t="str">
        <f>TRIM(SUBSTITUTE(IFERROR(MID(D54,L54+1,M54-L54),""),",",""))</f>
        <v/>
      </c>
      <c r="Q54" t="str">
        <f t="shared" si="1"/>
        <v>"MER102"</v>
      </c>
      <c r="R54" t="str">
        <f t="shared" si="2"/>
        <v/>
      </c>
      <c r="S54" t="str">
        <f t="shared" si="3"/>
        <v/>
      </c>
      <c r="T54" t="b" cm="1">
        <f t="array" ref="T54">COUNT(FIND({0,1,2,3,4,5,6,7,8,9},A54))&gt;0</f>
        <v>1</v>
      </c>
      <c r="V54" t="str">
        <f t="shared" si="4"/>
        <v>{"codigo":"MER233","asignatura":"SISTEMA CANALES DE DISTRIBUCION 3","creditos":,"prereq":["MER102"]},</v>
      </c>
    </row>
    <row r="55" spans="1:22" ht="36" customHeight="1" x14ac:dyDescent="0.25">
      <c r="A55" s="4" t="s">
        <v>104</v>
      </c>
      <c r="B55" s="4"/>
      <c r="C55" s="4"/>
      <c r="D55" s="4" t="s">
        <v>82</v>
      </c>
      <c r="E55"/>
      <c r="G55" t="str">
        <f>TRIM(_xlfn.LET(_xlpm.fs,FIND(" ",A55),LEFT(A55,_xlpm.fs)))</f>
        <v>MER225</v>
      </c>
      <c r="H55" t="str">
        <f>_xlfn.LET(_xlpm.fs,FIND(" ",A55),TRIM(MID(A55,_xlpm.fs+2,999)))</f>
        <v>MERCADOTECNIA DE SERVICIOS 3</v>
      </c>
      <c r="I55" t="str">
        <f>LEFT(C55,1)</f>
        <v/>
      </c>
      <c r="J55">
        <f>LEN(D55)</f>
        <v>7</v>
      </c>
      <c r="K55">
        <f>IFERROR(FIND(",",D55),J55)</f>
        <v>7</v>
      </c>
      <c r="L55">
        <f>IFERROR(FIND(",",D55,K55),K55)</f>
        <v>7</v>
      </c>
      <c r="M55">
        <f>IFERROR(FIND(",",D55,L55),L55)</f>
        <v>7</v>
      </c>
      <c r="N55" t="str">
        <f>TRIM(SUBSTITUTE(IFERROR(MID(D55,1,K55),""),",",""))</f>
        <v>MER102</v>
      </c>
      <c r="O55" t="str">
        <f>TRIM(SUBSTITUTE(IFERROR(MID(D55,K55+1,L55),""),",",""))</f>
        <v/>
      </c>
      <c r="P55" t="str">
        <f>TRIM(SUBSTITUTE(IFERROR(MID(D55,L55+1,M55-L55),""),",",""))</f>
        <v/>
      </c>
      <c r="Q55" t="str">
        <f t="shared" si="1"/>
        <v>"MER102"</v>
      </c>
      <c r="R55" t="str">
        <f t="shared" si="2"/>
        <v/>
      </c>
      <c r="S55" t="str">
        <f t="shared" si="3"/>
        <v/>
      </c>
      <c r="T55" t="b" cm="1">
        <f t="array" ref="T55">COUNT(FIND({0,1,2,3,4,5,6,7,8,9},A55))&gt;0</f>
        <v>1</v>
      </c>
      <c r="V55" t="str">
        <f t="shared" si="4"/>
        <v>{"codigo":"MER225","asignatura":"MERCADOTECNIA DE SERVICIOS 3","creditos":,"prereq":["MER102"]},</v>
      </c>
    </row>
    <row r="56" spans="1:22" ht="36" customHeight="1" x14ac:dyDescent="0.25">
      <c r="A56" s="4" t="s">
        <v>105</v>
      </c>
      <c r="B56" s="4"/>
      <c r="C56" s="4"/>
      <c r="D56" s="4" t="s">
        <v>107</v>
      </c>
      <c r="E56"/>
      <c r="G56" t="str">
        <f>TRIM(_xlfn.LET(_xlpm.fs,FIND(" ",A56),LEFT(A56,_xlpm.fs)))</f>
        <v>MER163</v>
      </c>
      <c r="H56" t="str">
        <f>_xlfn.LET(_xlpm.fs,FIND(" ",A56),TRIM(MID(A56,_xlpm.fs+2,999)))</f>
        <v>INVESTIGACION DE MERCADO II 3</v>
      </c>
      <c r="I56" t="str">
        <f>LEFT(C56,1)</f>
        <v/>
      </c>
      <c r="J56">
        <f>LEN(D56)</f>
        <v>7</v>
      </c>
      <c r="K56">
        <f>IFERROR(FIND(",",D56),J56)</f>
        <v>7</v>
      </c>
      <c r="L56">
        <f>IFERROR(FIND(",",D56,K56),K56)</f>
        <v>7</v>
      </c>
      <c r="M56">
        <f>IFERROR(FIND(",",D56,L56),L56)</f>
        <v>7</v>
      </c>
      <c r="N56" t="str">
        <f>TRIM(SUBSTITUTE(IFERROR(MID(D56,1,K56),""),",",""))</f>
        <v>MER162</v>
      </c>
      <c r="O56" t="str">
        <f>TRIM(SUBSTITUTE(IFERROR(MID(D56,K56+1,L56),""),",",""))</f>
        <v/>
      </c>
      <c r="P56" t="str">
        <f>TRIM(SUBSTITUTE(IFERROR(MID(D56,L56+1,M56-L56),""),",",""))</f>
        <v/>
      </c>
      <c r="Q56" t="str">
        <f t="shared" si="1"/>
        <v>"MER162"</v>
      </c>
      <c r="R56" t="str">
        <f t="shared" si="2"/>
        <v/>
      </c>
      <c r="S56" t="str">
        <f t="shared" si="3"/>
        <v/>
      </c>
      <c r="T56" t="b" cm="1">
        <f t="array" ref="T56">COUNT(FIND({0,1,2,3,4,5,6,7,8,9},A56))&gt;0</f>
        <v>1</v>
      </c>
      <c r="V56" t="str">
        <f t="shared" si="4"/>
        <v>{"codigo":"MER163","asignatura":"INVESTIGACION DE MERCADO II 3","creditos":,"prereq":["MER162"]},</v>
      </c>
    </row>
    <row r="57" spans="1:22" ht="27" customHeight="1" x14ac:dyDescent="0.25">
      <c r="A57" s="6" t="s">
        <v>106</v>
      </c>
      <c r="B57" s="6"/>
      <c r="C57" s="6"/>
      <c r="D57" s="4"/>
      <c r="E57"/>
      <c r="G57" t="str">
        <f>TRIM(_xlfn.LET(_xlpm.fs,FIND(" ",A57),LEFT(A57,_xlpm.fs)))</f>
        <v/>
      </c>
      <c r="H57" t="str">
        <f>_xlfn.LET(_xlpm.fs,FIND(" ",A57),TRIM(MID(A57,_xlpm.fs+2,999)))</f>
        <v>TOTAL CREDITOS. . . . . 18</v>
      </c>
      <c r="I57" t="str">
        <f>LEFT(C57,1)</f>
        <v/>
      </c>
      <c r="J57">
        <f>LEN(D57)</f>
        <v>0</v>
      </c>
      <c r="K57">
        <f>IFERROR(FIND(",",D57),J57)</f>
        <v>0</v>
      </c>
      <c r="L57">
        <f>IFERROR(FIND(",",D57,K57),K57)</f>
        <v>0</v>
      </c>
      <c r="M57">
        <f>IFERROR(FIND(",",D57,L57),L57)</f>
        <v>0</v>
      </c>
      <c r="N57" t="str">
        <f>TRIM(SUBSTITUTE(IFERROR(MID(D57,1,K57),""),",",""))</f>
        <v/>
      </c>
      <c r="O57" t="str">
        <f>TRIM(SUBSTITUTE(IFERROR(MID(D57,K57+1,L57),""),",",""))</f>
        <v/>
      </c>
      <c r="P57" t="str">
        <f>TRIM(SUBSTITUTE(IFERROR(MID(D57,L57+1,M57-L57),""),",",""))</f>
        <v/>
      </c>
      <c r="Q57" t="str">
        <f t="shared" si="1"/>
        <v/>
      </c>
      <c r="R57" t="str">
        <f t="shared" si="2"/>
        <v/>
      </c>
      <c r="S57" t="str">
        <f t="shared" si="3"/>
        <v/>
      </c>
      <c r="T57" t="b" cm="1">
        <f t="array" ref="T57">COUNT(FIND({0,1,2,3,4,5,6,7,8,9},A57))&gt;0</f>
        <v>1</v>
      </c>
      <c r="V57" t="str">
        <f t="shared" si="4"/>
        <v>{"codigo":"","asignatura":"TOTAL CREDITOS. . . . . 18","creditos":,"prereq":[]}</v>
      </c>
    </row>
    <row r="58" spans="1:22" ht="27" customHeight="1" x14ac:dyDescent="0.25">
      <c r="A58" s="1" t="s">
        <v>25</v>
      </c>
      <c r="B58" s="1"/>
      <c r="C58" s="1"/>
      <c r="D58" s="4"/>
      <c r="E58"/>
      <c r="G58" t="str">
        <f>TRIM(_xlfn.LET(_xlpm.fs,FIND(" ",A58),LEFT(A58,_xlpm.fs)))</f>
        <v>OCTAVO</v>
      </c>
      <c r="H58" t="str">
        <f>_xlfn.LET(_xlpm.fs,FIND(" ",A58),TRIM(MID(A58,_xlpm.fs+2,999)))</f>
        <v>UATRIMESTRE</v>
      </c>
      <c r="I58" t="str">
        <f>LEFT(C58,1)</f>
        <v/>
      </c>
      <c r="J58">
        <f>LEN(D58)</f>
        <v>0</v>
      </c>
      <c r="K58">
        <f>IFERROR(FIND(",",D58),J58)</f>
        <v>0</v>
      </c>
      <c r="L58">
        <f>IFERROR(FIND(",",D58,K58),K58)</f>
        <v>0</v>
      </c>
      <c r="M58">
        <f>IFERROR(FIND(",",D58,L58),L58)</f>
        <v>0</v>
      </c>
      <c r="N58" t="str">
        <f>TRIM(SUBSTITUTE(IFERROR(MID(D58,1,K58),""),",",""))</f>
        <v/>
      </c>
      <c r="O58" t="str">
        <f>TRIM(SUBSTITUTE(IFERROR(MID(D58,K58+1,L58),""),",",""))</f>
        <v/>
      </c>
      <c r="P58" t="str">
        <f>TRIM(SUBSTITUTE(IFERROR(MID(D58,L58+1,M58-L58),""),",",""))</f>
        <v/>
      </c>
      <c r="Q58" t="str">
        <f t="shared" si="1"/>
        <v/>
      </c>
      <c r="R58" t="str">
        <f t="shared" si="2"/>
        <v/>
      </c>
      <c r="S58" t="str">
        <f t="shared" si="3"/>
        <v/>
      </c>
      <c r="T58" t="b" cm="1">
        <f t="array" ref="T58">COUNT(FIND({0,1,2,3,4,5,6,7,8,9},A58))&gt;0</f>
        <v>0</v>
      </c>
      <c r="V58" t="str">
        <f t="shared" si="4"/>
        <v>,</v>
      </c>
    </row>
    <row r="59" spans="1:22" ht="45" customHeight="1" x14ac:dyDescent="0.25">
      <c r="A59" s="4" t="s">
        <v>108</v>
      </c>
      <c r="B59" s="4"/>
      <c r="C59" s="4"/>
      <c r="D59" s="15" t="s">
        <v>109</v>
      </c>
      <c r="E59"/>
      <c r="G59" t="str">
        <f>TRIM(_xlfn.LET(_xlpm.fs,FIND(" ",A59),LEFT(A59,_xlpm.fs)))</f>
        <v>MER429</v>
      </c>
      <c r="H59" t="str">
        <f>_xlfn.LET(_xlpm.fs,FIND(" ",A59),TRIM(MID(A59,_xlpm.fs+2,999)))</f>
        <v>PLANEACION DE ESTRTEGIAS GENERALES 3</v>
      </c>
      <c r="I59" t="str">
        <f>LEFT(C59,1)</f>
        <v/>
      </c>
      <c r="J59">
        <f>LEN(D59)</f>
        <v>15</v>
      </c>
      <c r="K59">
        <f>IFERROR(FIND(",",D59),J59)</f>
        <v>8</v>
      </c>
      <c r="L59">
        <f>IFERROR(FIND(",",D59,K59),K59)</f>
        <v>8</v>
      </c>
      <c r="M59">
        <f>IFERROR(FIND(",",D59,L59),L59)</f>
        <v>8</v>
      </c>
      <c r="N59" t="str">
        <f>TRIM(SUBSTITUTE(IFERROR(MID(D59,1,K59),""),",",""))</f>
        <v>MER163</v>
      </c>
      <c r="O59" t="str">
        <f>TRIM(SUBSTITUTE(IFERROR(MID(D59,K59+1,L59),""),",",""))</f>
        <v>MER233</v>
      </c>
      <c r="P59" t="str">
        <f>TRIM(SUBSTITUTE(IFERROR(MID(D59,L59+1,M59-L59),""),",",""))</f>
        <v/>
      </c>
      <c r="Q59" t="str">
        <f t="shared" si="1"/>
        <v>"MER163"</v>
      </c>
      <c r="R59" t="str">
        <f t="shared" si="2"/>
        <v>"MER233"</v>
      </c>
      <c r="S59" t="str">
        <f t="shared" si="3"/>
        <v/>
      </c>
      <c r="T59" t="b" cm="1">
        <f t="array" ref="T59">COUNT(FIND({0,1,2,3,4,5,6,7,8,9},A59))&gt;0</f>
        <v>1</v>
      </c>
      <c r="V59" t="str">
        <f t="shared" si="4"/>
        <v>{"codigo":"MER429","asignatura":"PLANEACION DE ESTRTEGIAS GENERALES 3","creditos":,"prereq":["MER163","MER233"]},</v>
      </c>
    </row>
    <row r="60" spans="1:22" ht="45" customHeight="1" x14ac:dyDescent="0.25">
      <c r="A60" s="4" t="s">
        <v>110</v>
      </c>
      <c r="B60" s="4"/>
      <c r="C60" s="4"/>
      <c r="D60" s="4" t="s">
        <v>111</v>
      </c>
      <c r="E60"/>
      <c r="G60" t="str">
        <f>TRIM(_xlfn.LET(_xlpm.fs,FIND(" ",A60),LEFT(A60,_xlpm.fs)))</f>
        <v>MER120</v>
      </c>
      <c r="H60" t="str">
        <f>_xlfn.LET(_xlpm.fs,FIND(" ",A60),TRIM(MID(A60,_xlpm.fs+2,999)))</f>
        <v>MERCADOTECNIA INTERNACIONAL 4</v>
      </c>
      <c r="I60" t="str">
        <f>LEFT(C60,1)</f>
        <v/>
      </c>
      <c r="J60">
        <f>LEN(D60)</f>
        <v>7</v>
      </c>
      <c r="K60">
        <f>IFERROR(FIND(",",D60),J60)</f>
        <v>7</v>
      </c>
      <c r="L60">
        <f>IFERROR(FIND(",",D60,K60),K60)</f>
        <v>7</v>
      </c>
      <c r="M60">
        <f>IFERROR(FIND(",",D60,L60),L60)</f>
        <v>7</v>
      </c>
      <c r="N60" t="str">
        <f>TRIM(SUBSTITUTE(IFERROR(MID(D60,1,K60),""),",",""))</f>
        <v>MER426</v>
      </c>
      <c r="O60" t="str">
        <f>TRIM(SUBSTITUTE(IFERROR(MID(D60,K60+1,L60),""),",",""))</f>
        <v/>
      </c>
      <c r="P60" t="str">
        <f>TRIM(SUBSTITUTE(IFERROR(MID(D60,L60+1,M60-L60),""),",",""))</f>
        <v/>
      </c>
      <c r="Q60" t="str">
        <f t="shared" si="1"/>
        <v>"MER426"</v>
      </c>
      <c r="R60" t="str">
        <f t="shared" si="2"/>
        <v/>
      </c>
      <c r="S60" t="str">
        <f t="shared" si="3"/>
        <v/>
      </c>
      <c r="T60" t="b" cm="1">
        <f t="array" ref="T60">COUNT(FIND({0,1,2,3,4,5,6,7,8,9},A60))&gt;0</f>
        <v>1</v>
      </c>
      <c r="V60" t="str">
        <f t="shared" si="4"/>
        <v>{"codigo":"MER120","asignatura":"MERCADOTECNIA INTERNACIONAL 4","creditos":,"prereq":["MER426"]},</v>
      </c>
    </row>
    <row r="61" spans="1:22" ht="54" customHeight="1" x14ac:dyDescent="0.25">
      <c r="A61" s="4" t="s">
        <v>112</v>
      </c>
      <c r="B61" s="4"/>
      <c r="C61" s="4"/>
      <c r="D61" s="4" t="s">
        <v>82</v>
      </c>
      <c r="E61"/>
      <c r="G61" t="str">
        <f>TRIM(_xlfn.LET(_xlpm.fs,FIND(" ",A61),LEFT(A61,_xlpm.fs)))</f>
        <v>SOC160</v>
      </c>
      <c r="H61" t="str">
        <f>_xlfn.LET(_xlpm.fs,FIND(" ",A61),TRIM(MID(A61,_xlpm.fs+2,999)))</f>
        <v>RELACIONES PUBLICAS 3</v>
      </c>
      <c r="I61" t="str">
        <f>LEFT(C61,1)</f>
        <v/>
      </c>
      <c r="J61">
        <f>LEN(D61)</f>
        <v>7</v>
      </c>
      <c r="K61">
        <f>IFERROR(FIND(",",D61),J61)</f>
        <v>7</v>
      </c>
      <c r="L61">
        <f>IFERROR(FIND(",",D61,K61),K61)</f>
        <v>7</v>
      </c>
      <c r="M61">
        <f>IFERROR(FIND(",",D61,L61),L61)</f>
        <v>7</v>
      </c>
      <c r="N61" t="str">
        <f>TRIM(SUBSTITUTE(IFERROR(MID(D61,1,K61),""),",",""))</f>
        <v>MER102</v>
      </c>
      <c r="O61" t="str">
        <f>TRIM(SUBSTITUTE(IFERROR(MID(D61,K61+1,L61),""),",",""))</f>
        <v/>
      </c>
      <c r="P61" t="str">
        <f>TRIM(SUBSTITUTE(IFERROR(MID(D61,L61+1,M61-L61),""),",",""))</f>
        <v/>
      </c>
      <c r="Q61" t="str">
        <f t="shared" si="1"/>
        <v>"MER102"</v>
      </c>
      <c r="R61" t="str">
        <f t="shared" si="2"/>
        <v/>
      </c>
      <c r="S61" t="str">
        <f t="shared" si="3"/>
        <v/>
      </c>
      <c r="T61" t="b" cm="1">
        <f t="array" ref="T61">COUNT(FIND({0,1,2,3,4,5,6,7,8,9},A61))&gt;0</f>
        <v>1</v>
      </c>
      <c r="V61" t="str">
        <f t="shared" si="4"/>
        <v>{"codigo":"SOC160","asignatura":"RELACIONES PUBLICAS 3","creditos":,"prereq":["MER102"]},</v>
      </c>
    </row>
    <row r="62" spans="1:22" ht="36" customHeight="1" x14ac:dyDescent="0.25">
      <c r="A62" s="4" t="s">
        <v>113</v>
      </c>
      <c r="B62" s="4"/>
      <c r="C62" s="4"/>
      <c r="D62" s="4" t="s">
        <v>114</v>
      </c>
      <c r="E62"/>
      <c r="G62" t="str">
        <f>TRIM(_xlfn.LET(_xlpm.fs,FIND(" ",A62),LEFT(A62,_xlpm.fs)))</f>
        <v>MER170</v>
      </c>
      <c r="H62" t="str">
        <f>_xlfn.LET(_xlpm.fs,FIND(" ",A62),TRIM(MID(A62,_xlpm.fs+2,999)))</f>
        <v>PRESUP.Y PRONOSTICO VENTAS 3</v>
      </c>
      <c r="I62" t="str">
        <f>LEFT(C62,1)</f>
        <v/>
      </c>
      <c r="J62">
        <f>LEN(D62)</f>
        <v>7</v>
      </c>
      <c r="K62">
        <f>IFERROR(FIND(",",D62),J62)</f>
        <v>7</v>
      </c>
      <c r="L62">
        <f>IFERROR(FIND(",",D62,K62),K62)</f>
        <v>7</v>
      </c>
      <c r="M62">
        <f>IFERROR(FIND(",",D62,L62),L62)</f>
        <v>7</v>
      </c>
      <c r="N62" t="str">
        <f>TRIM(SUBSTITUTE(IFERROR(MID(D62,1,K62),""),",",""))</f>
        <v>MER141</v>
      </c>
      <c r="O62" t="str">
        <f>TRIM(SUBSTITUTE(IFERROR(MID(D62,K62+1,L62),""),",",""))</f>
        <v/>
      </c>
      <c r="P62" t="str">
        <f>TRIM(SUBSTITUTE(IFERROR(MID(D62,L62+1,M62-L62),""),",",""))</f>
        <v/>
      </c>
      <c r="Q62" t="str">
        <f t="shared" si="1"/>
        <v>"MER141"</v>
      </c>
      <c r="R62" t="str">
        <f t="shared" si="2"/>
        <v/>
      </c>
      <c r="S62" t="str">
        <f t="shared" si="3"/>
        <v/>
      </c>
      <c r="T62" t="b" cm="1">
        <f t="array" ref="T62">COUNT(FIND({0,1,2,3,4,5,6,7,8,9},A62))&gt;0</f>
        <v>1</v>
      </c>
      <c r="V62" t="str">
        <f t="shared" si="4"/>
        <v>{"codigo":"MER170","asignatura":"PRESUP.Y PRONOSTICO VENTAS 3","creditos":,"prereq":["MER141"]},</v>
      </c>
    </row>
    <row r="63" spans="1:22" x14ac:dyDescent="0.25">
      <c r="A63" s="4" t="s">
        <v>115</v>
      </c>
      <c r="B63" s="4"/>
      <c r="C63" s="4"/>
      <c r="D63" s="4" t="s">
        <v>116</v>
      </c>
      <c r="E63"/>
      <c r="G63" t="str">
        <f>TRIM(_xlfn.LET(_xlpm.fs,FIND(" ",A63),LEFT(A63,_xlpm.fs)))</f>
        <v>ART180</v>
      </c>
      <c r="H63" t="str">
        <f>_xlfn.LET(_xlpm.fs,FIND(" ",A63),TRIM(MID(A63,_xlpm.fs+2,999)))</f>
        <v>CREATIVIDAD 3</v>
      </c>
      <c r="I63" t="str">
        <f>LEFT(C63,1)</f>
        <v/>
      </c>
      <c r="J63">
        <f>LEN(D63)</f>
        <v>7</v>
      </c>
      <c r="K63">
        <f>IFERROR(FIND(",",D63),J63)</f>
        <v>7</v>
      </c>
      <c r="L63">
        <f>IFERROR(FIND(",",D63,K63),K63)</f>
        <v>7</v>
      </c>
      <c r="M63">
        <f>IFERROR(FIND(",",D63,L63),L63)</f>
        <v>7</v>
      </c>
      <c r="N63" t="str">
        <f>TRIM(SUBSTITUTE(IFERROR(MID(D63,1,K63),""),",",""))</f>
        <v>ART162</v>
      </c>
      <c r="O63" t="str">
        <f>TRIM(SUBSTITUTE(IFERROR(MID(D63,K63+1,L63),""),",",""))</f>
        <v/>
      </c>
      <c r="P63" t="str">
        <f>TRIM(SUBSTITUTE(IFERROR(MID(D63,L63+1,M63-L63),""),",",""))</f>
        <v/>
      </c>
      <c r="Q63" t="str">
        <f t="shared" si="1"/>
        <v>"ART162"</v>
      </c>
      <c r="R63" t="str">
        <f t="shared" si="2"/>
        <v/>
      </c>
      <c r="S63" t="str">
        <f t="shared" si="3"/>
        <v/>
      </c>
      <c r="T63" t="b" cm="1">
        <f t="array" ref="T63">COUNT(FIND({0,1,2,3,4,5,6,7,8,9},A63))&gt;0</f>
        <v>1</v>
      </c>
      <c r="V63" t="str">
        <f t="shared" si="4"/>
        <v>{"codigo":"ART180","asignatura":"CREATIVIDAD 3","creditos":,"prereq":["ART162"]},</v>
      </c>
    </row>
    <row r="64" spans="1:22" ht="27" customHeight="1" x14ac:dyDescent="0.25">
      <c r="A64" s="4" t="s">
        <v>117</v>
      </c>
      <c r="B64" s="4"/>
      <c r="C64" s="4"/>
      <c r="D64" s="4" t="s">
        <v>118</v>
      </c>
      <c r="E64"/>
      <c r="G64" t="str">
        <f>TRIM(_xlfn.LET(_xlpm.fs,FIND(" ",A64),LEFT(A64,_xlpm.fs)))</f>
        <v>NEG129</v>
      </c>
      <c r="H64" t="str">
        <f>_xlfn.LET(_xlpm.fs,FIND(" ",A64),TRIM(MID(A64,_xlpm.fs+2,999)))</f>
        <v>OPERACIONES DE IMPORTACION Y EXPORTACION 3</v>
      </c>
      <c r="I64" t="str">
        <f>LEFT(C64,1)</f>
        <v/>
      </c>
      <c r="J64">
        <f>LEN(D64)</f>
        <v>7</v>
      </c>
      <c r="K64">
        <f>IFERROR(FIND(",",D64),J64)</f>
        <v>7</v>
      </c>
      <c r="L64">
        <f>IFERROR(FIND(",",D64,K64),K64)</f>
        <v>7</v>
      </c>
      <c r="M64">
        <f>IFERROR(FIND(",",D64,L64),L64)</f>
        <v>7</v>
      </c>
      <c r="N64" t="str">
        <f>TRIM(SUBSTITUTE(IFERROR(MID(D64,1,K64),""),",",""))</f>
        <v>NEG105</v>
      </c>
      <c r="O64" t="str">
        <f>TRIM(SUBSTITUTE(IFERROR(MID(D64,K64+1,L64),""),",",""))</f>
        <v/>
      </c>
      <c r="P64" t="str">
        <f>TRIM(SUBSTITUTE(IFERROR(MID(D64,L64+1,M64-L64),""),",",""))</f>
        <v/>
      </c>
      <c r="Q64" t="str">
        <f t="shared" si="1"/>
        <v>"NEG105"</v>
      </c>
      <c r="R64" t="str">
        <f t="shared" si="2"/>
        <v/>
      </c>
      <c r="S64" t="str">
        <f t="shared" si="3"/>
        <v/>
      </c>
      <c r="T64" t="b" cm="1">
        <f t="array" ref="T64">COUNT(FIND({0,1,2,3,4,5,6,7,8,9},A64))&gt;0</f>
        <v>1</v>
      </c>
      <c r="V64" t="str">
        <f t="shared" si="4"/>
        <v>{"codigo":"NEG129","asignatura":"OPERACIONES DE IMPORTACION Y EXPORTACION 3","creditos":,"prereq":["NEG105"]}</v>
      </c>
    </row>
    <row r="65" spans="1:22" ht="45" customHeight="1" x14ac:dyDescent="0.25">
      <c r="A65" s="10" t="s">
        <v>27</v>
      </c>
      <c r="B65" s="10"/>
      <c r="C65" s="16">
        <v>19</v>
      </c>
      <c r="D65" s="5"/>
      <c r="E65"/>
      <c r="G65" t="str">
        <f>TRIM(_xlfn.LET(_xlpm.fs,FIND(" ",A65),LEFT(A65,_xlpm.fs)))</f>
        <v/>
      </c>
      <c r="H65" t="str">
        <f>_xlfn.LET(_xlpm.fs,FIND(" ",A65),TRIM(MID(A65,_xlpm.fs+2,999)))</f>
        <v>TOTAL CREDITOS. . . . .</v>
      </c>
      <c r="I65" t="str">
        <f>LEFT(C65,1)</f>
        <v>1</v>
      </c>
      <c r="J65">
        <f>LEN(D65)</f>
        <v>0</v>
      </c>
      <c r="K65">
        <f>IFERROR(FIND(",",D65),J65)</f>
        <v>0</v>
      </c>
      <c r="L65">
        <f>IFERROR(FIND(",",D65,K65),K65)</f>
        <v>0</v>
      </c>
      <c r="M65">
        <f>IFERROR(FIND(",",D65,L65),L65)</f>
        <v>0</v>
      </c>
      <c r="N65" t="str">
        <f>TRIM(SUBSTITUTE(IFERROR(MID(D65,1,K65),""),",",""))</f>
        <v/>
      </c>
      <c r="O65" t="str">
        <f>TRIM(SUBSTITUTE(IFERROR(MID(D65,K65+1,L65),""),",",""))</f>
        <v/>
      </c>
      <c r="P65" t="str">
        <f>TRIM(SUBSTITUTE(IFERROR(MID(D65,L65+1,M65-L65),""),",",""))</f>
        <v/>
      </c>
      <c r="Q65" t="str">
        <f t="shared" si="1"/>
        <v/>
      </c>
      <c r="R65" t="str">
        <f t="shared" si="2"/>
        <v/>
      </c>
      <c r="S65" t="str">
        <f t="shared" si="3"/>
        <v/>
      </c>
      <c r="T65" t="b" cm="1">
        <f t="array" ref="T65">COUNT(FIND({0,1,2,3,4,5,6,7,8,9},A65))&gt;0</f>
        <v>0</v>
      </c>
      <c r="V65" t="str">
        <f t="shared" si="4"/>
        <v/>
      </c>
    </row>
    <row r="66" spans="1:22" ht="54" customHeight="1" x14ac:dyDescent="0.25">
      <c r="A66" s="10" t="s">
        <v>28</v>
      </c>
      <c r="B66" s="10"/>
      <c r="C66" s="16"/>
      <c r="D66" s="5"/>
      <c r="E66"/>
      <c r="G66" t="str">
        <f>TRIM(_xlfn.LET(_xlpm.fs,FIND(" ",A66),LEFT(A66,_xlpm.fs)))</f>
        <v/>
      </c>
      <c r="H66" t="str">
        <f>_xlfn.LET(_xlpm.fs,FIND(" ",A66),TRIM(MID(A66,_xlpm.fs+2,999)))</f>
        <v/>
      </c>
      <c r="I66" t="str">
        <f>LEFT(C66,1)</f>
        <v/>
      </c>
      <c r="J66">
        <f>LEN(D66)</f>
        <v>0</v>
      </c>
      <c r="K66">
        <f>IFERROR(FIND(",",D66),J66)</f>
        <v>0</v>
      </c>
      <c r="L66">
        <f>IFERROR(FIND(",",D66,K66),K66)</f>
        <v>0</v>
      </c>
      <c r="M66">
        <f>IFERROR(FIND(",",D66,L66),L66)</f>
        <v>0</v>
      </c>
      <c r="N66" t="str">
        <f>TRIM(SUBSTITUTE(IFERROR(MID(D66,1,K66),""),",",""))</f>
        <v/>
      </c>
      <c r="O66" t="str">
        <f>TRIM(SUBSTITUTE(IFERROR(MID(D66,K66+1,L66),""),",",""))</f>
        <v/>
      </c>
      <c r="P66" t="str">
        <f>TRIM(SUBSTITUTE(IFERROR(MID(D66,L66+1,M66-L66),""),",",""))</f>
        <v/>
      </c>
      <c r="Q66" t="str">
        <f t="shared" si="1"/>
        <v/>
      </c>
      <c r="R66" t="str">
        <f t="shared" si="2"/>
        <v/>
      </c>
      <c r="S66" t="str">
        <f t="shared" si="3"/>
        <v/>
      </c>
      <c r="T66" t="b" cm="1">
        <f t="array" ref="T66">COUNT(FIND({0,1,2,3,4,5,6,7,8,9},A66))&gt;0</f>
        <v>0</v>
      </c>
      <c r="V66" t="str">
        <f t="shared" si="4"/>
        <v/>
      </c>
    </row>
    <row r="67" spans="1:22" ht="45" customHeight="1" x14ac:dyDescent="0.25">
      <c r="A67" s="8" t="s">
        <v>29</v>
      </c>
      <c r="B67" s="8"/>
      <c r="C67" s="16"/>
      <c r="D67" s="5"/>
      <c r="E67"/>
      <c r="G67" t="str">
        <f>TRIM(_xlfn.LET(_xlpm.fs,FIND(" ",A67),LEFT(A67,_xlpm.fs)))</f>
        <v>NOVENO</v>
      </c>
      <c r="H67" t="str">
        <f>_xlfn.LET(_xlpm.fs,FIND(" ",A67),TRIM(MID(A67,_xlpm.fs+2,999)))</f>
        <v>UATRIMESTRE</v>
      </c>
      <c r="I67" t="str">
        <f>LEFT(C67,1)</f>
        <v/>
      </c>
      <c r="J67">
        <f>LEN(D67)</f>
        <v>0</v>
      </c>
      <c r="K67">
        <f>IFERROR(FIND(",",D67),J67)</f>
        <v>0</v>
      </c>
      <c r="L67">
        <f>IFERROR(FIND(",",D67,K67),K67)</f>
        <v>0</v>
      </c>
      <c r="M67">
        <f>IFERROR(FIND(",",D67,L67),L67)</f>
        <v>0</v>
      </c>
      <c r="N67" t="str">
        <f>TRIM(SUBSTITUTE(IFERROR(MID(D67,1,K67),""),",",""))</f>
        <v/>
      </c>
      <c r="O67" t="str">
        <f>TRIM(SUBSTITUTE(IFERROR(MID(D67,K67+1,L67),""),",",""))</f>
        <v/>
      </c>
      <c r="P67" t="str">
        <f>TRIM(SUBSTITUTE(IFERROR(MID(D67,L67+1,M67-L67),""),",",""))</f>
        <v/>
      </c>
      <c r="Q67" t="str">
        <f t="shared" si="1"/>
        <v/>
      </c>
      <c r="R67" t="str">
        <f t="shared" si="2"/>
        <v/>
      </c>
      <c r="S67" t="str">
        <f t="shared" si="3"/>
        <v/>
      </c>
      <c r="T67" t="b" cm="1">
        <f t="array" ref="T67">COUNT(FIND({0,1,2,3,4,5,6,7,8,9},A67))&gt;0</f>
        <v>0</v>
      </c>
      <c r="V67" t="str">
        <f t="shared" si="4"/>
        <v>,</v>
      </c>
    </row>
    <row r="68" spans="1:22" ht="27" customHeight="1" x14ac:dyDescent="0.25">
      <c r="A68" s="13" t="s">
        <v>91</v>
      </c>
      <c r="B68" s="13"/>
      <c r="C68" s="17">
        <v>3</v>
      </c>
      <c r="D68" s="4" t="s">
        <v>87</v>
      </c>
      <c r="E68"/>
      <c r="G68" t="str">
        <f>TRIM(_xlfn.LET(_xlpm.fs,FIND(" ",A68),LEFT(A68,_xlpm.fs)))</f>
        <v>ADM175</v>
      </c>
      <c r="H68" t="str">
        <f>_xlfn.LET(_xlpm.fs,FIND(" ",A68),TRIM(MID(A68,_xlpm.fs+2,999)))</f>
        <v>CREACION Y GERENCIA PYME</v>
      </c>
      <c r="I68" t="str">
        <f>LEFT(C68,1)</f>
        <v>3</v>
      </c>
      <c r="J68">
        <f>LEN(D68)</f>
        <v>7</v>
      </c>
      <c r="K68">
        <f>IFERROR(FIND(",",D68),J68)</f>
        <v>7</v>
      </c>
      <c r="L68">
        <f>IFERROR(FIND(",",D68,K68),K68)</f>
        <v>7</v>
      </c>
      <c r="M68">
        <f>IFERROR(FIND(",",D68,L68),L68)</f>
        <v>7</v>
      </c>
      <c r="N68" t="str">
        <f>TRIM(SUBSTITUTE(IFERROR(MID(D68,1,K68),""),",",""))</f>
        <v>ADM219</v>
      </c>
      <c r="O68" t="str">
        <f>TRIM(SUBSTITUTE(IFERROR(MID(D68,K68+1,L68),""),",",""))</f>
        <v/>
      </c>
      <c r="P68" t="str">
        <f>TRIM(SUBSTITUTE(IFERROR(MID(D68,L68+1,M68-L68),""),",",""))</f>
        <v/>
      </c>
      <c r="Q68" t="str">
        <f t="shared" ref="Q68:Q131" si="5">IF(N68="","",""""&amp;N68&amp;"""")</f>
        <v>"ADM219"</v>
      </c>
      <c r="R68" t="str">
        <f t="shared" ref="R68:R131" si="6">IF(O68="","",""""&amp;O68&amp;"""")</f>
        <v/>
      </c>
      <c r="S68" t="str">
        <f t="shared" ref="S68:S131" si="7">IF(P68="","",""""&amp;P68&amp;"""")</f>
        <v/>
      </c>
      <c r="T68" t="b" cm="1">
        <f t="array" ref="T68">COUNT(FIND({0,1,2,3,4,5,6,7,8,9},A68))&gt;0</f>
        <v>1</v>
      </c>
      <c r="V68" t="str">
        <f t="shared" ref="V68:V123" si="8">IF(T68,"{""codigo"":"""&amp;G68&amp;""",""asignatura"":"""&amp;H68&amp;""",""creditos"":"&amp;I68&amp;",""prereq"":["&amp;_xlfn.TEXTJOIN(",",TRUE,Q68:S68)&amp;"]}","")&amp;IF(T69,",","")</f>
        <v>{"codigo":"ADM175","asignatura":"CREACION Y GERENCIA PYME","creditos":3,"prereq":["ADM219"]},</v>
      </c>
    </row>
    <row r="69" spans="1:22" ht="45" customHeight="1" x14ac:dyDescent="0.25">
      <c r="A69" s="13" t="s">
        <v>119</v>
      </c>
      <c r="B69" s="13"/>
      <c r="C69" s="17">
        <v>3</v>
      </c>
      <c r="D69" s="15" t="s">
        <v>120</v>
      </c>
      <c r="E69"/>
      <c r="G69" t="str">
        <f>TRIM(_xlfn.LET(_xlpm.fs,FIND(" ",A69),LEFT(A69,_xlpm.fs)))</f>
        <v>MER180</v>
      </c>
      <c r="H69" t="str">
        <f>_xlfn.LET(_xlpm.fs,FIND(" ",A69),TRIM(MID(A69,_xlpm.fs+2,999)))</f>
        <v>PROMOCION DE VENTAS</v>
      </c>
      <c r="I69" t="str">
        <f>LEFT(C69,1)</f>
        <v>3</v>
      </c>
      <c r="J69">
        <f>LEN(D69)</f>
        <v>15</v>
      </c>
      <c r="K69">
        <f>IFERROR(FIND(",",D69),J69)</f>
        <v>8</v>
      </c>
      <c r="L69">
        <f>IFERROR(FIND(",",D69,K69),K69)</f>
        <v>8</v>
      </c>
      <c r="M69">
        <f>IFERROR(FIND(",",D69,L69),L69)</f>
        <v>8</v>
      </c>
      <c r="N69" t="str">
        <f>TRIM(SUBSTITUTE(IFERROR(MID(D69,1,K69),""),",",""))</f>
        <v>MER170</v>
      </c>
      <c r="O69" t="str">
        <f>TRIM(SUBSTITUTE(IFERROR(MID(D69,K69+1,L69),""),",",""))</f>
        <v>SOC160</v>
      </c>
      <c r="P69" t="str">
        <f>TRIM(SUBSTITUTE(IFERROR(MID(D69,L69+1,M69-L69),""),",",""))</f>
        <v/>
      </c>
      <c r="Q69" t="str">
        <f t="shared" si="5"/>
        <v>"MER170"</v>
      </c>
      <c r="R69" t="str">
        <f t="shared" si="6"/>
        <v>"SOC160"</v>
      </c>
      <c r="S69" t="str">
        <f t="shared" si="7"/>
        <v/>
      </c>
      <c r="T69" t="b" cm="1">
        <f t="array" ref="T69">COUNT(FIND({0,1,2,3,4,5,6,7,8,9},A69))&gt;0</f>
        <v>1</v>
      </c>
      <c r="V69" t="str">
        <f t="shared" si="8"/>
        <v>{"codigo":"MER180","asignatura":"PROMOCION DE VENTAS","creditos":3,"prereq":["MER170","SOC160"]},</v>
      </c>
    </row>
    <row r="70" spans="1:22" ht="36" customHeight="1" x14ac:dyDescent="0.25">
      <c r="A70" s="13" t="s">
        <v>121</v>
      </c>
      <c r="B70" s="13"/>
      <c r="C70" s="17">
        <v>3</v>
      </c>
      <c r="D70" s="4" t="s">
        <v>122</v>
      </c>
      <c r="E70"/>
      <c r="G70" t="str">
        <f>TRIM(_xlfn.LET(_xlpm.fs,FIND(" ",A70),LEFT(A70,_xlpm.fs)))</f>
        <v>MER430</v>
      </c>
      <c r="H70" t="str">
        <f>_xlfn.LET(_xlpm.fs,FIND(" ",A70),TRIM(MID(A70,_xlpm.fs+2,999)))</f>
        <v>MARKETING SOCIAL</v>
      </c>
      <c r="I70" t="str">
        <f>LEFT(C70,1)</f>
        <v>3</v>
      </c>
      <c r="J70">
        <f>LEN(D70)</f>
        <v>7</v>
      </c>
      <c r="K70">
        <f>IFERROR(FIND(",",D70),J70)</f>
        <v>7</v>
      </c>
      <c r="L70">
        <f>IFERROR(FIND(",",D70,K70),K70)</f>
        <v>7</v>
      </c>
      <c r="M70">
        <f>IFERROR(FIND(",",D70,L70),L70)</f>
        <v>7</v>
      </c>
      <c r="N70" t="str">
        <f>TRIM(SUBSTITUTE(IFERROR(MID(D70,1,K70),""),",",""))</f>
        <v>MER233</v>
      </c>
      <c r="O70" t="str">
        <f>TRIM(SUBSTITUTE(IFERROR(MID(D70,K70+1,L70),""),",",""))</f>
        <v/>
      </c>
      <c r="P70" t="str">
        <f>TRIM(SUBSTITUTE(IFERROR(MID(D70,L70+1,M70-L70),""),",",""))</f>
        <v/>
      </c>
      <c r="Q70" t="str">
        <f t="shared" si="5"/>
        <v>"MER233"</v>
      </c>
      <c r="R70" t="str">
        <f t="shared" si="6"/>
        <v/>
      </c>
      <c r="S70" t="str">
        <f t="shared" si="7"/>
        <v/>
      </c>
      <c r="T70" t="b" cm="1">
        <f t="array" ref="T70">COUNT(FIND({0,1,2,3,4,5,6,7,8,9},A70))&gt;0</f>
        <v>1</v>
      </c>
      <c r="V70" t="str">
        <f t="shared" si="8"/>
        <v>{"codigo":"MER430","asignatura":"MARKETING SOCIAL","creditos":3,"prereq":["MER233"]},</v>
      </c>
    </row>
    <row r="71" spans="1:22" ht="27" customHeight="1" x14ac:dyDescent="0.25">
      <c r="A71" s="13" t="s">
        <v>123</v>
      </c>
      <c r="B71" s="13"/>
      <c r="C71" s="17">
        <v>4</v>
      </c>
      <c r="D71" s="15" t="s">
        <v>124</v>
      </c>
      <c r="E71"/>
      <c r="G71" t="str">
        <f>TRIM(_xlfn.LET(_xlpm.fs,FIND(" ",A71),LEFT(A71,_xlpm.fs)))</f>
        <v>MER217</v>
      </c>
      <c r="H71" t="str">
        <f>_xlfn.LET(_xlpm.fs,FIND(" ",A71),TRIM(MID(A71,_xlpm.fs+2,999)))</f>
        <v>SEMINARIO DESARR.LANZAM. DEL PRODUCTO</v>
      </c>
      <c r="I71" t="str">
        <f>LEFT(C71,1)</f>
        <v>4</v>
      </c>
      <c r="J71">
        <f>LEN(D71)</f>
        <v>15</v>
      </c>
      <c r="K71">
        <f>IFERROR(FIND(",",D71),J71)</f>
        <v>8</v>
      </c>
      <c r="L71">
        <f>IFERROR(FIND(",",D71,K71),K71)</f>
        <v>8</v>
      </c>
      <c r="M71">
        <f>IFERROR(FIND(",",D71,L71),L71)</f>
        <v>8</v>
      </c>
      <c r="N71" t="str">
        <f>TRIM(SUBSTITUTE(IFERROR(MID(D71,1,K71),""),",",""))</f>
        <v>MER163</v>
      </c>
      <c r="O71" t="str">
        <f>TRIM(SUBSTITUTE(IFERROR(MID(D71,K71+1,L71),""),",",""))</f>
        <v>MER170</v>
      </c>
      <c r="P71" t="str">
        <f>TRIM(SUBSTITUTE(IFERROR(MID(D71,L71+1,M71-L71),""),",",""))</f>
        <v/>
      </c>
      <c r="Q71" t="str">
        <f t="shared" si="5"/>
        <v>"MER163"</v>
      </c>
      <c r="R71" t="str">
        <f t="shared" si="6"/>
        <v>"MER170"</v>
      </c>
      <c r="S71" t="str">
        <f t="shared" si="7"/>
        <v/>
      </c>
      <c r="T71" t="b" cm="1">
        <f t="array" ref="T71">COUNT(FIND({0,1,2,3,4,5,6,7,8,9},A71))&gt;0</f>
        <v>1</v>
      </c>
      <c r="V71" t="str">
        <f t="shared" si="8"/>
        <v>{"codigo":"MER217","asignatura":"SEMINARIO DESARR.LANZAM. DEL PRODUCTO","creditos":4,"prereq":["MER163","MER170"]},</v>
      </c>
    </row>
    <row r="72" spans="1:22" ht="45" customHeight="1" x14ac:dyDescent="0.25">
      <c r="A72" s="13" t="s">
        <v>125</v>
      </c>
      <c r="B72" s="13"/>
      <c r="C72" s="17">
        <v>3</v>
      </c>
      <c r="D72" s="4" t="s">
        <v>70</v>
      </c>
      <c r="E72"/>
      <c r="G72" t="str">
        <f>TRIM(_xlfn.LET(_xlpm.fs,FIND(" ",A72),LEFT(A72,_xlpm.fs)))</f>
        <v>MER432</v>
      </c>
      <c r="H72" t="str">
        <f>_xlfn.LET(_xlpm.fs,FIND(" ",A72),TRIM(MID(A72,_xlpm.fs+2,999)))</f>
        <v>COMPORTAMIENTO DEL CONSUMIDOR</v>
      </c>
      <c r="I72" t="str">
        <f>LEFT(C72,1)</f>
        <v>3</v>
      </c>
      <c r="J72">
        <f>LEN(D72)</f>
        <v>7</v>
      </c>
      <c r="K72">
        <f>IFERROR(FIND(",",D72),J72)</f>
        <v>7</v>
      </c>
      <c r="L72">
        <f>IFERROR(FIND(",",D72,K72),K72)</f>
        <v>7</v>
      </c>
      <c r="M72">
        <f>IFERROR(FIND(",",D72,L72),L72)</f>
        <v>7</v>
      </c>
      <c r="N72" t="str">
        <f>TRIM(SUBSTITUTE(IFERROR(MID(D72,1,K72),""),",",""))</f>
        <v>SOC101</v>
      </c>
      <c r="O72" t="str">
        <f>TRIM(SUBSTITUTE(IFERROR(MID(D72,K72+1,L72),""),",",""))</f>
        <v/>
      </c>
      <c r="P72" t="str">
        <f>TRIM(SUBSTITUTE(IFERROR(MID(D72,L72+1,M72-L72),""),",",""))</f>
        <v/>
      </c>
      <c r="Q72" t="str">
        <f t="shared" si="5"/>
        <v>"SOC101"</v>
      </c>
      <c r="R72" t="str">
        <f t="shared" si="6"/>
        <v/>
      </c>
      <c r="S72" t="str">
        <f t="shared" si="7"/>
        <v/>
      </c>
      <c r="T72" t="b" cm="1">
        <f t="array" ref="T72">COUNT(FIND({0,1,2,3,4,5,6,7,8,9},A72))&gt;0</f>
        <v>1</v>
      </c>
      <c r="V72" t="str">
        <f t="shared" si="8"/>
        <v>{"codigo":"MER432","asignatura":"COMPORTAMIENTO DEL CONSUMIDOR","creditos":3,"prereq":["SOC101"]}</v>
      </c>
    </row>
    <row r="73" spans="1:22" ht="54" customHeight="1" x14ac:dyDescent="0.25">
      <c r="A73" s="10" t="s">
        <v>27</v>
      </c>
      <c r="B73" s="10"/>
      <c r="C73" s="16">
        <v>16</v>
      </c>
      <c r="D73" s="2" t="s">
        <v>2</v>
      </c>
      <c r="E73"/>
      <c r="G73" t="str">
        <f>TRIM(_xlfn.LET(_xlpm.fs,FIND(" ",A73),LEFT(A73,_xlpm.fs)))</f>
        <v/>
      </c>
      <c r="H73" t="str">
        <f>_xlfn.LET(_xlpm.fs,FIND(" ",A73),TRIM(MID(A73,_xlpm.fs+2,999)))</f>
        <v>TOTAL CREDITOS. . . . .</v>
      </c>
      <c r="I73" t="str">
        <f>LEFT(C73,1)</f>
        <v>1</v>
      </c>
      <c r="J73">
        <f>LEN(D73)</f>
        <v>1</v>
      </c>
      <c r="K73">
        <f>IFERROR(FIND(",",D73),J73)</f>
        <v>1</v>
      </c>
      <c r="L73">
        <f>IFERROR(FIND(",",D73,K73),K73)</f>
        <v>1</v>
      </c>
      <c r="M73">
        <f>IFERROR(FIND(",",D73,L73),L73)</f>
        <v>1</v>
      </c>
      <c r="N73" t="str">
        <f>TRIM(SUBSTITUTE(IFERROR(MID(D73,1,K73),""),",",""))</f>
        <v/>
      </c>
      <c r="O73" t="str">
        <f>TRIM(SUBSTITUTE(IFERROR(MID(D73,K73+1,L73),""),",",""))</f>
        <v/>
      </c>
      <c r="P73" t="str">
        <f>TRIM(SUBSTITUTE(IFERROR(MID(D73,L73+1,M73-L73),""),",",""))</f>
        <v/>
      </c>
      <c r="Q73" t="str">
        <f t="shared" si="5"/>
        <v/>
      </c>
      <c r="R73" t="str">
        <f t="shared" si="6"/>
        <v/>
      </c>
      <c r="S73" t="str">
        <f t="shared" si="7"/>
        <v/>
      </c>
      <c r="T73" t="b" cm="1">
        <f t="array" ref="T73">COUNT(FIND({0,1,2,3,4,5,6,7,8,9},A73))&gt;0</f>
        <v>0</v>
      </c>
      <c r="V73" t="str">
        <f t="shared" si="8"/>
        <v/>
      </c>
    </row>
    <row r="74" spans="1:22" ht="45" customHeight="1" x14ac:dyDescent="0.25">
      <c r="A74" s="8" t="s">
        <v>30</v>
      </c>
      <c r="B74" s="8"/>
      <c r="C74" s="16"/>
      <c r="D74" s="2"/>
      <c r="E74"/>
      <c r="G74" t="str">
        <f>TRIM(_xlfn.LET(_xlpm.fs,FIND(" ",A74),LEFT(A74,_xlpm.fs)))</f>
        <v>DECIMO</v>
      </c>
      <c r="H74" t="str">
        <f>_xlfn.LET(_xlpm.fs,FIND(" ",A74),TRIM(MID(A74,_xlpm.fs+2,999)))</f>
        <v>UATRIMESTRE</v>
      </c>
      <c r="I74" t="str">
        <f>LEFT(C74,1)</f>
        <v/>
      </c>
      <c r="J74">
        <f>LEN(D74)</f>
        <v>0</v>
      </c>
      <c r="K74">
        <f>IFERROR(FIND(",",D74),J74)</f>
        <v>0</v>
      </c>
      <c r="L74">
        <f>IFERROR(FIND(",",D74,K74),K74)</f>
        <v>0</v>
      </c>
      <c r="M74">
        <f>IFERROR(FIND(",",D74,L74),L74)</f>
        <v>0</v>
      </c>
      <c r="N74" t="str">
        <f>TRIM(SUBSTITUTE(IFERROR(MID(D74,1,K74),""),",",""))</f>
        <v/>
      </c>
      <c r="O74" t="str">
        <f>TRIM(SUBSTITUTE(IFERROR(MID(D74,K74+1,L74),""),",",""))</f>
        <v/>
      </c>
      <c r="P74" t="str">
        <f>TRIM(SUBSTITUTE(IFERROR(MID(D74,L74+1,M74-L74),""),",",""))</f>
        <v/>
      </c>
      <c r="Q74" t="str">
        <f t="shared" si="5"/>
        <v/>
      </c>
      <c r="R74" t="str">
        <f t="shared" si="6"/>
        <v/>
      </c>
      <c r="S74" t="str">
        <f t="shared" si="7"/>
        <v/>
      </c>
      <c r="T74" t="b" cm="1">
        <f t="array" ref="T74">COUNT(FIND({0,1,2,3,4,5,6,7,8,9},A74))&gt;0</f>
        <v>0</v>
      </c>
      <c r="V74" t="str">
        <f t="shared" si="8"/>
        <v>,</v>
      </c>
    </row>
    <row r="75" spans="1:22" ht="63" customHeight="1" x14ac:dyDescent="0.25">
      <c r="A75" s="13" t="s">
        <v>126</v>
      </c>
      <c r="B75" s="13"/>
      <c r="C75" s="17">
        <v>3</v>
      </c>
      <c r="D75" s="15" t="s">
        <v>127</v>
      </c>
      <c r="E75"/>
      <c r="G75" t="str">
        <f>TRIM(_xlfn.LET(_xlpm.fs,FIND(" ",A75),LEFT(A75,_xlpm.fs)))</f>
        <v>MER434</v>
      </c>
      <c r="H75" t="str">
        <f>_xlfn.LET(_xlpm.fs,FIND(" ",A75),TRIM(MID(A75,_xlpm.fs+2,999)))</f>
        <v>TRADE MARKETING</v>
      </c>
      <c r="I75" t="str">
        <f>LEFT(C75,1)</f>
        <v>3</v>
      </c>
      <c r="J75">
        <f>LEN(D75)</f>
        <v>15</v>
      </c>
      <c r="K75">
        <f>IFERROR(FIND(",",D75),J75)</f>
        <v>8</v>
      </c>
      <c r="L75">
        <f>IFERROR(FIND(",",D75,K75),K75)</f>
        <v>8</v>
      </c>
      <c r="M75">
        <f>IFERROR(FIND(",",D75,L75),L75)</f>
        <v>8</v>
      </c>
      <c r="N75" t="str">
        <f>TRIM(SUBSTITUTE(IFERROR(MID(D75,1,K75),""),",",""))</f>
        <v>MER180</v>
      </c>
      <c r="O75" t="str">
        <f>TRIM(SUBSTITUTE(IFERROR(MID(D75,K75+1,L75),""),",",""))</f>
        <v>MER233</v>
      </c>
      <c r="P75" t="str">
        <f>TRIM(SUBSTITUTE(IFERROR(MID(D75,L75+1,M75-L75),""),",",""))</f>
        <v/>
      </c>
      <c r="Q75" t="str">
        <f t="shared" si="5"/>
        <v>"MER180"</v>
      </c>
      <c r="R75" t="str">
        <f t="shared" si="6"/>
        <v>"MER233"</v>
      </c>
      <c r="S75" t="str">
        <f t="shared" si="7"/>
        <v/>
      </c>
      <c r="T75" t="b" cm="1">
        <f t="array" ref="T75">COUNT(FIND({0,1,2,3,4,5,6,7,8,9},A75))&gt;0</f>
        <v>1</v>
      </c>
      <c r="V75" t="str">
        <f t="shared" si="8"/>
        <v>{"codigo":"MER434","asignatura":"TRADE MARKETING","creditos":3,"prereq":["MER180","MER233"]},</v>
      </c>
    </row>
    <row r="76" spans="1:22" ht="27" customHeight="1" x14ac:dyDescent="0.25">
      <c r="A76" s="13" t="s">
        <v>35</v>
      </c>
      <c r="B76" s="13"/>
      <c r="C76" s="4">
        <v>3</v>
      </c>
      <c r="D76" s="5"/>
      <c r="E76"/>
      <c r="G76" t="str">
        <f t="shared" ref="G76:G131" si="9">TRIM(_xlfn.LET(_xlpm.fs,FIND(" ",A76),LEFT(A76,_xlpm.fs)))</f>
        <v>SOC281</v>
      </c>
      <c r="H76" t="str">
        <f t="shared" ref="H76:H131" si="10">_xlfn.LET(_xlpm.fs,FIND(" ",A76),TRIM(MID(A76,_xlpm.fs+2,999)))</f>
        <v>SEMINARIO DE GRADO</v>
      </c>
      <c r="I76" t="str">
        <f t="shared" ref="I76:I131" si="11">LEFT(C76,1)</f>
        <v>3</v>
      </c>
      <c r="J76">
        <f t="shared" ref="J76:J131" si="12">LEN(D76)</f>
        <v>0</v>
      </c>
      <c r="K76">
        <f t="shared" ref="K76:K131" si="13">IFERROR(FIND(",",D76),J76)</f>
        <v>0</v>
      </c>
      <c r="L76">
        <f t="shared" ref="L76:L131" si="14">IFERROR(FIND(",",D76,K76),K76)</f>
        <v>0</v>
      </c>
      <c r="M76">
        <f t="shared" ref="M76:M131" si="15">IFERROR(FIND(",",D76,L76),L76)</f>
        <v>0</v>
      </c>
      <c r="N76" t="str">
        <f t="shared" ref="N76:N131" si="16">TRIM(SUBSTITUTE(IFERROR(MID(D76,1,K76),""),",",""))</f>
        <v/>
      </c>
      <c r="O76" t="str">
        <f t="shared" ref="O76:O131" si="17">TRIM(SUBSTITUTE(IFERROR(MID(D76,K76+1,L76),""),",",""))</f>
        <v/>
      </c>
      <c r="P76" t="str">
        <f t="shared" ref="P76:P131" si="18">TRIM(SUBSTITUTE(IFERROR(MID(D76,L76+1,M76-L76),""),",",""))</f>
        <v/>
      </c>
      <c r="Q76" t="str">
        <f t="shared" si="5"/>
        <v/>
      </c>
      <c r="R76" t="str">
        <f t="shared" si="6"/>
        <v/>
      </c>
      <c r="S76" t="str">
        <f t="shared" si="7"/>
        <v/>
      </c>
      <c r="T76" t="b" cm="1">
        <f t="array" ref="T76">COUNT(FIND({0,1,2,3,4,5,6,7,8,9},A76))&gt;0</f>
        <v>1</v>
      </c>
      <c r="V76" t="str">
        <f t="shared" si="8"/>
        <v>{"codigo":"SOC281","asignatura":"SEMINARIO DE GRADO","creditos":3,"prereq":[]},</v>
      </c>
    </row>
    <row r="77" spans="1:22" ht="36" customHeight="1" x14ac:dyDescent="0.25">
      <c r="A77" s="4" t="s">
        <v>89</v>
      </c>
      <c r="C77" s="4">
        <v>3</v>
      </c>
      <c r="D77" s="4" t="s">
        <v>86</v>
      </c>
      <c r="E77"/>
      <c r="G77" t="str">
        <f t="shared" ref="G77:G140" si="19">TRIM(_xlfn.LET(_xlpm.fs,FIND(" ",A77),LEFT(A77,_xlpm.fs)))</f>
        <v>IDI070</v>
      </c>
      <c r="H77" t="str">
        <f t="shared" ref="H77:H140" si="20">_xlfn.LET(_xlpm.fs,FIND(" ",A77),TRIM(MID(A77,_xlpm.fs+2,999)))</f>
        <v>INGLES TECNICO PARA NEGOCIOS I</v>
      </c>
      <c r="I77" t="str">
        <f t="shared" ref="I77:I140" si="21">LEFT(C77,1)</f>
        <v>3</v>
      </c>
      <c r="J77">
        <f t="shared" ref="J77:J140" si="22">LEN(D77)</f>
        <v>7</v>
      </c>
      <c r="K77">
        <f t="shared" ref="K77:K140" si="23">IFERROR(FIND(",",D77),J77)</f>
        <v>7</v>
      </c>
      <c r="L77">
        <f t="shared" ref="L77:L140" si="24">IFERROR(FIND(",",D77,K77),K77)</f>
        <v>7</v>
      </c>
      <c r="M77">
        <f t="shared" ref="M77:M140" si="25">IFERROR(FIND(",",D77,L77),L77)</f>
        <v>7</v>
      </c>
      <c r="N77" t="str">
        <f t="shared" ref="N77:N140" si="26">TRIM(SUBSTITUTE(IFERROR(MID(D77,1,K77),""),",",""))</f>
        <v>ENG008</v>
      </c>
      <c r="O77" t="str">
        <f t="shared" ref="O77:O140" si="27">TRIM(SUBSTITUTE(IFERROR(MID(D77,K77+1,L77),""),",",""))</f>
        <v/>
      </c>
      <c r="P77" t="str">
        <f t="shared" ref="P77:P140" si="28">TRIM(SUBSTITUTE(IFERROR(MID(D77,L77+1,M77-L77),""),",",""))</f>
        <v/>
      </c>
      <c r="Q77" t="str">
        <f t="shared" ref="Q77:Q140" si="29">IF(N77="","",""""&amp;N77&amp;"""")</f>
        <v>"ENG008"</v>
      </c>
      <c r="R77" t="str">
        <f t="shared" ref="R77:R140" si="30">IF(O77="","",""""&amp;O77&amp;"""")</f>
        <v/>
      </c>
      <c r="S77" t="str">
        <f t="shared" ref="S77:S140" si="31">IF(P77="","",""""&amp;P77&amp;"""")</f>
        <v/>
      </c>
      <c r="T77" t="b" cm="1">
        <f t="array" ref="T77">COUNT(FIND({0,1,2,3,4,5,6,7,8,9},A77))&gt;0</f>
        <v>1</v>
      </c>
      <c r="V77" t="str">
        <f t="shared" si="8"/>
        <v>{"codigo":"IDI070","asignatura":"INGLES TECNICO PARA NEGOCIOS I","creditos":3,"prereq":["ENG008"]},</v>
      </c>
    </row>
    <row r="78" spans="1:22" ht="36" customHeight="1" x14ac:dyDescent="0.25">
      <c r="A78" s="4" t="s">
        <v>128</v>
      </c>
      <c r="C78" s="4">
        <v>3</v>
      </c>
      <c r="D78" s="4" t="s">
        <v>129</v>
      </c>
      <c r="E78"/>
      <c r="G78" t="str">
        <f t="shared" si="19"/>
        <v>MER300</v>
      </c>
      <c r="H78" t="str">
        <f t="shared" si="20"/>
        <v>GERENCIA DE MARCA</v>
      </c>
      <c r="I78" t="str">
        <f t="shared" si="21"/>
        <v>3</v>
      </c>
      <c r="J78">
        <f t="shared" si="22"/>
        <v>7</v>
      </c>
      <c r="K78">
        <f t="shared" si="23"/>
        <v>7</v>
      </c>
      <c r="L78">
        <f t="shared" si="24"/>
        <v>7</v>
      </c>
      <c r="M78">
        <f t="shared" si="25"/>
        <v>7</v>
      </c>
      <c r="N78" t="str">
        <f t="shared" si="26"/>
        <v>MER217</v>
      </c>
      <c r="O78" t="str">
        <f t="shared" si="27"/>
        <v/>
      </c>
      <c r="P78" t="str">
        <f t="shared" si="28"/>
        <v/>
      </c>
      <c r="Q78" t="str">
        <f t="shared" si="29"/>
        <v>"MER217"</v>
      </c>
      <c r="R78" t="str">
        <f t="shared" si="30"/>
        <v/>
      </c>
      <c r="S78" t="str">
        <f t="shared" si="31"/>
        <v/>
      </c>
      <c r="T78" t="b" cm="1">
        <f t="array" ref="T78">COUNT(FIND({0,1,2,3,4,5,6,7,8,9},A78))&gt;0</f>
        <v>1</v>
      </c>
      <c r="V78" t="str">
        <f t="shared" si="8"/>
        <v>{"codigo":"MER300","asignatura":"GERENCIA DE MARCA","creditos":3,"prereq":["MER217"]},</v>
      </c>
    </row>
    <row r="79" spans="1:22" ht="36" customHeight="1" x14ac:dyDescent="0.25">
      <c r="A79" s="4" t="s">
        <v>130</v>
      </c>
      <c r="C79" s="4">
        <v>2</v>
      </c>
      <c r="D79" s="4" t="s">
        <v>131</v>
      </c>
      <c r="E79"/>
      <c r="G79" t="str">
        <f t="shared" si="19"/>
        <v>MER436</v>
      </c>
      <c r="H79" t="str">
        <f t="shared" si="20"/>
        <v>E-BUSINESS</v>
      </c>
      <c r="I79" t="str">
        <f t="shared" si="21"/>
        <v>2</v>
      </c>
      <c r="J79">
        <f t="shared" si="22"/>
        <v>7</v>
      </c>
      <c r="K79">
        <f t="shared" si="23"/>
        <v>7</v>
      </c>
      <c r="L79">
        <f t="shared" si="24"/>
        <v>7</v>
      </c>
      <c r="M79">
        <f t="shared" si="25"/>
        <v>7</v>
      </c>
      <c r="N79" t="str">
        <f t="shared" si="26"/>
        <v>MER180</v>
      </c>
      <c r="O79" t="str">
        <f t="shared" si="27"/>
        <v/>
      </c>
      <c r="P79" t="str">
        <f t="shared" si="28"/>
        <v/>
      </c>
      <c r="Q79" t="str">
        <f t="shared" si="29"/>
        <v>"MER180"</v>
      </c>
      <c r="R79" t="str">
        <f t="shared" si="30"/>
        <v/>
      </c>
      <c r="S79" t="str">
        <f t="shared" si="31"/>
        <v/>
      </c>
      <c r="T79" t="b" cm="1">
        <f t="array" ref="T79">COUNT(FIND({0,1,2,3,4,5,6,7,8,9},A79))&gt;0</f>
        <v>1</v>
      </c>
      <c r="V79" t="str">
        <f t="shared" si="8"/>
        <v>{"codigo":"MER436","asignatura":"E-BUSINESS","creditos":2,"prereq":["MER180"]}</v>
      </c>
    </row>
    <row r="80" spans="1:22" ht="54" customHeight="1" x14ac:dyDescent="0.25">
      <c r="A80" s="6" t="s">
        <v>24</v>
      </c>
      <c r="C80" s="10">
        <v>14</v>
      </c>
      <c r="D80" s="5"/>
      <c r="E80"/>
      <c r="G80" t="str">
        <f t="shared" si="19"/>
        <v/>
      </c>
      <c r="H80" t="str">
        <f t="shared" si="20"/>
        <v>TOTAL CREDITOS. . . . .</v>
      </c>
      <c r="I80" t="str">
        <f t="shared" si="21"/>
        <v>1</v>
      </c>
      <c r="J80">
        <f t="shared" si="22"/>
        <v>0</v>
      </c>
      <c r="K80">
        <f t="shared" si="23"/>
        <v>0</v>
      </c>
      <c r="L80">
        <f t="shared" si="24"/>
        <v>0</v>
      </c>
      <c r="M80">
        <f t="shared" si="25"/>
        <v>0</v>
      </c>
      <c r="N80" t="str">
        <f t="shared" si="26"/>
        <v/>
      </c>
      <c r="O80" t="str">
        <f t="shared" si="27"/>
        <v/>
      </c>
      <c r="P80" t="str">
        <f t="shared" si="28"/>
        <v/>
      </c>
      <c r="Q80" t="str">
        <f t="shared" si="29"/>
        <v/>
      </c>
      <c r="R80" t="str">
        <f t="shared" si="30"/>
        <v/>
      </c>
      <c r="S80" t="str">
        <f t="shared" si="31"/>
        <v/>
      </c>
      <c r="T80" t="b" cm="1">
        <f t="array" ref="T80">COUNT(FIND({0,1,2,3,4,5,6,7,8,9},A80))&gt;0</f>
        <v>0</v>
      </c>
      <c r="V80" t="str">
        <f t="shared" si="8"/>
        <v/>
      </c>
    </row>
    <row r="81" spans="1:22" ht="27" customHeight="1" x14ac:dyDescent="0.25">
      <c r="A81" s="1" t="s">
        <v>34</v>
      </c>
      <c r="C81" s="10"/>
      <c r="D81" s="5"/>
      <c r="E81"/>
      <c r="G81" t="str">
        <f t="shared" si="19"/>
        <v>DECIMO</v>
      </c>
      <c r="H81" t="str">
        <f t="shared" si="20"/>
        <v>RIMER CUATRIMESTRE</v>
      </c>
      <c r="I81" t="str">
        <f t="shared" si="21"/>
        <v/>
      </c>
      <c r="J81">
        <f t="shared" si="22"/>
        <v>0</v>
      </c>
      <c r="K81">
        <f t="shared" si="23"/>
        <v>0</v>
      </c>
      <c r="L81">
        <f t="shared" si="24"/>
        <v>0</v>
      </c>
      <c r="M81">
        <f t="shared" si="25"/>
        <v>0</v>
      </c>
      <c r="N81" t="str">
        <f t="shared" si="26"/>
        <v/>
      </c>
      <c r="O81" t="str">
        <f t="shared" si="27"/>
        <v/>
      </c>
      <c r="P81" t="str">
        <f t="shared" si="28"/>
        <v/>
      </c>
      <c r="Q81" t="str">
        <f t="shared" si="29"/>
        <v/>
      </c>
      <c r="R81" t="str">
        <f t="shared" si="30"/>
        <v/>
      </c>
      <c r="S81" t="str">
        <f t="shared" si="31"/>
        <v/>
      </c>
      <c r="T81" t="b" cm="1">
        <f t="array" ref="T81">COUNT(FIND({0,1,2,3,4,5,6,7,8,9},A81))&gt;0</f>
        <v>0</v>
      </c>
      <c r="V81" t="str">
        <f t="shared" si="8"/>
        <v>,</v>
      </c>
    </row>
    <row r="82" spans="1:22" ht="45" customHeight="1" x14ac:dyDescent="0.25">
      <c r="A82" s="4" t="s">
        <v>132</v>
      </c>
      <c r="C82" s="4">
        <v>3</v>
      </c>
      <c r="D82" s="15" t="s">
        <v>133</v>
      </c>
      <c r="E82"/>
      <c r="G82" t="str">
        <f t="shared" si="19"/>
        <v>MER413</v>
      </c>
      <c r="H82" t="str">
        <f t="shared" si="20"/>
        <v>SIMULACION DINAMICA DE MERCADOTECNIA</v>
      </c>
      <c r="I82" t="str">
        <f t="shared" si="21"/>
        <v>3</v>
      </c>
      <c r="J82">
        <f t="shared" si="22"/>
        <v>15</v>
      </c>
      <c r="K82">
        <f t="shared" si="23"/>
        <v>8</v>
      </c>
      <c r="L82">
        <f t="shared" si="24"/>
        <v>8</v>
      </c>
      <c r="M82">
        <f t="shared" si="25"/>
        <v>8</v>
      </c>
      <c r="N82" t="str">
        <f t="shared" si="26"/>
        <v>MER120</v>
      </c>
      <c r="O82" t="str">
        <f t="shared" si="27"/>
        <v>MER436</v>
      </c>
      <c r="P82" t="str">
        <f t="shared" si="28"/>
        <v/>
      </c>
      <c r="Q82" t="str">
        <f t="shared" si="29"/>
        <v>"MER120"</v>
      </c>
      <c r="R82" t="str">
        <f t="shared" si="30"/>
        <v>"MER436"</v>
      </c>
      <c r="S82" t="str">
        <f t="shared" si="31"/>
        <v/>
      </c>
      <c r="T82" t="b" cm="1">
        <f t="array" ref="T82">COUNT(FIND({0,1,2,3,4,5,6,7,8,9},A82))&gt;0</f>
        <v>1</v>
      </c>
      <c r="V82" t="str">
        <f t="shared" si="8"/>
        <v>{"codigo":"MER413","asignatura":"SIMULACION DINAMICA DE MERCADOTECNIA","creditos":3,"prereq":["MER120","MER436"]},</v>
      </c>
    </row>
    <row r="83" spans="1:22" ht="27" customHeight="1" x14ac:dyDescent="0.25">
      <c r="A83" s="4" t="s">
        <v>134</v>
      </c>
      <c r="C83" s="4">
        <v>4</v>
      </c>
      <c r="D83" s="15" t="s">
        <v>135</v>
      </c>
      <c r="E83"/>
      <c r="G83" t="str">
        <f t="shared" si="19"/>
        <v>MER438</v>
      </c>
      <c r="H83" t="str">
        <f t="shared" si="20"/>
        <v>SEMINARIO PLAN DE MARKETING</v>
      </c>
      <c r="I83" t="str">
        <f t="shared" si="21"/>
        <v>4</v>
      </c>
      <c r="J83">
        <f t="shared" si="22"/>
        <v>15</v>
      </c>
      <c r="K83">
        <f t="shared" si="23"/>
        <v>8</v>
      </c>
      <c r="L83">
        <f t="shared" si="24"/>
        <v>8</v>
      </c>
      <c r="M83">
        <f t="shared" si="25"/>
        <v>8</v>
      </c>
      <c r="N83" t="str">
        <f t="shared" si="26"/>
        <v>MER217</v>
      </c>
      <c r="O83" t="str">
        <f t="shared" si="27"/>
        <v>MER429</v>
      </c>
      <c r="P83" t="str">
        <f t="shared" si="28"/>
        <v/>
      </c>
      <c r="Q83" t="str">
        <f t="shared" si="29"/>
        <v>"MER217"</v>
      </c>
      <c r="R83" t="str">
        <f t="shared" si="30"/>
        <v>"MER429"</v>
      </c>
      <c r="S83" t="str">
        <f t="shared" si="31"/>
        <v/>
      </c>
      <c r="T83" t="b" cm="1">
        <f t="array" ref="T83">COUNT(FIND({0,1,2,3,4,5,6,7,8,9},A83))&gt;0</f>
        <v>1</v>
      </c>
      <c r="V83" t="str">
        <f t="shared" si="8"/>
        <v>{"codigo":"MER438","asignatura":"SEMINARIO PLAN DE MARKETING","creditos":4,"prereq":["MER217","MER429"]},</v>
      </c>
    </row>
    <row r="84" spans="1:22" ht="36" customHeight="1" x14ac:dyDescent="0.25">
      <c r="A84" s="4" t="s">
        <v>90</v>
      </c>
      <c r="C84" s="4">
        <v>3</v>
      </c>
      <c r="D84" s="4" t="s">
        <v>88</v>
      </c>
      <c r="E84"/>
      <c r="G84" t="str">
        <f t="shared" si="19"/>
        <v>IDI071</v>
      </c>
      <c r="H84" t="str">
        <f t="shared" si="20"/>
        <v>INGLES TECNICO PARA NEGOCIOS II</v>
      </c>
      <c r="I84" t="str">
        <f t="shared" si="21"/>
        <v>3</v>
      </c>
      <c r="J84">
        <f t="shared" si="22"/>
        <v>7</v>
      </c>
      <c r="K84">
        <f t="shared" si="23"/>
        <v>7</v>
      </c>
      <c r="L84">
        <f t="shared" si="24"/>
        <v>7</v>
      </c>
      <c r="M84">
        <f t="shared" si="25"/>
        <v>7</v>
      </c>
      <c r="N84" t="str">
        <f t="shared" si="26"/>
        <v>IDI070</v>
      </c>
      <c r="O84" t="str">
        <f t="shared" si="27"/>
        <v/>
      </c>
      <c r="P84" t="str">
        <f t="shared" si="28"/>
        <v/>
      </c>
      <c r="Q84" t="str">
        <f t="shared" si="29"/>
        <v>"IDI070"</v>
      </c>
      <c r="R84" t="str">
        <f t="shared" si="30"/>
        <v/>
      </c>
      <c r="S84" t="str">
        <f t="shared" si="31"/>
        <v/>
      </c>
      <c r="T84" t="b" cm="1">
        <f t="array" ref="T84">COUNT(FIND({0,1,2,3,4,5,6,7,8,9},A84))&gt;0</f>
        <v>1</v>
      </c>
      <c r="V84" t="str">
        <f t="shared" si="8"/>
        <v>{"codigo":"IDI071","asignatura":"INGLES TECNICO PARA NEGOCIOS II","creditos":3,"prereq":["IDI070"]}</v>
      </c>
    </row>
    <row r="85" spans="1:22" ht="36" customHeight="1" x14ac:dyDescent="0.25">
      <c r="A85" s="6" t="s">
        <v>24</v>
      </c>
      <c r="C85" s="10">
        <v>10</v>
      </c>
      <c r="D85" s="5"/>
      <c r="E85"/>
      <c r="G85" t="str">
        <f t="shared" si="19"/>
        <v/>
      </c>
      <c r="H85" t="str">
        <f t="shared" si="20"/>
        <v>TOTAL CREDITOS. . . . .</v>
      </c>
      <c r="I85" t="str">
        <f t="shared" si="21"/>
        <v>1</v>
      </c>
      <c r="J85">
        <f t="shared" si="22"/>
        <v>0</v>
      </c>
      <c r="K85">
        <f t="shared" si="23"/>
        <v>0</v>
      </c>
      <c r="L85">
        <f t="shared" si="24"/>
        <v>0</v>
      </c>
      <c r="M85">
        <f t="shared" si="25"/>
        <v>0</v>
      </c>
      <c r="N85" t="str">
        <f t="shared" si="26"/>
        <v/>
      </c>
      <c r="O85" t="str">
        <f t="shared" si="27"/>
        <v/>
      </c>
      <c r="P85" t="str">
        <f t="shared" si="28"/>
        <v/>
      </c>
      <c r="Q85" t="str">
        <f t="shared" si="29"/>
        <v/>
      </c>
      <c r="R85" t="str">
        <f t="shared" si="30"/>
        <v/>
      </c>
      <c r="S85" t="str">
        <f t="shared" si="31"/>
        <v/>
      </c>
      <c r="T85" t="b" cm="1">
        <f t="array" ref="T85">COUNT(FIND({0,1,2,3,4,5,6,7,8,9},A85))&gt;0</f>
        <v>0</v>
      </c>
      <c r="V85" t="str">
        <f t="shared" si="8"/>
        <v/>
      </c>
    </row>
    <row r="86" spans="1:22" ht="54" customHeight="1" x14ac:dyDescent="0.25">
      <c r="A86" s="1" t="s">
        <v>36</v>
      </c>
      <c r="C86" s="10"/>
      <c r="D86" s="5"/>
      <c r="E86"/>
      <c r="F86" s="19"/>
      <c r="G86" t="str">
        <f t="shared" si="19"/>
        <v>DECIMO</v>
      </c>
      <c r="H86" t="str">
        <f t="shared" si="20"/>
        <v>EGUNDO CUATRIMESTRE</v>
      </c>
      <c r="I86" t="str">
        <f t="shared" si="21"/>
        <v/>
      </c>
      <c r="J86">
        <f t="shared" si="22"/>
        <v>0</v>
      </c>
      <c r="K86">
        <f t="shared" si="23"/>
        <v>0</v>
      </c>
      <c r="L86">
        <f t="shared" si="24"/>
        <v>0</v>
      </c>
      <c r="M86">
        <f t="shared" si="25"/>
        <v>0</v>
      </c>
      <c r="N86" t="str">
        <f t="shared" si="26"/>
        <v/>
      </c>
      <c r="O86" t="str">
        <f t="shared" si="27"/>
        <v/>
      </c>
      <c r="P86" t="str">
        <f t="shared" si="28"/>
        <v/>
      </c>
      <c r="Q86" t="str">
        <f t="shared" si="29"/>
        <v/>
      </c>
      <c r="R86" t="str">
        <f t="shared" si="30"/>
        <v/>
      </c>
      <c r="S86" t="str">
        <f t="shared" si="31"/>
        <v/>
      </c>
      <c r="T86" t="b" cm="1">
        <f t="array" ref="T86">COUNT(FIND({0,1,2,3,4,5,6,7,8,9},A86))&gt;0</f>
        <v>0</v>
      </c>
      <c r="V86" t="str">
        <f t="shared" si="8"/>
        <v/>
      </c>
    </row>
    <row r="87" spans="1:22" ht="36" customHeight="1" x14ac:dyDescent="0.25">
      <c r="A87" s="4" t="s">
        <v>136</v>
      </c>
      <c r="C87" s="4">
        <v>6</v>
      </c>
      <c r="D87" s="5"/>
      <c r="E87"/>
      <c r="G87" t="str">
        <f t="shared" si="19"/>
        <v>TESMON</v>
      </c>
      <c r="H87" t="str">
        <f t="shared" si="20"/>
        <v>RABAJO DE GRADO O CURSO MONOGRAFICO</v>
      </c>
      <c r="I87" t="str">
        <f t="shared" si="21"/>
        <v>6</v>
      </c>
      <c r="J87">
        <f t="shared" si="22"/>
        <v>0</v>
      </c>
      <c r="K87">
        <f t="shared" si="23"/>
        <v>0</v>
      </c>
      <c r="L87">
        <f t="shared" si="24"/>
        <v>0</v>
      </c>
      <c r="M87">
        <f t="shared" si="25"/>
        <v>0</v>
      </c>
      <c r="N87" t="str">
        <f t="shared" si="26"/>
        <v/>
      </c>
      <c r="O87" t="str">
        <f t="shared" si="27"/>
        <v/>
      </c>
      <c r="P87" t="str">
        <f t="shared" si="28"/>
        <v/>
      </c>
      <c r="Q87" t="str">
        <f t="shared" si="29"/>
        <v/>
      </c>
      <c r="R87" t="str">
        <f t="shared" si="30"/>
        <v/>
      </c>
      <c r="S87" t="str">
        <f t="shared" si="31"/>
        <v/>
      </c>
      <c r="T87" t="b" cm="1">
        <f t="array" ref="T87">COUNT(FIND({0,1,2,3,4,5,6,7,8,9},A87))&gt;0</f>
        <v>0</v>
      </c>
      <c r="V87" t="str">
        <f t="shared" si="8"/>
        <v/>
      </c>
    </row>
    <row r="88" spans="1:22" ht="36" customHeight="1" x14ac:dyDescent="0.25">
      <c r="A88" s="10"/>
      <c r="B88" s="10"/>
      <c r="C88" s="6"/>
      <c r="D88" s="5"/>
      <c r="E88"/>
      <c r="F88" s="20"/>
      <c r="G88" t="e">
        <f t="shared" si="19"/>
        <v>#VALUE!</v>
      </c>
      <c r="H88" t="e">
        <f t="shared" si="20"/>
        <v>#VALUE!</v>
      </c>
      <c r="I88" t="str">
        <f t="shared" si="21"/>
        <v/>
      </c>
      <c r="J88">
        <f t="shared" si="22"/>
        <v>0</v>
      </c>
      <c r="K88">
        <f t="shared" si="23"/>
        <v>0</v>
      </c>
      <c r="L88">
        <f t="shared" si="24"/>
        <v>0</v>
      </c>
      <c r="M88">
        <f t="shared" si="25"/>
        <v>0</v>
      </c>
      <c r="N88" t="str">
        <f t="shared" si="26"/>
        <v/>
      </c>
      <c r="O88" t="str">
        <f t="shared" si="27"/>
        <v/>
      </c>
      <c r="P88" t="str">
        <f t="shared" si="28"/>
        <v/>
      </c>
      <c r="Q88" t="str">
        <f t="shared" si="29"/>
        <v/>
      </c>
      <c r="R88" t="str">
        <f t="shared" si="30"/>
        <v/>
      </c>
      <c r="S88" t="str">
        <f t="shared" si="31"/>
        <v/>
      </c>
      <c r="T88" t="b" cm="1">
        <f t="array" ref="T88">COUNT(FIND({0,1,2,3,4,5,6,7,8,9},A88))&gt;0</f>
        <v>0</v>
      </c>
      <c r="V88" t="str">
        <f t="shared" si="8"/>
        <v/>
      </c>
    </row>
    <row r="89" spans="1:22" x14ac:dyDescent="0.25">
      <c r="A89" s="10"/>
      <c r="B89" s="10"/>
      <c r="C89" s="6"/>
      <c r="D89" s="5"/>
      <c r="E89"/>
      <c r="G89" t="e">
        <f t="shared" si="19"/>
        <v>#VALUE!</v>
      </c>
      <c r="H89" t="e">
        <f t="shared" si="20"/>
        <v>#VALUE!</v>
      </c>
      <c r="I89" t="str">
        <f t="shared" si="21"/>
        <v/>
      </c>
      <c r="J89">
        <f t="shared" si="22"/>
        <v>0</v>
      </c>
      <c r="K89">
        <f t="shared" si="23"/>
        <v>0</v>
      </c>
      <c r="L89">
        <f t="shared" si="24"/>
        <v>0</v>
      </c>
      <c r="M89">
        <f t="shared" si="25"/>
        <v>0</v>
      </c>
      <c r="N89" t="str">
        <f t="shared" si="26"/>
        <v/>
      </c>
      <c r="O89" t="str">
        <f t="shared" si="27"/>
        <v/>
      </c>
      <c r="P89" t="str">
        <f t="shared" si="28"/>
        <v/>
      </c>
      <c r="Q89" t="str">
        <f t="shared" si="29"/>
        <v/>
      </c>
      <c r="R89" t="str">
        <f t="shared" si="30"/>
        <v/>
      </c>
      <c r="S89" t="str">
        <f t="shared" si="31"/>
        <v/>
      </c>
      <c r="T89" t="b" cm="1">
        <f t="array" ref="T89">COUNT(FIND({0,1,2,3,4,5,6,7,8,9},A89))&gt;0</f>
        <v>0</v>
      </c>
      <c r="V89" t="str">
        <f t="shared" si="8"/>
        <v/>
      </c>
    </row>
    <row r="90" spans="1:22" x14ac:dyDescent="0.25">
      <c r="C90" s="17"/>
      <c r="D90" s="17"/>
      <c r="E90" s="17">
        <v>2</v>
      </c>
      <c r="F90" s="21"/>
      <c r="G90" t="e">
        <f t="shared" si="19"/>
        <v>#VALUE!</v>
      </c>
      <c r="H90" t="e">
        <f t="shared" si="20"/>
        <v>#VALUE!</v>
      </c>
      <c r="I90" t="str">
        <f t="shared" si="21"/>
        <v/>
      </c>
      <c r="J90">
        <f t="shared" si="22"/>
        <v>0</v>
      </c>
      <c r="K90">
        <f t="shared" si="23"/>
        <v>0</v>
      </c>
      <c r="L90">
        <f t="shared" si="24"/>
        <v>0</v>
      </c>
      <c r="M90">
        <f t="shared" si="25"/>
        <v>0</v>
      </c>
      <c r="N90" t="str">
        <f t="shared" si="26"/>
        <v/>
      </c>
      <c r="O90" t="str">
        <f t="shared" si="27"/>
        <v/>
      </c>
      <c r="P90" t="str">
        <f t="shared" si="28"/>
        <v/>
      </c>
      <c r="Q90" t="str">
        <f t="shared" si="29"/>
        <v/>
      </c>
      <c r="R90" t="str">
        <f t="shared" si="30"/>
        <v/>
      </c>
      <c r="S90" t="str">
        <f t="shared" si="31"/>
        <v/>
      </c>
      <c r="T90" t="b" cm="1">
        <f t="array" ref="T90">COUNT(FIND({0,1,2,3,4,5,6,7,8,9},A90))&gt;0</f>
        <v>0</v>
      </c>
      <c r="V90" t="str">
        <f t="shared" si="8"/>
        <v/>
      </c>
    </row>
    <row r="91" spans="1:22" x14ac:dyDescent="0.25">
      <c r="C91" s="16"/>
      <c r="D91" s="16"/>
      <c r="E91" s="16">
        <v>0</v>
      </c>
      <c r="F91" s="19"/>
      <c r="G91" t="e">
        <f t="shared" si="19"/>
        <v>#VALUE!</v>
      </c>
      <c r="H91" t="e">
        <f t="shared" si="20"/>
        <v>#VALUE!</v>
      </c>
      <c r="I91" t="str">
        <f t="shared" si="21"/>
        <v/>
      </c>
      <c r="J91">
        <f t="shared" si="22"/>
        <v>0</v>
      </c>
      <c r="K91">
        <f t="shared" si="23"/>
        <v>0</v>
      </c>
      <c r="L91">
        <f t="shared" si="24"/>
        <v>0</v>
      </c>
      <c r="M91">
        <f t="shared" si="25"/>
        <v>0</v>
      </c>
      <c r="N91" t="str">
        <f t="shared" si="26"/>
        <v/>
      </c>
      <c r="O91" t="str">
        <f t="shared" si="27"/>
        <v/>
      </c>
      <c r="P91" t="str">
        <f t="shared" si="28"/>
        <v/>
      </c>
      <c r="Q91" t="str">
        <f t="shared" si="29"/>
        <v/>
      </c>
      <c r="R91" t="str">
        <f t="shared" si="30"/>
        <v/>
      </c>
      <c r="S91" t="str">
        <f t="shared" si="31"/>
        <v/>
      </c>
      <c r="T91" t="b" cm="1">
        <f t="array" ref="T91">COUNT(FIND({0,1,2,3,4,5,6,7,8,9},A91))&gt;0</f>
        <v>0</v>
      </c>
      <c r="V91" t="str">
        <f t="shared" si="8"/>
        <v/>
      </c>
    </row>
    <row r="92" spans="1:22" x14ac:dyDescent="0.25">
      <c r="A92" s="18"/>
      <c r="C92" s="18"/>
      <c r="D92" s="18"/>
      <c r="E92"/>
      <c r="G92" t="e">
        <f t="shared" si="19"/>
        <v>#VALUE!</v>
      </c>
      <c r="H92" t="e">
        <f t="shared" si="20"/>
        <v>#VALUE!</v>
      </c>
      <c r="I92" t="str">
        <f t="shared" si="21"/>
        <v/>
      </c>
      <c r="J92">
        <f t="shared" si="22"/>
        <v>0</v>
      </c>
      <c r="K92">
        <f t="shared" si="23"/>
        <v>0</v>
      </c>
      <c r="L92">
        <f t="shared" si="24"/>
        <v>0</v>
      </c>
      <c r="M92">
        <f t="shared" si="25"/>
        <v>0</v>
      </c>
      <c r="N92" t="str">
        <f t="shared" si="26"/>
        <v/>
      </c>
      <c r="O92" t="str">
        <f t="shared" si="27"/>
        <v/>
      </c>
      <c r="P92" t="str">
        <f t="shared" si="28"/>
        <v/>
      </c>
      <c r="Q92" t="str">
        <f t="shared" si="29"/>
        <v/>
      </c>
      <c r="R92" t="str">
        <f t="shared" si="30"/>
        <v/>
      </c>
      <c r="S92" t="str">
        <f t="shared" si="31"/>
        <v/>
      </c>
      <c r="T92" t="b" cm="1">
        <f t="array" ref="T92">COUNT(FIND({0,1,2,3,4,5,6,7,8,9},A92))&gt;0</f>
        <v>0</v>
      </c>
      <c r="V92" t="str">
        <f t="shared" si="8"/>
        <v/>
      </c>
    </row>
    <row r="93" spans="1:22" x14ac:dyDescent="0.25">
      <c r="G93" t="e">
        <f t="shared" si="19"/>
        <v>#VALUE!</v>
      </c>
      <c r="H93" t="e">
        <f t="shared" si="20"/>
        <v>#VALUE!</v>
      </c>
      <c r="I93" t="str">
        <f t="shared" si="21"/>
        <v/>
      </c>
      <c r="J93">
        <f t="shared" si="22"/>
        <v>0</v>
      </c>
      <c r="K93">
        <f t="shared" si="23"/>
        <v>0</v>
      </c>
      <c r="L93">
        <f t="shared" si="24"/>
        <v>0</v>
      </c>
      <c r="M93">
        <f t="shared" si="25"/>
        <v>0</v>
      </c>
      <c r="N93" t="str">
        <f t="shared" si="26"/>
        <v/>
      </c>
      <c r="O93" t="str">
        <f t="shared" si="27"/>
        <v/>
      </c>
      <c r="P93" t="str">
        <f t="shared" si="28"/>
        <v/>
      </c>
      <c r="Q93" t="str">
        <f t="shared" si="29"/>
        <v/>
      </c>
      <c r="R93" t="str">
        <f t="shared" si="30"/>
        <v/>
      </c>
      <c r="S93" t="str">
        <f t="shared" si="31"/>
        <v/>
      </c>
      <c r="T93" t="b" cm="1">
        <f t="array" ref="T93">COUNT(FIND({0,1,2,3,4,5,6,7,8,9},A93))&gt;0</f>
        <v>0</v>
      </c>
      <c r="V93" t="str">
        <f t="shared" si="8"/>
        <v/>
      </c>
    </row>
    <row r="94" spans="1:22" x14ac:dyDescent="0.25">
      <c r="G94" t="e">
        <f t="shared" si="19"/>
        <v>#VALUE!</v>
      </c>
      <c r="H94" t="e">
        <f t="shared" si="20"/>
        <v>#VALUE!</v>
      </c>
      <c r="I94" t="str">
        <f t="shared" si="21"/>
        <v/>
      </c>
      <c r="J94">
        <f t="shared" si="22"/>
        <v>0</v>
      </c>
      <c r="K94">
        <f t="shared" si="23"/>
        <v>0</v>
      </c>
      <c r="L94">
        <f t="shared" si="24"/>
        <v>0</v>
      </c>
      <c r="M94">
        <f t="shared" si="25"/>
        <v>0</v>
      </c>
      <c r="N94" t="str">
        <f t="shared" si="26"/>
        <v/>
      </c>
      <c r="O94" t="str">
        <f t="shared" si="27"/>
        <v/>
      </c>
      <c r="P94" t="str">
        <f t="shared" si="28"/>
        <v/>
      </c>
      <c r="Q94" t="str">
        <f t="shared" si="29"/>
        <v/>
      </c>
      <c r="R94" t="str">
        <f t="shared" si="30"/>
        <v/>
      </c>
      <c r="S94" t="str">
        <f t="shared" si="31"/>
        <v/>
      </c>
      <c r="T94" t="b" cm="1">
        <f t="array" ref="T94">COUNT(FIND({0,1,2,3,4,5,6,7,8,9},A94))&gt;0</f>
        <v>0</v>
      </c>
      <c r="V94" t="str">
        <f t="shared" si="8"/>
        <v/>
      </c>
    </row>
    <row r="95" spans="1:22" x14ac:dyDescent="0.25">
      <c r="G95" t="e">
        <f t="shared" si="19"/>
        <v>#VALUE!</v>
      </c>
      <c r="H95" t="e">
        <f t="shared" si="20"/>
        <v>#VALUE!</v>
      </c>
      <c r="I95" t="str">
        <f t="shared" si="21"/>
        <v/>
      </c>
      <c r="J95">
        <f t="shared" si="22"/>
        <v>0</v>
      </c>
      <c r="K95">
        <f t="shared" si="23"/>
        <v>0</v>
      </c>
      <c r="L95">
        <f t="shared" si="24"/>
        <v>0</v>
      </c>
      <c r="M95">
        <f t="shared" si="25"/>
        <v>0</v>
      </c>
      <c r="N95" t="str">
        <f t="shared" si="26"/>
        <v/>
      </c>
      <c r="O95" t="str">
        <f t="shared" si="27"/>
        <v/>
      </c>
      <c r="P95" t="str">
        <f t="shared" si="28"/>
        <v/>
      </c>
      <c r="Q95" t="str">
        <f t="shared" si="29"/>
        <v/>
      </c>
      <c r="R95" t="str">
        <f t="shared" si="30"/>
        <v/>
      </c>
      <c r="S95" t="str">
        <f t="shared" si="31"/>
        <v/>
      </c>
      <c r="T95" t="b" cm="1">
        <f t="array" ref="T95">COUNT(FIND({0,1,2,3,4,5,6,7,8,9},A95))&gt;0</f>
        <v>0</v>
      </c>
      <c r="V95" t="str">
        <f t="shared" si="8"/>
        <v/>
      </c>
    </row>
    <row r="96" spans="1:22" x14ac:dyDescent="0.25">
      <c r="G96" t="e">
        <f t="shared" si="19"/>
        <v>#VALUE!</v>
      </c>
      <c r="H96" t="e">
        <f t="shared" si="20"/>
        <v>#VALUE!</v>
      </c>
      <c r="I96" t="str">
        <f t="shared" si="21"/>
        <v/>
      </c>
      <c r="J96">
        <f t="shared" si="22"/>
        <v>0</v>
      </c>
      <c r="K96">
        <f t="shared" si="23"/>
        <v>0</v>
      </c>
      <c r="L96">
        <f t="shared" si="24"/>
        <v>0</v>
      </c>
      <c r="M96">
        <f t="shared" si="25"/>
        <v>0</v>
      </c>
      <c r="N96" t="str">
        <f t="shared" si="26"/>
        <v/>
      </c>
      <c r="O96" t="str">
        <f t="shared" si="27"/>
        <v/>
      </c>
      <c r="P96" t="str">
        <f t="shared" si="28"/>
        <v/>
      </c>
      <c r="Q96" t="str">
        <f t="shared" si="29"/>
        <v/>
      </c>
      <c r="R96" t="str">
        <f t="shared" si="30"/>
        <v/>
      </c>
      <c r="S96" t="str">
        <f t="shared" si="31"/>
        <v/>
      </c>
      <c r="T96" t="b" cm="1">
        <f t="array" ref="T96">COUNT(FIND({0,1,2,3,4,5,6,7,8,9},A96))&gt;0</f>
        <v>0</v>
      </c>
      <c r="V96" t="str">
        <f t="shared" si="8"/>
        <v/>
      </c>
    </row>
    <row r="97" spans="7:22" x14ac:dyDescent="0.25">
      <c r="G97" t="e">
        <f t="shared" si="19"/>
        <v>#VALUE!</v>
      </c>
      <c r="H97" t="e">
        <f t="shared" si="20"/>
        <v>#VALUE!</v>
      </c>
      <c r="I97" t="str">
        <f t="shared" si="21"/>
        <v/>
      </c>
      <c r="J97">
        <f t="shared" si="22"/>
        <v>0</v>
      </c>
      <c r="K97">
        <f t="shared" si="23"/>
        <v>0</v>
      </c>
      <c r="L97">
        <f t="shared" si="24"/>
        <v>0</v>
      </c>
      <c r="M97">
        <f t="shared" si="25"/>
        <v>0</v>
      </c>
      <c r="N97" t="str">
        <f t="shared" si="26"/>
        <v/>
      </c>
      <c r="O97" t="str">
        <f t="shared" si="27"/>
        <v/>
      </c>
      <c r="P97" t="str">
        <f t="shared" si="28"/>
        <v/>
      </c>
      <c r="Q97" t="str">
        <f t="shared" si="29"/>
        <v/>
      </c>
      <c r="R97" t="str">
        <f t="shared" si="30"/>
        <v/>
      </c>
      <c r="S97" t="str">
        <f t="shared" si="31"/>
        <v/>
      </c>
      <c r="T97" t="b" cm="1">
        <f t="array" ref="T97">COUNT(FIND({0,1,2,3,4,5,6,7,8,9},A97))&gt;0</f>
        <v>0</v>
      </c>
      <c r="V97" t="str">
        <f t="shared" si="8"/>
        <v/>
      </c>
    </row>
    <row r="98" spans="7:22" x14ac:dyDescent="0.25">
      <c r="G98" t="e">
        <f t="shared" si="19"/>
        <v>#VALUE!</v>
      </c>
      <c r="H98" t="e">
        <f t="shared" si="20"/>
        <v>#VALUE!</v>
      </c>
      <c r="I98" t="str">
        <f t="shared" si="21"/>
        <v/>
      </c>
      <c r="J98">
        <f t="shared" si="22"/>
        <v>0</v>
      </c>
      <c r="K98">
        <f t="shared" si="23"/>
        <v>0</v>
      </c>
      <c r="L98">
        <f t="shared" si="24"/>
        <v>0</v>
      </c>
      <c r="M98">
        <f t="shared" si="25"/>
        <v>0</v>
      </c>
      <c r="N98" t="str">
        <f t="shared" si="26"/>
        <v/>
      </c>
      <c r="O98" t="str">
        <f t="shared" si="27"/>
        <v/>
      </c>
      <c r="P98" t="str">
        <f t="shared" si="28"/>
        <v/>
      </c>
      <c r="Q98" t="str">
        <f t="shared" si="29"/>
        <v/>
      </c>
      <c r="R98" t="str">
        <f t="shared" si="30"/>
        <v/>
      </c>
      <c r="S98" t="str">
        <f t="shared" si="31"/>
        <v/>
      </c>
      <c r="T98" t="b" cm="1">
        <f t="array" ref="T98">COUNT(FIND({0,1,2,3,4,5,6,7,8,9},A98))&gt;0</f>
        <v>0</v>
      </c>
      <c r="V98" t="str">
        <f t="shared" si="8"/>
        <v/>
      </c>
    </row>
    <row r="99" spans="7:22" x14ac:dyDescent="0.25">
      <c r="G99" t="e">
        <f t="shared" si="19"/>
        <v>#VALUE!</v>
      </c>
      <c r="H99" t="e">
        <f t="shared" si="20"/>
        <v>#VALUE!</v>
      </c>
      <c r="I99" t="str">
        <f t="shared" si="21"/>
        <v/>
      </c>
      <c r="J99">
        <f t="shared" si="22"/>
        <v>0</v>
      </c>
      <c r="K99">
        <f t="shared" si="23"/>
        <v>0</v>
      </c>
      <c r="L99">
        <f t="shared" si="24"/>
        <v>0</v>
      </c>
      <c r="M99">
        <f t="shared" si="25"/>
        <v>0</v>
      </c>
      <c r="N99" t="str">
        <f t="shared" si="26"/>
        <v/>
      </c>
      <c r="O99" t="str">
        <f t="shared" si="27"/>
        <v/>
      </c>
      <c r="P99" t="str">
        <f t="shared" si="28"/>
        <v/>
      </c>
      <c r="Q99" t="str">
        <f t="shared" si="29"/>
        <v/>
      </c>
      <c r="R99" t="str">
        <f t="shared" si="30"/>
        <v/>
      </c>
      <c r="S99" t="str">
        <f t="shared" si="31"/>
        <v/>
      </c>
      <c r="T99" t="b" cm="1">
        <f t="array" ref="T99">COUNT(FIND({0,1,2,3,4,5,6,7,8,9},A99))&gt;0</f>
        <v>0</v>
      </c>
      <c r="V99" t="str">
        <f t="shared" si="8"/>
        <v/>
      </c>
    </row>
    <row r="100" spans="7:22" x14ac:dyDescent="0.25">
      <c r="G100" t="e">
        <f t="shared" si="19"/>
        <v>#VALUE!</v>
      </c>
      <c r="H100" t="e">
        <f t="shared" si="20"/>
        <v>#VALUE!</v>
      </c>
      <c r="I100" t="str">
        <f t="shared" si="21"/>
        <v/>
      </c>
      <c r="J100">
        <f t="shared" si="22"/>
        <v>0</v>
      </c>
      <c r="K100">
        <f t="shared" si="23"/>
        <v>0</v>
      </c>
      <c r="L100">
        <f t="shared" si="24"/>
        <v>0</v>
      </c>
      <c r="M100">
        <f t="shared" si="25"/>
        <v>0</v>
      </c>
      <c r="N100" t="str">
        <f t="shared" si="26"/>
        <v/>
      </c>
      <c r="O100" t="str">
        <f t="shared" si="27"/>
        <v/>
      </c>
      <c r="P100" t="str">
        <f t="shared" si="28"/>
        <v/>
      </c>
      <c r="Q100" t="str">
        <f t="shared" si="29"/>
        <v/>
      </c>
      <c r="R100" t="str">
        <f t="shared" si="30"/>
        <v/>
      </c>
      <c r="S100" t="str">
        <f t="shared" si="31"/>
        <v/>
      </c>
      <c r="T100" t="b" cm="1">
        <f t="array" ref="T100">COUNT(FIND({0,1,2,3,4,5,6,7,8,9},A100))&gt;0</f>
        <v>0</v>
      </c>
      <c r="V100" t="str">
        <f t="shared" si="8"/>
        <v/>
      </c>
    </row>
    <row r="101" spans="7:22" x14ac:dyDescent="0.25">
      <c r="G101" t="e">
        <f t="shared" si="19"/>
        <v>#VALUE!</v>
      </c>
      <c r="H101" t="e">
        <f t="shared" si="20"/>
        <v>#VALUE!</v>
      </c>
      <c r="I101" t="str">
        <f t="shared" si="21"/>
        <v/>
      </c>
      <c r="J101">
        <f t="shared" si="22"/>
        <v>0</v>
      </c>
      <c r="K101">
        <f t="shared" si="23"/>
        <v>0</v>
      </c>
      <c r="L101">
        <f t="shared" si="24"/>
        <v>0</v>
      </c>
      <c r="M101">
        <f t="shared" si="25"/>
        <v>0</v>
      </c>
      <c r="N101" t="str">
        <f t="shared" si="26"/>
        <v/>
      </c>
      <c r="O101" t="str">
        <f t="shared" si="27"/>
        <v/>
      </c>
      <c r="P101" t="str">
        <f t="shared" si="28"/>
        <v/>
      </c>
      <c r="Q101" t="str">
        <f t="shared" si="29"/>
        <v/>
      </c>
      <c r="R101" t="str">
        <f t="shared" si="30"/>
        <v/>
      </c>
      <c r="S101" t="str">
        <f t="shared" si="31"/>
        <v/>
      </c>
      <c r="T101" t="b" cm="1">
        <f t="array" ref="T101">COUNT(FIND({0,1,2,3,4,5,6,7,8,9},A101))&gt;0</f>
        <v>0</v>
      </c>
      <c r="V101" t="str">
        <f t="shared" si="8"/>
        <v/>
      </c>
    </row>
    <row r="102" spans="7:22" x14ac:dyDescent="0.25">
      <c r="G102" t="e">
        <f t="shared" si="19"/>
        <v>#VALUE!</v>
      </c>
      <c r="H102" t="e">
        <f t="shared" si="20"/>
        <v>#VALUE!</v>
      </c>
      <c r="I102" t="str">
        <f t="shared" si="21"/>
        <v/>
      </c>
      <c r="J102">
        <f t="shared" si="22"/>
        <v>0</v>
      </c>
      <c r="K102">
        <f t="shared" si="23"/>
        <v>0</v>
      </c>
      <c r="L102">
        <f t="shared" si="24"/>
        <v>0</v>
      </c>
      <c r="M102">
        <f t="shared" si="25"/>
        <v>0</v>
      </c>
      <c r="N102" t="str">
        <f t="shared" si="26"/>
        <v/>
      </c>
      <c r="O102" t="str">
        <f t="shared" si="27"/>
        <v/>
      </c>
      <c r="P102" t="str">
        <f t="shared" si="28"/>
        <v/>
      </c>
      <c r="Q102" t="str">
        <f t="shared" si="29"/>
        <v/>
      </c>
      <c r="R102" t="str">
        <f t="shared" si="30"/>
        <v/>
      </c>
      <c r="S102" t="str">
        <f t="shared" si="31"/>
        <v/>
      </c>
      <c r="T102" t="b" cm="1">
        <f t="array" ref="T102">COUNT(FIND({0,1,2,3,4,5,6,7,8,9},A102))&gt;0</f>
        <v>0</v>
      </c>
      <c r="V102" t="str">
        <f t="shared" si="8"/>
        <v/>
      </c>
    </row>
    <row r="103" spans="7:22" x14ac:dyDescent="0.25">
      <c r="G103" t="e">
        <f t="shared" si="19"/>
        <v>#VALUE!</v>
      </c>
      <c r="H103" t="e">
        <f t="shared" si="20"/>
        <v>#VALUE!</v>
      </c>
      <c r="I103" t="str">
        <f t="shared" si="21"/>
        <v/>
      </c>
      <c r="J103">
        <f t="shared" si="22"/>
        <v>0</v>
      </c>
      <c r="K103">
        <f t="shared" si="23"/>
        <v>0</v>
      </c>
      <c r="L103">
        <f t="shared" si="24"/>
        <v>0</v>
      </c>
      <c r="M103">
        <f t="shared" si="25"/>
        <v>0</v>
      </c>
      <c r="N103" t="str">
        <f t="shared" si="26"/>
        <v/>
      </c>
      <c r="O103" t="str">
        <f t="shared" si="27"/>
        <v/>
      </c>
      <c r="P103" t="str">
        <f t="shared" si="28"/>
        <v/>
      </c>
      <c r="Q103" t="str">
        <f t="shared" si="29"/>
        <v/>
      </c>
      <c r="R103" t="str">
        <f t="shared" si="30"/>
        <v/>
      </c>
      <c r="S103" t="str">
        <f t="shared" si="31"/>
        <v/>
      </c>
      <c r="T103" t="b" cm="1">
        <f t="array" ref="T103">COUNT(FIND({0,1,2,3,4,5,6,7,8,9},A103))&gt;0</f>
        <v>0</v>
      </c>
      <c r="V103" t="str">
        <f t="shared" si="8"/>
        <v/>
      </c>
    </row>
    <row r="104" spans="7:22" x14ac:dyDescent="0.25">
      <c r="G104" t="e">
        <f t="shared" si="19"/>
        <v>#VALUE!</v>
      </c>
      <c r="H104" t="e">
        <f t="shared" si="20"/>
        <v>#VALUE!</v>
      </c>
      <c r="I104" t="str">
        <f t="shared" si="21"/>
        <v/>
      </c>
      <c r="J104">
        <f t="shared" si="22"/>
        <v>0</v>
      </c>
      <c r="K104">
        <f t="shared" si="23"/>
        <v>0</v>
      </c>
      <c r="L104">
        <f t="shared" si="24"/>
        <v>0</v>
      </c>
      <c r="M104">
        <f t="shared" si="25"/>
        <v>0</v>
      </c>
      <c r="N104" t="str">
        <f t="shared" si="26"/>
        <v/>
      </c>
      <c r="O104" t="str">
        <f t="shared" si="27"/>
        <v/>
      </c>
      <c r="P104" t="str">
        <f t="shared" si="28"/>
        <v/>
      </c>
      <c r="Q104" t="str">
        <f t="shared" si="29"/>
        <v/>
      </c>
      <c r="R104" t="str">
        <f t="shared" si="30"/>
        <v/>
      </c>
      <c r="S104" t="str">
        <f t="shared" si="31"/>
        <v/>
      </c>
      <c r="T104" t="b" cm="1">
        <f t="array" ref="T104">COUNT(FIND({0,1,2,3,4,5,6,7,8,9},A104))&gt;0</f>
        <v>0</v>
      </c>
      <c r="V104" t="str">
        <f t="shared" si="8"/>
        <v/>
      </c>
    </row>
    <row r="105" spans="7:22" x14ac:dyDescent="0.25">
      <c r="G105" t="e">
        <f t="shared" si="19"/>
        <v>#VALUE!</v>
      </c>
      <c r="H105" t="e">
        <f t="shared" si="20"/>
        <v>#VALUE!</v>
      </c>
      <c r="I105" t="str">
        <f t="shared" si="21"/>
        <v/>
      </c>
      <c r="J105">
        <f t="shared" si="22"/>
        <v>0</v>
      </c>
      <c r="K105">
        <f t="shared" si="23"/>
        <v>0</v>
      </c>
      <c r="L105">
        <f t="shared" si="24"/>
        <v>0</v>
      </c>
      <c r="M105">
        <f t="shared" si="25"/>
        <v>0</v>
      </c>
      <c r="N105" t="str">
        <f t="shared" si="26"/>
        <v/>
      </c>
      <c r="O105" t="str">
        <f t="shared" si="27"/>
        <v/>
      </c>
      <c r="P105" t="str">
        <f t="shared" si="28"/>
        <v/>
      </c>
      <c r="Q105" t="str">
        <f t="shared" si="29"/>
        <v/>
      </c>
      <c r="R105" t="str">
        <f t="shared" si="30"/>
        <v/>
      </c>
      <c r="S105" t="str">
        <f t="shared" si="31"/>
        <v/>
      </c>
      <c r="T105" t="b" cm="1">
        <f t="array" ref="T105">COUNT(FIND({0,1,2,3,4,5,6,7,8,9},A105))&gt;0</f>
        <v>0</v>
      </c>
      <c r="V105" t="str">
        <f t="shared" si="8"/>
        <v/>
      </c>
    </row>
    <row r="106" spans="7:22" x14ac:dyDescent="0.25">
      <c r="G106" t="e">
        <f t="shared" si="19"/>
        <v>#VALUE!</v>
      </c>
      <c r="H106" t="e">
        <f t="shared" si="20"/>
        <v>#VALUE!</v>
      </c>
      <c r="I106" t="str">
        <f t="shared" si="21"/>
        <v/>
      </c>
      <c r="J106">
        <f t="shared" si="22"/>
        <v>0</v>
      </c>
      <c r="K106">
        <f t="shared" si="23"/>
        <v>0</v>
      </c>
      <c r="L106">
        <f t="shared" si="24"/>
        <v>0</v>
      </c>
      <c r="M106">
        <f t="shared" si="25"/>
        <v>0</v>
      </c>
      <c r="N106" t="str">
        <f t="shared" si="26"/>
        <v/>
      </c>
      <c r="O106" t="str">
        <f t="shared" si="27"/>
        <v/>
      </c>
      <c r="P106" t="str">
        <f t="shared" si="28"/>
        <v/>
      </c>
      <c r="Q106" t="str">
        <f t="shared" si="29"/>
        <v/>
      </c>
      <c r="R106" t="str">
        <f t="shared" si="30"/>
        <v/>
      </c>
      <c r="S106" t="str">
        <f t="shared" si="31"/>
        <v/>
      </c>
      <c r="T106" t="b" cm="1">
        <f t="array" ref="T106">COUNT(FIND({0,1,2,3,4,5,6,7,8,9},A106))&gt;0</f>
        <v>0</v>
      </c>
      <c r="V106" t="str">
        <f t="shared" si="8"/>
        <v/>
      </c>
    </row>
    <row r="107" spans="7:22" x14ac:dyDescent="0.25">
      <c r="G107" t="e">
        <f t="shared" si="19"/>
        <v>#VALUE!</v>
      </c>
      <c r="H107" t="e">
        <f t="shared" si="20"/>
        <v>#VALUE!</v>
      </c>
      <c r="I107" t="str">
        <f t="shared" si="21"/>
        <v/>
      </c>
      <c r="J107">
        <f t="shared" si="22"/>
        <v>0</v>
      </c>
      <c r="K107">
        <f t="shared" si="23"/>
        <v>0</v>
      </c>
      <c r="L107">
        <f t="shared" si="24"/>
        <v>0</v>
      </c>
      <c r="M107">
        <f t="shared" si="25"/>
        <v>0</v>
      </c>
      <c r="N107" t="str">
        <f t="shared" si="26"/>
        <v/>
      </c>
      <c r="O107" t="str">
        <f t="shared" si="27"/>
        <v/>
      </c>
      <c r="P107" t="str">
        <f t="shared" si="28"/>
        <v/>
      </c>
      <c r="Q107" t="str">
        <f t="shared" si="29"/>
        <v/>
      </c>
      <c r="R107" t="str">
        <f t="shared" si="30"/>
        <v/>
      </c>
      <c r="S107" t="str">
        <f t="shared" si="31"/>
        <v/>
      </c>
      <c r="T107" t="b" cm="1">
        <f t="array" ref="T107">COUNT(FIND({0,1,2,3,4,5,6,7,8,9},A107))&gt;0</f>
        <v>0</v>
      </c>
      <c r="V107" t="str">
        <f t="shared" si="8"/>
        <v/>
      </c>
    </row>
    <row r="108" spans="7:22" x14ac:dyDescent="0.25">
      <c r="G108" t="e">
        <f t="shared" si="19"/>
        <v>#VALUE!</v>
      </c>
      <c r="H108" t="e">
        <f t="shared" si="20"/>
        <v>#VALUE!</v>
      </c>
      <c r="I108" t="str">
        <f t="shared" si="21"/>
        <v/>
      </c>
      <c r="J108">
        <f t="shared" si="22"/>
        <v>0</v>
      </c>
      <c r="K108">
        <f t="shared" si="23"/>
        <v>0</v>
      </c>
      <c r="L108">
        <f t="shared" si="24"/>
        <v>0</v>
      </c>
      <c r="M108">
        <f t="shared" si="25"/>
        <v>0</v>
      </c>
      <c r="N108" t="str">
        <f t="shared" si="26"/>
        <v/>
      </c>
      <c r="O108" t="str">
        <f t="shared" si="27"/>
        <v/>
      </c>
      <c r="P108" t="str">
        <f t="shared" si="28"/>
        <v/>
      </c>
      <c r="Q108" t="str">
        <f t="shared" si="29"/>
        <v/>
      </c>
      <c r="R108" t="str">
        <f t="shared" si="30"/>
        <v/>
      </c>
      <c r="S108" t="str">
        <f t="shared" si="31"/>
        <v/>
      </c>
      <c r="T108" t="b" cm="1">
        <f t="array" ref="T108">COUNT(FIND({0,1,2,3,4,5,6,7,8,9},A108))&gt;0</f>
        <v>0</v>
      </c>
      <c r="V108" t="str">
        <f t="shared" si="8"/>
        <v/>
      </c>
    </row>
    <row r="109" spans="7:22" x14ac:dyDescent="0.25">
      <c r="G109" t="e">
        <f t="shared" si="19"/>
        <v>#VALUE!</v>
      </c>
      <c r="H109" t="e">
        <f t="shared" si="20"/>
        <v>#VALUE!</v>
      </c>
      <c r="I109" t="str">
        <f t="shared" si="21"/>
        <v/>
      </c>
      <c r="J109">
        <f t="shared" si="22"/>
        <v>0</v>
      </c>
      <c r="K109">
        <f t="shared" si="23"/>
        <v>0</v>
      </c>
      <c r="L109">
        <f t="shared" si="24"/>
        <v>0</v>
      </c>
      <c r="M109">
        <f t="shared" si="25"/>
        <v>0</v>
      </c>
      <c r="N109" t="str">
        <f t="shared" si="26"/>
        <v/>
      </c>
      <c r="O109" t="str">
        <f t="shared" si="27"/>
        <v/>
      </c>
      <c r="P109" t="str">
        <f t="shared" si="28"/>
        <v/>
      </c>
      <c r="Q109" t="str">
        <f t="shared" si="29"/>
        <v/>
      </c>
      <c r="R109" t="str">
        <f t="shared" si="30"/>
        <v/>
      </c>
      <c r="S109" t="str">
        <f t="shared" si="31"/>
        <v/>
      </c>
      <c r="T109" t="b" cm="1">
        <f t="array" ref="T109">COUNT(FIND({0,1,2,3,4,5,6,7,8,9},A109))&gt;0</f>
        <v>0</v>
      </c>
      <c r="V109" t="str">
        <f t="shared" si="8"/>
        <v/>
      </c>
    </row>
    <row r="110" spans="7:22" x14ac:dyDescent="0.25">
      <c r="G110" t="e">
        <f t="shared" si="19"/>
        <v>#VALUE!</v>
      </c>
      <c r="H110" t="e">
        <f t="shared" si="20"/>
        <v>#VALUE!</v>
      </c>
      <c r="I110" t="str">
        <f t="shared" si="21"/>
        <v/>
      </c>
      <c r="J110">
        <f t="shared" si="22"/>
        <v>0</v>
      </c>
      <c r="K110">
        <f t="shared" si="23"/>
        <v>0</v>
      </c>
      <c r="L110">
        <f t="shared" si="24"/>
        <v>0</v>
      </c>
      <c r="M110">
        <f t="shared" si="25"/>
        <v>0</v>
      </c>
      <c r="N110" t="str">
        <f t="shared" si="26"/>
        <v/>
      </c>
      <c r="O110" t="str">
        <f t="shared" si="27"/>
        <v/>
      </c>
      <c r="P110" t="str">
        <f t="shared" si="28"/>
        <v/>
      </c>
      <c r="Q110" t="str">
        <f t="shared" si="29"/>
        <v/>
      </c>
      <c r="R110" t="str">
        <f t="shared" si="30"/>
        <v/>
      </c>
      <c r="S110" t="str">
        <f t="shared" si="31"/>
        <v/>
      </c>
      <c r="T110" t="b" cm="1">
        <f t="array" ref="T110">COUNT(FIND({0,1,2,3,4,5,6,7,8,9},A110))&gt;0</f>
        <v>0</v>
      </c>
      <c r="V110" t="str">
        <f t="shared" si="8"/>
        <v/>
      </c>
    </row>
    <row r="111" spans="7:22" x14ac:dyDescent="0.25">
      <c r="G111" t="e">
        <f t="shared" si="19"/>
        <v>#VALUE!</v>
      </c>
      <c r="H111" t="e">
        <f t="shared" si="20"/>
        <v>#VALUE!</v>
      </c>
      <c r="I111" t="str">
        <f t="shared" si="21"/>
        <v/>
      </c>
      <c r="J111">
        <f t="shared" si="22"/>
        <v>0</v>
      </c>
      <c r="K111">
        <f t="shared" si="23"/>
        <v>0</v>
      </c>
      <c r="L111">
        <f t="shared" si="24"/>
        <v>0</v>
      </c>
      <c r="M111">
        <f t="shared" si="25"/>
        <v>0</v>
      </c>
      <c r="N111" t="str">
        <f t="shared" si="26"/>
        <v/>
      </c>
      <c r="O111" t="str">
        <f t="shared" si="27"/>
        <v/>
      </c>
      <c r="P111" t="str">
        <f t="shared" si="28"/>
        <v/>
      </c>
      <c r="Q111" t="str">
        <f t="shared" si="29"/>
        <v/>
      </c>
      <c r="R111" t="str">
        <f t="shared" si="30"/>
        <v/>
      </c>
      <c r="S111" t="str">
        <f t="shared" si="31"/>
        <v/>
      </c>
      <c r="T111" t="b" cm="1">
        <f t="array" ref="T111">COUNT(FIND({0,1,2,3,4,5,6,7,8,9},A111))&gt;0</f>
        <v>0</v>
      </c>
      <c r="V111" t="str">
        <f t="shared" si="8"/>
        <v/>
      </c>
    </row>
    <row r="112" spans="7:22" x14ac:dyDescent="0.25">
      <c r="G112" t="e">
        <f t="shared" si="19"/>
        <v>#VALUE!</v>
      </c>
      <c r="H112" t="e">
        <f t="shared" si="20"/>
        <v>#VALUE!</v>
      </c>
      <c r="I112" t="str">
        <f t="shared" si="21"/>
        <v/>
      </c>
      <c r="J112">
        <f t="shared" si="22"/>
        <v>0</v>
      </c>
      <c r="K112">
        <f t="shared" si="23"/>
        <v>0</v>
      </c>
      <c r="L112">
        <f t="shared" si="24"/>
        <v>0</v>
      </c>
      <c r="M112">
        <f t="shared" si="25"/>
        <v>0</v>
      </c>
      <c r="N112" t="str">
        <f t="shared" si="26"/>
        <v/>
      </c>
      <c r="O112" t="str">
        <f t="shared" si="27"/>
        <v/>
      </c>
      <c r="P112" t="str">
        <f t="shared" si="28"/>
        <v/>
      </c>
      <c r="Q112" t="str">
        <f t="shared" si="29"/>
        <v/>
      </c>
      <c r="R112" t="str">
        <f t="shared" si="30"/>
        <v/>
      </c>
      <c r="S112" t="str">
        <f t="shared" si="31"/>
        <v/>
      </c>
      <c r="T112" t="b" cm="1">
        <f t="array" ref="T112">COUNT(FIND({0,1,2,3,4,5,6,7,8,9},A112))&gt;0</f>
        <v>0</v>
      </c>
      <c r="V112" t="str">
        <f t="shared" si="8"/>
        <v/>
      </c>
    </row>
    <row r="113" spans="7:22" x14ac:dyDescent="0.25">
      <c r="G113" t="e">
        <f t="shared" si="19"/>
        <v>#VALUE!</v>
      </c>
      <c r="H113" t="e">
        <f t="shared" si="20"/>
        <v>#VALUE!</v>
      </c>
      <c r="I113" t="str">
        <f t="shared" si="21"/>
        <v/>
      </c>
      <c r="J113">
        <f t="shared" si="22"/>
        <v>0</v>
      </c>
      <c r="K113">
        <f t="shared" si="23"/>
        <v>0</v>
      </c>
      <c r="L113">
        <f t="shared" si="24"/>
        <v>0</v>
      </c>
      <c r="M113">
        <f t="shared" si="25"/>
        <v>0</v>
      </c>
      <c r="N113" t="str">
        <f t="shared" si="26"/>
        <v/>
      </c>
      <c r="O113" t="str">
        <f t="shared" si="27"/>
        <v/>
      </c>
      <c r="P113" t="str">
        <f t="shared" si="28"/>
        <v/>
      </c>
      <c r="Q113" t="str">
        <f t="shared" si="29"/>
        <v/>
      </c>
      <c r="R113" t="str">
        <f t="shared" si="30"/>
        <v/>
      </c>
      <c r="S113" t="str">
        <f t="shared" si="31"/>
        <v/>
      </c>
      <c r="T113" t="b" cm="1">
        <f t="array" ref="T113">COUNT(FIND({0,1,2,3,4,5,6,7,8,9},A113))&gt;0</f>
        <v>0</v>
      </c>
      <c r="V113" t="str">
        <f t="shared" si="8"/>
        <v/>
      </c>
    </row>
    <row r="114" spans="7:22" x14ac:dyDescent="0.25">
      <c r="G114" t="e">
        <f t="shared" si="19"/>
        <v>#VALUE!</v>
      </c>
      <c r="H114" t="e">
        <f t="shared" si="20"/>
        <v>#VALUE!</v>
      </c>
      <c r="I114" t="str">
        <f t="shared" si="21"/>
        <v/>
      </c>
      <c r="J114">
        <f t="shared" si="22"/>
        <v>0</v>
      </c>
      <c r="K114">
        <f t="shared" si="23"/>
        <v>0</v>
      </c>
      <c r="L114">
        <f t="shared" si="24"/>
        <v>0</v>
      </c>
      <c r="M114">
        <f t="shared" si="25"/>
        <v>0</v>
      </c>
      <c r="N114" t="str">
        <f t="shared" si="26"/>
        <v/>
      </c>
      <c r="O114" t="str">
        <f t="shared" si="27"/>
        <v/>
      </c>
      <c r="P114" t="str">
        <f t="shared" si="28"/>
        <v/>
      </c>
      <c r="Q114" t="str">
        <f t="shared" si="29"/>
        <v/>
      </c>
      <c r="R114" t="str">
        <f t="shared" si="30"/>
        <v/>
      </c>
      <c r="S114" t="str">
        <f t="shared" si="31"/>
        <v/>
      </c>
      <c r="T114" t="b" cm="1">
        <f t="array" ref="T114">COUNT(FIND({0,1,2,3,4,5,6,7,8,9},A114))&gt;0</f>
        <v>0</v>
      </c>
      <c r="V114" t="str">
        <f t="shared" si="8"/>
        <v/>
      </c>
    </row>
    <row r="115" spans="7:22" x14ac:dyDescent="0.25">
      <c r="G115" t="e">
        <f t="shared" si="19"/>
        <v>#VALUE!</v>
      </c>
      <c r="H115" t="e">
        <f t="shared" si="20"/>
        <v>#VALUE!</v>
      </c>
      <c r="I115" t="str">
        <f t="shared" si="21"/>
        <v/>
      </c>
      <c r="J115">
        <f t="shared" si="22"/>
        <v>0</v>
      </c>
      <c r="K115">
        <f t="shared" si="23"/>
        <v>0</v>
      </c>
      <c r="L115">
        <f t="shared" si="24"/>
        <v>0</v>
      </c>
      <c r="M115">
        <f t="shared" si="25"/>
        <v>0</v>
      </c>
      <c r="N115" t="str">
        <f t="shared" si="26"/>
        <v/>
      </c>
      <c r="O115" t="str">
        <f t="shared" si="27"/>
        <v/>
      </c>
      <c r="P115" t="str">
        <f t="shared" si="28"/>
        <v/>
      </c>
      <c r="Q115" t="str">
        <f t="shared" si="29"/>
        <v/>
      </c>
      <c r="R115" t="str">
        <f t="shared" si="30"/>
        <v/>
      </c>
      <c r="S115" t="str">
        <f t="shared" si="31"/>
        <v/>
      </c>
      <c r="T115" t="b" cm="1">
        <f t="array" ref="T115">COUNT(FIND({0,1,2,3,4,5,6,7,8,9},A115))&gt;0</f>
        <v>0</v>
      </c>
      <c r="V115" t="str">
        <f t="shared" si="8"/>
        <v/>
      </c>
    </row>
    <row r="116" spans="7:22" x14ac:dyDescent="0.25">
      <c r="G116" t="e">
        <f t="shared" si="19"/>
        <v>#VALUE!</v>
      </c>
      <c r="H116" t="e">
        <f t="shared" si="20"/>
        <v>#VALUE!</v>
      </c>
      <c r="I116" t="str">
        <f t="shared" si="21"/>
        <v/>
      </c>
      <c r="J116">
        <f t="shared" si="22"/>
        <v>0</v>
      </c>
      <c r="K116">
        <f t="shared" si="23"/>
        <v>0</v>
      </c>
      <c r="L116">
        <f t="shared" si="24"/>
        <v>0</v>
      </c>
      <c r="M116">
        <f t="shared" si="25"/>
        <v>0</v>
      </c>
      <c r="N116" t="str">
        <f t="shared" si="26"/>
        <v/>
      </c>
      <c r="O116" t="str">
        <f t="shared" si="27"/>
        <v/>
      </c>
      <c r="P116" t="str">
        <f t="shared" si="28"/>
        <v/>
      </c>
      <c r="Q116" t="str">
        <f t="shared" si="29"/>
        <v/>
      </c>
      <c r="R116" t="str">
        <f t="shared" si="30"/>
        <v/>
      </c>
      <c r="S116" t="str">
        <f t="shared" si="31"/>
        <v/>
      </c>
      <c r="T116" t="b" cm="1">
        <f t="array" ref="T116">COUNT(FIND({0,1,2,3,4,5,6,7,8,9},A116))&gt;0</f>
        <v>0</v>
      </c>
      <c r="V116" t="str">
        <f t="shared" si="8"/>
        <v/>
      </c>
    </row>
    <row r="117" spans="7:22" x14ac:dyDescent="0.25">
      <c r="G117" t="e">
        <f t="shared" si="19"/>
        <v>#VALUE!</v>
      </c>
      <c r="H117" t="e">
        <f t="shared" si="20"/>
        <v>#VALUE!</v>
      </c>
      <c r="I117" t="str">
        <f t="shared" si="21"/>
        <v/>
      </c>
      <c r="J117">
        <f t="shared" si="22"/>
        <v>0</v>
      </c>
      <c r="K117">
        <f t="shared" si="23"/>
        <v>0</v>
      </c>
      <c r="L117">
        <f t="shared" si="24"/>
        <v>0</v>
      </c>
      <c r="M117">
        <f t="shared" si="25"/>
        <v>0</v>
      </c>
      <c r="N117" t="str">
        <f t="shared" si="26"/>
        <v/>
      </c>
      <c r="O117" t="str">
        <f t="shared" si="27"/>
        <v/>
      </c>
      <c r="P117" t="str">
        <f t="shared" si="28"/>
        <v/>
      </c>
      <c r="Q117" t="str">
        <f t="shared" si="29"/>
        <v/>
      </c>
      <c r="R117" t="str">
        <f t="shared" si="30"/>
        <v/>
      </c>
      <c r="S117" t="str">
        <f t="shared" si="31"/>
        <v/>
      </c>
      <c r="T117" t="b" cm="1">
        <f t="array" ref="T117">COUNT(FIND({0,1,2,3,4,5,6,7,8,9},A117))&gt;0</f>
        <v>0</v>
      </c>
      <c r="V117" t="str">
        <f t="shared" si="8"/>
        <v/>
      </c>
    </row>
    <row r="118" spans="7:22" x14ac:dyDescent="0.25">
      <c r="G118" t="e">
        <f t="shared" si="19"/>
        <v>#VALUE!</v>
      </c>
      <c r="H118" t="e">
        <f t="shared" si="20"/>
        <v>#VALUE!</v>
      </c>
      <c r="I118" t="str">
        <f t="shared" si="21"/>
        <v/>
      </c>
      <c r="J118">
        <f t="shared" si="22"/>
        <v>0</v>
      </c>
      <c r="K118">
        <f t="shared" si="23"/>
        <v>0</v>
      </c>
      <c r="L118">
        <f t="shared" si="24"/>
        <v>0</v>
      </c>
      <c r="M118">
        <f t="shared" si="25"/>
        <v>0</v>
      </c>
      <c r="N118" t="str">
        <f t="shared" si="26"/>
        <v/>
      </c>
      <c r="O118" t="str">
        <f t="shared" si="27"/>
        <v/>
      </c>
      <c r="P118" t="str">
        <f t="shared" si="28"/>
        <v/>
      </c>
      <c r="Q118" t="str">
        <f t="shared" si="29"/>
        <v/>
      </c>
      <c r="R118" t="str">
        <f t="shared" si="30"/>
        <v/>
      </c>
      <c r="S118" t="str">
        <f t="shared" si="31"/>
        <v/>
      </c>
      <c r="T118" t="b" cm="1">
        <f t="array" ref="T118">COUNT(FIND({0,1,2,3,4,5,6,7,8,9},A118))&gt;0</f>
        <v>0</v>
      </c>
      <c r="V118" t="str">
        <f t="shared" si="8"/>
        <v/>
      </c>
    </row>
    <row r="119" spans="7:22" x14ac:dyDescent="0.25">
      <c r="G119" t="e">
        <f t="shared" si="19"/>
        <v>#VALUE!</v>
      </c>
      <c r="H119" t="e">
        <f t="shared" si="20"/>
        <v>#VALUE!</v>
      </c>
      <c r="I119" t="str">
        <f t="shared" si="21"/>
        <v/>
      </c>
      <c r="J119">
        <f t="shared" si="22"/>
        <v>0</v>
      </c>
      <c r="K119">
        <f t="shared" si="23"/>
        <v>0</v>
      </c>
      <c r="L119">
        <f t="shared" si="24"/>
        <v>0</v>
      </c>
      <c r="M119">
        <f t="shared" si="25"/>
        <v>0</v>
      </c>
      <c r="N119" t="str">
        <f t="shared" si="26"/>
        <v/>
      </c>
      <c r="O119" t="str">
        <f t="shared" si="27"/>
        <v/>
      </c>
      <c r="P119" t="str">
        <f t="shared" si="28"/>
        <v/>
      </c>
      <c r="Q119" t="str">
        <f t="shared" si="29"/>
        <v/>
      </c>
      <c r="R119" t="str">
        <f t="shared" si="30"/>
        <v/>
      </c>
      <c r="S119" t="str">
        <f t="shared" si="31"/>
        <v/>
      </c>
      <c r="T119" t="b" cm="1">
        <f t="array" ref="T119">COUNT(FIND({0,1,2,3,4,5,6,7,8,9},A119))&gt;0</f>
        <v>0</v>
      </c>
      <c r="V119" t="str">
        <f t="shared" si="8"/>
        <v/>
      </c>
    </row>
    <row r="120" spans="7:22" x14ac:dyDescent="0.25">
      <c r="G120" t="e">
        <f t="shared" si="19"/>
        <v>#VALUE!</v>
      </c>
      <c r="H120" t="e">
        <f t="shared" si="20"/>
        <v>#VALUE!</v>
      </c>
      <c r="I120" t="str">
        <f t="shared" si="21"/>
        <v/>
      </c>
      <c r="J120">
        <f t="shared" si="22"/>
        <v>0</v>
      </c>
      <c r="K120">
        <f t="shared" si="23"/>
        <v>0</v>
      </c>
      <c r="L120">
        <f t="shared" si="24"/>
        <v>0</v>
      </c>
      <c r="M120">
        <f t="shared" si="25"/>
        <v>0</v>
      </c>
      <c r="N120" t="str">
        <f t="shared" si="26"/>
        <v/>
      </c>
      <c r="O120" t="str">
        <f t="shared" si="27"/>
        <v/>
      </c>
      <c r="P120" t="str">
        <f t="shared" si="28"/>
        <v/>
      </c>
      <c r="Q120" t="str">
        <f t="shared" si="29"/>
        <v/>
      </c>
      <c r="R120" t="str">
        <f t="shared" si="30"/>
        <v/>
      </c>
      <c r="S120" t="str">
        <f t="shared" si="31"/>
        <v/>
      </c>
      <c r="T120" t="b" cm="1">
        <f t="array" ref="T120">COUNT(FIND({0,1,2,3,4,5,6,7,8,9},A120))&gt;0</f>
        <v>0</v>
      </c>
      <c r="V120" t="str">
        <f t="shared" si="8"/>
        <v/>
      </c>
    </row>
    <row r="121" spans="7:22" x14ac:dyDescent="0.25">
      <c r="G121" t="e">
        <f t="shared" si="19"/>
        <v>#VALUE!</v>
      </c>
      <c r="H121" t="e">
        <f t="shared" si="20"/>
        <v>#VALUE!</v>
      </c>
      <c r="I121" t="str">
        <f t="shared" si="21"/>
        <v/>
      </c>
      <c r="J121">
        <f t="shared" si="22"/>
        <v>0</v>
      </c>
      <c r="K121">
        <f t="shared" si="23"/>
        <v>0</v>
      </c>
      <c r="L121">
        <f t="shared" si="24"/>
        <v>0</v>
      </c>
      <c r="M121">
        <f t="shared" si="25"/>
        <v>0</v>
      </c>
      <c r="N121" t="str">
        <f t="shared" si="26"/>
        <v/>
      </c>
      <c r="O121" t="str">
        <f t="shared" si="27"/>
        <v/>
      </c>
      <c r="P121" t="str">
        <f t="shared" si="28"/>
        <v/>
      </c>
      <c r="Q121" t="str">
        <f t="shared" si="29"/>
        <v/>
      </c>
      <c r="R121" t="str">
        <f t="shared" si="30"/>
        <v/>
      </c>
      <c r="S121" t="str">
        <f t="shared" si="31"/>
        <v/>
      </c>
      <c r="T121" t="b" cm="1">
        <f t="array" ref="T121">COUNT(FIND({0,1,2,3,4,5,6,7,8,9},A121))&gt;0</f>
        <v>0</v>
      </c>
      <c r="V121" t="str">
        <f t="shared" si="8"/>
        <v/>
      </c>
    </row>
    <row r="122" spans="7:22" x14ac:dyDescent="0.25">
      <c r="G122" t="e">
        <f t="shared" si="19"/>
        <v>#VALUE!</v>
      </c>
      <c r="H122" t="e">
        <f t="shared" si="20"/>
        <v>#VALUE!</v>
      </c>
      <c r="I122" t="str">
        <f t="shared" si="21"/>
        <v/>
      </c>
      <c r="J122">
        <f t="shared" si="22"/>
        <v>0</v>
      </c>
      <c r="K122">
        <f t="shared" si="23"/>
        <v>0</v>
      </c>
      <c r="L122">
        <f t="shared" si="24"/>
        <v>0</v>
      </c>
      <c r="M122">
        <f t="shared" si="25"/>
        <v>0</v>
      </c>
      <c r="N122" t="str">
        <f t="shared" si="26"/>
        <v/>
      </c>
      <c r="O122" t="str">
        <f t="shared" si="27"/>
        <v/>
      </c>
      <c r="P122" t="str">
        <f t="shared" si="28"/>
        <v/>
      </c>
      <c r="Q122" t="str">
        <f t="shared" si="29"/>
        <v/>
      </c>
      <c r="R122" t="str">
        <f t="shared" si="30"/>
        <v/>
      </c>
      <c r="S122" t="str">
        <f t="shared" si="31"/>
        <v/>
      </c>
      <c r="T122" t="b" cm="1">
        <f t="array" ref="T122">COUNT(FIND({0,1,2,3,4,5,6,7,8,9},A122))&gt;0</f>
        <v>0</v>
      </c>
      <c r="V122" t="str">
        <f t="shared" si="8"/>
        <v/>
      </c>
    </row>
    <row r="123" spans="7:22" x14ac:dyDescent="0.25">
      <c r="G123" t="e">
        <f t="shared" si="19"/>
        <v>#VALUE!</v>
      </c>
      <c r="H123" t="e">
        <f t="shared" si="20"/>
        <v>#VALUE!</v>
      </c>
      <c r="I123" t="str">
        <f t="shared" si="21"/>
        <v/>
      </c>
      <c r="J123">
        <f t="shared" si="22"/>
        <v>0</v>
      </c>
      <c r="K123">
        <f t="shared" si="23"/>
        <v>0</v>
      </c>
      <c r="L123">
        <f t="shared" si="24"/>
        <v>0</v>
      </c>
      <c r="M123">
        <f t="shared" si="25"/>
        <v>0</v>
      </c>
      <c r="N123" t="str">
        <f t="shared" si="26"/>
        <v/>
      </c>
      <c r="O123" t="str">
        <f t="shared" si="27"/>
        <v/>
      </c>
      <c r="P123" t="str">
        <f t="shared" si="28"/>
        <v/>
      </c>
      <c r="Q123" t="str">
        <f t="shared" si="29"/>
        <v/>
      </c>
      <c r="R123" t="str">
        <f t="shared" si="30"/>
        <v/>
      </c>
      <c r="S123" t="str">
        <f t="shared" si="31"/>
        <v/>
      </c>
      <c r="T123" t="b" cm="1">
        <f t="array" ref="T123">COUNT(FIND({0,1,2,3,4,5,6,7,8,9},A123))&gt;0</f>
        <v>0</v>
      </c>
      <c r="V123" t="str">
        <f t="shared" si="8"/>
        <v/>
      </c>
    </row>
    <row r="124" spans="7:22" x14ac:dyDescent="0.25">
      <c r="G124" t="e">
        <f t="shared" si="19"/>
        <v>#VALUE!</v>
      </c>
      <c r="H124" t="e">
        <f t="shared" si="20"/>
        <v>#VALUE!</v>
      </c>
      <c r="I124" t="str">
        <f t="shared" si="21"/>
        <v/>
      </c>
      <c r="J124">
        <f t="shared" si="22"/>
        <v>0</v>
      </c>
      <c r="K124">
        <f t="shared" si="23"/>
        <v>0</v>
      </c>
      <c r="L124">
        <f t="shared" si="24"/>
        <v>0</v>
      </c>
      <c r="M124">
        <f t="shared" si="25"/>
        <v>0</v>
      </c>
      <c r="N124" t="str">
        <f t="shared" si="26"/>
        <v/>
      </c>
      <c r="O124" t="str">
        <f t="shared" si="27"/>
        <v/>
      </c>
      <c r="P124" t="str">
        <f t="shared" si="28"/>
        <v/>
      </c>
      <c r="Q124" t="str">
        <f t="shared" si="29"/>
        <v/>
      </c>
      <c r="R124" t="str">
        <f t="shared" si="30"/>
        <v/>
      </c>
      <c r="S124" t="str">
        <f t="shared" si="31"/>
        <v/>
      </c>
      <c r="T124" t="b" cm="1">
        <f t="array" ref="T124">COUNT(FIND({0,1,2,3,4,5,6,7,8,9},A124))&gt;0</f>
        <v>0</v>
      </c>
      <c r="V124" t="str">
        <f t="shared" ref="V124:V131" si="32">IF(T124,"{""codigo"":"""&amp;G124&amp;""",""asignatura"":"""&amp;H124&amp;""",""creditos"":"&amp;I124&amp;",""prereq"":["&amp;_xlfn.TEXTJOIN(",",TRUE,Q124:S124)&amp;"]},","")</f>
        <v/>
      </c>
    </row>
    <row r="125" spans="7:22" x14ac:dyDescent="0.25">
      <c r="G125" t="e">
        <f t="shared" si="19"/>
        <v>#VALUE!</v>
      </c>
      <c r="H125" t="e">
        <f t="shared" si="20"/>
        <v>#VALUE!</v>
      </c>
      <c r="I125" t="str">
        <f t="shared" si="21"/>
        <v/>
      </c>
      <c r="J125">
        <f t="shared" si="22"/>
        <v>0</v>
      </c>
      <c r="K125">
        <f t="shared" si="23"/>
        <v>0</v>
      </c>
      <c r="L125">
        <f t="shared" si="24"/>
        <v>0</v>
      </c>
      <c r="M125">
        <f t="shared" si="25"/>
        <v>0</v>
      </c>
      <c r="N125" t="str">
        <f t="shared" si="26"/>
        <v/>
      </c>
      <c r="O125" t="str">
        <f t="shared" si="27"/>
        <v/>
      </c>
      <c r="P125" t="str">
        <f t="shared" si="28"/>
        <v/>
      </c>
      <c r="Q125" t="str">
        <f t="shared" si="29"/>
        <v/>
      </c>
      <c r="R125" t="str">
        <f t="shared" si="30"/>
        <v/>
      </c>
      <c r="S125" t="str">
        <f t="shared" si="31"/>
        <v/>
      </c>
      <c r="T125" t="b" cm="1">
        <f t="array" ref="T125">COUNT(FIND({0,1,2,3,4,5,6,7,8,9},A125))&gt;0</f>
        <v>0</v>
      </c>
      <c r="V125" t="str">
        <f t="shared" si="32"/>
        <v/>
      </c>
    </row>
    <row r="126" spans="7:22" x14ac:dyDescent="0.25">
      <c r="G126" t="e">
        <f t="shared" si="19"/>
        <v>#VALUE!</v>
      </c>
      <c r="H126" t="e">
        <f t="shared" si="20"/>
        <v>#VALUE!</v>
      </c>
      <c r="I126" t="str">
        <f t="shared" si="21"/>
        <v/>
      </c>
      <c r="J126">
        <f t="shared" si="22"/>
        <v>0</v>
      </c>
      <c r="K126">
        <f t="shared" si="23"/>
        <v>0</v>
      </c>
      <c r="L126">
        <f t="shared" si="24"/>
        <v>0</v>
      </c>
      <c r="M126">
        <f t="shared" si="25"/>
        <v>0</v>
      </c>
      <c r="N126" t="str">
        <f t="shared" si="26"/>
        <v/>
      </c>
      <c r="O126" t="str">
        <f t="shared" si="27"/>
        <v/>
      </c>
      <c r="P126" t="str">
        <f t="shared" si="28"/>
        <v/>
      </c>
      <c r="Q126" t="str">
        <f t="shared" si="29"/>
        <v/>
      </c>
      <c r="R126" t="str">
        <f t="shared" si="30"/>
        <v/>
      </c>
      <c r="S126" t="str">
        <f t="shared" si="31"/>
        <v/>
      </c>
      <c r="T126" t="b" cm="1">
        <f t="array" ref="T126">COUNT(FIND({0,1,2,3,4,5,6,7,8,9},A126))&gt;0</f>
        <v>0</v>
      </c>
      <c r="V126" t="str">
        <f t="shared" si="32"/>
        <v/>
      </c>
    </row>
    <row r="127" spans="7:22" x14ac:dyDescent="0.25">
      <c r="G127" t="e">
        <f t="shared" si="19"/>
        <v>#VALUE!</v>
      </c>
      <c r="H127" t="e">
        <f t="shared" si="20"/>
        <v>#VALUE!</v>
      </c>
      <c r="I127" t="str">
        <f t="shared" si="21"/>
        <v/>
      </c>
      <c r="J127">
        <f t="shared" si="22"/>
        <v>0</v>
      </c>
      <c r="K127">
        <f t="shared" si="23"/>
        <v>0</v>
      </c>
      <c r="L127">
        <f t="shared" si="24"/>
        <v>0</v>
      </c>
      <c r="M127">
        <f t="shared" si="25"/>
        <v>0</v>
      </c>
      <c r="N127" t="str">
        <f t="shared" si="26"/>
        <v/>
      </c>
      <c r="O127" t="str">
        <f t="shared" si="27"/>
        <v/>
      </c>
      <c r="P127" t="str">
        <f t="shared" si="28"/>
        <v/>
      </c>
      <c r="Q127" t="str">
        <f t="shared" si="29"/>
        <v/>
      </c>
      <c r="R127" t="str">
        <f t="shared" si="30"/>
        <v/>
      </c>
      <c r="S127" t="str">
        <f t="shared" si="31"/>
        <v/>
      </c>
      <c r="T127" t="b" cm="1">
        <f t="array" ref="T127">COUNT(FIND({0,1,2,3,4,5,6,7,8,9},A127))&gt;0</f>
        <v>0</v>
      </c>
      <c r="V127" t="str">
        <f t="shared" si="32"/>
        <v/>
      </c>
    </row>
    <row r="128" spans="7:22" x14ac:dyDescent="0.25">
      <c r="G128" t="e">
        <f t="shared" si="19"/>
        <v>#VALUE!</v>
      </c>
      <c r="H128" t="e">
        <f t="shared" si="20"/>
        <v>#VALUE!</v>
      </c>
      <c r="I128" t="str">
        <f t="shared" si="21"/>
        <v/>
      </c>
      <c r="J128">
        <f t="shared" si="22"/>
        <v>0</v>
      </c>
      <c r="K128">
        <f t="shared" si="23"/>
        <v>0</v>
      </c>
      <c r="L128">
        <f t="shared" si="24"/>
        <v>0</v>
      </c>
      <c r="M128">
        <f t="shared" si="25"/>
        <v>0</v>
      </c>
      <c r="N128" t="str">
        <f t="shared" si="26"/>
        <v/>
      </c>
      <c r="O128" t="str">
        <f t="shared" si="27"/>
        <v/>
      </c>
      <c r="P128" t="str">
        <f t="shared" si="28"/>
        <v/>
      </c>
      <c r="Q128" t="str">
        <f t="shared" si="29"/>
        <v/>
      </c>
      <c r="R128" t="str">
        <f t="shared" si="30"/>
        <v/>
      </c>
      <c r="S128" t="str">
        <f t="shared" si="31"/>
        <v/>
      </c>
      <c r="T128" t="b" cm="1">
        <f t="array" ref="T128">COUNT(FIND({0,1,2,3,4,5,6,7,8,9},A128))&gt;0</f>
        <v>0</v>
      </c>
      <c r="V128" t="str">
        <f t="shared" si="32"/>
        <v/>
      </c>
    </row>
    <row r="129" spans="7:22" x14ac:dyDescent="0.25">
      <c r="G129" t="e">
        <f t="shared" si="19"/>
        <v>#VALUE!</v>
      </c>
      <c r="H129" t="e">
        <f t="shared" si="20"/>
        <v>#VALUE!</v>
      </c>
      <c r="I129" t="str">
        <f t="shared" si="21"/>
        <v/>
      </c>
      <c r="J129">
        <f t="shared" si="22"/>
        <v>0</v>
      </c>
      <c r="K129">
        <f t="shared" si="23"/>
        <v>0</v>
      </c>
      <c r="L129">
        <f t="shared" si="24"/>
        <v>0</v>
      </c>
      <c r="M129">
        <f t="shared" si="25"/>
        <v>0</v>
      </c>
      <c r="N129" t="str">
        <f t="shared" si="26"/>
        <v/>
      </c>
      <c r="O129" t="str">
        <f t="shared" si="27"/>
        <v/>
      </c>
      <c r="P129" t="str">
        <f t="shared" si="28"/>
        <v/>
      </c>
      <c r="Q129" t="str">
        <f t="shared" si="29"/>
        <v/>
      </c>
      <c r="R129" t="str">
        <f t="shared" si="30"/>
        <v/>
      </c>
      <c r="S129" t="str">
        <f t="shared" si="31"/>
        <v/>
      </c>
      <c r="T129" t="b" cm="1">
        <f t="array" ref="T129">COUNT(FIND({0,1,2,3,4,5,6,7,8,9},A129))&gt;0</f>
        <v>0</v>
      </c>
      <c r="V129" t="str">
        <f t="shared" si="32"/>
        <v/>
      </c>
    </row>
    <row r="130" spans="7:22" x14ac:dyDescent="0.25">
      <c r="G130" t="e">
        <f t="shared" si="19"/>
        <v>#VALUE!</v>
      </c>
      <c r="H130" t="e">
        <f t="shared" si="20"/>
        <v>#VALUE!</v>
      </c>
      <c r="I130" t="str">
        <f t="shared" si="21"/>
        <v/>
      </c>
      <c r="J130">
        <f t="shared" si="22"/>
        <v>0</v>
      </c>
      <c r="K130">
        <f t="shared" si="23"/>
        <v>0</v>
      </c>
      <c r="L130">
        <f t="shared" si="24"/>
        <v>0</v>
      </c>
      <c r="M130">
        <f t="shared" si="25"/>
        <v>0</v>
      </c>
      <c r="N130" t="str">
        <f t="shared" si="26"/>
        <v/>
      </c>
      <c r="O130" t="str">
        <f t="shared" si="27"/>
        <v/>
      </c>
      <c r="P130" t="str">
        <f t="shared" si="28"/>
        <v/>
      </c>
      <c r="Q130" t="str">
        <f t="shared" si="29"/>
        <v/>
      </c>
      <c r="R130" t="str">
        <f t="shared" si="30"/>
        <v/>
      </c>
      <c r="S130" t="str">
        <f t="shared" si="31"/>
        <v/>
      </c>
      <c r="T130" t="b" cm="1">
        <f t="array" ref="T130">COUNT(FIND({0,1,2,3,4,5,6,7,8,9},A130))&gt;0</f>
        <v>0</v>
      </c>
      <c r="V130" t="str">
        <f t="shared" si="32"/>
        <v/>
      </c>
    </row>
    <row r="131" spans="7:22" x14ac:dyDescent="0.25">
      <c r="G131" t="e">
        <f t="shared" si="19"/>
        <v>#VALUE!</v>
      </c>
      <c r="H131" t="e">
        <f t="shared" si="20"/>
        <v>#VALUE!</v>
      </c>
      <c r="I131" t="str">
        <f t="shared" si="21"/>
        <v/>
      </c>
      <c r="J131">
        <f t="shared" si="22"/>
        <v>0</v>
      </c>
      <c r="K131">
        <f t="shared" si="23"/>
        <v>0</v>
      </c>
      <c r="L131">
        <f t="shared" si="24"/>
        <v>0</v>
      </c>
      <c r="M131">
        <f t="shared" si="25"/>
        <v>0</v>
      </c>
      <c r="N131" t="str">
        <f t="shared" si="26"/>
        <v/>
      </c>
      <c r="O131" t="str">
        <f t="shared" si="27"/>
        <v/>
      </c>
      <c r="P131" t="str">
        <f t="shared" si="28"/>
        <v/>
      </c>
      <c r="Q131" t="str">
        <f t="shared" si="29"/>
        <v/>
      </c>
      <c r="R131" t="str">
        <f t="shared" si="30"/>
        <v/>
      </c>
      <c r="S131" t="str">
        <f t="shared" si="31"/>
        <v/>
      </c>
      <c r="T131" t="b" cm="1">
        <f t="array" ref="T131">COUNT(FIND({0,1,2,3,4,5,6,7,8,9},A131))&gt;0</f>
        <v>0</v>
      </c>
      <c r="V131" t="str">
        <f t="shared" si="32"/>
        <v/>
      </c>
    </row>
    <row r="132" spans="7:22" x14ac:dyDescent="0.25">
      <c r="G132" t="e">
        <f t="shared" si="19"/>
        <v>#VALUE!</v>
      </c>
      <c r="H132" t="e">
        <f t="shared" si="20"/>
        <v>#VALUE!</v>
      </c>
      <c r="I132" t="str">
        <f t="shared" si="21"/>
        <v/>
      </c>
      <c r="J132">
        <f t="shared" si="22"/>
        <v>0</v>
      </c>
      <c r="K132">
        <f t="shared" si="23"/>
        <v>0</v>
      </c>
      <c r="L132">
        <f t="shared" si="24"/>
        <v>0</v>
      </c>
      <c r="M132">
        <f t="shared" si="25"/>
        <v>0</v>
      </c>
      <c r="N132" t="str">
        <f t="shared" si="26"/>
        <v/>
      </c>
      <c r="O132" t="str">
        <f t="shared" si="27"/>
        <v/>
      </c>
      <c r="P132" t="str">
        <f t="shared" si="28"/>
        <v/>
      </c>
      <c r="Q132" t="str">
        <f t="shared" si="29"/>
        <v/>
      </c>
      <c r="R132" t="str">
        <f t="shared" si="30"/>
        <v/>
      </c>
      <c r="S132" t="str">
        <f t="shared" si="31"/>
        <v/>
      </c>
      <c r="T132" t="b" cm="1">
        <f t="array" ref="T132">COUNT(FIND({0,1,2,3,4,5,6,7,8,9},A132))&gt;0</f>
        <v>0</v>
      </c>
      <c r="V132" t="str">
        <f t="shared" ref="V132:V177" si="33">IF(T132,"{""codigo"":"""&amp;G132&amp;""",""asignatura"":"""&amp;H132&amp;""",""creditos"":"&amp;I132&amp;",""prereq"":["&amp;_xlfn.TEXTJOIN(",",TRUE,Q132:S132)&amp;"]},","")</f>
        <v/>
      </c>
    </row>
    <row r="133" spans="7:22" x14ac:dyDescent="0.25">
      <c r="G133" t="e">
        <f t="shared" si="19"/>
        <v>#VALUE!</v>
      </c>
      <c r="H133" t="e">
        <f t="shared" si="20"/>
        <v>#VALUE!</v>
      </c>
      <c r="I133" t="str">
        <f t="shared" si="21"/>
        <v/>
      </c>
      <c r="J133">
        <f t="shared" si="22"/>
        <v>0</v>
      </c>
      <c r="K133">
        <f t="shared" si="23"/>
        <v>0</v>
      </c>
      <c r="L133">
        <f t="shared" si="24"/>
        <v>0</v>
      </c>
      <c r="M133">
        <f t="shared" si="25"/>
        <v>0</v>
      </c>
      <c r="N133" t="str">
        <f t="shared" si="26"/>
        <v/>
      </c>
      <c r="O133" t="str">
        <f t="shared" si="27"/>
        <v/>
      </c>
      <c r="P133" t="str">
        <f t="shared" si="28"/>
        <v/>
      </c>
      <c r="Q133" t="str">
        <f t="shared" si="29"/>
        <v/>
      </c>
      <c r="R133" t="str">
        <f t="shared" si="30"/>
        <v/>
      </c>
      <c r="S133" t="str">
        <f t="shared" si="31"/>
        <v/>
      </c>
      <c r="T133" t="b" cm="1">
        <f t="array" ref="T133">COUNT(FIND({0,1,2,3,4,5,6,7,8,9},A133))&gt;0</f>
        <v>0</v>
      </c>
      <c r="V133" t="str">
        <f t="shared" si="33"/>
        <v/>
      </c>
    </row>
    <row r="134" spans="7:22" x14ac:dyDescent="0.25">
      <c r="G134" t="e">
        <f t="shared" si="19"/>
        <v>#VALUE!</v>
      </c>
      <c r="H134" t="e">
        <f t="shared" si="20"/>
        <v>#VALUE!</v>
      </c>
      <c r="I134" t="str">
        <f t="shared" si="21"/>
        <v/>
      </c>
      <c r="J134">
        <f t="shared" si="22"/>
        <v>0</v>
      </c>
      <c r="K134">
        <f t="shared" si="23"/>
        <v>0</v>
      </c>
      <c r="L134">
        <f t="shared" si="24"/>
        <v>0</v>
      </c>
      <c r="M134">
        <f t="shared" si="25"/>
        <v>0</v>
      </c>
      <c r="N134" t="str">
        <f t="shared" si="26"/>
        <v/>
      </c>
      <c r="O134" t="str">
        <f t="shared" si="27"/>
        <v/>
      </c>
      <c r="P134" t="str">
        <f t="shared" si="28"/>
        <v/>
      </c>
      <c r="Q134" t="str">
        <f t="shared" si="29"/>
        <v/>
      </c>
      <c r="R134" t="str">
        <f t="shared" si="30"/>
        <v/>
      </c>
      <c r="S134" t="str">
        <f t="shared" si="31"/>
        <v/>
      </c>
      <c r="T134" t="b" cm="1">
        <f t="array" ref="T134">COUNT(FIND({0,1,2,3,4,5,6,7,8,9},A134))&gt;0</f>
        <v>0</v>
      </c>
      <c r="V134" t="str">
        <f t="shared" si="33"/>
        <v/>
      </c>
    </row>
    <row r="135" spans="7:22" x14ac:dyDescent="0.25">
      <c r="G135" t="e">
        <f t="shared" si="19"/>
        <v>#VALUE!</v>
      </c>
      <c r="H135" t="e">
        <f t="shared" si="20"/>
        <v>#VALUE!</v>
      </c>
      <c r="I135" t="str">
        <f t="shared" si="21"/>
        <v/>
      </c>
      <c r="J135">
        <f t="shared" si="22"/>
        <v>0</v>
      </c>
      <c r="K135">
        <f t="shared" si="23"/>
        <v>0</v>
      </c>
      <c r="L135">
        <f t="shared" si="24"/>
        <v>0</v>
      </c>
      <c r="M135">
        <f t="shared" si="25"/>
        <v>0</v>
      </c>
      <c r="N135" t="str">
        <f t="shared" si="26"/>
        <v/>
      </c>
      <c r="O135" t="str">
        <f t="shared" si="27"/>
        <v/>
      </c>
      <c r="P135" t="str">
        <f t="shared" si="28"/>
        <v/>
      </c>
      <c r="Q135" t="str">
        <f t="shared" si="29"/>
        <v/>
      </c>
      <c r="R135" t="str">
        <f t="shared" si="30"/>
        <v/>
      </c>
      <c r="S135" t="str">
        <f t="shared" si="31"/>
        <v/>
      </c>
      <c r="T135" t="b" cm="1">
        <f t="array" ref="T135">COUNT(FIND({0,1,2,3,4,5,6,7,8,9},A135))&gt;0</f>
        <v>0</v>
      </c>
      <c r="V135" t="str">
        <f t="shared" si="33"/>
        <v/>
      </c>
    </row>
    <row r="136" spans="7:22" x14ac:dyDescent="0.25">
      <c r="G136" t="e">
        <f t="shared" si="19"/>
        <v>#VALUE!</v>
      </c>
      <c r="H136" t="e">
        <f t="shared" si="20"/>
        <v>#VALUE!</v>
      </c>
      <c r="I136" t="str">
        <f t="shared" si="21"/>
        <v/>
      </c>
      <c r="J136">
        <f t="shared" si="22"/>
        <v>0</v>
      </c>
      <c r="K136">
        <f t="shared" si="23"/>
        <v>0</v>
      </c>
      <c r="L136">
        <f t="shared" si="24"/>
        <v>0</v>
      </c>
      <c r="M136">
        <f t="shared" si="25"/>
        <v>0</v>
      </c>
      <c r="N136" t="str">
        <f t="shared" si="26"/>
        <v/>
      </c>
      <c r="O136" t="str">
        <f t="shared" si="27"/>
        <v/>
      </c>
      <c r="P136" t="str">
        <f t="shared" si="28"/>
        <v/>
      </c>
      <c r="Q136" t="str">
        <f t="shared" si="29"/>
        <v/>
      </c>
      <c r="R136" t="str">
        <f t="shared" si="30"/>
        <v/>
      </c>
      <c r="S136" t="str">
        <f t="shared" si="31"/>
        <v/>
      </c>
      <c r="T136" t="b" cm="1">
        <f t="array" ref="T136">COUNT(FIND({0,1,2,3,4,5,6,7,8,9},A136))&gt;0</f>
        <v>0</v>
      </c>
      <c r="V136" t="str">
        <f t="shared" si="33"/>
        <v/>
      </c>
    </row>
    <row r="137" spans="7:22" x14ac:dyDescent="0.25">
      <c r="G137" t="e">
        <f t="shared" si="19"/>
        <v>#VALUE!</v>
      </c>
      <c r="H137" t="e">
        <f t="shared" si="20"/>
        <v>#VALUE!</v>
      </c>
      <c r="I137" t="str">
        <f t="shared" si="21"/>
        <v/>
      </c>
      <c r="J137">
        <f t="shared" si="22"/>
        <v>0</v>
      </c>
      <c r="K137">
        <f t="shared" si="23"/>
        <v>0</v>
      </c>
      <c r="L137">
        <f t="shared" si="24"/>
        <v>0</v>
      </c>
      <c r="M137">
        <f t="shared" si="25"/>
        <v>0</v>
      </c>
      <c r="N137" t="str">
        <f t="shared" si="26"/>
        <v/>
      </c>
      <c r="O137" t="str">
        <f t="shared" si="27"/>
        <v/>
      </c>
      <c r="P137" t="str">
        <f t="shared" si="28"/>
        <v/>
      </c>
      <c r="Q137" t="str">
        <f t="shared" si="29"/>
        <v/>
      </c>
      <c r="R137" t="str">
        <f t="shared" si="30"/>
        <v/>
      </c>
      <c r="S137" t="str">
        <f t="shared" si="31"/>
        <v/>
      </c>
      <c r="T137" t="b" cm="1">
        <f t="array" ref="T137">COUNT(FIND({0,1,2,3,4,5,6,7,8,9},A137))&gt;0</f>
        <v>0</v>
      </c>
      <c r="V137" t="str">
        <f t="shared" si="33"/>
        <v/>
      </c>
    </row>
    <row r="138" spans="7:22" x14ac:dyDescent="0.25">
      <c r="G138" t="e">
        <f t="shared" si="19"/>
        <v>#VALUE!</v>
      </c>
      <c r="H138" t="e">
        <f t="shared" si="20"/>
        <v>#VALUE!</v>
      </c>
      <c r="I138" t="str">
        <f t="shared" si="21"/>
        <v/>
      </c>
      <c r="J138">
        <f t="shared" si="22"/>
        <v>0</v>
      </c>
      <c r="K138">
        <f t="shared" si="23"/>
        <v>0</v>
      </c>
      <c r="L138">
        <f t="shared" si="24"/>
        <v>0</v>
      </c>
      <c r="M138">
        <f t="shared" si="25"/>
        <v>0</v>
      </c>
      <c r="N138" t="str">
        <f t="shared" si="26"/>
        <v/>
      </c>
      <c r="O138" t="str">
        <f t="shared" si="27"/>
        <v/>
      </c>
      <c r="P138" t="str">
        <f t="shared" si="28"/>
        <v/>
      </c>
      <c r="Q138" t="str">
        <f t="shared" si="29"/>
        <v/>
      </c>
      <c r="R138" t="str">
        <f t="shared" si="30"/>
        <v/>
      </c>
      <c r="S138" t="str">
        <f t="shared" si="31"/>
        <v/>
      </c>
      <c r="T138" t="b" cm="1">
        <f t="array" ref="T138">COUNT(FIND({0,1,2,3,4,5,6,7,8,9},A138))&gt;0</f>
        <v>0</v>
      </c>
      <c r="V138" t="str">
        <f t="shared" si="33"/>
        <v/>
      </c>
    </row>
    <row r="139" spans="7:22" x14ac:dyDescent="0.25">
      <c r="G139" t="e">
        <f t="shared" si="19"/>
        <v>#VALUE!</v>
      </c>
      <c r="H139" t="e">
        <f t="shared" si="20"/>
        <v>#VALUE!</v>
      </c>
      <c r="I139" t="str">
        <f t="shared" si="21"/>
        <v/>
      </c>
      <c r="J139">
        <f t="shared" si="22"/>
        <v>0</v>
      </c>
      <c r="K139">
        <f t="shared" si="23"/>
        <v>0</v>
      </c>
      <c r="L139">
        <f t="shared" si="24"/>
        <v>0</v>
      </c>
      <c r="M139">
        <f t="shared" si="25"/>
        <v>0</v>
      </c>
      <c r="N139" t="str">
        <f t="shared" si="26"/>
        <v/>
      </c>
      <c r="O139" t="str">
        <f t="shared" si="27"/>
        <v/>
      </c>
      <c r="P139" t="str">
        <f t="shared" si="28"/>
        <v/>
      </c>
      <c r="Q139" t="str">
        <f t="shared" si="29"/>
        <v/>
      </c>
      <c r="R139" t="str">
        <f t="shared" si="30"/>
        <v/>
      </c>
      <c r="S139" t="str">
        <f t="shared" si="31"/>
        <v/>
      </c>
      <c r="T139" t="b" cm="1">
        <f t="array" ref="T139">COUNT(FIND({0,1,2,3,4,5,6,7,8,9},A139))&gt;0</f>
        <v>0</v>
      </c>
      <c r="V139" t="str">
        <f t="shared" si="33"/>
        <v/>
      </c>
    </row>
    <row r="140" spans="7:22" x14ac:dyDescent="0.25">
      <c r="G140" t="e">
        <f t="shared" si="19"/>
        <v>#VALUE!</v>
      </c>
      <c r="H140" t="e">
        <f t="shared" si="20"/>
        <v>#VALUE!</v>
      </c>
      <c r="I140" t="str">
        <f t="shared" si="21"/>
        <v/>
      </c>
      <c r="J140">
        <f t="shared" si="22"/>
        <v>0</v>
      </c>
      <c r="K140">
        <f t="shared" si="23"/>
        <v>0</v>
      </c>
      <c r="L140">
        <f t="shared" si="24"/>
        <v>0</v>
      </c>
      <c r="M140">
        <f t="shared" si="25"/>
        <v>0</v>
      </c>
      <c r="N140" t="str">
        <f t="shared" si="26"/>
        <v/>
      </c>
      <c r="O140" t="str">
        <f t="shared" si="27"/>
        <v/>
      </c>
      <c r="P140" t="str">
        <f t="shared" si="28"/>
        <v/>
      </c>
      <c r="Q140" t="str">
        <f t="shared" si="29"/>
        <v/>
      </c>
      <c r="R140" t="str">
        <f t="shared" si="30"/>
        <v/>
      </c>
      <c r="S140" t="str">
        <f t="shared" si="31"/>
        <v/>
      </c>
      <c r="T140" t="b" cm="1">
        <f t="array" ref="T140">COUNT(FIND({0,1,2,3,4,5,6,7,8,9},A140))&gt;0</f>
        <v>0</v>
      </c>
      <c r="V140" t="str">
        <f t="shared" si="33"/>
        <v/>
      </c>
    </row>
    <row r="141" spans="7:22" x14ac:dyDescent="0.25">
      <c r="G141" t="e">
        <f t="shared" ref="G141:G176" si="34">TRIM(_xlfn.LET(_xlpm.fs,FIND(" ",A141),LEFT(A141,_xlpm.fs)))</f>
        <v>#VALUE!</v>
      </c>
      <c r="H141" t="e">
        <f t="shared" ref="H141:H176" si="35">_xlfn.LET(_xlpm.fs,FIND(" ",A141),TRIM(MID(A141,_xlpm.fs+2,999)))</f>
        <v>#VALUE!</v>
      </c>
      <c r="I141" t="str">
        <f t="shared" ref="I141:I176" si="36">LEFT(C141,1)</f>
        <v/>
      </c>
      <c r="J141">
        <f t="shared" ref="J141:J176" si="37">LEN(D141)</f>
        <v>0</v>
      </c>
      <c r="K141">
        <f t="shared" ref="K141:K176" si="38">IFERROR(FIND(",",D141),J141)</f>
        <v>0</v>
      </c>
      <c r="L141">
        <f t="shared" ref="L141:L176" si="39">IFERROR(FIND(",",D141,K141),K141)</f>
        <v>0</v>
      </c>
      <c r="M141">
        <f t="shared" ref="M141:M176" si="40">IFERROR(FIND(",",D141,L141),L141)</f>
        <v>0</v>
      </c>
      <c r="N141" t="str">
        <f t="shared" ref="N141:N176" si="41">TRIM(SUBSTITUTE(IFERROR(MID(D141,1,K141),""),",",""))</f>
        <v/>
      </c>
      <c r="O141" t="str">
        <f t="shared" ref="O141:O176" si="42">TRIM(SUBSTITUTE(IFERROR(MID(D141,K141+1,L141),""),",",""))</f>
        <v/>
      </c>
      <c r="P141" t="str">
        <f t="shared" ref="P141:P176" si="43">TRIM(SUBSTITUTE(IFERROR(MID(D141,L141+1,M141-L141),""),",",""))</f>
        <v/>
      </c>
      <c r="Q141" t="str">
        <f t="shared" ref="Q141:Q176" si="44">IF(N141="","",""""&amp;N141&amp;"""")</f>
        <v/>
      </c>
      <c r="R141" t="str">
        <f t="shared" ref="R141:R176" si="45">IF(O141="","",""""&amp;O141&amp;"""")</f>
        <v/>
      </c>
      <c r="S141" t="str">
        <f t="shared" ref="S141:S176" si="46">IF(P141="","",""""&amp;P141&amp;"""")</f>
        <v/>
      </c>
      <c r="T141" t="b" cm="1">
        <f t="array" ref="T141">COUNT(FIND({0,1,2,3,4,5,6,7,8,9},A141))&gt;0</f>
        <v>0</v>
      </c>
      <c r="V141" t="str">
        <f t="shared" si="33"/>
        <v/>
      </c>
    </row>
    <row r="142" spans="7:22" x14ac:dyDescent="0.25">
      <c r="G142" t="e">
        <f t="shared" si="34"/>
        <v>#VALUE!</v>
      </c>
      <c r="H142" t="e">
        <f t="shared" si="35"/>
        <v>#VALUE!</v>
      </c>
      <c r="I142" t="str">
        <f t="shared" si="36"/>
        <v/>
      </c>
      <c r="J142">
        <f t="shared" si="37"/>
        <v>0</v>
      </c>
      <c r="K142">
        <f t="shared" si="38"/>
        <v>0</v>
      </c>
      <c r="L142">
        <f t="shared" si="39"/>
        <v>0</v>
      </c>
      <c r="M142">
        <f t="shared" si="40"/>
        <v>0</v>
      </c>
      <c r="N142" t="str">
        <f t="shared" si="41"/>
        <v/>
      </c>
      <c r="O142" t="str">
        <f t="shared" si="42"/>
        <v/>
      </c>
      <c r="P142" t="str">
        <f t="shared" si="43"/>
        <v/>
      </c>
      <c r="Q142" t="str">
        <f t="shared" si="44"/>
        <v/>
      </c>
      <c r="R142" t="str">
        <f t="shared" si="45"/>
        <v/>
      </c>
      <c r="S142" t="str">
        <f t="shared" si="46"/>
        <v/>
      </c>
      <c r="T142" t="b" cm="1">
        <f t="array" ref="T142">COUNT(FIND({0,1,2,3,4,5,6,7,8,9},A142))&gt;0</f>
        <v>0</v>
      </c>
      <c r="V142" t="str">
        <f t="shared" si="33"/>
        <v/>
      </c>
    </row>
    <row r="143" spans="7:22" x14ac:dyDescent="0.25">
      <c r="G143" t="e">
        <f t="shared" si="34"/>
        <v>#VALUE!</v>
      </c>
      <c r="H143" t="e">
        <f t="shared" si="35"/>
        <v>#VALUE!</v>
      </c>
      <c r="I143" t="str">
        <f t="shared" si="36"/>
        <v/>
      </c>
      <c r="J143">
        <f t="shared" si="37"/>
        <v>0</v>
      </c>
      <c r="K143">
        <f t="shared" si="38"/>
        <v>0</v>
      </c>
      <c r="L143">
        <f t="shared" si="39"/>
        <v>0</v>
      </c>
      <c r="M143">
        <f t="shared" si="40"/>
        <v>0</v>
      </c>
      <c r="N143" t="str">
        <f t="shared" si="41"/>
        <v/>
      </c>
      <c r="O143" t="str">
        <f t="shared" si="42"/>
        <v/>
      </c>
      <c r="P143" t="str">
        <f t="shared" si="43"/>
        <v/>
      </c>
      <c r="Q143" t="str">
        <f t="shared" si="44"/>
        <v/>
      </c>
      <c r="R143" t="str">
        <f t="shared" si="45"/>
        <v/>
      </c>
      <c r="S143" t="str">
        <f t="shared" si="46"/>
        <v/>
      </c>
      <c r="T143" t="b" cm="1">
        <f t="array" ref="T143">COUNT(FIND({0,1,2,3,4,5,6,7,8,9},A143))&gt;0</f>
        <v>0</v>
      </c>
      <c r="V143" t="str">
        <f t="shared" si="33"/>
        <v/>
      </c>
    </row>
    <row r="144" spans="7:22" x14ac:dyDescent="0.25">
      <c r="G144" t="e">
        <f t="shared" si="34"/>
        <v>#VALUE!</v>
      </c>
      <c r="H144" t="e">
        <f t="shared" si="35"/>
        <v>#VALUE!</v>
      </c>
      <c r="I144" t="str">
        <f t="shared" si="36"/>
        <v/>
      </c>
      <c r="J144">
        <f t="shared" si="37"/>
        <v>0</v>
      </c>
      <c r="K144">
        <f t="shared" si="38"/>
        <v>0</v>
      </c>
      <c r="L144">
        <f t="shared" si="39"/>
        <v>0</v>
      </c>
      <c r="M144">
        <f t="shared" si="40"/>
        <v>0</v>
      </c>
      <c r="N144" t="str">
        <f t="shared" si="41"/>
        <v/>
      </c>
      <c r="O144" t="str">
        <f t="shared" si="42"/>
        <v/>
      </c>
      <c r="P144" t="str">
        <f t="shared" si="43"/>
        <v/>
      </c>
      <c r="Q144" t="str">
        <f t="shared" si="44"/>
        <v/>
      </c>
      <c r="R144" t="str">
        <f t="shared" si="45"/>
        <v/>
      </c>
      <c r="S144" t="str">
        <f t="shared" si="46"/>
        <v/>
      </c>
      <c r="T144" t="b" cm="1">
        <f t="array" ref="T144">COUNT(FIND({0,1,2,3,4,5,6,7,8,9},A144))&gt;0</f>
        <v>0</v>
      </c>
      <c r="V144" t="str">
        <f t="shared" si="33"/>
        <v/>
      </c>
    </row>
    <row r="145" spans="7:22" x14ac:dyDescent="0.25">
      <c r="G145" t="e">
        <f t="shared" si="34"/>
        <v>#VALUE!</v>
      </c>
      <c r="H145" t="e">
        <f t="shared" si="35"/>
        <v>#VALUE!</v>
      </c>
      <c r="I145" t="str">
        <f t="shared" si="36"/>
        <v/>
      </c>
      <c r="J145">
        <f t="shared" si="37"/>
        <v>0</v>
      </c>
      <c r="K145">
        <f t="shared" si="38"/>
        <v>0</v>
      </c>
      <c r="L145">
        <f t="shared" si="39"/>
        <v>0</v>
      </c>
      <c r="M145">
        <f t="shared" si="40"/>
        <v>0</v>
      </c>
      <c r="N145" t="str">
        <f t="shared" si="41"/>
        <v/>
      </c>
      <c r="O145" t="str">
        <f t="shared" si="42"/>
        <v/>
      </c>
      <c r="P145" t="str">
        <f t="shared" si="43"/>
        <v/>
      </c>
      <c r="Q145" t="str">
        <f t="shared" si="44"/>
        <v/>
      </c>
      <c r="R145" t="str">
        <f t="shared" si="45"/>
        <v/>
      </c>
      <c r="S145" t="str">
        <f t="shared" si="46"/>
        <v/>
      </c>
      <c r="T145" t="b" cm="1">
        <f t="array" ref="T145">COUNT(FIND({0,1,2,3,4,5,6,7,8,9},A145))&gt;0</f>
        <v>0</v>
      </c>
      <c r="V145" t="str">
        <f t="shared" si="33"/>
        <v/>
      </c>
    </row>
    <row r="146" spans="7:22" x14ac:dyDescent="0.25">
      <c r="G146" t="e">
        <f t="shared" si="34"/>
        <v>#VALUE!</v>
      </c>
      <c r="H146" t="e">
        <f t="shared" si="35"/>
        <v>#VALUE!</v>
      </c>
      <c r="I146" t="str">
        <f t="shared" si="36"/>
        <v/>
      </c>
      <c r="J146">
        <f t="shared" si="37"/>
        <v>0</v>
      </c>
      <c r="K146">
        <f t="shared" si="38"/>
        <v>0</v>
      </c>
      <c r="L146">
        <f t="shared" si="39"/>
        <v>0</v>
      </c>
      <c r="M146">
        <f t="shared" si="40"/>
        <v>0</v>
      </c>
      <c r="N146" t="str">
        <f t="shared" si="41"/>
        <v/>
      </c>
      <c r="O146" t="str">
        <f t="shared" si="42"/>
        <v/>
      </c>
      <c r="P146" t="str">
        <f t="shared" si="43"/>
        <v/>
      </c>
      <c r="Q146" t="str">
        <f t="shared" si="44"/>
        <v/>
      </c>
      <c r="R146" t="str">
        <f t="shared" si="45"/>
        <v/>
      </c>
      <c r="S146" t="str">
        <f t="shared" si="46"/>
        <v/>
      </c>
      <c r="T146" t="b" cm="1">
        <f t="array" ref="T146">COUNT(FIND({0,1,2,3,4,5,6,7,8,9},A146))&gt;0</f>
        <v>0</v>
      </c>
      <c r="V146" t="str">
        <f t="shared" si="33"/>
        <v/>
      </c>
    </row>
    <row r="147" spans="7:22" x14ac:dyDescent="0.25">
      <c r="G147" t="e">
        <f t="shared" si="34"/>
        <v>#VALUE!</v>
      </c>
      <c r="H147" t="e">
        <f t="shared" si="35"/>
        <v>#VALUE!</v>
      </c>
      <c r="I147" t="str">
        <f t="shared" si="36"/>
        <v/>
      </c>
      <c r="J147">
        <f t="shared" si="37"/>
        <v>0</v>
      </c>
      <c r="K147">
        <f t="shared" si="38"/>
        <v>0</v>
      </c>
      <c r="L147">
        <f t="shared" si="39"/>
        <v>0</v>
      </c>
      <c r="M147">
        <f t="shared" si="40"/>
        <v>0</v>
      </c>
      <c r="N147" t="str">
        <f t="shared" si="41"/>
        <v/>
      </c>
      <c r="O147" t="str">
        <f t="shared" si="42"/>
        <v/>
      </c>
      <c r="P147" t="str">
        <f t="shared" si="43"/>
        <v/>
      </c>
      <c r="Q147" t="str">
        <f t="shared" si="44"/>
        <v/>
      </c>
      <c r="R147" t="str">
        <f t="shared" si="45"/>
        <v/>
      </c>
      <c r="S147" t="str">
        <f t="shared" si="46"/>
        <v/>
      </c>
      <c r="T147" t="b" cm="1">
        <f t="array" ref="T147">COUNT(FIND({0,1,2,3,4,5,6,7,8,9},A147))&gt;0</f>
        <v>0</v>
      </c>
      <c r="V147" t="str">
        <f t="shared" si="33"/>
        <v/>
      </c>
    </row>
    <row r="148" spans="7:22" x14ac:dyDescent="0.25">
      <c r="G148" t="e">
        <f t="shared" si="34"/>
        <v>#VALUE!</v>
      </c>
      <c r="H148" t="e">
        <f t="shared" si="35"/>
        <v>#VALUE!</v>
      </c>
      <c r="I148" t="str">
        <f t="shared" si="36"/>
        <v/>
      </c>
      <c r="J148">
        <f t="shared" si="37"/>
        <v>0</v>
      </c>
      <c r="K148">
        <f t="shared" si="38"/>
        <v>0</v>
      </c>
      <c r="L148">
        <f t="shared" si="39"/>
        <v>0</v>
      </c>
      <c r="M148">
        <f t="shared" si="40"/>
        <v>0</v>
      </c>
      <c r="N148" t="str">
        <f t="shared" si="41"/>
        <v/>
      </c>
      <c r="O148" t="str">
        <f t="shared" si="42"/>
        <v/>
      </c>
      <c r="P148" t="str">
        <f t="shared" si="43"/>
        <v/>
      </c>
      <c r="Q148" t="str">
        <f t="shared" si="44"/>
        <v/>
      </c>
      <c r="R148" t="str">
        <f t="shared" si="45"/>
        <v/>
      </c>
      <c r="S148" t="str">
        <f t="shared" si="46"/>
        <v/>
      </c>
      <c r="T148" t="b" cm="1">
        <f t="array" ref="T148">COUNT(FIND({0,1,2,3,4,5,6,7,8,9},A148))&gt;0</f>
        <v>0</v>
      </c>
      <c r="V148" t="str">
        <f t="shared" si="33"/>
        <v/>
      </c>
    </row>
    <row r="149" spans="7:22" x14ac:dyDescent="0.25">
      <c r="G149" t="e">
        <f t="shared" si="34"/>
        <v>#VALUE!</v>
      </c>
      <c r="H149" t="e">
        <f t="shared" si="35"/>
        <v>#VALUE!</v>
      </c>
      <c r="I149" t="str">
        <f t="shared" si="36"/>
        <v/>
      </c>
      <c r="J149">
        <f t="shared" si="37"/>
        <v>0</v>
      </c>
      <c r="K149">
        <f t="shared" si="38"/>
        <v>0</v>
      </c>
      <c r="L149">
        <f t="shared" si="39"/>
        <v>0</v>
      </c>
      <c r="M149">
        <f t="shared" si="40"/>
        <v>0</v>
      </c>
      <c r="N149" t="str">
        <f t="shared" si="41"/>
        <v/>
      </c>
      <c r="O149" t="str">
        <f t="shared" si="42"/>
        <v/>
      </c>
      <c r="P149" t="str">
        <f t="shared" si="43"/>
        <v/>
      </c>
      <c r="Q149" t="str">
        <f t="shared" si="44"/>
        <v/>
      </c>
      <c r="R149" t="str">
        <f t="shared" si="45"/>
        <v/>
      </c>
      <c r="S149" t="str">
        <f t="shared" si="46"/>
        <v/>
      </c>
      <c r="T149" t="b" cm="1">
        <f t="array" ref="T149">COUNT(FIND({0,1,2,3,4,5,6,7,8,9},A149))&gt;0</f>
        <v>0</v>
      </c>
      <c r="V149" t="str">
        <f t="shared" si="33"/>
        <v/>
      </c>
    </row>
    <row r="150" spans="7:22" x14ac:dyDescent="0.25">
      <c r="G150" t="e">
        <f t="shared" si="34"/>
        <v>#VALUE!</v>
      </c>
      <c r="H150" t="e">
        <f t="shared" si="35"/>
        <v>#VALUE!</v>
      </c>
      <c r="I150" t="str">
        <f t="shared" si="36"/>
        <v/>
      </c>
      <c r="J150">
        <f t="shared" si="37"/>
        <v>0</v>
      </c>
      <c r="K150">
        <f t="shared" si="38"/>
        <v>0</v>
      </c>
      <c r="L150">
        <f t="shared" si="39"/>
        <v>0</v>
      </c>
      <c r="M150">
        <f t="shared" si="40"/>
        <v>0</v>
      </c>
      <c r="N150" t="str">
        <f t="shared" si="41"/>
        <v/>
      </c>
      <c r="O150" t="str">
        <f t="shared" si="42"/>
        <v/>
      </c>
      <c r="P150" t="str">
        <f t="shared" si="43"/>
        <v/>
      </c>
      <c r="Q150" t="str">
        <f t="shared" si="44"/>
        <v/>
      </c>
      <c r="R150" t="str">
        <f t="shared" si="45"/>
        <v/>
      </c>
      <c r="S150" t="str">
        <f t="shared" si="46"/>
        <v/>
      </c>
      <c r="T150" t="b" cm="1">
        <f t="array" ref="T150">COUNT(FIND({0,1,2,3,4,5,6,7,8,9},A150))&gt;0</f>
        <v>0</v>
      </c>
      <c r="V150" t="str">
        <f t="shared" si="33"/>
        <v/>
      </c>
    </row>
    <row r="151" spans="7:22" x14ac:dyDescent="0.25">
      <c r="G151" t="e">
        <f t="shared" si="34"/>
        <v>#VALUE!</v>
      </c>
      <c r="H151" t="e">
        <f t="shared" si="35"/>
        <v>#VALUE!</v>
      </c>
      <c r="I151" t="str">
        <f t="shared" si="36"/>
        <v/>
      </c>
      <c r="J151">
        <f t="shared" si="37"/>
        <v>0</v>
      </c>
      <c r="K151">
        <f t="shared" si="38"/>
        <v>0</v>
      </c>
      <c r="L151">
        <f t="shared" si="39"/>
        <v>0</v>
      </c>
      <c r="M151">
        <f t="shared" si="40"/>
        <v>0</v>
      </c>
      <c r="N151" t="str">
        <f t="shared" si="41"/>
        <v/>
      </c>
      <c r="O151" t="str">
        <f t="shared" si="42"/>
        <v/>
      </c>
      <c r="P151" t="str">
        <f t="shared" si="43"/>
        <v/>
      </c>
      <c r="Q151" t="str">
        <f t="shared" si="44"/>
        <v/>
      </c>
      <c r="R151" t="str">
        <f t="shared" si="45"/>
        <v/>
      </c>
      <c r="S151" t="str">
        <f t="shared" si="46"/>
        <v/>
      </c>
      <c r="T151" t="b" cm="1">
        <f t="array" ref="T151">COUNT(FIND({0,1,2,3,4,5,6,7,8,9},A151))&gt;0</f>
        <v>0</v>
      </c>
      <c r="V151" t="str">
        <f t="shared" si="33"/>
        <v/>
      </c>
    </row>
    <row r="152" spans="7:22" x14ac:dyDescent="0.25">
      <c r="G152" t="e">
        <f t="shared" si="34"/>
        <v>#VALUE!</v>
      </c>
      <c r="H152" t="e">
        <f t="shared" si="35"/>
        <v>#VALUE!</v>
      </c>
      <c r="I152" t="str">
        <f t="shared" si="36"/>
        <v/>
      </c>
      <c r="J152">
        <f t="shared" si="37"/>
        <v>0</v>
      </c>
      <c r="K152">
        <f t="shared" si="38"/>
        <v>0</v>
      </c>
      <c r="L152">
        <f t="shared" si="39"/>
        <v>0</v>
      </c>
      <c r="M152">
        <f t="shared" si="40"/>
        <v>0</v>
      </c>
      <c r="N152" t="str">
        <f t="shared" si="41"/>
        <v/>
      </c>
      <c r="O152" t="str">
        <f t="shared" si="42"/>
        <v/>
      </c>
      <c r="P152" t="str">
        <f t="shared" si="43"/>
        <v/>
      </c>
      <c r="Q152" t="str">
        <f t="shared" si="44"/>
        <v/>
      </c>
      <c r="R152" t="str">
        <f t="shared" si="45"/>
        <v/>
      </c>
      <c r="S152" t="str">
        <f t="shared" si="46"/>
        <v/>
      </c>
      <c r="T152" t="b" cm="1">
        <f t="array" ref="T152">COUNT(FIND({0,1,2,3,4,5,6,7,8,9},A152))&gt;0</f>
        <v>0</v>
      </c>
      <c r="V152" t="str">
        <f t="shared" si="33"/>
        <v/>
      </c>
    </row>
    <row r="153" spans="7:22" x14ac:dyDescent="0.25">
      <c r="G153" t="e">
        <f t="shared" si="34"/>
        <v>#VALUE!</v>
      </c>
      <c r="H153" t="e">
        <f t="shared" si="35"/>
        <v>#VALUE!</v>
      </c>
      <c r="I153" t="str">
        <f t="shared" si="36"/>
        <v/>
      </c>
      <c r="J153">
        <f t="shared" si="37"/>
        <v>0</v>
      </c>
      <c r="K153">
        <f t="shared" si="38"/>
        <v>0</v>
      </c>
      <c r="L153">
        <f t="shared" si="39"/>
        <v>0</v>
      </c>
      <c r="M153">
        <f t="shared" si="40"/>
        <v>0</v>
      </c>
      <c r="N153" t="str">
        <f t="shared" si="41"/>
        <v/>
      </c>
      <c r="O153" t="str">
        <f t="shared" si="42"/>
        <v/>
      </c>
      <c r="P153" t="str">
        <f t="shared" si="43"/>
        <v/>
      </c>
      <c r="Q153" t="str">
        <f t="shared" si="44"/>
        <v/>
      </c>
      <c r="R153" t="str">
        <f t="shared" si="45"/>
        <v/>
      </c>
      <c r="S153" t="str">
        <f t="shared" si="46"/>
        <v/>
      </c>
      <c r="T153" t="b" cm="1">
        <f t="array" ref="T153">COUNT(FIND({0,1,2,3,4,5,6,7,8,9},A153))&gt;0</f>
        <v>0</v>
      </c>
      <c r="V153" t="str">
        <f t="shared" si="33"/>
        <v/>
      </c>
    </row>
    <row r="154" spans="7:22" x14ac:dyDescent="0.25">
      <c r="G154" t="e">
        <f t="shared" si="34"/>
        <v>#VALUE!</v>
      </c>
      <c r="H154" t="e">
        <f t="shared" si="35"/>
        <v>#VALUE!</v>
      </c>
      <c r="I154" t="str">
        <f t="shared" si="36"/>
        <v/>
      </c>
      <c r="J154">
        <f t="shared" si="37"/>
        <v>0</v>
      </c>
      <c r="K154">
        <f t="shared" si="38"/>
        <v>0</v>
      </c>
      <c r="L154">
        <f t="shared" si="39"/>
        <v>0</v>
      </c>
      <c r="M154">
        <f t="shared" si="40"/>
        <v>0</v>
      </c>
      <c r="N154" t="str">
        <f t="shared" si="41"/>
        <v/>
      </c>
      <c r="O154" t="str">
        <f t="shared" si="42"/>
        <v/>
      </c>
      <c r="P154" t="str">
        <f t="shared" si="43"/>
        <v/>
      </c>
      <c r="Q154" t="str">
        <f t="shared" si="44"/>
        <v/>
      </c>
      <c r="R154" t="str">
        <f t="shared" si="45"/>
        <v/>
      </c>
      <c r="S154" t="str">
        <f t="shared" si="46"/>
        <v/>
      </c>
      <c r="T154" t="b" cm="1">
        <f t="array" ref="T154">COUNT(FIND({0,1,2,3,4,5,6,7,8,9},A154))&gt;0</f>
        <v>0</v>
      </c>
      <c r="V154" t="str">
        <f t="shared" si="33"/>
        <v/>
      </c>
    </row>
    <row r="155" spans="7:22" x14ac:dyDescent="0.25">
      <c r="G155" t="e">
        <f t="shared" si="34"/>
        <v>#VALUE!</v>
      </c>
      <c r="H155" t="e">
        <f t="shared" si="35"/>
        <v>#VALUE!</v>
      </c>
      <c r="I155" t="str">
        <f t="shared" si="36"/>
        <v/>
      </c>
      <c r="J155">
        <f t="shared" si="37"/>
        <v>0</v>
      </c>
      <c r="K155">
        <f t="shared" si="38"/>
        <v>0</v>
      </c>
      <c r="L155">
        <f t="shared" si="39"/>
        <v>0</v>
      </c>
      <c r="M155">
        <f t="shared" si="40"/>
        <v>0</v>
      </c>
      <c r="N155" t="str">
        <f t="shared" si="41"/>
        <v/>
      </c>
      <c r="O155" t="str">
        <f t="shared" si="42"/>
        <v/>
      </c>
      <c r="P155" t="str">
        <f t="shared" si="43"/>
        <v/>
      </c>
      <c r="Q155" t="str">
        <f t="shared" si="44"/>
        <v/>
      </c>
      <c r="R155" t="str">
        <f t="shared" si="45"/>
        <v/>
      </c>
      <c r="S155" t="str">
        <f t="shared" si="46"/>
        <v/>
      </c>
      <c r="T155" t="b" cm="1">
        <f t="array" ref="T155">COUNT(FIND({0,1,2,3,4,5,6,7,8,9},A155))&gt;0</f>
        <v>0</v>
      </c>
      <c r="V155" t="str">
        <f t="shared" si="33"/>
        <v/>
      </c>
    </row>
    <row r="156" spans="7:22" x14ac:dyDescent="0.25">
      <c r="G156" t="e">
        <f t="shared" si="34"/>
        <v>#VALUE!</v>
      </c>
      <c r="H156" t="e">
        <f t="shared" si="35"/>
        <v>#VALUE!</v>
      </c>
      <c r="I156" t="str">
        <f t="shared" si="36"/>
        <v/>
      </c>
      <c r="J156">
        <f t="shared" si="37"/>
        <v>0</v>
      </c>
      <c r="K156">
        <f t="shared" si="38"/>
        <v>0</v>
      </c>
      <c r="L156">
        <f t="shared" si="39"/>
        <v>0</v>
      </c>
      <c r="M156">
        <f t="shared" si="40"/>
        <v>0</v>
      </c>
      <c r="N156" t="str">
        <f t="shared" si="41"/>
        <v/>
      </c>
      <c r="O156" t="str">
        <f t="shared" si="42"/>
        <v/>
      </c>
      <c r="P156" t="str">
        <f t="shared" si="43"/>
        <v/>
      </c>
      <c r="Q156" t="str">
        <f t="shared" si="44"/>
        <v/>
      </c>
      <c r="R156" t="str">
        <f t="shared" si="45"/>
        <v/>
      </c>
      <c r="S156" t="str">
        <f t="shared" si="46"/>
        <v/>
      </c>
      <c r="T156" t="b" cm="1">
        <f t="array" ref="T156">COUNT(FIND({0,1,2,3,4,5,6,7,8,9},A156))&gt;0</f>
        <v>0</v>
      </c>
      <c r="V156" t="str">
        <f t="shared" si="33"/>
        <v/>
      </c>
    </row>
    <row r="157" spans="7:22" x14ac:dyDescent="0.25">
      <c r="G157" t="e">
        <f t="shared" si="34"/>
        <v>#VALUE!</v>
      </c>
      <c r="H157" t="e">
        <f t="shared" si="35"/>
        <v>#VALUE!</v>
      </c>
      <c r="I157" t="str">
        <f t="shared" si="36"/>
        <v/>
      </c>
      <c r="J157">
        <f t="shared" si="37"/>
        <v>0</v>
      </c>
      <c r="K157">
        <f t="shared" si="38"/>
        <v>0</v>
      </c>
      <c r="L157">
        <f t="shared" si="39"/>
        <v>0</v>
      </c>
      <c r="M157">
        <f t="shared" si="40"/>
        <v>0</v>
      </c>
      <c r="N157" t="str">
        <f t="shared" si="41"/>
        <v/>
      </c>
      <c r="O157" t="str">
        <f t="shared" si="42"/>
        <v/>
      </c>
      <c r="P157" t="str">
        <f t="shared" si="43"/>
        <v/>
      </c>
      <c r="Q157" t="str">
        <f t="shared" si="44"/>
        <v/>
      </c>
      <c r="R157" t="str">
        <f t="shared" si="45"/>
        <v/>
      </c>
      <c r="S157" t="str">
        <f t="shared" si="46"/>
        <v/>
      </c>
      <c r="T157" t="b" cm="1">
        <f t="array" ref="T157">COUNT(FIND({0,1,2,3,4,5,6,7,8,9},A157))&gt;0</f>
        <v>0</v>
      </c>
      <c r="V157" t="str">
        <f t="shared" si="33"/>
        <v/>
      </c>
    </row>
    <row r="158" spans="7:22" x14ac:dyDescent="0.25">
      <c r="G158" t="e">
        <f t="shared" si="34"/>
        <v>#VALUE!</v>
      </c>
      <c r="H158" t="e">
        <f t="shared" si="35"/>
        <v>#VALUE!</v>
      </c>
      <c r="I158" t="str">
        <f t="shared" si="36"/>
        <v/>
      </c>
      <c r="J158">
        <f t="shared" si="37"/>
        <v>0</v>
      </c>
      <c r="K158">
        <f t="shared" si="38"/>
        <v>0</v>
      </c>
      <c r="L158">
        <f t="shared" si="39"/>
        <v>0</v>
      </c>
      <c r="M158">
        <f t="shared" si="40"/>
        <v>0</v>
      </c>
      <c r="N158" t="str">
        <f t="shared" si="41"/>
        <v/>
      </c>
      <c r="O158" t="str">
        <f t="shared" si="42"/>
        <v/>
      </c>
      <c r="P158" t="str">
        <f t="shared" si="43"/>
        <v/>
      </c>
      <c r="Q158" t="str">
        <f t="shared" si="44"/>
        <v/>
      </c>
      <c r="R158" t="str">
        <f t="shared" si="45"/>
        <v/>
      </c>
      <c r="S158" t="str">
        <f t="shared" si="46"/>
        <v/>
      </c>
      <c r="T158" t="b" cm="1">
        <f t="array" ref="T158">COUNT(FIND({0,1,2,3,4,5,6,7,8,9},A158))&gt;0</f>
        <v>0</v>
      </c>
      <c r="V158" t="str">
        <f t="shared" si="33"/>
        <v/>
      </c>
    </row>
    <row r="159" spans="7:22" x14ac:dyDescent="0.25">
      <c r="G159" t="e">
        <f t="shared" si="34"/>
        <v>#VALUE!</v>
      </c>
      <c r="H159" t="e">
        <f t="shared" si="35"/>
        <v>#VALUE!</v>
      </c>
      <c r="I159" t="str">
        <f t="shared" si="36"/>
        <v/>
      </c>
      <c r="J159">
        <f t="shared" si="37"/>
        <v>0</v>
      </c>
      <c r="K159">
        <f t="shared" si="38"/>
        <v>0</v>
      </c>
      <c r="L159">
        <f t="shared" si="39"/>
        <v>0</v>
      </c>
      <c r="M159">
        <f t="shared" si="40"/>
        <v>0</v>
      </c>
      <c r="N159" t="str">
        <f t="shared" si="41"/>
        <v/>
      </c>
      <c r="O159" t="str">
        <f t="shared" si="42"/>
        <v/>
      </c>
      <c r="P159" t="str">
        <f t="shared" si="43"/>
        <v/>
      </c>
      <c r="Q159" t="str">
        <f t="shared" si="44"/>
        <v/>
      </c>
      <c r="R159" t="str">
        <f t="shared" si="45"/>
        <v/>
      </c>
      <c r="S159" t="str">
        <f t="shared" si="46"/>
        <v/>
      </c>
      <c r="T159" t="b" cm="1">
        <f t="array" ref="T159">COUNT(FIND({0,1,2,3,4,5,6,7,8,9},A159))&gt;0</f>
        <v>0</v>
      </c>
      <c r="V159" t="str">
        <f t="shared" si="33"/>
        <v/>
      </c>
    </row>
    <row r="160" spans="7:22" x14ac:dyDescent="0.25">
      <c r="G160" t="e">
        <f t="shared" si="34"/>
        <v>#VALUE!</v>
      </c>
      <c r="H160" t="e">
        <f t="shared" si="35"/>
        <v>#VALUE!</v>
      </c>
      <c r="I160" t="str">
        <f t="shared" si="36"/>
        <v/>
      </c>
      <c r="J160">
        <f t="shared" si="37"/>
        <v>0</v>
      </c>
      <c r="K160">
        <f t="shared" si="38"/>
        <v>0</v>
      </c>
      <c r="L160">
        <f t="shared" si="39"/>
        <v>0</v>
      </c>
      <c r="M160">
        <f t="shared" si="40"/>
        <v>0</v>
      </c>
      <c r="N160" t="str">
        <f t="shared" si="41"/>
        <v/>
      </c>
      <c r="O160" t="str">
        <f t="shared" si="42"/>
        <v/>
      </c>
      <c r="P160" t="str">
        <f t="shared" si="43"/>
        <v/>
      </c>
      <c r="Q160" t="str">
        <f t="shared" si="44"/>
        <v/>
      </c>
      <c r="R160" t="str">
        <f t="shared" si="45"/>
        <v/>
      </c>
      <c r="S160" t="str">
        <f t="shared" si="46"/>
        <v/>
      </c>
      <c r="T160" t="b" cm="1">
        <f t="array" ref="T160">COUNT(FIND({0,1,2,3,4,5,6,7,8,9},A160))&gt;0</f>
        <v>0</v>
      </c>
      <c r="V160" t="str">
        <f t="shared" si="33"/>
        <v/>
      </c>
    </row>
    <row r="161" spans="7:22" x14ac:dyDescent="0.25">
      <c r="G161" t="e">
        <f t="shared" si="34"/>
        <v>#VALUE!</v>
      </c>
      <c r="H161" t="e">
        <f t="shared" si="35"/>
        <v>#VALUE!</v>
      </c>
      <c r="I161" t="str">
        <f t="shared" si="36"/>
        <v/>
      </c>
      <c r="J161">
        <f t="shared" si="37"/>
        <v>0</v>
      </c>
      <c r="K161">
        <f t="shared" si="38"/>
        <v>0</v>
      </c>
      <c r="L161">
        <f t="shared" si="39"/>
        <v>0</v>
      </c>
      <c r="M161">
        <f t="shared" si="40"/>
        <v>0</v>
      </c>
      <c r="N161" t="str">
        <f t="shared" si="41"/>
        <v/>
      </c>
      <c r="O161" t="str">
        <f t="shared" si="42"/>
        <v/>
      </c>
      <c r="P161" t="str">
        <f t="shared" si="43"/>
        <v/>
      </c>
      <c r="Q161" t="str">
        <f t="shared" si="44"/>
        <v/>
      </c>
      <c r="R161" t="str">
        <f t="shared" si="45"/>
        <v/>
      </c>
      <c r="S161" t="str">
        <f t="shared" si="46"/>
        <v/>
      </c>
      <c r="T161" t="b" cm="1">
        <f t="array" ref="T161">COUNT(FIND({0,1,2,3,4,5,6,7,8,9},A161))&gt;0</f>
        <v>0</v>
      </c>
      <c r="V161" t="str">
        <f t="shared" si="33"/>
        <v/>
      </c>
    </row>
    <row r="162" spans="7:22" x14ac:dyDescent="0.25">
      <c r="G162" t="e">
        <f t="shared" si="34"/>
        <v>#VALUE!</v>
      </c>
      <c r="H162" t="e">
        <f t="shared" si="35"/>
        <v>#VALUE!</v>
      </c>
      <c r="I162" t="str">
        <f t="shared" si="36"/>
        <v/>
      </c>
      <c r="J162">
        <f t="shared" si="37"/>
        <v>0</v>
      </c>
      <c r="K162">
        <f t="shared" si="38"/>
        <v>0</v>
      </c>
      <c r="L162">
        <f t="shared" si="39"/>
        <v>0</v>
      </c>
      <c r="M162">
        <f t="shared" si="40"/>
        <v>0</v>
      </c>
      <c r="N162" t="str">
        <f t="shared" si="41"/>
        <v/>
      </c>
      <c r="O162" t="str">
        <f t="shared" si="42"/>
        <v/>
      </c>
      <c r="P162" t="str">
        <f t="shared" si="43"/>
        <v/>
      </c>
      <c r="Q162" t="str">
        <f t="shared" si="44"/>
        <v/>
      </c>
      <c r="R162" t="str">
        <f t="shared" si="45"/>
        <v/>
      </c>
      <c r="S162" t="str">
        <f t="shared" si="46"/>
        <v/>
      </c>
      <c r="T162" t="b" cm="1">
        <f t="array" ref="T162">COUNT(FIND({0,1,2,3,4,5,6,7,8,9},A162))&gt;0</f>
        <v>0</v>
      </c>
      <c r="V162" t="str">
        <f t="shared" si="33"/>
        <v/>
      </c>
    </row>
    <row r="163" spans="7:22" x14ac:dyDescent="0.25">
      <c r="G163" t="e">
        <f t="shared" si="34"/>
        <v>#VALUE!</v>
      </c>
      <c r="H163" t="e">
        <f t="shared" si="35"/>
        <v>#VALUE!</v>
      </c>
      <c r="I163" t="str">
        <f t="shared" si="36"/>
        <v/>
      </c>
      <c r="J163">
        <f t="shared" si="37"/>
        <v>0</v>
      </c>
      <c r="K163">
        <f t="shared" si="38"/>
        <v>0</v>
      </c>
      <c r="L163">
        <f t="shared" si="39"/>
        <v>0</v>
      </c>
      <c r="M163">
        <f t="shared" si="40"/>
        <v>0</v>
      </c>
      <c r="N163" t="str">
        <f t="shared" si="41"/>
        <v/>
      </c>
      <c r="O163" t="str">
        <f t="shared" si="42"/>
        <v/>
      </c>
      <c r="P163" t="str">
        <f t="shared" si="43"/>
        <v/>
      </c>
      <c r="Q163" t="str">
        <f t="shared" si="44"/>
        <v/>
      </c>
      <c r="R163" t="str">
        <f t="shared" si="45"/>
        <v/>
      </c>
      <c r="S163" t="str">
        <f t="shared" si="46"/>
        <v/>
      </c>
      <c r="T163" t="b" cm="1">
        <f t="array" ref="T163">COUNT(FIND({0,1,2,3,4,5,6,7,8,9},A163))&gt;0</f>
        <v>0</v>
      </c>
      <c r="V163" t="str">
        <f t="shared" si="33"/>
        <v/>
      </c>
    </row>
    <row r="164" spans="7:22" x14ac:dyDescent="0.25">
      <c r="G164" t="e">
        <f t="shared" si="34"/>
        <v>#VALUE!</v>
      </c>
      <c r="H164" t="e">
        <f t="shared" si="35"/>
        <v>#VALUE!</v>
      </c>
      <c r="I164" t="str">
        <f t="shared" si="36"/>
        <v/>
      </c>
      <c r="J164">
        <f t="shared" si="37"/>
        <v>0</v>
      </c>
      <c r="K164">
        <f t="shared" si="38"/>
        <v>0</v>
      </c>
      <c r="L164">
        <f t="shared" si="39"/>
        <v>0</v>
      </c>
      <c r="M164">
        <f t="shared" si="40"/>
        <v>0</v>
      </c>
      <c r="N164" t="str">
        <f t="shared" si="41"/>
        <v/>
      </c>
      <c r="O164" t="str">
        <f t="shared" si="42"/>
        <v/>
      </c>
      <c r="P164" t="str">
        <f t="shared" si="43"/>
        <v/>
      </c>
      <c r="Q164" t="str">
        <f t="shared" si="44"/>
        <v/>
      </c>
      <c r="R164" t="str">
        <f t="shared" si="45"/>
        <v/>
      </c>
      <c r="S164" t="str">
        <f t="shared" si="46"/>
        <v/>
      </c>
      <c r="T164" t="b" cm="1">
        <f t="array" ref="T164">COUNT(FIND({0,1,2,3,4,5,6,7,8,9},A164))&gt;0</f>
        <v>0</v>
      </c>
      <c r="V164" t="str">
        <f t="shared" si="33"/>
        <v/>
      </c>
    </row>
    <row r="165" spans="7:22" x14ac:dyDescent="0.25">
      <c r="G165" t="e">
        <f t="shared" si="34"/>
        <v>#VALUE!</v>
      </c>
      <c r="H165" t="e">
        <f t="shared" si="35"/>
        <v>#VALUE!</v>
      </c>
      <c r="I165" t="str">
        <f t="shared" si="36"/>
        <v/>
      </c>
      <c r="J165">
        <f t="shared" si="37"/>
        <v>0</v>
      </c>
      <c r="K165">
        <f t="shared" si="38"/>
        <v>0</v>
      </c>
      <c r="L165">
        <f t="shared" si="39"/>
        <v>0</v>
      </c>
      <c r="M165">
        <f t="shared" si="40"/>
        <v>0</v>
      </c>
      <c r="N165" t="str">
        <f t="shared" si="41"/>
        <v/>
      </c>
      <c r="O165" t="str">
        <f t="shared" si="42"/>
        <v/>
      </c>
      <c r="P165" t="str">
        <f t="shared" si="43"/>
        <v/>
      </c>
      <c r="Q165" t="str">
        <f t="shared" si="44"/>
        <v/>
      </c>
      <c r="R165" t="str">
        <f t="shared" si="45"/>
        <v/>
      </c>
      <c r="S165" t="str">
        <f t="shared" si="46"/>
        <v/>
      </c>
      <c r="T165" t="b" cm="1">
        <f t="array" ref="T165">COUNT(FIND({0,1,2,3,4,5,6,7,8,9},A165))&gt;0</f>
        <v>0</v>
      </c>
      <c r="V165" t="str">
        <f t="shared" si="33"/>
        <v/>
      </c>
    </row>
    <row r="166" spans="7:22" x14ac:dyDescent="0.25">
      <c r="G166" t="e">
        <f t="shared" si="34"/>
        <v>#VALUE!</v>
      </c>
      <c r="H166" t="e">
        <f t="shared" si="35"/>
        <v>#VALUE!</v>
      </c>
      <c r="I166" t="str">
        <f t="shared" si="36"/>
        <v/>
      </c>
      <c r="J166">
        <f t="shared" si="37"/>
        <v>0</v>
      </c>
      <c r="K166">
        <f t="shared" si="38"/>
        <v>0</v>
      </c>
      <c r="L166">
        <f t="shared" si="39"/>
        <v>0</v>
      </c>
      <c r="M166">
        <f t="shared" si="40"/>
        <v>0</v>
      </c>
      <c r="N166" t="str">
        <f t="shared" si="41"/>
        <v/>
      </c>
      <c r="O166" t="str">
        <f t="shared" si="42"/>
        <v/>
      </c>
      <c r="P166" t="str">
        <f t="shared" si="43"/>
        <v/>
      </c>
      <c r="Q166" t="str">
        <f t="shared" si="44"/>
        <v/>
      </c>
      <c r="R166" t="str">
        <f t="shared" si="45"/>
        <v/>
      </c>
      <c r="S166" t="str">
        <f t="shared" si="46"/>
        <v/>
      </c>
      <c r="T166" t="b" cm="1">
        <f t="array" ref="T166">COUNT(FIND({0,1,2,3,4,5,6,7,8,9},A166))&gt;0</f>
        <v>0</v>
      </c>
      <c r="V166" t="str">
        <f t="shared" si="33"/>
        <v/>
      </c>
    </row>
    <row r="167" spans="7:22" x14ac:dyDescent="0.25">
      <c r="G167" t="e">
        <f t="shared" si="34"/>
        <v>#VALUE!</v>
      </c>
      <c r="H167" t="e">
        <f t="shared" si="35"/>
        <v>#VALUE!</v>
      </c>
      <c r="I167" t="str">
        <f t="shared" si="36"/>
        <v/>
      </c>
      <c r="J167">
        <f t="shared" si="37"/>
        <v>0</v>
      </c>
      <c r="K167">
        <f t="shared" si="38"/>
        <v>0</v>
      </c>
      <c r="L167">
        <f t="shared" si="39"/>
        <v>0</v>
      </c>
      <c r="M167">
        <f t="shared" si="40"/>
        <v>0</v>
      </c>
      <c r="N167" t="str">
        <f t="shared" si="41"/>
        <v/>
      </c>
      <c r="O167" t="str">
        <f t="shared" si="42"/>
        <v/>
      </c>
      <c r="P167" t="str">
        <f t="shared" si="43"/>
        <v/>
      </c>
      <c r="Q167" t="str">
        <f t="shared" si="44"/>
        <v/>
      </c>
      <c r="R167" t="str">
        <f t="shared" si="45"/>
        <v/>
      </c>
      <c r="S167" t="str">
        <f t="shared" si="46"/>
        <v/>
      </c>
      <c r="T167" t="b" cm="1">
        <f t="array" ref="T167">COUNT(FIND({0,1,2,3,4,5,6,7,8,9},A167))&gt;0</f>
        <v>0</v>
      </c>
      <c r="V167" t="str">
        <f t="shared" si="33"/>
        <v/>
      </c>
    </row>
    <row r="168" spans="7:22" x14ac:dyDescent="0.25">
      <c r="G168" t="e">
        <f t="shared" si="34"/>
        <v>#VALUE!</v>
      </c>
      <c r="H168" t="e">
        <f t="shared" si="35"/>
        <v>#VALUE!</v>
      </c>
      <c r="I168" t="str">
        <f t="shared" si="36"/>
        <v/>
      </c>
      <c r="J168">
        <f t="shared" si="37"/>
        <v>0</v>
      </c>
      <c r="K168">
        <f t="shared" si="38"/>
        <v>0</v>
      </c>
      <c r="L168">
        <f t="shared" si="39"/>
        <v>0</v>
      </c>
      <c r="M168">
        <f t="shared" si="40"/>
        <v>0</v>
      </c>
      <c r="N168" t="str">
        <f t="shared" si="41"/>
        <v/>
      </c>
      <c r="O168" t="str">
        <f t="shared" si="42"/>
        <v/>
      </c>
      <c r="P168" t="str">
        <f t="shared" si="43"/>
        <v/>
      </c>
      <c r="Q168" t="str">
        <f t="shared" si="44"/>
        <v/>
      </c>
      <c r="R168" t="str">
        <f t="shared" si="45"/>
        <v/>
      </c>
      <c r="S168" t="str">
        <f t="shared" si="46"/>
        <v/>
      </c>
      <c r="T168" t="b" cm="1">
        <f t="array" ref="T168">COUNT(FIND({0,1,2,3,4,5,6,7,8,9},A168))&gt;0</f>
        <v>0</v>
      </c>
      <c r="V168" t="str">
        <f t="shared" si="33"/>
        <v/>
      </c>
    </row>
    <row r="169" spans="7:22" x14ac:dyDescent="0.25">
      <c r="G169" t="e">
        <f t="shared" si="34"/>
        <v>#VALUE!</v>
      </c>
      <c r="H169" t="e">
        <f t="shared" si="35"/>
        <v>#VALUE!</v>
      </c>
      <c r="I169" t="str">
        <f t="shared" si="36"/>
        <v/>
      </c>
      <c r="J169">
        <f t="shared" si="37"/>
        <v>0</v>
      </c>
      <c r="K169">
        <f t="shared" si="38"/>
        <v>0</v>
      </c>
      <c r="L169">
        <f t="shared" si="39"/>
        <v>0</v>
      </c>
      <c r="M169">
        <f t="shared" si="40"/>
        <v>0</v>
      </c>
      <c r="N169" t="str">
        <f t="shared" si="41"/>
        <v/>
      </c>
      <c r="O169" t="str">
        <f t="shared" si="42"/>
        <v/>
      </c>
      <c r="P169" t="str">
        <f t="shared" si="43"/>
        <v/>
      </c>
      <c r="Q169" t="str">
        <f t="shared" si="44"/>
        <v/>
      </c>
      <c r="R169" t="str">
        <f t="shared" si="45"/>
        <v/>
      </c>
      <c r="S169" t="str">
        <f t="shared" si="46"/>
        <v/>
      </c>
      <c r="T169" t="b" cm="1">
        <f t="array" ref="T169">COUNT(FIND({0,1,2,3,4,5,6,7,8,9},A169))&gt;0</f>
        <v>0</v>
      </c>
      <c r="V169" t="str">
        <f t="shared" si="33"/>
        <v/>
      </c>
    </row>
    <row r="170" spans="7:22" x14ac:dyDescent="0.25">
      <c r="G170" t="e">
        <f t="shared" si="34"/>
        <v>#VALUE!</v>
      </c>
      <c r="H170" t="e">
        <f t="shared" si="35"/>
        <v>#VALUE!</v>
      </c>
      <c r="I170" t="str">
        <f t="shared" si="36"/>
        <v/>
      </c>
      <c r="J170">
        <f t="shared" si="37"/>
        <v>0</v>
      </c>
      <c r="K170">
        <f t="shared" si="38"/>
        <v>0</v>
      </c>
      <c r="L170">
        <f t="shared" si="39"/>
        <v>0</v>
      </c>
      <c r="M170">
        <f t="shared" si="40"/>
        <v>0</v>
      </c>
      <c r="N170" t="str">
        <f t="shared" si="41"/>
        <v/>
      </c>
      <c r="O170" t="str">
        <f t="shared" si="42"/>
        <v/>
      </c>
      <c r="P170" t="str">
        <f t="shared" si="43"/>
        <v/>
      </c>
      <c r="Q170" t="str">
        <f t="shared" si="44"/>
        <v/>
      </c>
      <c r="R170" t="str">
        <f t="shared" si="45"/>
        <v/>
      </c>
      <c r="S170" t="str">
        <f t="shared" si="46"/>
        <v/>
      </c>
      <c r="T170" t="b" cm="1">
        <f t="array" ref="T170">COUNT(FIND({0,1,2,3,4,5,6,7,8,9},A170))&gt;0</f>
        <v>0</v>
      </c>
      <c r="V170" t="str">
        <f t="shared" si="33"/>
        <v/>
      </c>
    </row>
    <row r="171" spans="7:22" x14ac:dyDescent="0.25">
      <c r="G171" t="e">
        <f t="shared" si="34"/>
        <v>#VALUE!</v>
      </c>
      <c r="H171" t="e">
        <f t="shared" si="35"/>
        <v>#VALUE!</v>
      </c>
      <c r="I171" t="str">
        <f t="shared" si="36"/>
        <v/>
      </c>
      <c r="J171">
        <f t="shared" si="37"/>
        <v>0</v>
      </c>
      <c r="K171">
        <f t="shared" si="38"/>
        <v>0</v>
      </c>
      <c r="L171">
        <f t="shared" si="39"/>
        <v>0</v>
      </c>
      <c r="M171">
        <f t="shared" si="40"/>
        <v>0</v>
      </c>
      <c r="N171" t="str">
        <f t="shared" si="41"/>
        <v/>
      </c>
      <c r="O171" t="str">
        <f t="shared" si="42"/>
        <v/>
      </c>
      <c r="P171" t="str">
        <f t="shared" si="43"/>
        <v/>
      </c>
      <c r="Q171" t="str">
        <f t="shared" si="44"/>
        <v/>
      </c>
      <c r="R171" t="str">
        <f t="shared" si="45"/>
        <v/>
      </c>
      <c r="S171" t="str">
        <f t="shared" si="46"/>
        <v/>
      </c>
      <c r="T171" t="b" cm="1">
        <f t="array" ref="T171">COUNT(FIND({0,1,2,3,4,5,6,7,8,9},A171))&gt;0</f>
        <v>0</v>
      </c>
      <c r="V171" t="str">
        <f t="shared" si="33"/>
        <v/>
      </c>
    </row>
    <row r="172" spans="7:22" x14ac:dyDescent="0.25">
      <c r="G172" t="e">
        <f t="shared" si="34"/>
        <v>#VALUE!</v>
      </c>
      <c r="H172" t="e">
        <f t="shared" si="35"/>
        <v>#VALUE!</v>
      </c>
      <c r="I172" t="str">
        <f t="shared" si="36"/>
        <v/>
      </c>
      <c r="J172">
        <f t="shared" si="37"/>
        <v>0</v>
      </c>
      <c r="K172">
        <f t="shared" si="38"/>
        <v>0</v>
      </c>
      <c r="L172">
        <f t="shared" si="39"/>
        <v>0</v>
      </c>
      <c r="M172">
        <f t="shared" si="40"/>
        <v>0</v>
      </c>
      <c r="N172" t="str">
        <f t="shared" si="41"/>
        <v/>
      </c>
      <c r="O172" t="str">
        <f t="shared" si="42"/>
        <v/>
      </c>
      <c r="P172" t="str">
        <f t="shared" si="43"/>
        <v/>
      </c>
      <c r="Q172" t="str">
        <f t="shared" si="44"/>
        <v/>
      </c>
      <c r="R172" t="str">
        <f t="shared" si="45"/>
        <v/>
      </c>
      <c r="S172" t="str">
        <f t="shared" si="46"/>
        <v/>
      </c>
      <c r="T172" t="b" cm="1">
        <f t="array" ref="T172">COUNT(FIND({0,1,2,3,4,5,6,7,8,9},A172))&gt;0</f>
        <v>0</v>
      </c>
      <c r="V172" t="str">
        <f t="shared" si="33"/>
        <v/>
      </c>
    </row>
    <row r="173" spans="7:22" x14ac:dyDescent="0.25">
      <c r="G173" t="e">
        <f t="shared" si="34"/>
        <v>#VALUE!</v>
      </c>
      <c r="H173" t="e">
        <f t="shared" si="35"/>
        <v>#VALUE!</v>
      </c>
      <c r="I173" t="str">
        <f t="shared" si="36"/>
        <v/>
      </c>
      <c r="J173">
        <f t="shared" si="37"/>
        <v>0</v>
      </c>
      <c r="K173">
        <f t="shared" si="38"/>
        <v>0</v>
      </c>
      <c r="L173">
        <f t="shared" si="39"/>
        <v>0</v>
      </c>
      <c r="M173">
        <f t="shared" si="40"/>
        <v>0</v>
      </c>
      <c r="N173" t="str">
        <f t="shared" si="41"/>
        <v/>
      </c>
      <c r="O173" t="str">
        <f t="shared" si="42"/>
        <v/>
      </c>
      <c r="P173" t="str">
        <f t="shared" si="43"/>
        <v/>
      </c>
      <c r="Q173" t="str">
        <f t="shared" si="44"/>
        <v/>
      </c>
      <c r="R173" t="str">
        <f t="shared" si="45"/>
        <v/>
      </c>
      <c r="S173" t="str">
        <f t="shared" si="46"/>
        <v/>
      </c>
      <c r="T173" t="b" cm="1">
        <f t="array" ref="T173">COUNT(FIND({0,1,2,3,4,5,6,7,8,9},A173))&gt;0</f>
        <v>0</v>
      </c>
      <c r="V173" t="str">
        <f t="shared" si="33"/>
        <v/>
      </c>
    </row>
    <row r="174" spans="7:22" x14ac:dyDescent="0.25">
      <c r="G174" t="e">
        <f t="shared" si="34"/>
        <v>#VALUE!</v>
      </c>
      <c r="H174" t="e">
        <f t="shared" si="35"/>
        <v>#VALUE!</v>
      </c>
      <c r="I174" t="str">
        <f t="shared" si="36"/>
        <v/>
      </c>
      <c r="J174">
        <f t="shared" si="37"/>
        <v>0</v>
      </c>
      <c r="K174">
        <f t="shared" si="38"/>
        <v>0</v>
      </c>
      <c r="L174">
        <f t="shared" si="39"/>
        <v>0</v>
      </c>
      <c r="M174">
        <f t="shared" si="40"/>
        <v>0</v>
      </c>
      <c r="N174" t="str">
        <f t="shared" si="41"/>
        <v/>
      </c>
      <c r="O174" t="str">
        <f t="shared" si="42"/>
        <v/>
      </c>
      <c r="P174" t="str">
        <f t="shared" si="43"/>
        <v/>
      </c>
      <c r="Q174" t="str">
        <f t="shared" si="44"/>
        <v/>
      </c>
      <c r="R174" t="str">
        <f t="shared" si="45"/>
        <v/>
      </c>
      <c r="S174" t="str">
        <f t="shared" si="46"/>
        <v/>
      </c>
      <c r="T174" t="b" cm="1">
        <f t="array" ref="T174">COUNT(FIND({0,1,2,3,4,5,6,7,8,9},A174))&gt;0</f>
        <v>0</v>
      </c>
      <c r="V174" t="str">
        <f t="shared" si="33"/>
        <v/>
      </c>
    </row>
    <row r="175" spans="7:22" x14ac:dyDescent="0.25">
      <c r="G175" t="e">
        <f t="shared" si="34"/>
        <v>#VALUE!</v>
      </c>
      <c r="H175" t="e">
        <f t="shared" si="35"/>
        <v>#VALUE!</v>
      </c>
      <c r="I175" t="str">
        <f t="shared" si="36"/>
        <v/>
      </c>
      <c r="J175">
        <f t="shared" si="37"/>
        <v>0</v>
      </c>
      <c r="K175">
        <f t="shared" si="38"/>
        <v>0</v>
      </c>
      <c r="L175">
        <f t="shared" si="39"/>
        <v>0</v>
      </c>
      <c r="M175">
        <f t="shared" si="40"/>
        <v>0</v>
      </c>
      <c r="N175" t="str">
        <f t="shared" si="41"/>
        <v/>
      </c>
      <c r="O175" t="str">
        <f t="shared" si="42"/>
        <v/>
      </c>
      <c r="P175" t="str">
        <f t="shared" si="43"/>
        <v/>
      </c>
      <c r="Q175" t="str">
        <f t="shared" si="44"/>
        <v/>
      </c>
      <c r="R175" t="str">
        <f t="shared" si="45"/>
        <v/>
      </c>
      <c r="S175" t="str">
        <f t="shared" si="46"/>
        <v/>
      </c>
      <c r="T175" t="b" cm="1">
        <f t="array" ref="T175">COUNT(FIND({0,1,2,3,4,5,6,7,8,9},A175))&gt;0</f>
        <v>0</v>
      </c>
      <c r="V175" t="str">
        <f t="shared" si="33"/>
        <v/>
      </c>
    </row>
    <row r="176" spans="7:22" x14ac:dyDescent="0.25">
      <c r="G176" t="e">
        <f t="shared" si="34"/>
        <v>#VALUE!</v>
      </c>
      <c r="H176" t="e">
        <f t="shared" si="35"/>
        <v>#VALUE!</v>
      </c>
      <c r="I176" t="str">
        <f t="shared" si="36"/>
        <v/>
      </c>
      <c r="J176">
        <f t="shared" si="37"/>
        <v>0</v>
      </c>
      <c r="K176">
        <f t="shared" si="38"/>
        <v>0</v>
      </c>
      <c r="L176">
        <f t="shared" si="39"/>
        <v>0</v>
      </c>
      <c r="M176">
        <f t="shared" si="40"/>
        <v>0</v>
      </c>
      <c r="N176" t="str">
        <f t="shared" si="41"/>
        <v/>
      </c>
      <c r="O176" t="str">
        <f t="shared" si="42"/>
        <v/>
      </c>
      <c r="P176" t="str">
        <f t="shared" si="43"/>
        <v/>
      </c>
      <c r="Q176" t="str">
        <f t="shared" si="44"/>
        <v/>
      </c>
      <c r="R176" t="str">
        <f t="shared" si="45"/>
        <v/>
      </c>
      <c r="S176" t="str">
        <f t="shared" si="46"/>
        <v/>
      </c>
      <c r="T176" t="b" cm="1">
        <f t="array" ref="T176">COUNT(FIND({0,1,2,3,4,5,6,7,8,9},A176))&gt;0</f>
        <v>0</v>
      </c>
      <c r="V176" t="str">
        <f t="shared" si="33"/>
        <v/>
      </c>
    </row>
    <row r="177" spans="7:22" x14ac:dyDescent="0.25">
      <c r="G177" t="e">
        <f t="shared" ref="G132:G177" si="47">TRIM(_xlfn.LET(_xlpm.fs,FIND(" ",A177),LEFT(A177,_xlpm.fs)))</f>
        <v>#VALUE!</v>
      </c>
      <c r="H177" t="e">
        <f t="shared" ref="H132:H177" si="48">_xlfn.LET(_xlpm.fs,FIND(" ",A177),TRIM(MID(A177,_xlpm.fs+2,999)))</f>
        <v>#VALUE!</v>
      </c>
      <c r="I177" t="str">
        <f t="shared" ref="I132:I177" si="49">LEFT(C177,1)</f>
        <v/>
      </c>
      <c r="J177">
        <f t="shared" ref="J132:J177" si="50">LEN(D177)</f>
        <v>0</v>
      </c>
      <c r="K177">
        <f t="shared" ref="K132:K177" si="51">IFERROR(FIND(",",D177),J177)</f>
        <v>0</v>
      </c>
      <c r="L177">
        <f t="shared" ref="L132:L177" si="52">IFERROR(FIND(",",D177,K177),K177)</f>
        <v>0</v>
      </c>
      <c r="M177">
        <f t="shared" ref="M132:M177" si="53">IFERROR(FIND(",",D177,L177),L177)</f>
        <v>0</v>
      </c>
      <c r="N177" t="str">
        <f t="shared" ref="N132:N177" si="54">TRIM(SUBSTITUTE(IFERROR(MID(D177,1,K177),""),",",""))</f>
        <v/>
      </c>
      <c r="O177" t="str">
        <f t="shared" ref="O132:O177" si="55">TRIM(SUBSTITUTE(IFERROR(MID(D177,K177+1,L177),""),",",""))</f>
        <v/>
      </c>
      <c r="P177" t="str">
        <f t="shared" ref="P132:P177" si="56">TRIM(SUBSTITUTE(IFERROR(MID(D177,L177+1,M177-L177),""),",",""))</f>
        <v/>
      </c>
      <c r="Q177" t="str">
        <f t="shared" ref="Q132:Q177" si="57">IF(N177="","",""""&amp;N177&amp;"""")</f>
        <v/>
      </c>
      <c r="R177" t="str">
        <f t="shared" ref="R132:R177" si="58">IF(O177="","",""""&amp;O177&amp;"""")</f>
        <v/>
      </c>
      <c r="S177" t="str">
        <f t="shared" ref="S132:S177" si="59">IF(P177="","",""""&amp;P177&amp;"""")</f>
        <v/>
      </c>
      <c r="T177" t="b" cm="1">
        <f t="array" ref="T177">COUNT(FIND({0,1,2,3,4,5,6,7,8,9},A177))&gt;0</f>
        <v>0</v>
      </c>
      <c r="V177" t="str">
        <f t="shared" si="33"/>
        <v/>
      </c>
    </row>
  </sheetData>
  <mergeCells count="26">
    <mergeCell ref="A65:B65"/>
    <mergeCell ref="A66:B66"/>
    <mergeCell ref="A67:B67"/>
    <mergeCell ref="A89:B89"/>
    <mergeCell ref="C85:C86"/>
    <mergeCell ref="A88:B88"/>
    <mergeCell ref="A75:B75"/>
    <mergeCell ref="A76:B76"/>
    <mergeCell ref="A71:B71"/>
    <mergeCell ref="A72:B72"/>
    <mergeCell ref="A73:B73"/>
    <mergeCell ref="A74:B74"/>
    <mergeCell ref="A68:B68"/>
    <mergeCell ref="A69:B69"/>
    <mergeCell ref="A70:B70"/>
    <mergeCell ref="C80:C81"/>
    <mergeCell ref="A23:B23"/>
    <mergeCell ref="B17:B18"/>
    <mergeCell ref="C17:C18"/>
    <mergeCell ref="D17:D18"/>
    <mergeCell ref="B1:B2"/>
    <mergeCell ref="C1:C2"/>
    <mergeCell ref="D1:D2"/>
    <mergeCell ref="B10:B11"/>
    <mergeCell ref="C10:C11"/>
    <mergeCell ref="D10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3EBB-4D80-473C-9F4C-9EF4AB15C595}">
  <dimension ref="A1:D85"/>
  <sheetViews>
    <sheetView zoomScale="130" zoomScaleNormal="130" workbookViewId="0">
      <selection activeCell="A59" sqref="A59"/>
    </sheetView>
  </sheetViews>
  <sheetFormatPr defaultRowHeight="15" x14ac:dyDescent="0.25"/>
  <cols>
    <col min="1" max="1" width="42.42578125" bestFit="1" customWidth="1"/>
  </cols>
  <sheetData>
    <row r="1" spans="1:4" ht="27" x14ac:dyDescent="0.25">
      <c r="A1" s="22" t="s">
        <v>137</v>
      </c>
      <c r="B1" s="25" t="s">
        <v>2</v>
      </c>
      <c r="C1" s="25" t="s">
        <v>138</v>
      </c>
    </row>
    <row r="2" spans="1:4" ht="27" x14ac:dyDescent="0.25">
      <c r="A2" s="22" t="s">
        <v>1</v>
      </c>
      <c r="B2" s="25"/>
      <c r="C2" s="25"/>
    </row>
    <row r="3" spans="1:4" ht="27" x14ac:dyDescent="0.25">
      <c r="A3" s="23" t="s">
        <v>139</v>
      </c>
      <c r="B3" s="23" t="s">
        <v>2</v>
      </c>
      <c r="C3" s="23">
        <v>3</v>
      </c>
    </row>
    <row r="4" spans="1:4" ht="45" x14ac:dyDescent="0.25">
      <c r="A4" s="23" t="s">
        <v>140</v>
      </c>
      <c r="B4" s="23" t="s">
        <v>2</v>
      </c>
      <c r="C4" s="23">
        <v>5</v>
      </c>
    </row>
    <row r="5" spans="1:4" ht="45" x14ac:dyDescent="0.25">
      <c r="A5" s="23" t="s">
        <v>141</v>
      </c>
      <c r="B5" s="23" t="s">
        <v>2</v>
      </c>
      <c r="C5" s="23">
        <v>3</v>
      </c>
    </row>
    <row r="6" spans="1:4" ht="18" x14ac:dyDescent="0.25">
      <c r="A6" s="23" t="s">
        <v>142</v>
      </c>
      <c r="B6" s="23" t="s">
        <v>2</v>
      </c>
      <c r="C6" s="23">
        <v>3</v>
      </c>
    </row>
    <row r="7" spans="1:4" ht="45" x14ac:dyDescent="0.25">
      <c r="A7" s="23" t="s">
        <v>143</v>
      </c>
      <c r="B7" s="23" t="s">
        <v>2</v>
      </c>
      <c r="C7" s="23">
        <v>4</v>
      </c>
    </row>
    <row r="8" spans="1:4" ht="45" x14ac:dyDescent="0.25">
      <c r="A8" s="23" t="s">
        <v>144</v>
      </c>
      <c r="B8" s="23" t="s">
        <v>2</v>
      </c>
      <c r="C8" s="23">
        <v>2</v>
      </c>
    </row>
    <row r="9" spans="1:4" ht="36" x14ac:dyDescent="0.25">
      <c r="A9" s="24" t="s">
        <v>145</v>
      </c>
      <c r="B9" s="11"/>
      <c r="C9" s="26">
        <v>20</v>
      </c>
    </row>
    <row r="10" spans="1:4" ht="27" x14ac:dyDescent="0.25">
      <c r="A10" s="22" t="s">
        <v>9</v>
      </c>
      <c r="B10" s="11"/>
      <c r="C10" s="26"/>
    </row>
    <row r="11" spans="1:4" ht="45" x14ac:dyDescent="0.25">
      <c r="A11" s="23" t="s">
        <v>146</v>
      </c>
      <c r="B11" s="23" t="s">
        <v>2</v>
      </c>
      <c r="C11" s="23">
        <v>5</v>
      </c>
      <c r="D11" s="23" t="s">
        <v>212</v>
      </c>
    </row>
    <row r="12" spans="1:4" ht="45" x14ac:dyDescent="0.25">
      <c r="A12" s="23" t="s">
        <v>147</v>
      </c>
      <c r="B12" s="23" t="s">
        <v>2</v>
      </c>
      <c r="C12" s="23">
        <v>4</v>
      </c>
      <c r="D12" s="23" t="s">
        <v>11</v>
      </c>
    </row>
    <row r="13" spans="1:4" ht="18" x14ac:dyDescent="0.25">
      <c r="A13" s="23" t="s">
        <v>148</v>
      </c>
      <c r="B13" s="23" t="s">
        <v>2</v>
      </c>
      <c r="C13" s="23">
        <v>3</v>
      </c>
      <c r="D13" s="23" t="s">
        <v>213</v>
      </c>
    </row>
    <row r="14" spans="1:4" ht="36" x14ac:dyDescent="0.25">
      <c r="A14" s="23" t="s">
        <v>149</v>
      </c>
      <c r="B14" s="23" t="s">
        <v>2</v>
      </c>
      <c r="C14" s="23">
        <v>5</v>
      </c>
      <c r="D14" s="23" t="s">
        <v>214</v>
      </c>
    </row>
    <row r="15" spans="1:4" ht="36" x14ac:dyDescent="0.25">
      <c r="A15" s="23" t="s">
        <v>150</v>
      </c>
      <c r="B15" s="23" t="s">
        <v>2</v>
      </c>
      <c r="C15" s="23">
        <v>3</v>
      </c>
      <c r="D15" s="23" t="s">
        <v>215</v>
      </c>
    </row>
    <row r="16" spans="1:4" ht="36" x14ac:dyDescent="0.25">
      <c r="A16" s="23" t="s">
        <v>151</v>
      </c>
      <c r="B16" s="26" t="s">
        <v>2</v>
      </c>
      <c r="C16" s="26">
        <v>20</v>
      </c>
    </row>
    <row r="17" spans="1:4" ht="27" x14ac:dyDescent="0.25">
      <c r="A17" s="22" t="s">
        <v>13</v>
      </c>
      <c r="B17" s="26"/>
      <c r="C17" s="26"/>
    </row>
    <row r="18" spans="1:4" ht="27" x14ac:dyDescent="0.25">
      <c r="A18" s="23" t="s">
        <v>152</v>
      </c>
      <c r="B18" s="23" t="s">
        <v>153</v>
      </c>
      <c r="C18" s="23">
        <v>3</v>
      </c>
    </row>
    <row r="19" spans="1:4" ht="27" x14ac:dyDescent="0.25">
      <c r="A19" s="23" t="s">
        <v>154</v>
      </c>
      <c r="B19" s="23" t="s">
        <v>2</v>
      </c>
      <c r="C19" s="23">
        <v>3</v>
      </c>
      <c r="D19" s="23" t="s">
        <v>15</v>
      </c>
    </row>
    <row r="20" spans="1:4" ht="18" x14ac:dyDescent="0.25">
      <c r="A20" s="23" t="s">
        <v>155</v>
      </c>
      <c r="B20" s="23" t="s">
        <v>2</v>
      </c>
      <c r="C20" s="23">
        <v>3</v>
      </c>
      <c r="D20" s="23" t="s">
        <v>216</v>
      </c>
    </row>
    <row r="21" spans="1:4" ht="45" x14ac:dyDescent="0.25">
      <c r="A21" s="23" t="s">
        <v>156</v>
      </c>
      <c r="B21" s="23" t="s">
        <v>2</v>
      </c>
      <c r="C21" s="23">
        <v>4</v>
      </c>
      <c r="D21" s="23" t="s">
        <v>217</v>
      </c>
    </row>
    <row r="22" spans="1:4" ht="27" x14ac:dyDescent="0.25">
      <c r="A22" s="23" t="s">
        <v>157</v>
      </c>
      <c r="B22" s="23" t="s">
        <v>2</v>
      </c>
      <c r="C22" s="23">
        <v>3</v>
      </c>
    </row>
    <row r="23" spans="1:4" ht="27" customHeight="1" x14ac:dyDescent="0.25">
      <c r="A23" s="23" t="s">
        <v>158</v>
      </c>
      <c r="B23" s="23" t="s">
        <v>153</v>
      </c>
      <c r="C23" s="23">
        <v>3</v>
      </c>
    </row>
    <row r="24" spans="1:4" ht="18" customHeight="1" x14ac:dyDescent="0.25">
      <c r="A24" s="23" t="s">
        <v>159</v>
      </c>
      <c r="B24" s="23" t="s">
        <v>2</v>
      </c>
      <c r="C24" s="23">
        <v>3</v>
      </c>
    </row>
    <row r="25" spans="1:4" ht="18" customHeight="1" x14ac:dyDescent="0.25">
      <c r="A25" s="23" t="s">
        <v>160</v>
      </c>
      <c r="B25" s="26" t="s">
        <v>2</v>
      </c>
      <c r="C25" s="26">
        <v>22</v>
      </c>
    </row>
    <row r="26" spans="1:4" ht="18" customHeight="1" x14ac:dyDescent="0.25">
      <c r="A26" s="22" t="s">
        <v>18</v>
      </c>
      <c r="B26" s="26"/>
      <c r="C26" s="26"/>
    </row>
    <row r="27" spans="1:4" ht="15" customHeight="1" x14ac:dyDescent="0.25">
      <c r="A27" s="23" t="s">
        <v>161</v>
      </c>
      <c r="B27" s="23" t="s">
        <v>2</v>
      </c>
      <c r="C27" s="23">
        <v>3</v>
      </c>
    </row>
    <row r="28" spans="1:4" ht="18" customHeight="1" x14ac:dyDescent="0.25">
      <c r="A28" s="23" t="s">
        <v>162</v>
      </c>
      <c r="B28" s="23" t="s">
        <v>2</v>
      </c>
      <c r="C28" s="23">
        <v>3</v>
      </c>
      <c r="D28" s="23" t="s">
        <v>220</v>
      </c>
    </row>
    <row r="29" spans="1:4" ht="15" customHeight="1" x14ac:dyDescent="0.25">
      <c r="A29" s="23" t="s">
        <v>163</v>
      </c>
      <c r="B29" s="23" t="s">
        <v>2</v>
      </c>
      <c r="C29" s="23">
        <v>4</v>
      </c>
      <c r="D29" s="23" t="s">
        <v>218</v>
      </c>
    </row>
    <row r="30" spans="1:4" ht="18" customHeight="1" x14ac:dyDescent="0.25">
      <c r="A30" s="23" t="s">
        <v>164</v>
      </c>
      <c r="B30" s="23" t="s">
        <v>2</v>
      </c>
      <c r="C30" s="23">
        <v>3</v>
      </c>
      <c r="D30" s="23" t="s">
        <v>219</v>
      </c>
    </row>
    <row r="31" spans="1:4" ht="18" customHeight="1" x14ac:dyDescent="0.25">
      <c r="A31" s="23" t="s">
        <v>165</v>
      </c>
      <c r="B31" s="23" t="s">
        <v>2</v>
      </c>
      <c r="C31" s="23">
        <v>4</v>
      </c>
      <c r="D31" s="23" t="s">
        <v>217</v>
      </c>
    </row>
    <row r="32" spans="1:4" ht="18" customHeight="1" x14ac:dyDescent="0.25">
      <c r="A32" s="23" t="s">
        <v>166</v>
      </c>
      <c r="B32" s="23" t="s">
        <v>2</v>
      </c>
      <c r="C32" s="23">
        <v>3</v>
      </c>
      <c r="D32" s="23" t="s">
        <v>33</v>
      </c>
    </row>
    <row r="33" spans="1:4" ht="18" customHeight="1" x14ac:dyDescent="0.25">
      <c r="A33" s="23" t="s">
        <v>167</v>
      </c>
      <c r="B33" s="26" t="s">
        <v>2</v>
      </c>
      <c r="C33" s="26">
        <v>20</v>
      </c>
    </row>
    <row r="34" spans="1:4" ht="27" customHeight="1" x14ac:dyDescent="0.25">
      <c r="A34" s="22" t="s">
        <v>20</v>
      </c>
      <c r="B34" s="26"/>
      <c r="C34" s="26"/>
    </row>
    <row r="35" spans="1:4" ht="18" customHeight="1" x14ac:dyDescent="0.25">
      <c r="A35" s="23" t="s">
        <v>168</v>
      </c>
      <c r="B35" s="23" t="s">
        <v>2</v>
      </c>
      <c r="C35" s="23">
        <v>3</v>
      </c>
      <c r="D35" s="23" t="s">
        <v>221</v>
      </c>
    </row>
    <row r="36" spans="1:4" ht="18" customHeight="1" x14ac:dyDescent="0.25">
      <c r="A36" s="23" t="s">
        <v>169</v>
      </c>
      <c r="B36" s="23" t="s">
        <v>2</v>
      </c>
      <c r="C36" s="23">
        <v>3</v>
      </c>
      <c r="D36" s="23" t="s">
        <v>222</v>
      </c>
    </row>
    <row r="37" spans="1:4" ht="18" customHeight="1" x14ac:dyDescent="0.25">
      <c r="A37" s="23" t="s">
        <v>170</v>
      </c>
      <c r="B37" s="23" t="s">
        <v>171</v>
      </c>
      <c r="C37" s="23">
        <v>4</v>
      </c>
      <c r="D37" s="23" t="s">
        <v>223</v>
      </c>
    </row>
    <row r="38" spans="1:4" ht="18" customHeight="1" x14ac:dyDescent="0.25">
      <c r="A38" s="23" t="s">
        <v>224</v>
      </c>
      <c r="B38" s="23" t="s">
        <v>225</v>
      </c>
      <c r="C38" s="23"/>
    </row>
    <row r="39" spans="1:4" ht="18" customHeight="1" x14ac:dyDescent="0.25">
      <c r="A39" s="23" t="s">
        <v>226</v>
      </c>
      <c r="B39" s="23" t="s">
        <v>227</v>
      </c>
      <c r="C39" s="23"/>
    </row>
    <row r="40" spans="1:4" ht="27" customHeight="1" x14ac:dyDescent="0.25">
      <c r="A40" s="23" t="s">
        <v>228</v>
      </c>
      <c r="B40" s="23">
        <v>2</v>
      </c>
      <c r="C40" s="23"/>
    </row>
    <row r="41" spans="1:4" ht="15" customHeight="1" x14ac:dyDescent="0.25">
      <c r="A41" s="25" t="s">
        <v>22</v>
      </c>
      <c r="B41" s="25"/>
      <c r="C41" s="25"/>
    </row>
    <row r="42" spans="1:4" ht="27" customHeight="1" x14ac:dyDescent="0.25">
      <c r="A42" s="23" t="s">
        <v>229</v>
      </c>
      <c r="B42" s="23"/>
      <c r="C42" s="23"/>
    </row>
    <row r="43" spans="1:4" ht="27" customHeight="1" x14ac:dyDescent="0.25">
      <c r="A43" s="23" t="s">
        <v>230</v>
      </c>
      <c r="B43" s="23"/>
      <c r="C43" s="23"/>
    </row>
    <row r="44" spans="1:4" ht="18" customHeight="1" x14ac:dyDescent="0.25">
      <c r="A44" s="23" t="s">
        <v>172</v>
      </c>
      <c r="B44" s="23"/>
      <c r="C44" s="23"/>
    </row>
    <row r="45" spans="1:4" ht="27" customHeight="1" x14ac:dyDescent="0.25">
      <c r="A45" s="23" t="s">
        <v>231</v>
      </c>
      <c r="B45" s="23"/>
      <c r="C45" s="23"/>
    </row>
    <row r="46" spans="1:4" ht="27" customHeight="1" x14ac:dyDescent="0.25">
      <c r="A46" s="23" t="s">
        <v>232</v>
      </c>
      <c r="B46" s="23"/>
      <c r="C46" s="23"/>
    </row>
    <row r="47" spans="1:4" ht="18" customHeight="1" x14ac:dyDescent="0.25">
      <c r="A47" s="23" t="s">
        <v>173</v>
      </c>
      <c r="B47" s="23"/>
      <c r="C47" s="23"/>
    </row>
    <row r="48" spans="1:4" ht="18" customHeight="1" x14ac:dyDescent="0.25"/>
    <row r="49" spans="1:2" ht="18" customHeight="1" x14ac:dyDescent="0.25">
      <c r="A49" s="27" t="s">
        <v>23</v>
      </c>
    </row>
    <row r="50" spans="1:2" ht="27" customHeight="1" x14ac:dyDescent="0.25">
      <c r="A50" s="23" t="s">
        <v>233</v>
      </c>
      <c r="B50" s="23" t="s">
        <v>234</v>
      </c>
    </row>
    <row r="51" spans="1:2" ht="27" customHeight="1" x14ac:dyDescent="0.25">
      <c r="A51" s="23" t="s">
        <v>235</v>
      </c>
      <c r="B51" s="23" t="s">
        <v>236</v>
      </c>
    </row>
    <row r="52" spans="1:2" ht="45" customHeight="1" x14ac:dyDescent="0.25">
      <c r="A52" s="23" t="s">
        <v>237</v>
      </c>
      <c r="B52" s="23"/>
    </row>
    <row r="53" spans="1:2" ht="45" customHeight="1" x14ac:dyDescent="0.25">
      <c r="A53" s="23" t="s">
        <v>238</v>
      </c>
      <c r="B53" s="23"/>
    </row>
    <row r="54" spans="1:2" ht="72" customHeight="1" x14ac:dyDescent="0.25">
      <c r="A54" s="23" t="s">
        <v>239</v>
      </c>
      <c r="B54" s="23"/>
    </row>
    <row r="55" spans="1:2" ht="72" customHeight="1" x14ac:dyDescent="0.25">
      <c r="A55" s="23" t="s">
        <v>240</v>
      </c>
      <c r="B55" s="23"/>
    </row>
    <row r="56" spans="1:2" ht="72" customHeight="1" x14ac:dyDescent="0.25">
      <c r="A56" s="23" t="s">
        <v>241</v>
      </c>
      <c r="B56" s="23"/>
    </row>
    <row r="57" spans="1:2" ht="27" customHeight="1" x14ac:dyDescent="0.25">
      <c r="A57" s="26" t="s">
        <v>174</v>
      </c>
      <c r="B57" s="26"/>
    </row>
    <row r="58" spans="1:2" ht="18" customHeight="1" x14ac:dyDescent="0.25">
      <c r="A58" s="25" t="s">
        <v>25</v>
      </c>
      <c r="B58" s="25"/>
    </row>
    <row r="59" spans="1:2" ht="36" customHeight="1" x14ac:dyDescent="0.25">
      <c r="A59" s="23" t="s">
        <v>175</v>
      </c>
      <c r="B59" s="23"/>
    </row>
    <row r="60" spans="1:2" ht="27" customHeight="1" x14ac:dyDescent="0.25">
      <c r="A60" s="23" t="s">
        <v>176</v>
      </c>
      <c r="B60" s="23"/>
    </row>
    <row r="61" spans="1:2" ht="15" customHeight="1" x14ac:dyDescent="0.25">
      <c r="A61" s="23" t="s">
        <v>177</v>
      </c>
      <c r="B61" s="23" t="s">
        <v>178</v>
      </c>
    </row>
    <row r="62" spans="1:2" ht="15" customHeight="1" x14ac:dyDescent="0.25">
      <c r="A62" s="23" t="s">
        <v>179</v>
      </c>
      <c r="B62" s="23" t="s">
        <v>180</v>
      </c>
    </row>
    <row r="63" spans="1:2" ht="15" customHeight="1" x14ac:dyDescent="0.25">
      <c r="A63" s="23" t="s">
        <v>181</v>
      </c>
      <c r="B63" s="24">
        <v>15</v>
      </c>
    </row>
    <row r="64" spans="1:2" ht="15" customHeight="1" x14ac:dyDescent="0.25">
      <c r="A64" s="22" t="s">
        <v>29</v>
      </c>
      <c r="B64" s="24"/>
    </row>
    <row r="65" spans="1:2" ht="15" customHeight="1" x14ac:dyDescent="0.25">
      <c r="A65" s="23" t="s">
        <v>182</v>
      </c>
      <c r="B65" s="23" t="s">
        <v>183</v>
      </c>
    </row>
    <row r="66" spans="1:2" ht="15" customHeight="1" x14ac:dyDescent="0.25">
      <c r="A66" s="23" t="s">
        <v>184</v>
      </c>
      <c r="B66" s="23" t="s">
        <v>185</v>
      </c>
    </row>
    <row r="67" spans="1:2" ht="15" customHeight="1" x14ac:dyDescent="0.25">
      <c r="A67" s="23" t="s">
        <v>186</v>
      </c>
      <c r="B67" s="23" t="s">
        <v>187</v>
      </c>
    </row>
    <row r="68" spans="1:2" ht="15" customHeight="1" x14ac:dyDescent="0.25">
      <c r="A68" s="23" t="s">
        <v>188</v>
      </c>
      <c r="B68" s="23" t="s">
        <v>189</v>
      </c>
    </row>
    <row r="69" spans="1:2" ht="18" customHeight="1" x14ac:dyDescent="0.25">
      <c r="A69" s="23" t="s">
        <v>190</v>
      </c>
      <c r="B69" s="23" t="s">
        <v>191</v>
      </c>
    </row>
    <row r="70" spans="1:2" ht="18" customHeight="1" x14ac:dyDescent="0.25">
      <c r="A70" s="23" t="s">
        <v>192</v>
      </c>
      <c r="B70" s="24">
        <v>15</v>
      </c>
    </row>
    <row r="71" spans="1:2" ht="27" customHeight="1" x14ac:dyDescent="0.25">
      <c r="A71" s="22" t="s">
        <v>30</v>
      </c>
      <c r="B71" s="24"/>
    </row>
    <row r="72" spans="1:2" ht="18" customHeight="1" x14ac:dyDescent="0.25">
      <c r="A72" s="23" t="s">
        <v>193</v>
      </c>
      <c r="B72" s="23" t="s">
        <v>194</v>
      </c>
    </row>
    <row r="73" spans="1:2" ht="18" customHeight="1" x14ac:dyDescent="0.25">
      <c r="A73" s="23" t="s">
        <v>195</v>
      </c>
      <c r="B73" s="23" t="s">
        <v>196</v>
      </c>
    </row>
    <row r="74" spans="1:2" ht="18" customHeight="1" x14ac:dyDescent="0.25">
      <c r="A74" s="23" t="s">
        <v>197</v>
      </c>
      <c r="B74" s="23" t="s">
        <v>198</v>
      </c>
    </row>
    <row r="75" spans="1:2" ht="18" customHeight="1" x14ac:dyDescent="0.25">
      <c r="A75" s="23" t="s">
        <v>199</v>
      </c>
      <c r="B75" s="23" t="s">
        <v>200</v>
      </c>
    </row>
    <row r="76" spans="1:2" ht="27" customHeight="1" x14ac:dyDescent="0.25">
      <c r="A76" s="23" t="s">
        <v>201</v>
      </c>
      <c r="B76" s="23">
        <v>3</v>
      </c>
    </row>
    <row r="77" spans="1:2" ht="27" customHeight="1" x14ac:dyDescent="0.25">
      <c r="A77" s="23" t="s">
        <v>192</v>
      </c>
      <c r="B77" s="24">
        <v>14</v>
      </c>
    </row>
    <row r="78" spans="1:2" ht="18" customHeight="1" x14ac:dyDescent="0.25">
      <c r="A78" s="22" t="s">
        <v>202</v>
      </c>
      <c r="B78" s="24"/>
    </row>
    <row r="79" spans="1:2" ht="18" customHeight="1" x14ac:dyDescent="0.25">
      <c r="A79" s="23" t="s">
        <v>203</v>
      </c>
      <c r="B79" s="23" t="s">
        <v>204</v>
      </c>
    </row>
    <row r="80" spans="1:2" ht="18" customHeight="1" x14ac:dyDescent="0.25">
      <c r="A80" s="23" t="s">
        <v>205</v>
      </c>
      <c r="B80" s="23" t="s">
        <v>206</v>
      </c>
    </row>
    <row r="81" spans="1:4" ht="54" customHeight="1" x14ac:dyDescent="0.25">
      <c r="A81" s="23" t="s">
        <v>207</v>
      </c>
      <c r="B81" s="23" t="s">
        <v>208</v>
      </c>
    </row>
    <row r="82" spans="1:4" ht="36" customHeight="1" x14ac:dyDescent="0.25">
      <c r="A82" s="23" t="s">
        <v>209</v>
      </c>
      <c r="B82" s="24">
        <v>11</v>
      </c>
    </row>
    <row r="83" spans="1:4" ht="36" customHeight="1" x14ac:dyDescent="0.25">
      <c r="A83" s="22" t="s">
        <v>36</v>
      </c>
      <c r="B83" s="24"/>
    </row>
    <row r="84" spans="1:4" ht="54" customHeight="1" x14ac:dyDescent="0.25">
      <c r="A84" s="23" t="s">
        <v>210</v>
      </c>
      <c r="B84" s="23">
        <v>6</v>
      </c>
    </row>
    <row r="85" spans="1:4" x14ac:dyDescent="0.25">
      <c r="A85" s="28" t="s">
        <v>211</v>
      </c>
      <c r="B85" s="29" t="s">
        <v>2</v>
      </c>
      <c r="C85" s="29" t="s">
        <v>2</v>
      </c>
      <c r="D85" s="29">
        <v>6</v>
      </c>
    </row>
  </sheetData>
  <mergeCells count="13">
    <mergeCell ref="A57:B57"/>
    <mergeCell ref="A58:B58"/>
    <mergeCell ref="A41:C41"/>
    <mergeCell ref="C9:C10"/>
    <mergeCell ref="B9:B10"/>
    <mergeCell ref="B33:B34"/>
    <mergeCell ref="C33:C34"/>
    <mergeCell ref="B25:B26"/>
    <mergeCell ref="C25:C26"/>
    <mergeCell ref="B1:B2"/>
    <mergeCell ref="C1:C2"/>
    <mergeCell ref="B16:B17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2021-04-24T16:17:51Z</dcterms:created>
  <dcterms:modified xsi:type="dcterms:W3CDTF">2021-04-24T18:28:43Z</dcterms:modified>
</cp:coreProperties>
</file>