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72.25.112.200\Material Procurement Shared\001 _Parts SALES_Files 2021\INVOICES 2021\"/>
    </mc:Choice>
  </mc:AlternateContent>
  <xr:revisionPtr revIDLastSave="0" documentId="13_ncr:1_{127C804A-5D3D-4865-AC92-8D593FE51A84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Sales Contract" sheetId="7" r:id="rId1"/>
    <sheet name="invoice" sheetId="1" r:id="rId2"/>
    <sheet name="invoice attachment" sheetId="2" r:id="rId3"/>
    <sheet name="REV. invoice attachment" sheetId="8" state="hidden" r:id="rId4"/>
    <sheet name="packing list " sheetId="3" r:id="rId5"/>
    <sheet name="packing attachment" sheetId="6" r:id="rId6"/>
  </sheets>
  <definedNames>
    <definedName name="_xlnm._FilterDatabase" localSheetId="2" hidden="1">'invoice attachment'!$A$8:$G$17</definedName>
    <definedName name="_xlnm._FilterDatabase" localSheetId="5" hidden="1">'packing attachment'!$A$7:$N$32</definedName>
    <definedName name="_xlnm._FilterDatabase" localSheetId="3" hidden="1">'REV. invoice attachment'!$A$8:$N$8</definedName>
    <definedName name="_xlnm.Print_Area" localSheetId="1">invoice!$A$1:$N$67</definedName>
    <definedName name="_xlnm.Print_Area" localSheetId="2">'invoice attachment'!$A$1:$G$17</definedName>
    <definedName name="_xlnm.Print_Area" localSheetId="5">'packing attachment'!$A$1:$L$32</definedName>
    <definedName name="_xlnm.Print_Area" localSheetId="4">'packing list '!$A$1:$Q$66</definedName>
    <definedName name="_xlnm.Print_Area" localSheetId="3">'REV. invoice attachment'!$A$1:$G$13</definedName>
    <definedName name="_xlnm.Print_Titles" localSheetId="2">'invoice attachment'!$7:$8</definedName>
    <definedName name="_xlnm.Print_Titles" localSheetId="5">'packing attachment'!$1:$7</definedName>
    <definedName name="_xlnm.Print_Titles" localSheetId="3">'REV. invoice attachment'!$7:$8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7" l="1"/>
  <c r="I31" i="6" l="1"/>
  <c r="F31" i="6"/>
  <c r="I30" i="6"/>
  <c r="J32" i="6"/>
  <c r="I26" i="6"/>
  <c r="I24" i="6"/>
  <c r="I22" i="6"/>
  <c r="I18" i="6"/>
  <c r="I29" i="6"/>
  <c r="I25" i="6"/>
  <c r="I17" i="6"/>
  <c r="I15" i="6"/>
  <c r="I14" i="6"/>
  <c r="I19" i="6"/>
  <c r="I13" i="6"/>
  <c r="I28" i="6"/>
  <c r="I27" i="6"/>
  <c r="I23" i="6"/>
  <c r="I21" i="6"/>
  <c r="I12" i="6"/>
  <c r="I11" i="6"/>
  <c r="I10" i="6"/>
  <c r="I9" i="6"/>
  <c r="I8" i="6"/>
  <c r="F29" i="6" l="1"/>
  <c r="F27" i="6"/>
  <c r="F25" i="6"/>
  <c r="F23" i="6"/>
  <c r="F22" i="6"/>
  <c r="F20" i="6"/>
  <c r="F19" i="6"/>
  <c r="F18" i="6"/>
  <c r="F17" i="6"/>
  <c r="F16" i="6"/>
  <c r="F14" i="6"/>
  <c r="G9" i="2"/>
  <c r="G10" i="2"/>
  <c r="G11" i="2"/>
  <c r="G12" i="2"/>
  <c r="G13" i="2"/>
  <c r="G14" i="2"/>
  <c r="G15" i="2"/>
  <c r="G16" i="2"/>
  <c r="G32" i="6" l="1"/>
  <c r="E27" i="3"/>
  <c r="A27" i="3"/>
  <c r="E17" i="2"/>
  <c r="F28" i="6" l="1"/>
  <c r="F26" i="6"/>
  <c r="F24" i="6"/>
  <c r="F21" i="6"/>
  <c r="F30" i="6" l="1"/>
  <c r="D32" i="6"/>
  <c r="F15" i="6"/>
  <c r="F13" i="6"/>
  <c r="F12" i="6"/>
  <c r="F11" i="6"/>
  <c r="F10" i="6"/>
  <c r="F9" i="6"/>
  <c r="F8" i="6"/>
  <c r="F32" i="6" l="1"/>
  <c r="F55" i="1"/>
  <c r="E53" i="3"/>
  <c r="A53" i="3"/>
  <c r="F53" i="3" l="1"/>
  <c r="A5" i="2"/>
  <c r="K55" i="1" l="1"/>
  <c r="H53" i="3"/>
  <c r="A46" i="3" l="1"/>
  <c r="E31" i="3" l="1"/>
  <c r="I12" i="3"/>
  <c r="G17" i="2" l="1"/>
  <c r="L43" i="1" s="1"/>
  <c r="L47" i="1" s="1"/>
  <c r="I39" i="3" l="1"/>
  <c r="O39" i="3" l="1"/>
  <c r="B45" i="7" l="1"/>
  <c r="E18" i="8" l="1"/>
  <c r="G17" i="8"/>
  <c r="G18" i="8" s="1"/>
  <c r="E9" i="8"/>
  <c r="G9" i="8" s="1"/>
  <c r="G12" i="8" s="1"/>
  <c r="A5" i="8"/>
  <c r="E12" i="8" l="1"/>
  <c r="B53" i="3"/>
  <c r="K53" i="3" l="1"/>
  <c r="D46" i="3" l="1"/>
  <c r="A4" i="6"/>
  <c r="A12" i="3" l="1"/>
  <c r="M53" i="3" l="1"/>
  <c r="J53" i="3"/>
  <c r="I53" i="3"/>
  <c r="A38" i="3" l="1"/>
  <c r="I26" i="3" l="1"/>
  <c r="F65" i="3" l="1"/>
  <c r="F64" i="3"/>
  <c r="D15" i="3" l="1"/>
  <c r="I16" i="6" l="1"/>
  <c r="I20" i="6"/>
  <c r="I32" i="6" l="1"/>
  <c r="L39" i="3" s="1"/>
</calcChain>
</file>

<file path=xl/sharedStrings.xml><?xml version="1.0" encoding="utf-8"?>
<sst xmlns="http://schemas.openxmlformats.org/spreadsheetml/2006/main" count="229" uniqueCount="111">
  <si>
    <t>TEL :</t>
  </si>
  <si>
    <t>(6343) 455-9600</t>
  </si>
  <si>
    <t>FAX:</t>
  </si>
  <si>
    <t>(6343) 455-6367</t>
  </si>
  <si>
    <t>Payment Terms:</t>
  </si>
  <si>
    <t>MESSRS:</t>
  </si>
  <si>
    <t xml:space="preserve">  Shipping Marks &amp; Nos.</t>
  </si>
  <si>
    <t>Shipped per:                            Sailing on/about</t>
  </si>
  <si>
    <t>From :                                       To:</t>
  </si>
  <si>
    <t>Manila, Philippines</t>
  </si>
  <si>
    <t>Description</t>
  </si>
  <si>
    <t>Unit Price</t>
  </si>
  <si>
    <t>Amount</t>
  </si>
  <si>
    <t>(Details as per Attached Sheet)</t>
  </si>
  <si>
    <t>KGS</t>
  </si>
  <si>
    <t>For and on behalf of</t>
  </si>
  <si>
    <t>FURUKAWA AUTOMOTIVE SYSTEMS LIMA PHILIPPINES, INC.</t>
  </si>
  <si>
    <t xml:space="preserve">  Invoice Attachment</t>
  </si>
  <si>
    <t>No.</t>
  </si>
  <si>
    <t>P/O NO.</t>
  </si>
  <si>
    <t>Model No.</t>
  </si>
  <si>
    <t>Qty</t>
  </si>
  <si>
    <t>Total</t>
  </si>
  <si>
    <t xml:space="preserve">Payment Terms: </t>
  </si>
  <si>
    <t>Net   W/T</t>
  </si>
  <si>
    <t>Gross   W/T</t>
  </si>
  <si>
    <t>Measurement</t>
  </si>
  <si>
    <r>
      <t>m</t>
    </r>
    <r>
      <rPr>
        <b/>
        <sz val="14"/>
        <color indexed="8"/>
        <rFont val="Calibri"/>
        <family val="2"/>
      </rPr>
      <t>³</t>
    </r>
  </si>
  <si>
    <t>Qty.</t>
  </si>
  <si>
    <t>Net W/T</t>
  </si>
  <si>
    <t>Gross W/T</t>
  </si>
  <si>
    <r>
      <t>m</t>
    </r>
    <r>
      <rPr>
        <b/>
        <sz val="13"/>
        <color indexed="8"/>
        <rFont val="Calibri"/>
        <family val="2"/>
      </rPr>
      <t>³</t>
    </r>
  </si>
  <si>
    <t>DESCRIPTION</t>
  </si>
  <si>
    <t>Box W/T</t>
  </si>
  <si>
    <t>TAN THUAN DONG VILLAGE, DISTRICT 7, HOCHIMINH CITY, VIETNAM</t>
  </si>
  <si>
    <t>RAW MATERIALS FOR WIRE HARNESS</t>
  </si>
  <si>
    <t>Commodity  : RAW MATERIALS FOR WIRE HARNESS</t>
  </si>
  <si>
    <t>Commodity: RAW MATERIALS FOR WIRE HARNESS</t>
  </si>
  <si>
    <t>TOTAL</t>
  </si>
  <si>
    <t>REMARKS: NO COMMERCIAL VALUE</t>
  </si>
  <si>
    <t>No. of  Box</t>
  </si>
  <si>
    <t>Qty per Box</t>
  </si>
  <si>
    <t xml:space="preserve"> </t>
  </si>
  <si>
    <t>Connector</t>
  </si>
  <si>
    <t>COH-CB2230-FALP</t>
  </si>
  <si>
    <t>COH-B2240-1-FALP</t>
  </si>
  <si>
    <t>Packing Attachment</t>
  </si>
  <si>
    <t>NAOKI YAMADA</t>
  </si>
  <si>
    <t>MATERIAL PROCUREMENT DEPUTY DEPARTMENT MANAGER</t>
  </si>
  <si>
    <t>COH-B2250-FALP</t>
  </si>
  <si>
    <t>T/T REMITTANCE WITHIN 90 DAYS AFTER IMPORT PERMIT DATE</t>
  </si>
  <si>
    <t>NO MARKS</t>
  </si>
  <si>
    <t>(6343) 455-6365</t>
  </si>
  <si>
    <t>FAPV-FALP-21-013</t>
  </si>
  <si>
    <t>WE AS SELLER HEREBY CONFIRM OUR DELIVERY TO YOU AS BUYER OF THE FOLLOWING ITEMS</t>
  </si>
  <si>
    <t>ON TERMS AND CONDITIONS AS STATED HEREIN.</t>
  </si>
  <si>
    <t xml:space="preserve">1. DESCRIPTION    </t>
  </si>
  <si>
    <t>AS THE ATTACHED SHEET</t>
  </si>
  <si>
    <t xml:space="preserve">2. QUANTITY        </t>
  </si>
  <si>
    <t xml:space="preserve">3. PRICE             </t>
  </si>
  <si>
    <t>AS SHOWN IN THE ATTACHED SHEET (IN US$)</t>
  </si>
  <si>
    <t>4. TOTAL AMOUNT</t>
  </si>
  <si>
    <t>5. SHIPMENT</t>
  </si>
  <si>
    <t>6. DESTINATION</t>
  </si>
  <si>
    <t>HOCHIMINH</t>
  </si>
  <si>
    <t>7. INSURANCE</t>
  </si>
  <si>
    <t xml:space="preserve">8. METHOD OF PAYMENT    </t>
  </si>
  <si>
    <t>T/T REMITTANCE WITHIN 30 DAYS AFTER THE END OF BL MONTH</t>
  </si>
  <si>
    <t>9. SHIPPING MARK</t>
  </si>
  <si>
    <t>PLEASE RETURN TO US THE DUPLICATE DULY SIGNED</t>
  </si>
  <si>
    <t>ACCEPTED AND CONFIRMED BY CONSIGNEE</t>
  </si>
  <si>
    <t xml:space="preserve">FURUKAWA AUTOMOTIVE SYSTEMS LIMA PHILS. INC. </t>
  </si>
  <si>
    <t>MPD, DEPUTY DEPT. MANAGER</t>
  </si>
  <si>
    <t>N/A</t>
  </si>
  <si>
    <t>NO COMMERCIAL VALUE ( VALUE DECLARED FOR CUSTOMS CLEARANCE PURPOSES ONLY )</t>
  </si>
  <si>
    <t>COH-BB2230-FALP</t>
  </si>
  <si>
    <t>Lot F, Binh Minh Industrial Park, My Loi Hamlet, My Hoa Commune, Binh Minh Town, Vinh Long Province, Viet Nam</t>
  </si>
  <si>
    <t>FURUKAWA AUTOMOTIVE SYSTEMS VINH LONG VIET NAM INC.</t>
  </si>
  <si>
    <t>FAVV WIRE HARNESS</t>
  </si>
  <si>
    <t>PR-BB2290-1-FALP</t>
  </si>
  <si>
    <t>PR-CB2290-FALP</t>
  </si>
  <si>
    <t>DA-584-B-FALP</t>
  </si>
  <si>
    <t>CAP-TDA2000-FALP</t>
  </si>
  <si>
    <t>TOTAL:</t>
  </si>
  <si>
    <t>Clip</t>
  </si>
  <si>
    <t>Cover</t>
  </si>
  <si>
    <t>Protector</t>
  </si>
  <si>
    <t>LOT F, BINH MINH INDUSTRIAL PARK</t>
  </si>
  <si>
    <t>MY LOI HAMLET, MY HOA COMMUNE, BINH MINH TOWN,</t>
  </si>
  <si>
    <t>VINH LONG PROVINCE, VIET NAM.</t>
  </si>
  <si>
    <t>TEL : 0270-3891180   FAX :0270-3891183</t>
  </si>
  <si>
    <t>0270-3891180</t>
  </si>
  <si>
    <t>0270-3891183</t>
  </si>
  <si>
    <t xml:space="preserve">Tel. No.: (+84) 0270-3891180 (151)     </t>
  </si>
  <si>
    <t>Attention Person: MS. THAO</t>
  </si>
  <si>
    <t>Att'n Person: MS. THAO</t>
  </si>
  <si>
    <t xml:space="preserve">Tel. No.: (+84) 0270-3891180 (151) </t>
  </si>
  <si>
    <t>VIETNAM</t>
  </si>
  <si>
    <t xml:space="preserve">PLYWOOD PALLET </t>
  </si>
  <si>
    <t>Invoice No. 59-PS-2022-00070</t>
  </si>
  <si>
    <t xml:space="preserve">      Date of issue: May 7,2022</t>
  </si>
  <si>
    <t>( TOTAL 13 PALLETS)</t>
  </si>
  <si>
    <r>
      <rPr>
        <b/>
        <sz val="16"/>
        <color indexed="8"/>
        <rFont val="Calibri"/>
        <family val="2"/>
      </rPr>
      <t xml:space="preserve">Total : 12,120 PIECES              </t>
    </r>
    <r>
      <rPr>
        <sz val="16"/>
        <color indexed="8"/>
        <rFont val="Calibri"/>
        <family val="2"/>
      </rPr>
      <t xml:space="preserve">     </t>
    </r>
  </si>
  <si>
    <t>PACKAGES: (13 pallets)</t>
  </si>
  <si>
    <t>CIF, VIETNAM</t>
  </si>
  <si>
    <t>FAVV-FALP-2022-0007REV</t>
  </si>
  <si>
    <t>Pallet No.</t>
  </si>
  <si>
    <t xml:space="preserve">      Date of issue: MaY 07,2022</t>
  </si>
  <si>
    <t>TOTAL OF 12,120 PIECES</t>
  </si>
  <si>
    <t>Pallet  No.1~ 14</t>
  </si>
  <si>
    <t>BUYER  to cover the CIF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</si>
</sst>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[$JPY]\ #,##0.00"/>
    <numFmt numFmtId="166" formatCode="0.00_);[Red]\(0.00\)"/>
    <numFmt numFmtId="167" formatCode="[$¥-411]#,##0.00"/>
    <numFmt numFmtId="168" formatCode="0.0000"/>
    <numFmt numFmtId="169" formatCode="[$$-409]#,##0.00"/>
    <numFmt numFmtId="170" formatCode="_(* #,##0_);_(* \(#,##0\);_(* &quot;-&quot;??_);_(@_)"/>
    <numFmt numFmtId="171" formatCode="0.0000000000000"/>
    <numFmt numFmtId="172" formatCode="_-* #,##0_-;\-* #,##0_-;_-* &quot;-&quot;??_-;_-@_-"/>
    <numFmt numFmtId="173" formatCode="[$USD]\ #,##0.00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name val="ＭＳ Ｐゴシック"/>
      <family val="3"/>
      <charset val="128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</font>
    <font>
      <b/>
      <sz val="16"/>
      <color indexed="8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indexed="8"/>
      <name val="Calibri"/>
      <family val="2"/>
    </font>
    <font>
      <sz val="12"/>
      <color rgb="FF000000"/>
      <name val="Calibri"/>
      <family val="2"/>
    </font>
    <font>
      <b/>
      <sz val="14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7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ＭＳ Ｐ明朝"/>
      <family val="1"/>
      <charset val="128"/>
    </font>
    <font>
      <b/>
      <sz val="11"/>
      <name val="Calibri"/>
      <family val="2"/>
      <scheme val="minor"/>
    </font>
    <font>
      <sz val="6"/>
      <name val="Calibri"/>
      <family val="3"/>
      <charset val="128"/>
      <scheme val="minor"/>
    </font>
    <font>
      <b/>
      <i/>
      <sz val="13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2"/>
      <color rgb="FF000000"/>
      <name val="Calibri"/>
      <family val="2"/>
    </font>
    <font>
      <sz val="13"/>
      <color rgb="FF000000"/>
      <name val="Calibri"/>
      <family val="2"/>
    </font>
    <font>
      <b/>
      <sz val="12"/>
      <name val="Calibri"/>
      <family val="2"/>
      <scheme val="minor"/>
    </font>
    <font>
      <b/>
      <sz val="13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8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15">
    <xf numFmtId="0" fontId="0" fillId="0" borderId="0" xfId="0"/>
    <xf numFmtId="0" fontId="0" fillId="0" borderId="0" xfId="0" applyFill="1"/>
    <xf numFmtId="0" fontId="0" fillId="0" borderId="0" xfId="0" quotePrefix="1" applyFill="1"/>
    <xf numFmtId="0" fontId="2" fillId="0" borderId="0" xfId="0" applyFont="1"/>
    <xf numFmtId="0" fontId="3" fillId="0" borderId="0" xfId="0" applyFont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2" borderId="0" xfId="0" applyFont="1" applyFill="1" applyBorder="1"/>
    <xf numFmtId="0" fontId="3" fillId="2" borderId="5" xfId="0" applyFont="1" applyFill="1" applyBorder="1"/>
    <xf numFmtId="0" fontId="7" fillId="2" borderId="4" xfId="2" applyFont="1" applyFill="1" applyBorder="1"/>
    <xf numFmtId="0" fontId="2" fillId="2" borderId="7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3" fillId="2" borderId="4" xfId="0" applyFont="1" applyFill="1" applyBorder="1"/>
    <xf numFmtId="0" fontId="4" fillId="2" borderId="4" xfId="0" applyFont="1" applyFill="1" applyBorder="1"/>
    <xf numFmtId="0" fontId="4" fillId="2" borderId="0" xfId="0" applyFont="1" applyFill="1" applyBorder="1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2" fillId="2" borderId="5" xfId="0" applyFont="1" applyFill="1" applyBorder="1" applyAlignment="1">
      <alignment horizontal="center" vertical="top"/>
    </xf>
    <xf numFmtId="165" fontId="3" fillId="2" borderId="4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165" fontId="2" fillId="2" borderId="6" xfId="0" applyNumberFormat="1" applyFont="1" applyFill="1" applyBorder="1" applyAlignment="1">
      <alignment vertical="center"/>
    </xf>
    <xf numFmtId="165" fontId="0" fillId="2" borderId="7" xfId="0" applyNumberFormat="1" applyFill="1" applyBorder="1" applyAlignment="1"/>
    <xf numFmtId="165" fontId="0" fillId="2" borderId="8" xfId="0" applyNumberFormat="1" applyFill="1" applyBorder="1" applyAlignment="1"/>
    <xf numFmtId="0" fontId="0" fillId="2" borderId="1" xfId="0" applyFill="1" applyBorder="1"/>
    <xf numFmtId="0" fontId="0" fillId="2" borderId="2" xfId="0" applyFill="1" applyBorder="1"/>
    <xf numFmtId="0" fontId="11" fillId="0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4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0" fillId="0" borderId="9" xfId="0" applyBorder="1"/>
    <xf numFmtId="0" fontId="0" fillId="0" borderId="9" xfId="0" applyFill="1" applyBorder="1"/>
    <xf numFmtId="0" fontId="8" fillId="0" borderId="0" xfId="0" applyFont="1"/>
    <xf numFmtId="0" fontId="15" fillId="0" borderId="0" xfId="0" applyFont="1" applyFill="1"/>
    <xf numFmtId="0" fontId="16" fillId="0" borderId="0" xfId="0" applyFont="1" applyFill="1" applyAlignment="1">
      <alignment horizontal="right"/>
    </xf>
    <xf numFmtId="0" fontId="18" fillId="0" borderId="0" xfId="0" applyFont="1"/>
    <xf numFmtId="0" fontId="11" fillId="0" borderId="0" xfId="0" applyFont="1"/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4" fillId="2" borderId="0" xfId="0" applyFont="1" applyFill="1" applyBorder="1" applyAlignment="1"/>
    <xf numFmtId="0" fontId="4" fillId="2" borderId="5" xfId="0" applyFont="1" applyFill="1" applyBorder="1" applyAlignment="1"/>
    <xf numFmtId="0" fontId="2" fillId="2" borderId="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2" borderId="4" xfId="0" applyFont="1" applyFill="1" applyBorder="1" applyAlignment="1"/>
    <xf numFmtId="0" fontId="4" fillId="2" borderId="6" xfId="0" applyFont="1" applyFill="1" applyBorder="1" applyAlignment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/>
    </xf>
    <xf numFmtId="165" fontId="20" fillId="2" borderId="0" xfId="0" applyNumberFormat="1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2" fontId="20" fillId="2" borderId="0" xfId="0" applyNumberFormat="1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left" vertical="center"/>
    </xf>
    <xf numFmtId="0" fontId="20" fillId="2" borderId="0" xfId="0" applyFont="1" applyFill="1" applyBorder="1"/>
    <xf numFmtId="0" fontId="20" fillId="2" borderId="8" xfId="0" applyFont="1" applyFill="1" applyBorder="1" applyAlignment="1">
      <alignment horizontal="left" vertical="center"/>
    </xf>
    <xf numFmtId="0" fontId="16" fillId="0" borderId="0" xfId="0" applyFont="1" applyFill="1"/>
    <xf numFmtId="0" fontId="21" fillId="0" borderId="0" xfId="0" applyFont="1" applyFill="1"/>
    <xf numFmtId="0" fontId="21" fillId="0" borderId="0" xfId="0" applyFont="1"/>
    <xf numFmtId="0" fontId="0" fillId="2" borderId="0" xfId="0" applyFill="1"/>
    <xf numFmtId="0" fontId="4" fillId="2" borderId="4" xfId="0" applyFont="1" applyFill="1" applyBorder="1" applyAlignment="1">
      <alignment vertical="top"/>
    </xf>
    <xf numFmtId="0" fontId="0" fillId="0" borderId="0" xfId="0" applyFill="1" applyBorder="1"/>
    <xf numFmtId="2" fontId="20" fillId="2" borderId="0" xfId="0" applyNumberFormat="1" applyFont="1" applyFill="1" applyBorder="1" applyAlignment="1">
      <alignment horizontal="left" vertical="center"/>
    </xf>
    <xf numFmtId="2" fontId="20" fillId="0" borderId="0" xfId="0" applyNumberFormat="1" applyFont="1" applyBorder="1"/>
    <xf numFmtId="2" fontId="20" fillId="0" borderId="7" xfId="0" applyNumberFormat="1" applyFont="1" applyBorder="1"/>
    <xf numFmtId="0" fontId="20" fillId="2" borderId="7" xfId="0" applyFont="1" applyFill="1" applyBorder="1" applyAlignment="1">
      <alignment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2" fontId="20" fillId="2" borderId="0" xfId="0" applyNumberFormat="1" applyFont="1" applyFill="1" applyBorder="1" applyAlignment="1">
      <alignment vertical="center"/>
    </xf>
    <xf numFmtId="0" fontId="24" fillId="2" borderId="4" xfId="2" applyFont="1" applyFill="1" applyBorder="1"/>
    <xf numFmtId="0" fontId="4" fillId="2" borderId="7" xfId="0" applyFont="1" applyFill="1" applyBorder="1" applyAlignment="1">
      <alignment vertical="top"/>
    </xf>
    <xf numFmtId="0" fontId="4" fillId="2" borderId="8" xfId="0" applyFont="1" applyFill="1" applyBorder="1" applyAlignment="1">
      <alignment vertical="top"/>
    </xf>
    <xf numFmtId="0" fontId="4" fillId="2" borderId="5" xfId="0" applyFont="1" applyFill="1" applyBorder="1"/>
    <xf numFmtId="0" fontId="4" fillId="0" borderId="0" xfId="0" applyFont="1"/>
    <xf numFmtId="0" fontId="2" fillId="0" borderId="0" xfId="0" applyFont="1" applyAlignment="1">
      <alignment vertical="center"/>
    </xf>
    <xf numFmtId="0" fontId="0" fillId="2" borderId="0" xfId="0" applyFont="1" applyFill="1" applyBorder="1"/>
    <xf numFmtId="0" fontId="11" fillId="2" borderId="0" xfId="0" applyFont="1" applyFill="1" applyBorder="1" applyAlignment="1">
      <alignment vertical="top"/>
    </xf>
    <xf numFmtId="0" fontId="20" fillId="0" borderId="0" xfId="0" applyFont="1" applyFill="1" applyBorder="1" applyAlignment="1"/>
    <xf numFmtId="0" fontId="20" fillId="0" borderId="0" xfId="0" applyFont="1" applyFill="1" applyBorder="1" applyAlignment="1">
      <alignment horizontal="center"/>
    </xf>
    <xf numFmtId="0" fontId="20" fillId="0" borderId="5" xfId="0" applyFont="1" applyFill="1" applyBorder="1" applyAlignment="1"/>
    <xf numFmtId="15" fontId="11" fillId="0" borderId="0" xfId="0" applyNumberFormat="1" applyFont="1" applyAlignment="1">
      <alignment horizontal="center"/>
    </xf>
    <xf numFmtId="0" fontId="2" fillId="0" borderId="7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7" fillId="2" borderId="4" xfId="2" applyFont="1" applyFill="1" applyBorder="1"/>
    <xf numFmtId="0" fontId="24" fillId="2" borderId="6" xfId="2" applyFont="1" applyFill="1" applyBorder="1"/>
    <xf numFmtId="0" fontId="8" fillId="2" borderId="0" xfId="0" applyFont="1" applyFill="1" applyBorder="1" applyAlignment="1">
      <alignment vertical="top"/>
    </xf>
    <xf numFmtId="0" fontId="26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vertical="top"/>
    </xf>
    <xf numFmtId="0" fontId="0" fillId="0" borderId="8" xfId="0" applyBorder="1"/>
    <xf numFmtId="0" fontId="20" fillId="2" borderId="0" xfId="0" applyFont="1" applyFill="1" applyAlignment="1">
      <alignment horizontal="center" vertical="center"/>
    </xf>
    <xf numFmtId="171" fontId="0" fillId="0" borderId="0" xfId="0" applyNumberFormat="1"/>
    <xf numFmtId="0" fontId="30" fillId="2" borderId="7" xfId="0" applyFont="1" applyFill="1" applyBorder="1" applyAlignment="1">
      <alignment horizontal="center" vertical="center"/>
    </xf>
    <xf numFmtId="0" fontId="30" fillId="2" borderId="7" xfId="0" applyFont="1" applyFill="1" applyBorder="1"/>
    <xf numFmtId="0" fontId="30" fillId="0" borderId="7" xfId="0" applyFont="1" applyBorder="1" applyAlignment="1">
      <alignment horizontal="left"/>
    </xf>
    <xf numFmtId="0" fontId="28" fillId="0" borderId="4" xfId="0" applyFont="1" applyBorder="1"/>
    <xf numFmtId="0" fontId="29" fillId="2" borderId="0" xfId="0" applyFont="1" applyFill="1" applyAlignment="1">
      <alignment vertical="center"/>
    </xf>
    <xf numFmtId="0" fontId="28" fillId="0" borderId="0" xfId="0" applyFont="1"/>
    <xf numFmtId="0" fontId="30" fillId="0" borderId="6" xfId="0" applyFont="1" applyBorder="1" applyAlignment="1">
      <alignment horizontal="center"/>
    </xf>
    <xf numFmtId="165" fontId="30" fillId="2" borderId="7" xfId="0" applyNumberFormat="1" applyFont="1" applyFill="1" applyBorder="1" applyAlignment="1">
      <alignment horizontal="center" vertical="center"/>
    </xf>
    <xf numFmtId="0" fontId="28" fillId="0" borderId="7" xfId="0" applyFont="1" applyBorder="1"/>
    <xf numFmtId="0" fontId="30" fillId="2" borderId="7" xfId="0" applyFont="1" applyFill="1" applyBorder="1" applyAlignment="1">
      <alignment horizontal="left" vertical="center"/>
    </xf>
    <xf numFmtId="2" fontId="30" fillId="2" borderId="7" xfId="0" applyNumberFormat="1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/>
    </xf>
    <xf numFmtId="0" fontId="30" fillId="2" borderId="0" xfId="0" applyFont="1" applyFill="1" applyBorder="1"/>
    <xf numFmtId="0" fontId="30" fillId="2" borderId="0" xfId="0" applyFont="1" applyFill="1" applyBorder="1" applyAlignment="1">
      <alignment vertical="center"/>
    </xf>
    <xf numFmtId="165" fontId="30" fillId="2" borderId="0" xfId="0" applyNumberFormat="1" applyFont="1" applyFill="1" applyBorder="1" applyAlignment="1">
      <alignment horizontal="center" vertical="center"/>
    </xf>
    <xf numFmtId="2" fontId="30" fillId="2" borderId="0" xfId="0" applyNumberFormat="1" applyFont="1" applyFill="1" applyBorder="1" applyAlignment="1">
      <alignment horizontal="left" vertical="center"/>
    </xf>
    <xf numFmtId="0" fontId="30" fillId="2" borderId="0" xfId="0" applyFont="1" applyFill="1" applyBorder="1" applyAlignment="1">
      <alignment horizontal="left" vertical="center"/>
    </xf>
    <xf numFmtId="2" fontId="30" fillId="2" borderId="0" xfId="0" applyNumberFormat="1" applyFont="1" applyFill="1" applyBorder="1" applyAlignment="1">
      <alignment horizontal="center" vertical="center"/>
    </xf>
    <xf numFmtId="2" fontId="30" fillId="0" borderId="0" xfId="0" applyNumberFormat="1" applyFont="1" applyBorder="1"/>
    <xf numFmtId="0" fontId="30" fillId="2" borderId="0" xfId="0" applyFont="1" applyFill="1" applyBorder="1" applyAlignment="1">
      <alignment horizontal="center" vertical="center"/>
    </xf>
    <xf numFmtId="0" fontId="28" fillId="0" borderId="0" xfId="0" applyFont="1" applyFill="1" applyBorder="1"/>
    <xf numFmtId="0" fontId="29" fillId="2" borderId="0" xfId="0" applyFont="1" applyFill="1" applyBorder="1" applyAlignment="1">
      <alignment vertical="center"/>
    </xf>
    <xf numFmtId="0" fontId="28" fillId="0" borderId="0" xfId="0" applyFont="1" applyBorder="1"/>
    <xf numFmtId="168" fontId="0" fillId="0" borderId="0" xfId="0" applyNumberFormat="1"/>
    <xf numFmtId="0" fontId="0" fillId="0" borderId="0" xfId="0" applyFill="1" applyAlignment="1"/>
    <xf numFmtId="169" fontId="14" fillId="0" borderId="13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4" xfId="0" applyFont="1" applyFill="1" applyBorder="1" applyAlignment="1"/>
    <xf numFmtId="0" fontId="2" fillId="2" borderId="0" xfId="0" applyFont="1" applyFill="1" applyBorder="1" applyAlignment="1"/>
    <xf numFmtId="0" fontId="4" fillId="2" borderId="4" xfId="0" applyFont="1" applyFill="1" applyBorder="1"/>
    <xf numFmtId="170" fontId="0" fillId="0" borderId="0" xfId="1" applyNumberFormat="1" applyFont="1"/>
    <xf numFmtId="170" fontId="3" fillId="0" borderId="0" xfId="1" applyNumberFormat="1" applyFont="1"/>
    <xf numFmtId="0" fontId="33" fillId="0" borderId="0" xfId="0" applyFont="1" applyAlignment="1">
      <alignment horizontal="left" vertical="center"/>
    </xf>
    <xf numFmtId="164" fontId="3" fillId="0" borderId="0" xfId="0" applyNumberFormat="1" applyFont="1"/>
    <xf numFmtId="172" fontId="3" fillId="0" borderId="0" xfId="0" applyNumberFormat="1" applyFont="1" applyAlignment="1">
      <alignment horizontal="center" vertical="center"/>
    </xf>
    <xf numFmtId="0" fontId="26" fillId="2" borderId="1" xfId="0" applyFont="1" applyFill="1" applyBorder="1" applyAlignment="1">
      <alignment vertical="top"/>
    </xf>
    <xf numFmtId="0" fontId="23" fillId="0" borderId="13" xfId="0" applyFont="1" applyBorder="1" applyAlignment="1">
      <alignment horizontal="center" vertical="center" wrapText="1"/>
    </xf>
    <xf numFmtId="4" fontId="14" fillId="0" borderId="13" xfId="0" applyNumberFormat="1" applyFont="1" applyBorder="1" applyAlignment="1">
      <alignment horizontal="center" vertical="center"/>
    </xf>
    <xf numFmtId="170" fontId="0" fillId="0" borderId="0" xfId="0" applyNumberFormat="1"/>
    <xf numFmtId="43" fontId="0" fillId="0" borderId="0" xfId="0" applyNumberFormat="1"/>
    <xf numFmtId="0" fontId="15" fillId="0" borderId="0" xfId="0" applyFont="1"/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170" fontId="18" fillId="0" borderId="0" xfId="1" applyNumberFormat="1" applyFont="1"/>
    <xf numFmtId="170" fontId="11" fillId="0" borderId="0" xfId="1" applyNumberFormat="1" applyFont="1"/>
    <xf numFmtId="170" fontId="3" fillId="0" borderId="0" xfId="1" applyNumberFormat="1" applyFont="1" applyAlignment="1">
      <alignment horizontal="center" vertical="center"/>
    </xf>
    <xf numFmtId="170" fontId="3" fillId="0" borderId="0" xfId="1" applyNumberFormat="1" applyFont="1" applyBorder="1"/>
    <xf numFmtId="170" fontId="0" fillId="0" borderId="0" xfId="1" applyNumberFormat="1" applyFont="1" applyBorder="1"/>
    <xf numFmtId="0" fontId="24" fillId="0" borderId="0" xfId="0" applyFont="1"/>
    <xf numFmtId="0" fontId="23" fillId="2" borderId="13" xfId="0" applyFont="1" applyFill="1" applyBorder="1" applyAlignment="1">
      <alignment horizontal="center" vertical="center"/>
    </xf>
    <xf numFmtId="170" fontId="14" fillId="0" borderId="13" xfId="1" applyNumberFormat="1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/>
    </xf>
    <xf numFmtId="0" fontId="30" fillId="2" borderId="7" xfId="0" applyFont="1" applyFill="1" applyBorder="1" applyAlignment="1">
      <alignment vertical="center"/>
    </xf>
    <xf numFmtId="2" fontId="30" fillId="2" borderId="7" xfId="0" applyNumberFormat="1" applyFont="1" applyFill="1" applyBorder="1" applyAlignment="1">
      <alignment vertical="center"/>
    </xf>
    <xf numFmtId="2" fontId="30" fillId="2" borderId="7" xfId="0" applyNumberFormat="1" applyFont="1" applyFill="1" applyBorder="1" applyAlignment="1">
      <alignment horizontal="left" vertical="center"/>
    </xf>
    <xf numFmtId="0" fontId="0" fillId="0" borderId="0" xfId="0"/>
    <xf numFmtId="0" fontId="2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0" fontId="4" fillId="0" borderId="14" xfId="1" applyNumberFormat="1" applyFont="1" applyBorder="1" applyAlignment="1">
      <alignment horizontal="center"/>
    </xf>
    <xf numFmtId="167" fontId="4" fillId="0" borderId="14" xfId="0" applyNumberFormat="1" applyFont="1" applyBorder="1" applyAlignment="1">
      <alignment horizontal="center"/>
    </xf>
    <xf numFmtId="169" fontId="4" fillId="0" borderId="14" xfId="1" applyNumberFormat="1" applyFont="1" applyBorder="1" applyAlignment="1">
      <alignment horizontal="center"/>
    </xf>
    <xf numFmtId="4" fontId="23" fillId="0" borderId="13" xfId="0" applyNumberFormat="1" applyFont="1" applyBorder="1" applyAlignment="1">
      <alignment horizontal="center" vertical="center"/>
    </xf>
    <xf numFmtId="0" fontId="3" fillId="2" borderId="0" xfId="0" applyFont="1" applyFill="1"/>
    <xf numFmtId="0" fontId="37" fillId="0" borderId="0" xfId="0" applyFont="1"/>
    <xf numFmtId="0" fontId="36" fillId="0" borderId="0" xfId="0" applyFont="1"/>
    <xf numFmtId="173" fontId="36" fillId="0" borderId="0" xfId="0" applyNumberFormat="1" applyFont="1" applyAlignment="1">
      <alignment horizontal="center"/>
    </xf>
    <xf numFmtId="15" fontId="36" fillId="0" borderId="0" xfId="0" applyNumberFormat="1" applyFont="1"/>
    <xf numFmtId="0" fontId="36" fillId="2" borderId="0" xfId="0" applyFont="1" applyFill="1"/>
    <xf numFmtId="0" fontId="38" fillId="0" borderId="7" xfId="0" applyFont="1" applyBorder="1"/>
    <xf numFmtId="0" fontId="38" fillId="0" borderId="0" xfId="0" applyFont="1"/>
    <xf numFmtId="0" fontId="25" fillId="0" borderId="1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170" fontId="14" fillId="0" borderId="6" xfId="1" applyNumberFormat="1" applyFont="1" applyFill="1" applyBorder="1" applyAlignment="1">
      <alignment vertical="center"/>
    </xf>
    <xf numFmtId="4" fontId="14" fillId="0" borderId="12" xfId="0" applyNumberFormat="1" applyFont="1" applyBorder="1" applyAlignment="1">
      <alignment horizontal="center" vertical="center"/>
    </xf>
    <xf numFmtId="169" fontId="14" fillId="0" borderId="12" xfId="1" applyNumberFormat="1" applyFont="1" applyFill="1" applyBorder="1" applyAlignment="1">
      <alignment horizontal="center" vertical="center"/>
    </xf>
    <xf numFmtId="0" fontId="41" fillId="0" borderId="18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42" fillId="0" borderId="13" xfId="0" applyFont="1" applyBorder="1" applyAlignment="1">
      <alignment horizontal="center" vertical="center"/>
    </xf>
    <xf numFmtId="170" fontId="41" fillId="0" borderId="18" xfId="1" applyNumberFormat="1" applyFont="1" applyBorder="1" applyAlignment="1">
      <alignment horizontal="center"/>
    </xf>
    <xf numFmtId="167" fontId="41" fillId="0" borderId="13" xfId="0" applyNumberFormat="1" applyFont="1" applyBorder="1" applyAlignment="1">
      <alignment horizontal="center"/>
    </xf>
    <xf numFmtId="169" fontId="41" fillId="0" borderId="13" xfId="1" applyNumberFormat="1" applyFont="1" applyBorder="1" applyAlignment="1">
      <alignment horizontal="center"/>
    </xf>
    <xf numFmtId="0" fontId="43" fillId="0" borderId="13" xfId="0" applyFont="1" applyBorder="1" applyAlignment="1">
      <alignment horizontal="center" vertical="center" wrapText="1"/>
    </xf>
    <xf numFmtId="0" fontId="43" fillId="2" borderId="13" xfId="0" applyFont="1" applyFill="1" applyBorder="1" applyAlignment="1">
      <alignment horizontal="center" vertical="center"/>
    </xf>
    <xf numFmtId="4" fontId="35" fillId="0" borderId="14" xfId="0" applyNumberFormat="1" applyFont="1" applyBorder="1" applyAlignment="1">
      <alignment horizontal="center" vertical="center"/>
    </xf>
    <xf numFmtId="2" fontId="23" fillId="2" borderId="13" xfId="0" applyNumberFormat="1" applyFont="1" applyFill="1" applyBorder="1" applyAlignment="1">
      <alignment horizontal="center" vertical="center"/>
    </xf>
    <xf numFmtId="0" fontId="36" fillId="0" borderId="0" xfId="0" applyFont="1"/>
    <xf numFmtId="0" fontId="44" fillId="2" borderId="4" xfId="2" applyFont="1" applyFill="1" applyBorder="1"/>
    <xf numFmtId="0" fontId="14" fillId="2" borderId="4" xfId="0" applyFont="1" applyFill="1" applyBorder="1" applyAlignment="1">
      <alignment vertical="top"/>
    </xf>
    <xf numFmtId="0" fontId="8" fillId="2" borderId="7" xfId="0" applyFont="1" applyFill="1" applyBorder="1" applyAlignment="1">
      <alignment vertical="top"/>
    </xf>
    <xf numFmtId="0" fontId="26" fillId="2" borderId="0" xfId="0" applyFont="1" applyFill="1" applyBorder="1" applyAlignment="1">
      <alignment vertical="top"/>
    </xf>
    <xf numFmtId="0" fontId="0" fillId="0" borderId="0" xfId="0" applyBorder="1"/>
    <xf numFmtId="166" fontId="10" fillId="0" borderId="0" xfId="3" applyNumberFormat="1" applyFont="1" applyBorder="1" applyAlignment="1">
      <alignment vertical="center"/>
    </xf>
    <xf numFmtId="15" fontId="2" fillId="2" borderId="0" xfId="0" applyNumberFormat="1" applyFont="1" applyFill="1" applyBorder="1" applyAlignment="1">
      <alignment horizontal="left" vertical="top"/>
    </xf>
    <xf numFmtId="0" fontId="2" fillId="2" borderId="0" xfId="0" applyNumberFormat="1" applyFont="1" applyFill="1" applyBorder="1" applyAlignment="1"/>
    <xf numFmtId="3" fontId="35" fillId="0" borderId="14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2" fontId="43" fillId="2" borderId="13" xfId="0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/>
    </xf>
    <xf numFmtId="0" fontId="45" fillId="0" borderId="11" xfId="0" applyFont="1" applyBorder="1" applyAlignment="1">
      <alignment vertical="center" wrapText="1"/>
    </xf>
    <xf numFmtId="0" fontId="9" fillId="0" borderId="0" xfId="0" applyFont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3" fontId="35" fillId="0" borderId="0" xfId="0" applyNumberFormat="1" applyFont="1" applyBorder="1" applyAlignment="1">
      <alignment horizontal="center" vertical="center"/>
    </xf>
    <xf numFmtId="4" fontId="35" fillId="0" borderId="0" xfId="0" applyNumberFormat="1" applyFont="1" applyBorder="1" applyAlignment="1">
      <alignment horizontal="center" vertical="center"/>
    </xf>
    <xf numFmtId="44" fontId="35" fillId="0" borderId="0" xfId="21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44" fontId="35" fillId="0" borderId="16" xfId="21" applyFont="1" applyBorder="1" applyAlignment="1">
      <alignment horizontal="center" vertical="center"/>
    </xf>
    <xf numFmtId="0" fontId="0" fillId="2" borderId="13" xfId="0" applyFill="1" applyBorder="1"/>
    <xf numFmtId="2" fontId="2" fillId="2" borderId="13" xfId="21" applyNumberFormat="1" applyFont="1" applyFill="1" applyBorder="1" applyAlignment="1">
      <alignment horizontal="center"/>
    </xf>
    <xf numFmtId="0" fontId="8" fillId="2" borderId="0" xfId="0" applyFont="1" applyFill="1"/>
    <xf numFmtId="3" fontId="0" fillId="2" borderId="0" xfId="0" applyNumberFormat="1" applyFill="1"/>
    <xf numFmtId="4" fontId="35" fillId="2" borderId="0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 wrapText="1"/>
    </xf>
    <xf numFmtId="0" fontId="15" fillId="2" borderId="0" xfId="0" applyFont="1" applyFill="1" applyAlignment="1">
      <alignment horizontal="left"/>
    </xf>
    <xf numFmtId="43" fontId="0" fillId="2" borderId="0" xfId="1" applyFont="1" applyFill="1"/>
    <xf numFmtId="170" fontId="0" fillId="2" borderId="0" xfId="1" applyNumberFormat="1" applyFont="1" applyFill="1"/>
    <xf numFmtId="3" fontId="31" fillId="2" borderId="0" xfId="0" applyNumberFormat="1" applyFont="1" applyFill="1"/>
    <xf numFmtId="0" fontId="31" fillId="2" borderId="0" xfId="0" applyFont="1" applyFill="1"/>
    <xf numFmtId="170" fontId="31" fillId="2" borderId="0" xfId="1" applyNumberFormat="1" applyFont="1" applyFill="1"/>
    <xf numFmtId="17" fontId="34" fillId="2" borderId="0" xfId="0" applyNumberFormat="1" applyFont="1" applyFill="1"/>
    <xf numFmtId="43" fontId="31" fillId="2" borderId="0" xfId="1" applyFont="1" applyFill="1"/>
    <xf numFmtId="0" fontId="21" fillId="2" borderId="0" xfId="0" applyFont="1" applyFill="1"/>
    <xf numFmtId="3" fontId="21" fillId="2" borderId="0" xfId="0" applyNumberFormat="1" applyFont="1" applyFill="1"/>
    <xf numFmtId="170" fontId="21" fillId="2" borderId="0" xfId="1" applyNumberFormat="1" applyFont="1" applyFill="1"/>
    <xf numFmtId="43" fontId="21" fillId="2" borderId="0" xfId="1" applyFont="1" applyFill="1"/>
    <xf numFmtId="170" fontId="3" fillId="2" borderId="0" xfId="1" applyNumberFormat="1" applyFont="1" applyFill="1"/>
    <xf numFmtId="43" fontId="3" fillId="2" borderId="0" xfId="1" applyFont="1" applyFill="1"/>
    <xf numFmtId="43" fontId="11" fillId="2" borderId="0" xfId="1" applyFont="1" applyFill="1"/>
    <xf numFmtId="0" fontId="11" fillId="2" borderId="0" xfId="0" applyFont="1" applyFill="1"/>
    <xf numFmtId="0" fontId="15" fillId="2" borderId="0" xfId="0" applyFont="1" applyFill="1" applyAlignment="1">
      <alignment horizontal="right"/>
    </xf>
    <xf numFmtId="0" fontId="4" fillId="0" borderId="13" xfId="0" applyFont="1" applyFill="1" applyBorder="1" applyAlignment="1">
      <alignment horizontal="center" vertical="center"/>
    </xf>
    <xf numFmtId="0" fontId="43" fillId="0" borderId="13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 wrapText="1"/>
    </xf>
    <xf numFmtId="2" fontId="25" fillId="0" borderId="13" xfId="0" applyNumberFormat="1" applyFont="1" applyFill="1" applyBorder="1" applyAlignment="1">
      <alignment horizontal="center" vertical="center"/>
    </xf>
    <xf numFmtId="0" fontId="25" fillId="0" borderId="13" xfId="0" applyNumberFormat="1" applyFont="1" applyFill="1" applyBorder="1" applyAlignment="1">
      <alignment horizontal="center" vertical="center"/>
    </xf>
    <xf numFmtId="1" fontId="2" fillId="2" borderId="13" xfId="21" applyNumberFormat="1" applyFont="1" applyFill="1" applyBorder="1" applyAlignment="1">
      <alignment horizontal="center"/>
    </xf>
    <xf numFmtId="15" fontId="32" fillId="2" borderId="0" xfId="0" applyNumberFormat="1" applyFont="1" applyFill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168" fontId="25" fillId="0" borderId="13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/>
    </xf>
    <xf numFmtId="0" fontId="36" fillId="0" borderId="0" xfId="0" applyFont="1" applyAlignment="1">
      <alignment horizontal="center" wrapText="1"/>
    </xf>
    <xf numFmtId="15" fontId="2" fillId="2" borderId="0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/>
    </xf>
    <xf numFmtId="0" fontId="8" fillId="2" borderId="4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9" fontId="3" fillId="2" borderId="4" xfId="0" applyNumberFormat="1" applyFont="1" applyFill="1" applyBorder="1" applyAlignment="1">
      <alignment horizontal="center" vertical="center" wrapText="1"/>
    </xf>
    <xf numFmtId="169" fontId="3" fillId="2" borderId="0" xfId="0" applyNumberFormat="1" applyFont="1" applyFill="1" applyBorder="1" applyAlignment="1">
      <alignment horizontal="center" wrapText="1"/>
    </xf>
    <xf numFmtId="169" fontId="3" fillId="2" borderId="5" xfId="0" applyNumberFormat="1" applyFont="1" applyFill="1" applyBorder="1" applyAlignment="1">
      <alignment horizontal="center" wrapText="1"/>
    </xf>
    <xf numFmtId="169" fontId="2" fillId="2" borderId="2" xfId="0" applyNumberFormat="1" applyFont="1" applyFill="1" applyBorder="1" applyAlignment="1">
      <alignment horizontal="center" vertical="top"/>
    </xf>
    <xf numFmtId="169" fontId="2" fillId="2" borderId="3" xfId="0" applyNumberFormat="1" applyFont="1" applyFill="1" applyBorder="1" applyAlignment="1">
      <alignment horizontal="center" vertical="top"/>
    </xf>
    <xf numFmtId="169" fontId="2" fillId="2" borderId="0" xfId="0" applyNumberFormat="1" applyFont="1" applyFill="1" applyBorder="1" applyAlignment="1">
      <alignment horizontal="center" vertical="top"/>
    </xf>
    <xf numFmtId="169" fontId="2" fillId="2" borderId="5" xfId="0" applyNumberFormat="1" applyFont="1" applyFill="1" applyBorder="1" applyAlignment="1">
      <alignment horizontal="center" vertical="top"/>
    </xf>
    <xf numFmtId="169" fontId="2" fillId="2" borderId="7" xfId="0" applyNumberFormat="1" applyFont="1" applyFill="1" applyBorder="1" applyAlignment="1">
      <alignment horizontal="center" vertical="top"/>
    </xf>
    <xf numFmtId="169" fontId="2" fillId="2" borderId="8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30" fillId="0" borderId="7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40" fillId="0" borderId="1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2" fontId="24" fillId="2" borderId="4" xfId="0" applyNumberFormat="1" applyFont="1" applyFill="1" applyBorder="1" applyAlignment="1">
      <alignment horizontal="center" vertical="center"/>
    </xf>
    <xf numFmtId="2" fontId="24" fillId="2" borderId="0" xfId="0" applyNumberFormat="1" applyFont="1" applyFill="1" applyBorder="1" applyAlignment="1">
      <alignment horizontal="center" vertical="center"/>
    </xf>
    <xf numFmtId="2" fontId="24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168" fontId="25" fillId="0" borderId="11" xfId="0" applyNumberFormat="1" applyFont="1" applyFill="1" applyBorder="1" applyAlignment="1">
      <alignment horizontal="center" vertical="center"/>
    </xf>
    <xf numFmtId="168" fontId="25" fillId="0" borderId="12" xfId="0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68" fontId="25" fillId="0" borderId="17" xfId="0" applyNumberFormat="1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15" fontId="32" fillId="2" borderId="0" xfId="0" applyNumberFormat="1" applyFont="1" applyFill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3" fontId="9" fillId="2" borderId="11" xfId="0" applyNumberFormat="1" applyFont="1" applyFill="1" applyBorder="1" applyAlignment="1">
      <alignment horizontal="center" vertical="center"/>
    </xf>
    <xf numFmtId="3" fontId="9" fillId="2" borderId="12" xfId="0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3" fillId="3" borderId="13" xfId="0" applyFont="1" applyFill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 vertical="center" wrapText="1"/>
    </xf>
    <xf numFmtId="0" fontId="25" fillId="3" borderId="13" xfId="0" applyNumberFormat="1" applyFont="1" applyFill="1" applyBorder="1" applyAlignment="1">
      <alignment horizontal="center" vertical="center"/>
    </xf>
    <xf numFmtId="2" fontId="25" fillId="3" borderId="13" xfId="0" applyNumberFormat="1" applyFont="1" applyFill="1" applyBorder="1" applyAlignment="1">
      <alignment horizontal="center" vertical="center"/>
    </xf>
    <xf numFmtId="168" fontId="25" fillId="3" borderId="13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3" fillId="4" borderId="13" xfId="0" applyFont="1" applyFill="1" applyBorder="1" applyAlignment="1">
      <alignment horizontal="center" vertical="center" wrapText="1"/>
    </xf>
    <xf numFmtId="0" fontId="23" fillId="4" borderId="13" xfId="0" applyFont="1" applyFill="1" applyBorder="1" applyAlignment="1">
      <alignment horizontal="center" vertical="center"/>
    </xf>
    <xf numFmtId="0" fontId="25" fillId="4" borderId="13" xfId="0" applyFont="1" applyFill="1" applyBorder="1" applyAlignment="1">
      <alignment horizontal="center" vertical="center" wrapText="1"/>
    </xf>
    <xf numFmtId="0" fontId="25" fillId="4" borderId="13" xfId="0" applyNumberFormat="1" applyFont="1" applyFill="1" applyBorder="1" applyAlignment="1">
      <alignment horizontal="center" vertical="center"/>
    </xf>
    <xf numFmtId="2" fontId="25" fillId="4" borderId="13" xfId="0" applyNumberFormat="1" applyFont="1" applyFill="1" applyBorder="1" applyAlignment="1">
      <alignment horizontal="center" vertical="center"/>
    </xf>
    <xf numFmtId="168" fontId="25" fillId="4" borderId="13" xfId="0" applyNumberFormat="1" applyFont="1" applyFill="1" applyBorder="1" applyAlignment="1">
      <alignment horizontal="center" vertical="center"/>
    </xf>
  </cellXfs>
  <cellStyles count="28">
    <cellStyle name="Comma" xfId="1" builtinId="3"/>
    <cellStyle name="Comma 2" xfId="5" xr:uid="{00000000-0005-0000-0000-000001000000}"/>
    <cellStyle name="Comma 2 2" xfId="6" xr:uid="{00000000-0005-0000-0000-000002000000}"/>
    <cellStyle name="Comma 2 2 2" xfId="8" xr:uid="{00000000-0005-0000-0000-000003000000}"/>
    <cellStyle name="Comma 2 2 2 2" xfId="12" xr:uid="{00000000-0005-0000-0000-000004000000}"/>
    <cellStyle name="Comma 2 2 2 2 2" xfId="20" xr:uid="{00000000-0005-0000-0000-000005000000}"/>
    <cellStyle name="Comma 2 2 2 3" xfId="16" xr:uid="{00000000-0005-0000-0000-000006000000}"/>
    <cellStyle name="Comma 2 2 3" xfId="10" xr:uid="{00000000-0005-0000-0000-000007000000}"/>
    <cellStyle name="Comma 2 2 3 2" xfId="18" xr:uid="{00000000-0005-0000-0000-000008000000}"/>
    <cellStyle name="Comma 2 2 4" xfId="14" xr:uid="{00000000-0005-0000-0000-000009000000}"/>
    <cellStyle name="Comma 2 3" xfId="7" xr:uid="{00000000-0005-0000-0000-00000A000000}"/>
    <cellStyle name="Comma 2 3 2" xfId="11" xr:uid="{00000000-0005-0000-0000-00000B000000}"/>
    <cellStyle name="Comma 2 3 2 2" xfId="19" xr:uid="{00000000-0005-0000-0000-00000C000000}"/>
    <cellStyle name="Comma 2 3 3" xfId="15" xr:uid="{00000000-0005-0000-0000-00000D000000}"/>
    <cellStyle name="Comma 2 4" xfId="9" xr:uid="{00000000-0005-0000-0000-00000E000000}"/>
    <cellStyle name="Comma 2 4 2" xfId="17" xr:uid="{00000000-0005-0000-0000-00000F000000}"/>
    <cellStyle name="Comma 2 4 2 2" xfId="27" xr:uid="{00000000-0005-0000-0000-000010000000}"/>
    <cellStyle name="Comma 2 4 3" xfId="25" xr:uid="{00000000-0005-0000-0000-000011000000}"/>
    <cellStyle name="Comma 2 5" xfId="13" xr:uid="{00000000-0005-0000-0000-000012000000}"/>
    <cellStyle name="Comma 2 5 2" xfId="26" xr:uid="{00000000-0005-0000-0000-000013000000}"/>
    <cellStyle name="Comma 2 6" xfId="24" xr:uid="{00000000-0005-0000-0000-000014000000}"/>
    <cellStyle name="Comma 3" xfId="22" xr:uid="{00000000-0005-0000-0000-000015000000}"/>
    <cellStyle name="Comma 3 2" xfId="23" xr:uid="{00000000-0005-0000-0000-000016000000}"/>
    <cellStyle name="Currency" xfId="21" builtinId="4"/>
    <cellStyle name="Normal" xfId="0" builtinId="0"/>
    <cellStyle name="Normal 2" xfId="4" xr:uid="{00000000-0005-0000-0000-000019000000}"/>
    <cellStyle name="標準_HONDA T2AZ(FWSM応援)訓練手配出荷用" xfId="3" xr:uid="{00000000-0005-0000-0000-00001A000000}"/>
    <cellStyle name="標準_SAMPLE 98 -W-2012-01697_2" xfId="2" xr:uid="{00000000-0005-0000-0000-00001B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47625</xdr:rowOff>
    </xdr:from>
    <xdr:to>
      <xdr:col>0</xdr:col>
      <xdr:colOff>1235698</xdr:colOff>
      <xdr:row>4</xdr:row>
      <xdr:rowOff>57150</xdr:rowOff>
    </xdr:to>
    <xdr:pic>
      <xdr:nvPicPr>
        <xdr:cNvPr id="2" name="Picture 2" descr="C:\Users\user\AppData\Local\Microsoft\Windows\Temporary Internet Files\Content.Outlook\M64TITLX\FASカラーロゴ.JPG">
          <a:extLst>
            <a:ext uri="{FF2B5EF4-FFF2-40B4-BE49-F238E27FC236}">
              <a16:creationId xmlns:a16="http://schemas.microsoft.com/office/drawing/2014/main" id="{9C7EBE46-BE01-468C-822E-876827E18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47625"/>
          <a:ext cx="1207122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1133475</xdr:colOff>
      <xdr:row>0</xdr:row>
      <xdr:rowOff>76200</xdr:rowOff>
    </xdr:from>
    <xdr:ext cx="4657724" cy="5401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453898-1564-49EA-9060-E52A0C9D96FF}"/>
            </a:ext>
          </a:extLst>
        </xdr:cNvPr>
        <xdr:cNvSpPr txBox="1"/>
      </xdr:nvSpPr>
      <xdr:spPr>
        <a:xfrm>
          <a:off x="1133475" y="76200"/>
          <a:ext cx="4657724" cy="5401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>
            <a:lnSpc>
              <a:spcPts val="1700"/>
            </a:lnSpc>
          </a:pPr>
          <a:r>
            <a:rPr lang="en-US" sz="1500" b="0"/>
            <a:t>FURUKAWA AUTOMOTIVE SYSTEMS LIMA PHILIPPINES, INC. WAREHOUSING</a:t>
          </a:r>
          <a:r>
            <a:rPr lang="en-US" sz="1500" b="0" baseline="0"/>
            <a:t> DIVISION</a:t>
          </a:r>
          <a:endParaRPr lang="en-US" sz="1500" b="0"/>
        </a:p>
        <a:p>
          <a:endParaRPr lang="en-US" sz="2000" b="1"/>
        </a:p>
      </xdr:txBody>
    </xdr:sp>
    <xdr:clientData/>
  </xdr:oneCellAnchor>
  <xdr:oneCellAnchor>
    <xdr:from>
      <xdr:col>0</xdr:col>
      <xdr:colOff>1152525</xdr:colOff>
      <xdr:row>2</xdr:row>
      <xdr:rowOff>133350</xdr:rowOff>
    </xdr:from>
    <xdr:ext cx="4476749" cy="66675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ED3A768-D50D-4154-8691-87877AE7EE35}"/>
            </a:ext>
          </a:extLst>
        </xdr:cNvPr>
        <xdr:cNvSpPr txBox="1"/>
      </xdr:nvSpPr>
      <xdr:spPr>
        <a:xfrm>
          <a:off x="1152525" y="514350"/>
          <a:ext cx="4476749" cy="666750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Phase 2A Lot 3 Block 2 J. P. Rizal Ave., Lima Technology Center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Lipa City, Batangas 4217  PHILIPPINES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0</xdr:col>
      <xdr:colOff>1114425</xdr:colOff>
      <xdr:row>8</xdr:row>
      <xdr:rowOff>9525</xdr:rowOff>
    </xdr:from>
    <xdr:ext cx="4045324" cy="53788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B8ED4A-7330-4E4F-8288-7AAD37D5D982}"/>
            </a:ext>
          </a:extLst>
        </xdr:cNvPr>
        <xdr:cNvSpPr txBox="1"/>
      </xdr:nvSpPr>
      <xdr:spPr>
        <a:xfrm>
          <a:off x="1114425" y="1514475"/>
          <a:ext cx="4045324" cy="5378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2400" b="1"/>
            <a:t>SALES CONTRACT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652742</xdr:colOff>
      <xdr:row>2</xdr:row>
      <xdr:rowOff>209550</xdr:rowOff>
    </xdr:to>
    <xdr:pic>
      <xdr:nvPicPr>
        <xdr:cNvPr id="2" name="Picture 2" descr="C:\Users\user\AppData\Local\Microsoft\Windows\Temporary Internet Files\Content.Outlook\M64TITLX\FASカラーロゴ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28573</xdr:colOff>
      <xdr:row>0</xdr:row>
      <xdr:rowOff>47625</xdr:rowOff>
    </xdr:from>
    <xdr:ext cx="6715127" cy="7334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47773" y="47625"/>
          <a:ext cx="6715127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0"/>
            <a:t>FURUKAWA AUTOMOTIVE SYSTEMS LIMA PHILIPPINES, INC. WAREHOUSING</a:t>
          </a:r>
          <a:r>
            <a:rPr lang="en-US" sz="2000" b="0" baseline="0"/>
            <a:t> DIVISION</a:t>
          </a:r>
          <a:endParaRPr lang="en-US" sz="2000" b="0"/>
        </a:p>
        <a:p>
          <a:endParaRPr lang="en-US" sz="2000" b="1"/>
        </a:p>
      </xdr:txBody>
    </xdr:sp>
    <xdr:clientData/>
  </xdr:oneCellAnchor>
  <xdr:oneCellAnchor>
    <xdr:from>
      <xdr:col>1</xdr:col>
      <xdr:colOff>600075</xdr:colOff>
      <xdr:row>2</xdr:row>
      <xdr:rowOff>152400</xdr:rowOff>
    </xdr:from>
    <xdr:ext cx="6715127" cy="5048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09675" y="781050"/>
          <a:ext cx="6715127" cy="5048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Phase 2A Lot 3 Block 2 J. P. Rizal Ave., Lima Technology Center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Lipa City, Batangas 4217  PHILIPPINES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381001</xdr:colOff>
      <xdr:row>6</xdr:row>
      <xdr:rowOff>66675</xdr:rowOff>
    </xdr:from>
    <xdr:ext cx="2314574" cy="8572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905126" y="1695450"/>
          <a:ext cx="2314574" cy="857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3600" b="1"/>
            <a:t>Invoice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2</xdr:row>
      <xdr:rowOff>209550</xdr:rowOff>
    </xdr:to>
    <xdr:pic>
      <xdr:nvPicPr>
        <xdr:cNvPr id="2" name="Picture 1" descr="C:\Users\user\AppData\Local\Microsoft\Windows\Temporary Internet Files\Content.Outlook\M64TITLX\FASカラーロゴ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28573</xdr:colOff>
      <xdr:row>0</xdr:row>
      <xdr:rowOff>47625</xdr:rowOff>
    </xdr:from>
    <xdr:ext cx="6715127" cy="7429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47773" y="47625"/>
          <a:ext cx="6715127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0"/>
            <a:t>FURUKAWA AUTOMOTIVE SYSTEMS LIMA PHILIPPINES, INC. WAREHOUSING</a:t>
          </a:r>
          <a:r>
            <a:rPr lang="en-US" sz="2000" b="0" baseline="0"/>
            <a:t> DIVISION</a:t>
          </a:r>
          <a:r>
            <a:rPr lang="en-US" sz="2000" b="0"/>
            <a:t>  </a:t>
          </a:r>
          <a:endParaRPr lang="en-US" sz="2000" b="1"/>
        </a:p>
      </xdr:txBody>
    </xdr:sp>
    <xdr:clientData/>
  </xdr:oneCellAnchor>
  <xdr:oneCellAnchor>
    <xdr:from>
      <xdr:col>2</xdr:col>
      <xdr:colOff>28575</xdr:colOff>
      <xdr:row>2</xdr:row>
      <xdr:rowOff>133350</xdr:rowOff>
    </xdr:from>
    <xdr:ext cx="6715127" cy="5048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247775" y="762000"/>
          <a:ext cx="6715127" cy="504825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Phase 2A Lot 3 Block 2 J. P. Rizal Ave., Lima Technology Center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Lipa City, Batangas 4217  PHILIPPINES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161925</xdr:colOff>
      <xdr:row>6</xdr:row>
      <xdr:rowOff>9525</xdr:rowOff>
    </xdr:from>
    <xdr:ext cx="2705100" cy="85725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676525" y="1638300"/>
          <a:ext cx="2705100" cy="857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3600" b="1"/>
            <a:t>Packing List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7:R57"/>
  <sheetViews>
    <sheetView topLeftCell="A32" workbookViewId="0">
      <selection activeCell="B41" sqref="B41"/>
    </sheetView>
  </sheetViews>
  <sheetFormatPr defaultRowHeight="15"/>
  <cols>
    <col min="1" max="1" width="23.7109375" style="195" customWidth="1"/>
    <col min="2" max="2" width="15.7109375" style="195" customWidth="1"/>
    <col min="3" max="3" width="14" style="195" customWidth="1"/>
    <col min="4" max="8" width="9.140625" style="195"/>
  </cols>
  <sheetData>
    <row r="7" spans="1:18" ht="18.75">
      <c r="C7" s="116" t="s">
        <v>0</v>
      </c>
      <c r="D7" s="4" t="s">
        <v>91</v>
      </c>
      <c r="E7" s="204"/>
    </row>
    <row r="8" spans="1:18" ht="18.75">
      <c r="C8" s="116" t="s">
        <v>2</v>
      </c>
      <c r="D8" s="4" t="s">
        <v>92</v>
      </c>
      <c r="E8" s="204"/>
    </row>
    <row r="12" spans="1:18">
      <c r="A12" s="205"/>
      <c r="B12" s="205"/>
      <c r="C12" s="205"/>
      <c r="D12" s="205"/>
      <c r="E12" s="205" t="s">
        <v>99</v>
      </c>
      <c r="F12" s="205"/>
      <c r="G12" s="205"/>
      <c r="H12" s="205"/>
      <c r="O12" s="205"/>
      <c r="P12" s="205"/>
    </row>
    <row r="13" spans="1:18">
      <c r="A13" s="205"/>
      <c r="B13" s="205"/>
      <c r="C13" s="205"/>
      <c r="D13" s="205"/>
      <c r="E13" s="205" t="s">
        <v>107</v>
      </c>
      <c r="F13" s="205"/>
      <c r="G13" s="205"/>
      <c r="H13" s="205"/>
      <c r="O13" s="205"/>
      <c r="P13" s="205"/>
      <c r="Q13" s="205"/>
    </row>
    <row r="14" spans="1:18" ht="11.25" customHeight="1">
      <c r="A14" s="205"/>
      <c r="B14" s="205"/>
      <c r="C14" s="205"/>
      <c r="D14" s="205"/>
      <c r="E14" s="205"/>
      <c r="F14" s="205"/>
      <c r="G14" s="205"/>
      <c r="H14" s="205"/>
      <c r="O14" s="205"/>
      <c r="P14" s="205"/>
      <c r="Q14" s="205"/>
      <c r="R14" s="205"/>
    </row>
    <row r="15" spans="1:18">
      <c r="A15" s="205" t="s">
        <v>87</v>
      </c>
      <c r="B15" s="205"/>
      <c r="C15" s="205"/>
      <c r="D15" s="205"/>
      <c r="E15" s="205"/>
      <c r="F15" s="205"/>
      <c r="G15" s="205"/>
      <c r="H15" s="205"/>
    </row>
    <row r="16" spans="1:18">
      <c r="A16" s="205" t="s">
        <v>88</v>
      </c>
      <c r="B16" s="205"/>
      <c r="C16" s="205"/>
      <c r="D16" s="205"/>
      <c r="E16" s="205"/>
      <c r="F16" s="205"/>
      <c r="G16" s="205"/>
      <c r="H16" s="205"/>
    </row>
    <row r="17" spans="1:8">
      <c r="A17" s="205" t="s">
        <v>89</v>
      </c>
      <c r="B17" s="205"/>
      <c r="C17" s="205"/>
      <c r="D17" s="205"/>
      <c r="E17" s="205"/>
      <c r="F17" s="205"/>
      <c r="G17" s="205"/>
      <c r="H17" s="205"/>
    </row>
    <row r="18" spans="1:8">
      <c r="A18" s="195" t="s">
        <v>90</v>
      </c>
    </row>
    <row r="19" spans="1:8" s="195" customFormat="1"/>
    <row r="20" spans="1:8">
      <c r="A20" s="205" t="s">
        <v>54</v>
      </c>
      <c r="B20" s="205"/>
      <c r="C20" s="205"/>
      <c r="D20" s="205"/>
      <c r="E20" s="205"/>
      <c r="F20" s="205"/>
      <c r="G20" s="205"/>
      <c r="H20" s="205"/>
    </row>
    <row r="21" spans="1:8">
      <c r="A21" s="205" t="s">
        <v>55</v>
      </c>
      <c r="B21" s="205"/>
      <c r="C21" s="205"/>
      <c r="D21" s="205"/>
      <c r="E21" s="205"/>
      <c r="F21" s="205"/>
      <c r="G21" s="205"/>
      <c r="H21" s="205"/>
    </row>
    <row r="23" spans="1:8">
      <c r="A23" s="205" t="s">
        <v>56</v>
      </c>
      <c r="B23" s="205" t="s">
        <v>57</v>
      </c>
      <c r="C23" s="205"/>
      <c r="D23" s="205"/>
      <c r="E23" s="205"/>
      <c r="F23" s="205"/>
      <c r="G23" s="205"/>
      <c r="H23" s="205"/>
    </row>
    <row r="24" spans="1:8">
      <c r="A24" s="205"/>
      <c r="B24" s="205"/>
      <c r="C24" s="205"/>
      <c r="D24" s="205"/>
      <c r="E24" s="205"/>
      <c r="F24" s="205"/>
      <c r="G24" s="205"/>
      <c r="H24" s="205"/>
    </row>
    <row r="25" spans="1:8">
      <c r="A25" s="205" t="s">
        <v>58</v>
      </c>
      <c r="B25" s="205" t="s">
        <v>108</v>
      </c>
      <c r="C25" s="205"/>
      <c r="D25" s="205"/>
      <c r="E25" s="205"/>
      <c r="F25" s="205"/>
      <c r="G25" s="205"/>
      <c r="H25" s="205"/>
    </row>
    <row r="26" spans="1:8">
      <c r="A26" s="205"/>
      <c r="B26" s="205"/>
      <c r="C26" s="205"/>
      <c r="D26" s="205"/>
      <c r="E26" s="205"/>
      <c r="F26" s="205"/>
      <c r="G26" s="205"/>
      <c r="H26" s="205"/>
    </row>
    <row r="27" spans="1:8">
      <c r="A27" s="205" t="s">
        <v>59</v>
      </c>
      <c r="B27" s="205" t="s">
        <v>60</v>
      </c>
      <c r="C27" s="205"/>
      <c r="D27" s="205"/>
      <c r="E27" s="205"/>
      <c r="F27" s="205"/>
      <c r="G27" s="205"/>
      <c r="H27" s="205"/>
    </row>
    <row r="28" spans="1:8">
      <c r="A28" s="205"/>
      <c r="B28" s="205"/>
      <c r="C28" s="205"/>
      <c r="D28" s="205"/>
      <c r="E28" s="205"/>
      <c r="F28" s="205"/>
      <c r="G28" s="205"/>
      <c r="H28" s="205"/>
    </row>
    <row r="29" spans="1:8">
      <c r="A29" s="205" t="s">
        <v>61</v>
      </c>
      <c r="B29" s="206">
        <f>+invoice!L47</f>
        <v>5112.2000000000007</v>
      </c>
      <c r="C29" s="205"/>
      <c r="D29" s="205"/>
      <c r="E29" s="205"/>
      <c r="F29" s="205"/>
      <c r="G29" s="205"/>
      <c r="H29" s="205"/>
    </row>
    <row r="30" spans="1:8">
      <c r="A30" s="205"/>
      <c r="B30" s="205"/>
      <c r="C30" s="205"/>
      <c r="D30" s="205"/>
      <c r="E30" s="205"/>
      <c r="F30" s="205"/>
      <c r="G30" s="205"/>
      <c r="H30" s="205"/>
    </row>
    <row r="31" spans="1:8">
      <c r="A31" s="205" t="s">
        <v>62</v>
      </c>
      <c r="B31" s="207"/>
      <c r="C31" s="205"/>
      <c r="D31" s="205"/>
      <c r="E31" s="205"/>
      <c r="F31" s="205"/>
      <c r="G31" s="205"/>
      <c r="H31" s="205"/>
    </row>
    <row r="33" spans="1:14">
      <c r="A33" s="205" t="s">
        <v>63</v>
      </c>
      <c r="B33" s="205" t="s">
        <v>64</v>
      </c>
      <c r="C33" s="205"/>
      <c r="D33" s="205"/>
      <c r="E33" s="205"/>
      <c r="F33" s="205"/>
      <c r="G33" s="205"/>
      <c r="H33" s="205"/>
    </row>
    <row r="34" spans="1:14">
      <c r="A34" s="205"/>
      <c r="B34" s="205" t="s">
        <v>77</v>
      </c>
      <c r="C34" s="205"/>
      <c r="D34" s="205"/>
      <c r="E34" s="205"/>
      <c r="F34" s="205"/>
      <c r="G34" s="205"/>
      <c r="H34" s="205"/>
    </row>
    <row r="35" spans="1:14">
      <c r="A35" s="205"/>
      <c r="B35" s="205" t="s">
        <v>76</v>
      </c>
      <c r="C35" s="205"/>
      <c r="D35" s="205"/>
      <c r="E35" s="205"/>
      <c r="F35" s="205"/>
      <c r="G35" s="205"/>
      <c r="H35" s="205"/>
    </row>
    <row r="36" spans="1:14">
      <c r="A36" s="205"/>
      <c r="B36" s="205" t="s">
        <v>34</v>
      </c>
      <c r="C36" s="205"/>
      <c r="D36" s="205"/>
      <c r="E36" s="205"/>
      <c r="F36" s="205"/>
      <c r="G36" s="205"/>
      <c r="H36" s="205"/>
    </row>
    <row r="37" spans="1:14">
      <c r="A37" s="205"/>
      <c r="B37" s="205" t="s">
        <v>94</v>
      </c>
      <c r="C37" s="205"/>
      <c r="D37" s="205"/>
      <c r="E37" s="205"/>
      <c r="F37" s="205"/>
      <c r="G37" s="205"/>
      <c r="H37" s="205"/>
    </row>
    <row r="38" spans="1:14">
      <c r="A38" s="205"/>
      <c r="B38" s="205" t="s">
        <v>93</v>
      </c>
      <c r="C38" s="205"/>
      <c r="D38" s="205"/>
      <c r="E38" s="205"/>
      <c r="F38" s="205"/>
      <c r="G38" s="205"/>
      <c r="H38" s="205"/>
      <c r="N38" s="208"/>
    </row>
    <row r="39" spans="1:14">
      <c r="A39" s="205"/>
      <c r="B39" s="205"/>
      <c r="C39" s="205"/>
      <c r="D39" s="205"/>
      <c r="E39" s="205"/>
      <c r="F39" s="205"/>
      <c r="G39" s="205"/>
      <c r="H39" s="205"/>
    </row>
    <row r="40" spans="1:14">
      <c r="A40" s="205" t="s">
        <v>65</v>
      </c>
      <c r="B40" s="228" t="s">
        <v>110</v>
      </c>
      <c r="C40" s="228"/>
      <c r="D40" s="205"/>
      <c r="E40" s="205"/>
      <c r="F40" s="205"/>
      <c r="G40" s="205"/>
      <c r="H40" s="205"/>
    </row>
    <row r="41" spans="1:14">
      <c r="A41" s="205"/>
      <c r="B41" s="205"/>
      <c r="C41" s="205"/>
      <c r="D41" s="205"/>
      <c r="E41" s="205"/>
      <c r="F41" s="205"/>
      <c r="G41" s="205"/>
      <c r="H41" s="205"/>
    </row>
    <row r="42" spans="1:14">
      <c r="A42" s="205" t="s">
        <v>66</v>
      </c>
      <c r="B42" s="205" t="s">
        <v>67</v>
      </c>
      <c r="C42" s="205"/>
      <c r="D42" s="205"/>
      <c r="E42" s="205"/>
      <c r="F42" s="205"/>
      <c r="G42" s="205"/>
      <c r="H42" s="205"/>
    </row>
    <row r="43" spans="1:14">
      <c r="A43" s="205"/>
      <c r="B43" s="205"/>
      <c r="C43" s="205"/>
      <c r="D43" s="205"/>
      <c r="E43" s="205"/>
      <c r="F43" s="205"/>
      <c r="G43" s="205"/>
      <c r="H43" s="205"/>
    </row>
    <row r="44" spans="1:14">
      <c r="A44" s="205" t="s">
        <v>68</v>
      </c>
      <c r="B44" s="208" t="s">
        <v>78</v>
      </c>
      <c r="C44" s="208"/>
      <c r="D44" s="208"/>
      <c r="E44" s="205"/>
      <c r="F44" s="205"/>
      <c r="G44" s="205"/>
      <c r="H44" s="205"/>
    </row>
    <row r="45" spans="1:14">
      <c r="A45" s="205"/>
      <c r="B45" s="205" t="str">
        <f>+E12</f>
        <v>Invoice No. 59-PS-2022-00070</v>
      </c>
      <c r="C45" s="205"/>
      <c r="D45" s="205"/>
      <c r="E45" s="205"/>
      <c r="F45" s="205"/>
      <c r="G45" s="205"/>
      <c r="H45" s="205"/>
    </row>
    <row r="46" spans="1:14">
      <c r="A46" s="205"/>
      <c r="B46" s="208" t="s">
        <v>109</v>
      </c>
      <c r="D46" s="208"/>
      <c r="E46" s="205"/>
      <c r="F46" s="205"/>
      <c r="G46" s="205"/>
      <c r="H46" s="205"/>
    </row>
    <row r="47" spans="1:14">
      <c r="A47" s="205"/>
      <c r="B47" s="205"/>
      <c r="C47" s="205"/>
      <c r="D47" s="205"/>
      <c r="E47" s="205"/>
      <c r="F47" s="205"/>
      <c r="G47" s="205"/>
      <c r="H47" s="205"/>
    </row>
    <row r="48" spans="1:14">
      <c r="A48" s="205" t="s">
        <v>69</v>
      </c>
      <c r="B48" s="205"/>
      <c r="C48" s="205"/>
      <c r="D48" s="205"/>
      <c r="E48" s="205"/>
      <c r="F48" s="205"/>
      <c r="G48" s="205"/>
      <c r="H48" s="205"/>
    </row>
    <row r="49" spans="1:8">
      <c r="A49" s="205" t="s">
        <v>70</v>
      </c>
      <c r="B49" s="205"/>
      <c r="C49" s="205"/>
      <c r="D49" s="205"/>
      <c r="E49" s="205"/>
      <c r="F49" s="205"/>
      <c r="G49" s="205"/>
      <c r="H49" s="205"/>
    </row>
    <row r="50" spans="1:8">
      <c r="A50" s="205"/>
      <c r="B50" s="205"/>
      <c r="C50" s="205"/>
      <c r="D50" s="205"/>
      <c r="E50" s="205"/>
      <c r="F50" s="205"/>
      <c r="G50" s="205"/>
      <c r="H50" s="205"/>
    </row>
    <row r="51" spans="1:8">
      <c r="A51" s="205"/>
      <c r="B51" s="205"/>
      <c r="C51" s="205"/>
      <c r="D51" s="205"/>
      <c r="E51" s="205"/>
      <c r="F51" s="205"/>
      <c r="G51" s="205"/>
      <c r="H51" s="205"/>
    </row>
    <row r="52" spans="1:8">
      <c r="A52" s="283" t="s">
        <v>77</v>
      </c>
      <c r="B52" s="283"/>
      <c r="C52" s="283"/>
      <c r="D52" s="205" t="s">
        <v>71</v>
      </c>
      <c r="E52" s="205"/>
      <c r="F52" s="205"/>
      <c r="G52" s="205"/>
      <c r="H52" s="205"/>
    </row>
    <row r="53" spans="1:8">
      <c r="A53" s="283"/>
      <c r="B53" s="283"/>
      <c r="C53" s="283"/>
      <c r="D53" s="205"/>
      <c r="E53" s="205"/>
      <c r="F53" s="205"/>
      <c r="G53" s="205"/>
      <c r="H53" s="205"/>
    </row>
    <row r="54" spans="1:8">
      <c r="A54" s="205"/>
      <c r="B54" s="205"/>
      <c r="C54" s="205"/>
      <c r="D54" s="205"/>
      <c r="E54" s="205"/>
      <c r="F54" s="205"/>
      <c r="G54" s="205"/>
      <c r="H54" s="205"/>
    </row>
    <row r="55" spans="1:8">
      <c r="A55" s="209"/>
      <c r="B55" s="209"/>
      <c r="C55" s="210"/>
      <c r="D55" s="209"/>
      <c r="E55" s="209"/>
      <c r="F55" s="209"/>
      <c r="G55" s="101"/>
      <c r="H55" s="101"/>
    </row>
    <row r="56" spans="1:8">
      <c r="A56" s="205"/>
      <c r="B56" s="205"/>
      <c r="C56" s="205"/>
      <c r="D56" s="205" t="s">
        <v>47</v>
      </c>
      <c r="E56" s="205"/>
      <c r="F56" s="205"/>
      <c r="G56" s="205"/>
      <c r="H56" s="205"/>
    </row>
    <row r="57" spans="1:8">
      <c r="A57" s="205"/>
      <c r="B57" s="205"/>
      <c r="C57" s="205"/>
      <c r="D57" s="205" t="s">
        <v>72</v>
      </c>
      <c r="E57" s="205"/>
      <c r="F57" s="205"/>
      <c r="G57" s="205"/>
      <c r="H57" s="205"/>
    </row>
  </sheetData>
  <mergeCells count="1">
    <mergeCell ref="A52:C53"/>
  </mergeCells>
  <phoneticPr fontId="3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XEW74"/>
  <sheetViews>
    <sheetView topLeftCell="A16" zoomScale="85" zoomScaleNormal="85" zoomScalePageLayoutView="85" workbookViewId="0">
      <selection activeCell="F23" sqref="A22:F23"/>
    </sheetView>
  </sheetViews>
  <sheetFormatPr defaultColWidth="9.140625" defaultRowHeight="15"/>
  <cols>
    <col min="1" max="1" width="9.140625" style="1"/>
    <col min="2" max="2" width="12.140625" style="1" bestFit="1" customWidth="1"/>
    <col min="3" max="3" width="9.140625" style="1"/>
    <col min="4" max="4" width="10.42578125" style="1" customWidth="1"/>
    <col min="5" max="5" width="14.28515625" style="1" bestFit="1" customWidth="1"/>
    <col min="6" max="6" width="14" customWidth="1"/>
    <col min="7" max="7" width="9"/>
    <col min="8" max="8" width="5.42578125" bestFit="1" customWidth="1"/>
    <col min="9" max="10" width="9.140625" style="1" customWidth="1"/>
    <col min="11" max="11" width="6.5703125" style="1" customWidth="1"/>
    <col min="12" max="12" width="5" style="1" customWidth="1"/>
    <col min="13" max="13" width="11.140625" style="1" customWidth="1"/>
    <col min="14" max="14" width="12.7109375" style="1" customWidth="1"/>
    <col min="15" max="15" width="9" customWidth="1"/>
    <col min="16" max="16384" width="9.140625" style="233"/>
  </cols>
  <sheetData>
    <row r="1" spans="1:14" ht="24.95" customHeight="1"/>
    <row r="2" spans="1:14" ht="24.95" customHeight="1"/>
    <row r="3" spans="1:14" ht="33" customHeight="1">
      <c r="N3" s="2"/>
    </row>
    <row r="4" spans="1:14" ht="20.25" customHeight="1">
      <c r="N4" s="2"/>
    </row>
    <row r="5" spans="1:14" ht="20.100000000000001" customHeight="1">
      <c r="F5" s="3" t="s">
        <v>0</v>
      </c>
      <c r="G5" s="4" t="s">
        <v>1</v>
      </c>
      <c r="H5" s="4"/>
      <c r="N5" s="2"/>
    </row>
    <row r="6" spans="1:14" ht="20.100000000000001" customHeight="1">
      <c r="F6" s="3" t="s">
        <v>2</v>
      </c>
      <c r="G6" s="4" t="s">
        <v>3</v>
      </c>
      <c r="H6" s="4"/>
    </row>
    <row r="12" spans="1:14" ht="15" customHeight="1">
      <c r="A12" s="285" t="s">
        <v>99</v>
      </c>
      <c r="B12" s="286"/>
      <c r="C12" s="286"/>
      <c r="D12" s="286"/>
      <c r="E12" s="286"/>
      <c r="F12" s="286"/>
      <c r="G12" s="286"/>
      <c r="H12" s="287"/>
      <c r="I12" s="291" t="s">
        <v>100</v>
      </c>
      <c r="J12" s="291"/>
      <c r="K12" s="291"/>
      <c r="L12" s="291"/>
      <c r="M12" s="291"/>
      <c r="N12" s="291"/>
    </row>
    <row r="13" spans="1:14" ht="15" customHeight="1">
      <c r="A13" s="288"/>
      <c r="B13" s="289"/>
      <c r="C13" s="289"/>
      <c r="D13" s="289"/>
      <c r="E13" s="289"/>
      <c r="F13" s="289"/>
      <c r="G13" s="289"/>
      <c r="H13" s="290"/>
      <c r="I13" s="291"/>
      <c r="J13" s="291"/>
      <c r="K13" s="291"/>
      <c r="L13" s="291"/>
      <c r="M13" s="291"/>
      <c r="N13" s="291"/>
    </row>
    <row r="14" spans="1:14" ht="15" customHeight="1">
      <c r="A14" s="288"/>
      <c r="B14" s="289"/>
      <c r="C14" s="289"/>
      <c r="D14" s="289"/>
      <c r="E14" s="289"/>
      <c r="F14" s="289"/>
      <c r="G14" s="289"/>
      <c r="H14" s="290"/>
      <c r="I14" s="291"/>
      <c r="J14" s="291"/>
      <c r="K14" s="291"/>
      <c r="L14" s="291"/>
      <c r="M14" s="291"/>
      <c r="N14" s="291"/>
    </row>
    <row r="15" spans="1:14" ht="15" customHeight="1">
      <c r="A15" s="292" t="s">
        <v>4</v>
      </c>
      <c r="B15" s="292"/>
      <c r="C15" s="292"/>
      <c r="D15" s="293" t="s">
        <v>50</v>
      </c>
      <c r="E15" s="293"/>
      <c r="F15" s="293"/>
      <c r="G15" s="293"/>
      <c r="H15" s="293"/>
      <c r="I15" s="5"/>
      <c r="J15" s="6"/>
      <c r="K15" s="6"/>
      <c r="L15" s="6"/>
      <c r="M15" s="6"/>
      <c r="N15" s="7"/>
    </row>
    <row r="16" spans="1:14" ht="15" customHeight="1">
      <c r="A16" s="292"/>
      <c r="B16" s="292"/>
      <c r="C16" s="292"/>
      <c r="D16" s="293"/>
      <c r="E16" s="293"/>
      <c r="F16" s="293"/>
      <c r="G16" s="293"/>
      <c r="H16" s="293"/>
      <c r="I16" s="8"/>
      <c r="J16" s="9"/>
      <c r="K16" s="9"/>
      <c r="L16" s="9"/>
      <c r="M16" s="9"/>
      <c r="N16" s="10"/>
    </row>
    <row r="17" spans="1:1017 1025:2041 2049:3065 3073:4089 4097:5113 5121:6137 6145:7161 7169:8185 8193:9209 9217:10233 10241:11257 11265:12281 12289:13305 13313:14329 14337:15353 15361:16377" ht="15" customHeight="1">
      <c r="A17" s="292"/>
      <c r="B17" s="292"/>
      <c r="C17" s="292"/>
      <c r="D17" s="293"/>
      <c r="E17" s="293"/>
      <c r="F17" s="293"/>
      <c r="G17" s="293"/>
      <c r="H17" s="293"/>
      <c r="I17" s="8"/>
      <c r="J17" s="9"/>
      <c r="K17" s="9"/>
      <c r="L17" s="9"/>
      <c r="M17" s="9"/>
      <c r="N17" s="10"/>
    </row>
    <row r="18" spans="1:1017 1025:2041 2049:3065 3073:4089 4097:5113 5121:6137 6145:7161 7169:8185 8193:9209 9217:10233 10241:11257 11265:12281 12289:13305 13313:14329 14337:15353 15361:16377" ht="20.25" customHeight="1">
      <c r="A18" s="134" t="s">
        <v>5</v>
      </c>
      <c r="B18" s="129"/>
      <c r="C18" s="11"/>
      <c r="D18" s="11"/>
      <c r="E18" s="11"/>
      <c r="F18" s="11"/>
      <c r="G18" s="11"/>
      <c r="H18" s="12"/>
      <c r="I18" s="294" t="s">
        <v>6</v>
      </c>
      <c r="J18" s="295"/>
      <c r="K18" s="295"/>
      <c r="L18" s="295"/>
      <c r="M18" s="295"/>
      <c r="N18" s="296"/>
    </row>
    <row r="19" spans="1:1017 1025:2041 2049:3065 3073:4089 4097:5113 5121:6137 6145:7161 7169:8185 8193:9209 9217:10233 10241:11257 11265:12281 12289:13305 13313:14329 14337:15353 15361:16377" s="14" customFormat="1" ht="20.25" customHeight="1">
      <c r="A19" s="134" t="s">
        <v>77</v>
      </c>
      <c r="H19" s="15"/>
      <c r="I19" s="294"/>
      <c r="J19" s="295"/>
      <c r="K19" s="295"/>
      <c r="L19" s="295"/>
      <c r="M19" s="295"/>
      <c r="N19" s="296"/>
      <c r="Q19" s="232"/>
      <c r="Y19" s="232"/>
      <c r="AG19" s="232"/>
      <c r="AO19" s="232"/>
      <c r="AW19" s="232"/>
      <c r="BE19" s="232"/>
      <c r="BM19" s="232"/>
      <c r="BU19" s="232"/>
      <c r="CC19" s="232"/>
      <c r="CK19" s="232"/>
      <c r="CS19" s="232"/>
      <c r="DA19" s="232"/>
      <c r="DI19" s="232"/>
      <c r="DQ19" s="232"/>
      <c r="DY19" s="232"/>
      <c r="EG19" s="232"/>
      <c r="EO19" s="232"/>
      <c r="EW19" s="232"/>
      <c r="FE19" s="232"/>
      <c r="FM19" s="232"/>
      <c r="FU19" s="232"/>
      <c r="GC19" s="232"/>
      <c r="GK19" s="232"/>
      <c r="GS19" s="232"/>
      <c r="HA19" s="232"/>
      <c r="HI19" s="232"/>
      <c r="HQ19" s="232"/>
      <c r="HY19" s="232"/>
      <c r="IG19" s="232"/>
      <c r="IO19" s="232"/>
      <c r="IW19" s="232"/>
      <c r="JE19" s="232"/>
      <c r="JM19" s="232"/>
      <c r="JU19" s="232"/>
      <c r="KC19" s="232"/>
      <c r="KK19" s="232"/>
      <c r="KS19" s="232"/>
      <c r="LA19" s="232"/>
      <c r="LI19" s="232"/>
      <c r="LQ19" s="232"/>
      <c r="LY19" s="232"/>
      <c r="MG19" s="232"/>
      <c r="MO19" s="232"/>
      <c r="MW19" s="232"/>
      <c r="NE19" s="232"/>
      <c r="NM19" s="232"/>
      <c r="NU19" s="232"/>
      <c r="OC19" s="232"/>
      <c r="OK19" s="232"/>
      <c r="OS19" s="232"/>
      <c r="PA19" s="232"/>
      <c r="PI19" s="232"/>
      <c r="PQ19" s="232"/>
      <c r="PY19" s="232"/>
      <c r="QG19" s="232"/>
      <c r="QO19" s="232"/>
      <c r="QW19" s="232"/>
      <c r="RE19" s="232"/>
      <c r="RM19" s="232"/>
      <c r="RU19" s="232"/>
      <c r="SC19" s="232"/>
      <c r="SK19" s="232"/>
      <c r="SS19" s="232"/>
      <c r="TA19" s="232"/>
      <c r="TI19" s="232"/>
      <c r="TQ19" s="232"/>
      <c r="TY19" s="232"/>
      <c r="UG19" s="232"/>
      <c r="UO19" s="232"/>
      <c r="UW19" s="232"/>
      <c r="VE19" s="232"/>
      <c r="VM19" s="232"/>
      <c r="VU19" s="232"/>
      <c r="WC19" s="232"/>
      <c r="WK19" s="232"/>
      <c r="WS19" s="232"/>
      <c r="XA19" s="232"/>
      <c r="XI19" s="232"/>
      <c r="XQ19" s="232"/>
      <c r="XY19" s="232"/>
      <c r="YG19" s="232"/>
      <c r="YO19" s="232"/>
      <c r="YW19" s="232"/>
      <c r="ZE19" s="232"/>
      <c r="ZM19" s="232"/>
      <c r="ZU19" s="232"/>
      <c r="AAC19" s="232"/>
      <c r="AAK19" s="232"/>
      <c r="AAS19" s="232"/>
      <c r="ABA19" s="232"/>
      <c r="ABI19" s="232"/>
      <c r="ABQ19" s="232"/>
      <c r="ABY19" s="232"/>
      <c r="ACG19" s="232"/>
      <c r="ACO19" s="232"/>
      <c r="ACW19" s="232"/>
      <c r="ADE19" s="232"/>
      <c r="ADM19" s="232"/>
      <c r="ADU19" s="232"/>
      <c r="AEC19" s="232"/>
      <c r="AEK19" s="232"/>
      <c r="AES19" s="232"/>
      <c r="AFA19" s="232"/>
      <c r="AFI19" s="232"/>
      <c r="AFQ19" s="232"/>
      <c r="AFY19" s="232"/>
      <c r="AGG19" s="232"/>
      <c r="AGO19" s="232"/>
      <c r="AGW19" s="232"/>
      <c r="AHE19" s="232"/>
      <c r="AHM19" s="232"/>
      <c r="AHU19" s="232"/>
      <c r="AIC19" s="232"/>
      <c r="AIK19" s="232"/>
      <c r="AIS19" s="232"/>
      <c r="AJA19" s="232"/>
      <c r="AJI19" s="232"/>
      <c r="AJQ19" s="232"/>
      <c r="AJY19" s="232"/>
      <c r="AKG19" s="232"/>
      <c r="AKO19" s="232"/>
      <c r="AKW19" s="232"/>
      <c r="ALE19" s="232"/>
      <c r="ALM19" s="232"/>
      <c r="ALU19" s="232"/>
      <c r="AMC19" s="232"/>
      <c r="AMK19" s="232"/>
      <c r="AMS19" s="232"/>
      <c r="ANA19" s="232"/>
      <c r="ANI19" s="232"/>
      <c r="ANQ19" s="232"/>
      <c r="ANY19" s="232"/>
      <c r="AOG19" s="232"/>
      <c r="AOO19" s="232"/>
      <c r="AOW19" s="232"/>
      <c r="APE19" s="232"/>
      <c r="APM19" s="232"/>
      <c r="APU19" s="232"/>
      <c r="AQC19" s="232"/>
      <c r="AQK19" s="232"/>
      <c r="AQS19" s="232"/>
      <c r="ARA19" s="232"/>
      <c r="ARI19" s="232"/>
      <c r="ARQ19" s="232"/>
      <c r="ARY19" s="232"/>
      <c r="ASG19" s="232"/>
      <c r="ASO19" s="232"/>
      <c r="ASW19" s="232"/>
      <c r="ATE19" s="232"/>
      <c r="ATM19" s="232"/>
      <c r="ATU19" s="232"/>
      <c r="AUC19" s="232"/>
      <c r="AUK19" s="232"/>
      <c r="AUS19" s="232"/>
      <c r="AVA19" s="232"/>
      <c r="AVI19" s="232"/>
      <c r="AVQ19" s="232"/>
      <c r="AVY19" s="232"/>
      <c r="AWG19" s="232"/>
      <c r="AWO19" s="232"/>
      <c r="AWW19" s="232"/>
      <c r="AXE19" s="232"/>
      <c r="AXM19" s="232"/>
      <c r="AXU19" s="232"/>
      <c r="AYC19" s="232"/>
      <c r="AYK19" s="232"/>
      <c r="AYS19" s="232"/>
      <c r="AZA19" s="232"/>
      <c r="AZI19" s="232"/>
      <c r="AZQ19" s="232"/>
      <c r="AZY19" s="232"/>
      <c r="BAG19" s="232"/>
      <c r="BAO19" s="232"/>
      <c r="BAW19" s="232"/>
      <c r="BBE19" s="232"/>
      <c r="BBM19" s="232"/>
      <c r="BBU19" s="232"/>
      <c r="BCC19" s="232"/>
      <c r="BCK19" s="232"/>
      <c r="BCS19" s="232"/>
      <c r="BDA19" s="232"/>
      <c r="BDI19" s="232"/>
      <c r="BDQ19" s="232"/>
      <c r="BDY19" s="232"/>
      <c r="BEG19" s="232"/>
      <c r="BEO19" s="232"/>
      <c r="BEW19" s="232"/>
      <c r="BFE19" s="232"/>
      <c r="BFM19" s="232"/>
      <c r="BFU19" s="232"/>
      <c r="BGC19" s="232"/>
      <c r="BGK19" s="232"/>
      <c r="BGS19" s="232"/>
      <c r="BHA19" s="232"/>
      <c r="BHI19" s="232"/>
      <c r="BHQ19" s="232"/>
      <c r="BHY19" s="232"/>
      <c r="BIG19" s="232"/>
      <c r="BIO19" s="232"/>
      <c r="BIW19" s="232"/>
      <c r="BJE19" s="232"/>
      <c r="BJM19" s="232"/>
      <c r="BJU19" s="232"/>
      <c r="BKC19" s="232"/>
      <c r="BKK19" s="232"/>
      <c r="BKS19" s="232"/>
      <c r="BLA19" s="232"/>
      <c r="BLI19" s="232"/>
      <c r="BLQ19" s="232"/>
      <c r="BLY19" s="232"/>
      <c r="BMG19" s="232"/>
      <c r="BMO19" s="232"/>
      <c r="BMW19" s="232"/>
      <c r="BNE19" s="232"/>
      <c r="BNM19" s="232"/>
      <c r="BNU19" s="232"/>
      <c r="BOC19" s="232"/>
      <c r="BOK19" s="232"/>
      <c r="BOS19" s="232"/>
      <c r="BPA19" s="232"/>
      <c r="BPI19" s="232"/>
      <c r="BPQ19" s="232"/>
      <c r="BPY19" s="232"/>
      <c r="BQG19" s="232"/>
      <c r="BQO19" s="232"/>
      <c r="BQW19" s="232"/>
      <c r="BRE19" s="232"/>
      <c r="BRM19" s="232"/>
      <c r="BRU19" s="232"/>
      <c r="BSC19" s="232"/>
      <c r="BSK19" s="232"/>
      <c r="BSS19" s="232"/>
      <c r="BTA19" s="232"/>
      <c r="BTI19" s="232"/>
      <c r="BTQ19" s="232"/>
      <c r="BTY19" s="232"/>
      <c r="BUG19" s="232"/>
      <c r="BUO19" s="232"/>
      <c r="BUW19" s="232"/>
      <c r="BVE19" s="232"/>
      <c r="BVM19" s="232"/>
      <c r="BVU19" s="232"/>
      <c r="BWC19" s="232"/>
      <c r="BWK19" s="232"/>
      <c r="BWS19" s="232"/>
      <c r="BXA19" s="232"/>
      <c r="BXI19" s="232"/>
      <c r="BXQ19" s="232"/>
      <c r="BXY19" s="232"/>
      <c r="BYG19" s="232"/>
      <c r="BYO19" s="232"/>
      <c r="BYW19" s="232"/>
      <c r="BZE19" s="232"/>
      <c r="BZM19" s="232"/>
      <c r="BZU19" s="232"/>
      <c r="CAC19" s="232"/>
      <c r="CAK19" s="232"/>
      <c r="CAS19" s="232"/>
      <c r="CBA19" s="232"/>
      <c r="CBI19" s="232"/>
      <c r="CBQ19" s="232"/>
      <c r="CBY19" s="232"/>
      <c r="CCG19" s="232"/>
      <c r="CCO19" s="232"/>
      <c r="CCW19" s="232"/>
      <c r="CDE19" s="232"/>
      <c r="CDM19" s="232"/>
      <c r="CDU19" s="232"/>
      <c r="CEC19" s="232"/>
      <c r="CEK19" s="232"/>
      <c r="CES19" s="232"/>
      <c r="CFA19" s="232"/>
      <c r="CFI19" s="232"/>
      <c r="CFQ19" s="232"/>
      <c r="CFY19" s="232"/>
      <c r="CGG19" s="232"/>
      <c r="CGO19" s="232"/>
      <c r="CGW19" s="232"/>
      <c r="CHE19" s="232"/>
      <c r="CHM19" s="232"/>
      <c r="CHU19" s="232"/>
      <c r="CIC19" s="232"/>
      <c r="CIK19" s="232"/>
      <c r="CIS19" s="232"/>
      <c r="CJA19" s="232"/>
      <c r="CJI19" s="232"/>
      <c r="CJQ19" s="232"/>
      <c r="CJY19" s="232"/>
      <c r="CKG19" s="232"/>
      <c r="CKO19" s="232"/>
      <c r="CKW19" s="232"/>
      <c r="CLE19" s="232"/>
      <c r="CLM19" s="232"/>
      <c r="CLU19" s="232"/>
      <c r="CMC19" s="232"/>
      <c r="CMK19" s="232"/>
      <c r="CMS19" s="232"/>
      <c r="CNA19" s="232"/>
      <c r="CNI19" s="232"/>
      <c r="CNQ19" s="232"/>
      <c r="CNY19" s="232"/>
      <c r="COG19" s="232"/>
      <c r="COO19" s="232"/>
      <c r="COW19" s="232"/>
      <c r="CPE19" s="232"/>
      <c r="CPM19" s="232"/>
      <c r="CPU19" s="232"/>
      <c r="CQC19" s="232"/>
      <c r="CQK19" s="232"/>
      <c r="CQS19" s="232"/>
      <c r="CRA19" s="232"/>
      <c r="CRI19" s="232"/>
      <c r="CRQ19" s="232"/>
      <c r="CRY19" s="232"/>
      <c r="CSG19" s="232"/>
      <c r="CSO19" s="232"/>
      <c r="CSW19" s="232"/>
      <c r="CTE19" s="232"/>
      <c r="CTM19" s="232"/>
      <c r="CTU19" s="232"/>
      <c r="CUC19" s="232"/>
      <c r="CUK19" s="232"/>
      <c r="CUS19" s="232"/>
      <c r="CVA19" s="232"/>
      <c r="CVI19" s="232"/>
      <c r="CVQ19" s="232"/>
      <c r="CVY19" s="232"/>
      <c r="CWG19" s="232"/>
      <c r="CWO19" s="232"/>
      <c r="CWW19" s="232"/>
      <c r="CXE19" s="232"/>
      <c r="CXM19" s="232"/>
      <c r="CXU19" s="232"/>
      <c r="CYC19" s="232"/>
      <c r="CYK19" s="232"/>
      <c r="CYS19" s="232"/>
      <c r="CZA19" s="232"/>
      <c r="CZI19" s="232"/>
      <c r="CZQ19" s="232"/>
      <c r="CZY19" s="232"/>
      <c r="DAG19" s="232"/>
      <c r="DAO19" s="232"/>
      <c r="DAW19" s="232"/>
      <c r="DBE19" s="232"/>
      <c r="DBM19" s="232"/>
      <c r="DBU19" s="232"/>
      <c r="DCC19" s="232"/>
      <c r="DCK19" s="232"/>
      <c r="DCS19" s="232"/>
      <c r="DDA19" s="232"/>
      <c r="DDI19" s="232"/>
      <c r="DDQ19" s="232"/>
      <c r="DDY19" s="232"/>
      <c r="DEG19" s="232"/>
      <c r="DEO19" s="232"/>
      <c r="DEW19" s="232"/>
      <c r="DFE19" s="232"/>
      <c r="DFM19" s="232"/>
      <c r="DFU19" s="232"/>
      <c r="DGC19" s="232"/>
      <c r="DGK19" s="232"/>
      <c r="DGS19" s="232"/>
      <c r="DHA19" s="232"/>
      <c r="DHI19" s="232"/>
      <c r="DHQ19" s="232"/>
      <c r="DHY19" s="232"/>
      <c r="DIG19" s="232"/>
      <c r="DIO19" s="232"/>
      <c r="DIW19" s="232"/>
      <c r="DJE19" s="232"/>
      <c r="DJM19" s="232"/>
      <c r="DJU19" s="232"/>
      <c r="DKC19" s="232"/>
      <c r="DKK19" s="232"/>
      <c r="DKS19" s="232"/>
      <c r="DLA19" s="232"/>
      <c r="DLI19" s="232"/>
      <c r="DLQ19" s="232"/>
      <c r="DLY19" s="232"/>
      <c r="DMG19" s="232"/>
      <c r="DMO19" s="232"/>
      <c r="DMW19" s="232"/>
      <c r="DNE19" s="232"/>
      <c r="DNM19" s="232"/>
      <c r="DNU19" s="232"/>
      <c r="DOC19" s="232"/>
      <c r="DOK19" s="232"/>
      <c r="DOS19" s="232"/>
      <c r="DPA19" s="232"/>
      <c r="DPI19" s="232"/>
      <c r="DPQ19" s="232"/>
      <c r="DPY19" s="232"/>
      <c r="DQG19" s="232"/>
      <c r="DQO19" s="232"/>
      <c r="DQW19" s="232"/>
      <c r="DRE19" s="232"/>
      <c r="DRM19" s="232"/>
      <c r="DRU19" s="232"/>
      <c r="DSC19" s="232"/>
      <c r="DSK19" s="232"/>
      <c r="DSS19" s="232"/>
      <c r="DTA19" s="232"/>
      <c r="DTI19" s="232"/>
      <c r="DTQ19" s="232"/>
      <c r="DTY19" s="232"/>
      <c r="DUG19" s="232"/>
      <c r="DUO19" s="232"/>
      <c r="DUW19" s="232"/>
      <c r="DVE19" s="232"/>
      <c r="DVM19" s="232"/>
      <c r="DVU19" s="232"/>
      <c r="DWC19" s="232"/>
      <c r="DWK19" s="232"/>
      <c r="DWS19" s="232"/>
      <c r="DXA19" s="232"/>
      <c r="DXI19" s="232"/>
      <c r="DXQ19" s="232"/>
      <c r="DXY19" s="232"/>
      <c r="DYG19" s="232"/>
      <c r="DYO19" s="232"/>
      <c r="DYW19" s="232"/>
      <c r="DZE19" s="232"/>
      <c r="DZM19" s="232"/>
      <c r="DZU19" s="232"/>
      <c r="EAC19" s="232"/>
      <c r="EAK19" s="232"/>
      <c r="EAS19" s="232"/>
      <c r="EBA19" s="232"/>
      <c r="EBI19" s="232"/>
      <c r="EBQ19" s="232"/>
      <c r="EBY19" s="232"/>
      <c r="ECG19" s="232"/>
      <c r="ECO19" s="232"/>
      <c r="ECW19" s="232"/>
      <c r="EDE19" s="232"/>
      <c r="EDM19" s="232"/>
      <c r="EDU19" s="232"/>
      <c r="EEC19" s="232"/>
      <c r="EEK19" s="232"/>
      <c r="EES19" s="232"/>
      <c r="EFA19" s="232"/>
      <c r="EFI19" s="232"/>
      <c r="EFQ19" s="232"/>
      <c r="EFY19" s="232"/>
      <c r="EGG19" s="232"/>
      <c r="EGO19" s="232"/>
      <c r="EGW19" s="232"/>
      <c r="EHE19" s="232"/>
      <c r="EHM19" s="232"/>
      <c r="EHU19" s="232"/>
      <c r="EIC19" s="232"/>
      <c r="EIK19" s="232"/>
      <c r="EIS19" s="232"/>
      <c r="EJA19" s="232"/>
      <c r="EJI19" s="232"/>
      <c r="EJQ19" s="232"/>
      <c r="EJY19" s="232"/>
      <c r="EKG19" s="232"/>
      <c r="EKO19" s="232"/>
      <c r="EKW19" s="232"/>
      <c r="ELE19" s="232"/>
      <c r="ELM19" s="232"/>
      <c r="ELU19" s="232"/>
      <c r="EMC19" s="232"/>
      <c r="EMK19" s="232"/>
      <c r="EMS19" s="232"/>
      <c r="ENA19" s="232"/>
      <c r="ENI19" s="232"/>
      <c r="ENQ19" s="232"/>
      <c r="ENY19" s="232"/>
      <c r="EOG19" s="232"/>
      <c r="EOO19" s="232"/>
      <c r="EOW19" s="232"/>
      <c r="EPE19" s="232"/>
      <c r="EPM19" s="232"/>
      <c r="EPU19" s="232"/>
      <c r="EQC19" s="232"/>
      <c r="EQK19" s="232"/>
      <c r="EQS19" s="232"/>
      <c r="ERA19" s="232"/>
      <c r="ERI19" s="232"/>
      <c r="ERQ19" s="232"/>
      <c r="ERY19" s="232"/>
      <c r="ESG19" s="232"/>
      <c r="ESO19" s="232"/>
      <c r="ESW19" s="232"/>
      <c r="ETE19" s="232"/>
      <c r="ETM19" s="232"/>
      <c r="ETU19" s="232"/>
      <c r="EUC19" s="232"/>
      <c r="EUK19" s="232"/>
      <c r="EUS19" s="232"/>
      <c r="EVA19" s="232"/>
      <c r="EVI19" s="232"/>
      <c r="EVQ19" s="232"/>
      <c r="EVY19" s="232"/>
      <c r="EWG19" s="232"/>
      <c r="EWO19" s="232"/>
      <c r="EWW19" s="232"/>
      <c r="EXE19" s="232"/>
      <c r="EXM19" s="232"/>
      <c r="EXU19" s="232"/>
      <c r="EYC19" s="232"/>
      <c r="EYK19" s="232"/>
      <c r="EYS19" s="232"/>
      <c r="EZA19" s="232"/>
      <c r="EZI19" s="232"/>
      <c r="EZQ19" s="232"/>
      <c r="EZY19" s="232"/>
      <c r="FAG19" s="232"/>
      <c r="FAO19" s="232"/>
      <c r="FAW19" s="232"/>
      <c r="FBE19" s="232"/>
      <c r="FBM19" s="232"/>
      <c r="FBU19" s="232"/>
      <c r="FCC19" s="232"/>
      <c r="FCK19" s="232"/>
      <c r="FCS19" s="232"/>
      <c r="FDA19" s="232"/>
      <c r="FDI19" s="232"/>
      <c r="FDQ19" s="232"/>
      <c r="FDY19" s="232"/>
      <c r="FEG19" s="232"/>
      <c r="FEO19" s="232"/>
      <c r="FEW19" s="232"/>
      <c r="FFE19" s="232"/>
      <c r="FFM19" s="232"/>
      <c r="FFU19" s="232"/>
      <c r="FGC19" s="232"/>
      <c r="FGK19" s="232"/>
      <c r="FGS19" s="232"/>
      <c r="FHA19" s="232"/>
      <c r="FHI19" s="232"/>
      <c r="FHQ19" s="232"/>
      <c r="FHY19" s="232"/>
      <c r="FIG19" s="232"/>
      <c r="FIO19" s="232"/>
      <c r="FIW19" s="232"/>
      <c r="FJE19" s="232"/>
      <c r="FJM19" s="232"/>
      <c r="FJU19" s="232"/>
      <c r="FKC19" s="232"/>
      <c r="FKK19" s="232"/>
      <c r="FKS19" s="232"/>
      <c r="FLA19" s="232"/>
      <c r="FLI19" s="232"/>
      <c r="FLQ19" s="232"/>
      <c r="FLY19" s="232"/>
      <c r="FMG19" s="232"/>
      <c r="FMO19" s="232"/>
      <c r="FMW19" s="232"/>
      <c r="FNE19" s="232"/>
      <c r="FNM19" s="232"/>
      <c r="FNU19" s="232"/>
      <c r="FOC19" s="232"/>
      <c r="FOK19" s="232"/>
      <c r="FOS19" s="232"/>
      <c r="FPA19" s="232"/>
      <c r="FPI19" s="232"/>
      <c r="FPQ19" s="232"/>
      <c r="FPY19" s="232"/>
      <c r="FQG19" s="232"/>
      <c r="FQO19" s="232"/>
      <c r="FQW19" s="232"/>
      <c r="FRE19" s="232"/>
      <c r="FRM19" s="232"/>
      <c r="FRU19" s="232"/>
      <c r="FSC19" s="232"/>
      <c r="FSK19" s="232"/>
      <c r="FSS19" s="232"/>
      <c r="FTA19" s="232"/>
      <c r="FTI19" s="232"/>
      <c r="FTQ19" s="232"/>
      <c r="FTY19" s="232"/>
      <c r="FUG19" s="232"/>
      <c r="FUO19" s="232"/>
      <c r="FUW19" s="232"/>
      <c r="FVE19" s="232"/>
      <c r="FVM19" s="232"/>
      <c r="FVU19" s="232"/>
      <c r="FWC19" s="232"/>
      <c r="FWK19" s="232"/>
      <c r="FWS19" s="232"/>
      <c r="FXA19" s="232"/>
      <c r="FXI19" s="232"/>
      <c r="FXQ19" s="232"/>
      <c r="FXY19" s="232"/>
      <c r="FYG19" s="232"/>
      <c r="FYO19" s="232"/>
      <c r="FYW19" s="232"/>
      <c r="FZE19" s="232"/>
      <c r="FZM19" s="232"/>
      <c r="FZU19" s="232"/>
      <c r="GAC19" s="232"/>
      <c r="GAK19" s="232"/>
      <c r="GAS19" s="232"/>
      <c r="GBA19" s="232"/>
      <c r="GBI19" s="232"/>
      <c r="GBQ19" s="232"/>
      <c r="GBY19" s="232"/>
      <c r="GCG19" s="232"/>
      <c r="GCO19" s="232"/>
      <c r="GCW19" s="232"/>
      <c r="GDE19" s="232"/>
      <c r="GDM19" s="232"/>
      <c r="GDU19" s="232"/>
      <c r="GEC19" s="232"/>
      <c r="GEK19" s="232"/>
      <c r="GES19" s="232"/>
      <c r="GFA19" s="232"/>
      <c r="GFI19" s="232"/>
      <c r="GFQ19" s="232"/>
      <c r="GFY19" s="232"/>
      <c r="GGG19" s="232"/>
      <c r="GGO19" s="232"/>
      <c r="GGW19" s="232"/>
      <c r="GHE19" s="232"/>
      <c r="GHM19" s="232"/>
      <c r="GHU19" s="232"/>
      <c r="GIC19" s="232"/>
      <c r="GIK19" s="232"/>
      <c r="GIS19" s="232"/>
      <c r="GJA19" s="232"/>
      <c r="GJI19" s="232"/>
      <c r="GJQ19" s="232"/>
      <c r="GJY19" s="232"/>
      <c r="GKG19" s="232"/>
      <c r="GKO19" s="232"/>
      <c r="GKW19" s="232"/>
      <c r="GLE19" s="232"/>
      <c r="GLM19" s="232"/>
      <c r="GLU19" s="232"/>
      <c r="GMC19" s="232"/>
      <c r="GMK19" s="232"/>
      <c r="GMS19" s="232"/>
      <c r="GNA19" s="232"/>
      <c r="GNI19" s="232"/>
      <c r="GNQ19" s="232"/>
      <c r="GNY19" s="232"/>
      <c r="GOG19" s="232"/>
      <c r="GOO19" s="232"/>
      <c r="GOW19" s="232"/>
      <c r="GPE19" s="232"/>
      <c r="GPM19" s="232"/>
      <c r="GPU19" s="232"/>
      <c r="GQC19" s="232"/>
      <c r="GQK19" s="232"/>
      <c r="GQS19" s="232"/>
      <c r="GRA19" s="232"/>
      <c r="GRI19" s="232"/>
      <c r="GRQ19" s="232"/>
      <c r="GRY19" s="232"/>
      <c r="GSG19" s="232"/>
      <c r="GSO19" s="232"/>
      <c r="GSW19" s="232"/>
      <c r="GTE19" s="232"/>
      <c r="GTM19" s="232"/>
      <c r="GTU19" s="232"/>
      <c r="GUC19" s="232"/>
      <c r="GUK19" s="232"/>
      <c r="GUS19" s="232"/>
      <c r="GVA19" s="232"/>
      <c r="GVI19" s="232"/>
      <c r="GVQ19" s="232"/>
      <c r="GVY19" s="232"/>
      <c r="GWG19" s="232"/>
      <c r="GWO19" s="232"/>
      <c r="GWW19" s="232"/>
      <c r="GXE19" s="232"/>
      <c r="GXM19" s="232"/>
      <c r="GXU19" s="232"/>
      <c r="GYC19" s="232"/>
      <c r="GYK19" s="232"/>
      <c r="GYS19" s="232"/>
      <c r="GZA19" s="232"/>
      <c r="GZI19" s="232"/>
      <c r="GZQ19" s="232"/>
      <c r="GZY19" s="232"/>
      <c r="HAG19" s="232"/>
      <c r="HAO19" s="232"/>
      <c r="HAW19" s="232"/>
      <c r="HBE19" s="232"/>
      <c r="HBM19" s="232"/>
      <c r="HBU19" s="232"/>
      <c r="HCC19" s="232"/>
      <c r="HCK19" s="232"/>
      <c r="HCS19" s="232"/>
      <c r="HDA19" s="232"/>
      <c r="HDI19" s="232"/>
      <c r="HDQ19" s="232"/>
      <c r="HDY19" s="232"/>
      <c r="HEG19" s="232"/>
      <c r="HEO19" s="232"/>
      <c r="HEW19" s="232"/>
      <c r="HFE19" s="232"/>
      <c r="HFM19" s="232"/>
      <c r="HFU19" s="232"/>
      <c r="HGC19" s="232"/>
      <c r="HGK19" s="232"/>
      <c r="HGS19" s="232"/>
      <c r="HHA19" s="232"/>
      <c r="HHI19" s="232"/>
      <c r="HHQ19" s="232"/>
      <c r="HHY19" s="232"/>
      <c r="HIG19" s="232"/>
      <c r="HIO19" s="232"/>
      <c r="HIW19" s="232"/>
      <c r="HJE19" s="232"/>
      <c r="HJM19" s="232"/>
      <c r="HJU19" s="232"/>
      <c r="HKC19" s="232"/>
      <c r="HKK19" s="232"/>
      <c r="HKS19" s="232"/>
      <c r="HLA19" s="232"/>
      <c r="HLI19" s="232"/>
      <c r="HLQ19" s="232"/>
      <c r="HLY19" s="232"/>
      <c r="HMG19" s="232"/>
      <c r="HMO19" s="232"/>
      <c r="HMW19" s="232"/>
      <c r="HNE19" s="232"/>
      <c r="HNM19" s="232"/>
      <c r="HNU19" s="232"/>
      <c r="HOC19" s="232"/>
      <c r="HOK19" s="232"/>
      <c r="HOS19" s="232"/>
      <c r="HPA19" s="232"/>
      <c r="HPI19" s="232"/>
      <c r="HPQ19" s="232"/>
      <c r="HPY19" s="232"/>
      <c r="HQG19" s="232"/>
      <c r="HQO19" s="232"/>
      <c r="HQW19" s="232"/>
      <c r="HRE19" s="232"/>
      <c r="HRM19" s="232"/>
      <c r="HRU19" s="232"/>
      <c r="HSC19" s="232"/>
      <c r="HSK19" s="232"/>
      <c r="HSS19" s="232"/>
      <c r="HTA19" s="232"/>
      <c r="HTI19" s="232"/>
      <c r="HTQ19" s="232"/>
      <c r="HTY19" s="232"/>
      <c r="HUG19" s="232"/>
      <c r="HUO19" s="232"/>
      <c r="HUW19" s="232"/>
      <c r="HVE19" s="232"/>
      <c r="HVM19" s="232"/>
      <c r="HVU19" s="232"/>
      <c r="HWC19" s="232"/>
      <c r="HWK19" s="232"/>
      <c r="HWS19" s="232"/>
      <c r="HXA19" s="232"/>
      <c r="HXI19" s="232"/>
      <c r="HXQ19" s="232"/>
      <c r="HXY19" s="232"/>
      <c r="HYG19" s="232"/>
      <c r="HYO19" s="232"/>
      <c r="HYW19" s="232"/>
      <c r="HZE19" s="232"/>
      <c r="HZM19" s="232"/>
      <c r="HZU19" s="232"/>
      <c r="IAC19" s="232"/>
      <c r="IAK19" s="232"/>
      <c r="IAS19" s="232"/>
      <c r="IBA19" s="232"/>
      <c r="IBI19" s="232"/>
      <c r="IBQ19" s="232"/>
      <c r="IBY19" s="232"/>
      <c r="ICG19" s="232"/>
      <c r="ICO19" s="232"/>
      <c r="ICW19" s="232"/>
      <c r="IDE19" s="232"/>
      <c r="IDM19" s="232"/>
      <c r="IDU19" s="232"/>
      <c r="IEC19" s="232"/>
      <c r="IEK19" s="232"/>
      <c r="IES19" s="232"/>
      <c r="IFA19" s="232"/>
      <c r="IFI19" s="232"/>
      <c r="IFQ19" s="232"/>
      <c r="IFY19" s="232"/>
      <c r="IGG19" s="232"/>
      <c r="IGO19" s="232"/>
      <c r="IGW19" s="232"/>
      <c r="IHE19" s="232"/>
      <c r="IHM19" s="232"/>
      <c r="IHU19" s="232"/>
      <c r="IIC19" s="232"/>
      <c r="IIK19" s="232"/>
      <c r="IIS19" s="232"/>
      <c r="IJA19" s="232"/>
      <c r="IJI19" s="232"/>
      <c r="IJQ19" s="232"/>
      <c r="IJY19" s="232"/>
      <c r="IKG19" s="232"/>
      <c r="IKO19" s="232"/>
      <c r="IKW19" s="232"/>
      <c r="ILE19" s="232"/>
      <c r="ILM19" s="232"/>
      <c r="ILU19" s="232"/>
      <c r="IMC19" s="232"/>
      <c r="IMK19" s="232"/>
      <c r="IMS19" s="232"/>
      <c r="INA19" s="232"/>
      <c r="INI19" s="232"/>
      <c r="INQ19" s="232"/>
      <c r="INY19" s="232"/>
      <c r="IOG19" s="232"/>
      <c r="IOO19" s="232"/>
      <c r="IOW19" s="232"/>
      <c r="IPE19" s="232"/>
      <c r="IPM19" s="232"/>
      <c r="IPU19" s="232"/>
      <c r="IQC19" s="232"/>
      <c r="IQK19" s="232"/>
      <c r="IQS19" s="232"/>
      <c r="IRA19" s="232"/>
      <c r="IRI19" s="232"/>
      <c r="IRQ19" s="232"/>
      <c r="IRY19" s="232"/>
      <c r="ISG19" s="232"/>
      <c r="ISO19" s="232"/>
      <c r="ISW19" s="232"/>
      <c r="ITE19" s="232"/>
      <c r="ITM19" s="232"/>
      <c r="ITU19" s="232"/>
      <c r="IUC19" s="232"/>
      <c r="IUK19" s="232"/>
      <c r="IUS19" s="232"/>
      <c r="IVA19" s="232"/>
      <c r="IVI19" s="232"/>
      <c r="IVQ19" s="232"/>
      <c r="IVY19" s="232"/>
      <c r="IWG19" s="232"/>
      <c r="IWO19" s="232"/>
      <c r="IWW19" s="232"/>
      <c r="IXE19" s="232"/>
      <c r="IXM19" s="232"/>
      <c r="IXU19" s="232"/>
      <c r="IYC19" s="232"/>
      <c r="IYK19" s="232"/>
      <c r="IYS19" s="232"/>
      <c r="IZA19" s="232"/>
      <c r="IZI19" s="232"/>
      <c r="IZQ19" s="232"/>
      <c r="IZY19" s="232"/>
      <c r="JAG19" s="232"/>
      <c r="JAO19" s="232"/>
      <c r="JAW19" s="232"/>
      <c r="JBE19" s="232"/>
      <c r="JBM19" s="232"/>
      <c r="JBU19" s="232"/>
      <c r="JCC19" s="232"/>
      <c r="JCK19" s="232"/>
      <c r="JCS19" s="232"/>
      <c r="JDA19" s="232"/>
      <c r="JDI19" s="232"/>
      <c r="JDQ19" s="232"/>
      <c r="JDY19" s="232"/>
      <c r="JEG19" s="232"/>
      <c r="JEO19" s="232"/>
      <c r="JEW19" s="232"/>
      <c r="JFE19" s="232"/>
      <c r="JFM19" s="232"/>
      <c r="JFU19" s="232"/>
      <c r="JGC19" s="232"/>
      <c r="JGK19" s="232"/>
      <c r="JGS19" s="232"/>
      <c r="JHA19" s="232"/>
      <c r="JHI19" s="232"/>
      <c r="JHQ19" s="232"/>
      <c r="JHY19" s="232"/>
      <c r="JIG19" s="232"/>
      <c r="JIO19" s="232"/>
      <c r="JIW19" s="232"/>
      <c r="JJE19" s="232"/>
      <c r="JJM19" s="232"/>
      <c r="JJU19" s="232"/>
      <c r="JKC19" s="232"/>
      <c r="JKK19" s="232"/>
      <c r="JKS19" s="232"/>
      <c r="JLA19" s="232"/>
      <c r="JLI19" s="232"/>
      <c r="JLQ19" s="232"/>
      <c r="JLY19" s="232"/>
      <c r="JMG19" s="232"/>
      <c r="JMO19" s="232"/>
      <c r="JMW19" s="232"/>
      <c r="JNE19" s="232"/>
      <c r="JNM19" s="232"/>
      <c r="JNU19" s="232"/>
      <c r="JOC19" s="232"/>
      <c r="JOK19" s="232"/>
      <c r="JOS19" s="232"/>
      <c r="JPA19" s="232"/>
      <c r="JPI19" s="232"/>
      <c r="JPQ19" s="232"/>
      <c r="JPY19" s="232"/>
      <c r="JQG19" s="232"/>
      <c r="JQO19" s="232"/>
      <c r="JQW19" s="232"/>
      <c r="JRE19" s="232"/>
      <c r="JRM19" s="232"/>
      <c r="JRU19" s="232"/>
      <c r="JSC19" s="232"/>
      <c r="JSK19" s="232"/>
      <c r="JSS19" s="232"/>
      <c r="JTA19" s="232"/>
      <c r="JTI19" s="232"/>
      <c r="JTQ19" s="232"/>
      <c r="JTY19" s="232"/>
      <c r="JUG19" s="232"/>
      <c r="JUO19" s="232"/>
      <c r="JUW19" s="232"/>
      <c r="JVE19" s="232"/>
      <c r="JVM19" s="232"/>
      <c r="JVU19" s="232"/>
      <c r="JWC19" s="232"/>
      <c r="JWK19" s="232"/>
      <c r="JWS19" s="232"/>
      <c r="JXA19" s="232"/>
      <c r="JXI19" s="232"/>
      <c r="JXQ19" s="232"/>
      <c r="JXY19" s="232"/>
      <c r="JYG19" s="232"/>
      <c r="JYO19" s="232"/>
      <c r="JYW19" s="232"/>
      <c r="JZE19" s="232"/>
      <c r="JZM19" s="232"/>
      <c r="JZU19" s="232"/>
      <c r="KAC19" s="232"/>
      <c r="KAK19" s="232"/>
      <c r="KAS19" s="232"/>
      <c r="KBA19" s="232"/>
      <c r="KBI19" s="232"/>
      <c r="KBQ19" s="232"/>
      <c r="KBY19" s="232"/>
      <c r="KCG19" s="232"/>
      <c r="KCO19" s="232"/>
      <c r="KCW19" s="232"/>
      <c r="KDE19" s="232"/>
      <c r="KDM19" s="232"/>
      <c r="KDU19" s="232"/>
      <c r="KEC19" s="232"/>
      <c r="KEK19" s="232"/>
      <c r="KES19" s="232"/>
      <c r="KFA19" s="232"/>
      <c r="KFI19" s="232"/>
      <c r="KFQ19" s="232"/>
      <c r="KFY19" s="232"/>
      <c r="KGG19" s="232"/>
      <c r="KGO19" s="232"/>
      <c r="KGW19" s="232"/>
      <c r="KHE19" s="232"/>
      <c r="KHM19" s="232"/>
      <c r="KHU19" s="232"/>
      <c r="KIC19" s="232"/>
      <c r="KIK19" s="232"/>
      <c r="KIS19" s="232"/>
      <c r="KJA19" s="232"/>
      <c r="KJI19" s="232"/>
      <c r="KJQ19" s="232"/>
      <c r="KJY19" s="232"/>
      <c r="KKG19" s="232"/>
      <c r="KKO19" s="232"/>
      <c r="KKW19" s="232"/>
      <c r="KLE19" s="232"/>
      <c r="KLM19" s="232"/>
      <c r="KLU19" s="232"/>
      <c r="KMC19" s="232"/>
      <c r="KMK19" s="232"/>
      <c r="KMS19" s="232"/>
      <c r="KNA19" s="232"/>
      <c r="KNI19" s="232"/>
      <c r="KNQ19" s="232"/>
      <c r="KNY19" s="232"/>
      <c r="KOG19" s="232"/>
      <c r="KOO19" s="232"/>
      <c r="KOW19" s="232"/>
      <c r="KPE19" s="232"/>
      <c r="KPM19" s="232"/>
      <c r="KPU19" s="232"/>
      <c r="KQC19" s="232"/>
      <c r="KQK19" s="232"/>
      <c r="KQS19" s="232"/>
      <c r="KRA19" s="232"/>
      <c r="KRI19" s="232"/>
      <c r="KRQ19" s="232"/>
      <c r="KRY19" s="232"/>
      <c r="KSG19" s="232"/>
      <c r="KSO19" s="232"/>
      <c r="KSW19" s="232"/>
      <c r="KTE19" s="232"/>
      <c r="KTM19" s="232"/>
      <c r="KTU19" s="232"/>
      <c r="KUC19" s="232"/>
      <c r="KUK19" s="232"/>
      <c r="KUS19" s="232"/>
      <c r="KVA19" s="232"/>
      <c r="KVI19" s="232"/>
      <c r="KVQ19" s="232"/>
      <c r="KVY19" s="232"/>
      <c r="KWG19" s="232"/>
      <c r="KWO19" s="232"/>
      <c r="KWW19" s="232"/>
      <c r="KXE19" s="232"/>
      <c r="KXM19" s="232"/>
      <c r="KXU19" s="232"/>
      <c r="KYC19" s="232"/>
      <c r="KYK19" s="232"/>
      <c r="KYS19" s="232"/>
      <c r="KZA19" s="232"/>
      <c r="KZI19" s="232"/>
      <c r="KZQ19" s="232"/>
      <c r="KZY19" s="232"/>
      <c r="LAG19" s="232"/>
      <c r="LAO19" s="232"/>
      <c r="LAW19" s="232"/>
      <c r="LBE19" s="232"/>
      <c r="LBM19" s="232"/>
      <c r="LBU19" s="232"/>
      <c r="LCC19" s="232"/>
      <c r="LCK19" s="232"/>
      <c r="LCS19" s="232"/>
      <c r="LDA19" s="232"/>
      <c r="LDI19" s="232"/>
      <c r="LDQ19" s="232"/>
      <c r="LDY19" s="232"/>
      <c r="LEG19" s="232"/>
      <c r="LEO19" s="232"/>
      <c r="LEW19" s="232"/>
      <c r="LFE19" s="232"/>
      <c r="LFM19" s="232"/>
      <c r="LFU19" s="232"/>
      <c r="LGC19" s="232"/>
      <c r="LGK19" s="232"/>
      <c r="LGS19" s="232"/>
      <c r="LHA19" s="232"/>
      <c r="LHI19" s="232"/>
      <c r="LHQ19" s="232"/>
      <c r="LHY19" s="232"/>
      <c r="LIG19" s="232"/>
      <c r="LIO19" s="232"/>
      <c r="LIW19" s="232"/>
      <c r="LJE19" s="232"/>
      <c r="LJM19" s="232"/>
      <c r="LJU19" s="232"/>
      <c r="LKC19" s="232"/>
      <c r="LKK19" s="232"/>
      <c r="LKS19" s="232"/>
      <c r="LLA19" s="232"/>
      <c r="LLI19" s="232"/>
      <c r="LLQ19" s="232"/>
      <c r="LLY19" s="232"/>
      <c r="LMG19" s="232"/>
      <c r="LMO19" s="232"/>
      <c r="LMW19" s="232"/>
      <c r="LNE19" s="232"/>
      <c r="LNM19" s="232"/>
      <c r="LNU19" s="232"/>
      <c r="LOC19" s="232"/>
      <c r="LOK19" s="232"/>
      <c r="LOS19" s="232"/>
      <c r="LPA19" s="232"/>
      <c r="LPI19" s="232"/>
      <c r="LPQ19" s="232"/>
      <c r="LPY19" s="232"/>
      <c r="LQG19" s="232"/>
      <c r="LQO19" s="232"/>
      <c r="LQW19" s="232"/>
      <c r="LRE19" s="232"/>
      <c r="LRM19" s="232"/>
      <c r="LRU19" s="232"/>
      <c r="LSC19" s="232"/>
      <c r="LSK19" s="232"/>
      <c r="LSS19" s="232"/>
      <c r="LTA19" s="232"/>
      <c r="LTI19" s="232"/>
      <c r="LTQ19" s="232"/>
      <c r="LTY19" s="232"/>
      <c r="LUG19" s="232"/>
      <c r="LUO19" s="232"/>
      <c r="LUW19" s="232"/>
      <c r="LVE19" s="232"/>
      <c r="LVM19" s="232"/>
      <c r="LVU19" s="232"/>
      <c r="LWC19" s="232"/>
      <c r="LWK19" s="232"/>
      <c r="LWS19" s="232"/>
      <c r="LXA19" s="232"/>
      <c r="LXI19" s="232"/>
      <c r="LXQ19" s="232"/>
      <c r="LXY19" s="232"/>
      <c r="LYG19" s="232"/>
      <c r="LYO19" s="232"/>
      <c r="LYW19" s="232"/>
      <c r="LZE19" s="232"/>
      <c r="LZM19" s="232"/>
      <c r="LZU19" s="232"/>
      <c r="MAC19" s="232"/>
      <c r="MAK19" s="232"/>
      <c r="MAS19" s="232"/>
      <c r="MBA19" s="232"/>
      <c r="MBI19" s="232"/>
      <c r="MBQ19" s="232"/>
      <c r="MBY19" s="232"/>
      <c r="MCG19" s="232"/>
      <c r="MCO19" s="232"/>
      <c r="MCW19" s="232"/>
      <c r="MDE19" s="232"/>
      <c r="MDM19" s="232"/>
      <c r="MDU19" s="232"/>
      <c r="MEC19" s="232"/>
      <c r="MEK19" s="232"/>
      <c r="MES19" s="232"/>
      <c r="MFA19" s="232"/>
      <c r="MFI19" s="232"/>
      <c r="MFQ19" s="232"/>
      <c r="MFY19" s="232"/>
      <c r="MGG19" s="232"/>
      <c r="MGO19" s="232"/>
      <c r="MGW19" s="232"/>
      <c r="MHE19" s="232"/>
      <c r="MHM19" s="232"/>
      <c r="MHU19" s="232"/>
      <c r="MIC19" s="232"/>
      <c r="MIK19" s="232"/>
      <c r="MIS19" s="232"/>
      <c r="MJA19" s="232"/>
      <c r="MJI19" s="232"/>
      <c r="MJQ19" s="232"/>
      <c r="MJY19" s="232"/>
      <c r="MKG19" s="232"/>
      <c r="MKO19" s="232"/>
      <c r="MKW19" s="232"/>
      <c r="MLE19" s="232"/>
      <c r="MLM19" s="232"/>
      <c r="MLU19" s="232"/>
      <c r="MMC19" s="232"/>
      <c r="MMK19" s="232"/>
      <c r="MMS19" s="232"/>
      <c r="MNA19" s="232"/>
      <c r="MNI19" s="232"/>
      <c r="MNQ19" s="232"/>
      <c r="MNY19" s="232"/>
      <c r="MOG19" s="232"/>
      <c r="MOO19" s="232"/>
      <c r="MOW19" s="232"/>
      <c r="MPE19" s="232"/>
      <c r="MPM19" s="232"/>
      <c r="MPU19" s="232"/>
      <c r="MQC19" s="232"/>
      <c r="MQK19" s="232"/>
      <c r="MQS19" s="232"/>
      <c r="MRA19" s="232"/>
      <c r="MRI19" s="232"/>
      <c r="MRQ19" s="232"/>
      <c r="MRY19" s="232"/>
      <c r="MSG19" s="232"/>
      <c r="MSO19" s="232"/>
      <c r="MSW19" s="232"/>
      <c r="MTE19" s="232"/>
      <c r="MTM19" s="232"/>
      <c r="MTU19" s="232"/>
      <c r="MUC19" s="232"/>
      <c r="MUK19" s="232"/>
      <c r="MUS19" s="232"/>
      <c r="MVA19" s="232"/>
      <c r="MVI19" s="232"/>
      <c r="MVQ19" s="232"/>
      <c r="MVY19" s="232"/>
      <c r="MWG19" s="232"/>
      <c r="MWO19" s="232"/>
      <c r="MWW19" s="232"/>
      <c r="MXE19" s="232"/>
      <c r="MXM19" s="232"/>
      <c r="MXU19" s="232"/>
      <c r="MYC19" s="232"/>
      <c r="MYK19" s="232"/>
      <c r="MYS19" s="232"/>
      <c r="MZA19" s="232"/>
      <c r="MZI19" s="232"/>
      <c r="MZQ19" s="232"/>
      <c r="MZY19" s="232"/>
      <c r="NAG19" s="232"/>
      <c r="NAO19" s="232"/>
      <c r="NAW19" s="232"/>
      <c r="NBE19" s="232"/>
      <c r="NBM19" s="232"/>
      <c r="NBU19" s="232"/>
      <c r="NCC19" s="232"/>
      <c r="NCK19" s="232"/>
      <c r="NCS19" s="232"/>
      <c r="NDA19" s="232"/>
      <c r="NDI19" s="232"/>
      <c r="NDQ19" s="232"/>
      <c r="NDY19" s="232"/>
      <c r="NEG19" s="232"/>
      <c r="NEO19" s="232"/>
      <c r="NEW19" s="232"/>
      <c r="NFE19" s="232"/>
      <c r="NFM19" s="232"/>
      <c r="NFU19" s="232"/>
      <c r="NGC19" s="232"/>
      <c r="NGK19" s="232"/>
      <c r="NGS19" s="232"/>
      <c r="NHA19" s="232"/>
      <c r="NHI19" s="232"/>
      <c r="NHQ19" s="232"/>
      <c r="NHY19" s="232"/>
      <c r="NIG19" s="232"/>
      <c r="NIO19" s="232"/>
      <c r="NIW19" s="232"/>
      <c r="NJE19" s="232"/>
      <c r="NJM19" s="232"/>
      <c r="NJU19" s="232"/>
      <c r="NKC19" s="232"/>
      <c r="NKK19" s="232"/>
      <c r="NKS19" s="232"/>
      <c r="NLA19" s="232"/>
      <c r="NLI19" s="232"/>
      <c r="NLQ19" s="232"/>
      <c r="NLY19" s="232"/>
      <c r="NMG19" s="232"/>
      <c r="NMO19" s="232"/>
      <c r="NMW19" s="232"/>
      <c r="NNE19" s="232"/>
      <c r="NNM19" s="232"/>
      <c r="NNU19" s="232"/>
      <c r="NOC19" s="232"/>
      <c r="NOK19" s="232"/>
      <c r="NOS19" s="232"/>
      <c r="NPA19" s="232"/>
      <c r="NPI19" s="232"/>
      <c r="NPQ19" s="232"/>
      <c r="NPY19" s="232"/>
      <c r="NQG19" s="232"/>
      <c r="NQO19" s="232"/>
      <c r="NQW19" s="232"/>
      <c r="NRE19" s="232"/>
      <c r="NRM19" s="232"/>
      <c r="NRU19" s="232"/>
      <c r="NSC19" s="232"/>
      <c r="NSK19" s="232"/>
      <c r="NSS19" s="232"/>
      <c r="NTA19" s="232"/>
      <c r="NTI19" s="232"/>
      <c r="NTQ19" s="232"/>
      <c r="NTY19" s="232"/>
      <c r="NUG19" s="232"/>
      <c r="NUO19" s="232"/>
      <c r="NUW19" s="232"/>
      <c r="NVE19" s="232"/>
      <c r="NVM19" s="232"/>
      <c r="NVU19" s="232"/>
      <c r="NWC19" s="232"/>
      <c r="NWK19" s="232"/>
      <c r="NWS19" s="232"/>
      <c r="NXA19" s="232"/>
      <c r="NXI19" s="232"/>
      <c r="NXQ19" s="232"/>
      <c r="NXY19" s="232"/>
      <c r="NYG19" s="232"/>
      <c r="NYO19" s="232"/>
      <c r="NYW19" s="232"/>
      <c r="NZE19" s="232"/>
      <c r="NZM19" s="232"/>
      <c r="NZU19" s="232"/>
      <c r="OAC19" s="232"/>
      <c r="OAK19" s="232"/>
      <c r="OAS19" s="232"/>
      <c r="OBA19" s="232"/>
      <c r="OBI19" s="232"/>
      <c r="OBQ19" s="232"/>
      <c r="OBY19" s="232"/>
      <c r="OCG19" s="232"/>
      <c r="OCO19" s="232"/>
      <c r="OCW19" s="232"/>
      <c r="ODE19" s="232"/>
      <c r="ODM19" s="232"/>
      <c r="ODU19" s="232"/>
      <c r="OEC19" s="232"/>
      <c r="OEK19" s="232"/>
      <c r="OES19" s="232"/>
      <c r="OFA19" s="232"/>
      <c r="OFI19" s="232"/>
      <c r="OFQ19" s="232"/>
      <c r="OFY19" s="232"/>
      <c r="OGG19" s="232"/>
      <c r="OGO19" s="232"/>
      <c r="OGW19" s="232"/>
      <c r="OHE19" s="232"/>
      <c r="OHM19" s="232"/>
      <c r="OHU19" s="232"/>
      <c r="OIC19" s="232"/>
      <c r="OIK19" s="232"/>
      <c r="OIS19" s="232"/>
      <c r="OJA19" s="232"/>
      <c r="OJI19" s="232"/>
      <c r="OJQ19" s="232"/>
      <c r="OJY19" s="232"/>
      <c r="OKG19" s="232"/>
      <c r="OKO19" s="232"/>
      <c r="OKW19" s="232"/>
      <c r="OLE19" s="232"/>
      <c r="OLM19" s="232"/>
      <c r="OLU19" s="232"/>
      <c r="OMC19" s="232"/>
      <c r="OMK19" s="232"/>
      <c r="OMS19" s="232"/>
      <c r="ONA19" s="232"/>
      <c r="ONI19" s="232"/>
      <c r="ONQ19" s="232"/>
      <c r="ONY19" s="232"/>
      <c r="OOG19" s="232"/>
      <c r="OOO19" s="232"/>
      <c r="OOW19" s="232"/>
      <c r="OPE19" s="232"/>
      <c r="OPM19" s="232"/>
      <c r="OPU19" s="232"/>
      <c r="OQC19" s="232"/>
      <c r="OQK19" s="232"/>
      <c r="OQS19" s="232"/>
      <c r="ORA19" s="232"/>
      <c r="ORI19" s="232"/>
      <c r="ORQ19" s="232"/>
      <c r="ORY19" s="232"/>
      <c r="OSG19" s="232"/>
      <c r="OSO19" s="232"/>
      <c r="OSW19" s="232"/>
      <c r="OTE19" s="232"/>
      <c r="OTM19" s="232"/>
      <c r="OTU19" s="232"/>
      <c r="OUC19" s="232"/>
      <c r="OUK19" s="232"/>
      <c r="OUS19" s="232"/>
      <c r="OVA19" s="232"/>
      <c r="OVI19" s="232"/>
      <c r="OVQ19" s="232"/>
      <c r="OVY19" s="232"/>
      <c r="OWG19" s="232"/>
      <c r="OWO19" s="232"/>
      <c r="OWW19" s="232"/>
      <c r="OXE19" s="232"/>
      <c r="OXM19" s="232"/>
      <c r="OXU19" s="232"/>
      <c r="OYC19" s="232"/>
      <c r="OYK19" s="232"/>
      <c r="OYS19" s="232"/>
      <c r="OZA19" s="232"/>
      <c r="OZI19" s="232"/>
      <c r="OZQ19" s="232"/>
      <c r="OZY19" s="232"/>
      <c r="PAG19" s="232"/>
      <c r="PAO19" s="232"/>
      <c r="PAW19" s="232"/>
      <c r="PBE19" s="232"/>
      <c r="PBM19" s="232"/>
      <c r="PBU19" s="232"/>
      <c r="PCC19" s="232"/>
      <c r="PCK19" s="232"/>
      <c r="PCS19" s="232"/>
      <c r="PDA19" s="232"/>
      <c r="PDI19" s="232"/>
      <c r="PDQ19" s="232"/>
      <c r="PDY19" s="232"/>
      <c r="PEG19" s="232"/>
      <c r="PEO19" s="232"/>
      <c r="PEW19" s="232"/>
      <c r="PFE19" s="232"/>
      <c r="PFM19" s="232"/>
      <c r="PFU19" s="232"/>
      <c r="PGC19" s="232"/>
      <c r="PGK19" s="232"/>
      <c r="PGS19" s="232"/>
      <c r="PHA19" s="232"/>
      <c r="PHI19" s="232"/>
      <c r="PHQ19" s="232"/>
      <c r="PHY19" s="232"/>
      <c r="PIG19" s="232"/>
      <c r="PIO19" s="232"/>
      <c r="PIW19" s="232"/>
      <c r="PJE19" s="232"/>
      <c r="PJM19" s="232"/>
      <c r="PJU19" s="232"/>
      <c r="PKC19" s="232"/>
      <c r="PKK19" s="232"/>
      <c r="PKS19" s="232"/>
      <c r="PLA19" s="232"/>
      <c r="PLI19" s="232"/>
      <c r="PLQ19" s="232"/>
      <c r="PLY19" s="232"/>
      <c r="PMG19" s="232"/>
      <c r="PMO19" s="232"/>
      <c r="PMW19" s="232"/>
      <c r="PNE19" s="232"/>
      <c r="PNM19" s="232"/>
      <c r="PNU19" s="232"/>
      <c r="POC19" s="232"/>
      <c r="POK19" s="232"/>
      <c r="POS19" s="232"/>
      <c r="PPA19" s="232"/>
      <c r="PPI19" s="232"/>
      <c r="PPQ19" s="232"/>
      <c r="PPY19" s="232"/>
      <c r="PQG19" s="232"/>
      <c r="PQO19" s="232"/>
      <c r="PQW19" s="232"/>
      <c r="PRE19" s="232"/>
      <c r="PRM19" s="232"/>
      <c r="PRU19" s="232"/>
      <c r="PSC19" s="232"/>
      <c r="PSK19" s="232"/>
      <c r="PSS19" s="232"/>
      <c r="PTA19" s="232"/>
      <c r="PTI19" s="232"/>
      <c r="PTQ19" s="232"/>
      <c r="PTY19" s="232"/>
      <c r="PUG19" s="232"/>
      <c r="PUO19" s="232"/>
      <c r="PUW19" s="232"/>
      <c r="PVE19" s="232"/>
      <c r="PVM19" s="232"/>
      <c r="PVU19" s="232"/>
      <c r="PWC19" s="232"/>
      <c r="PWK19" s="232"/>
      <c r="PWS19" s="232"/>
      <c r="PXA19" s="232"/>
      <c r="PXI19" s="232"/>
      <c r="PXQ19" s="232"/>
      <c r="PXY19" s="232"/>
      <c r="PYG19" s="232"/>
      <c r="PYO19" s="232"/>
      <c r="PYW19" s="232"/>
      <c r="PZE19" s="232"/>
      <c r="PZM19" s="232"/>
      <c r="PZU19" s="232"/>
      <c r="QAC19" s="232"/>
      <c r="QAK19" s="232"/>
      <c r="QAS19" s="232"/>
      <c r="QBA19" s="232"/>
      <c r="QBI19" s="232"/>
      <c r="QBQ19" s="232"/>
      <c r="QBY19" s="232"/>
      <c r="QCG19" s="232"/>
      <c r="QCO19" s="232"/>
      <c r="QCW19" s="232"/>
      <c r="QDE19" s="232"/>
      <c r="QDM19" s="232"/>
      <c r="QDU19" s="232"/>
      <c r="QEC19" s="232"/>
      <c r="QEK19" s="232"/>
      <c r="QES19" s="232"/>
      <c r="QFA19" s="232"/>
      <c r="QFI19" s="232"/>
      <c r="QFQ19" s="232"/>
      <c r="QFY19" s="232"/>
      <c r="QGG19" s="232"/>
      <c r="QGO19" s="232"/>
      <c r="QGW19" s="232"/>
      <c r="QHE19" s="232"/>
      <c r="QHM19" s="232"/>
      <c r="QHU19" s="232"/>
      <c r="QIC19" s="232"/>
      <c r="QIK19" s="232"/>
      <c r="QIS19" s="232"/>
      <c r="QJA19" s="232"/>
      <c r="QJI19" s="232"/>
      <c r="QJQ19" s="232"/>
      <c r="QJY19" s="232"/>
      <c r="QKG19" s="232"/>
      <c r="QKO19" s="232"/>
      <c r="QKW19" s="232"/>
      <c r="QLE19" s="232"/>
      <c r="QLM19" s="232"/>
      <c r="QLU19" s="232"/>
      <c r="QMC19" s="232"/>
      <c r="QMK19" s="232"/>
      <c r="QMS19" s="232"/>
      <c r="QNA19" s="232"/>
      <c r="QNI19" s="232"/>
      <c r="QNQ19" s="232"/>
      <c r="QNY19" s="232"/>
      <c r="QOG19" s="232"/>
      <c r="QOO19" s="232"/>
      <c r="QOW19" s="232"/>
      <c r="QPE19" s="232"/>
      <c r="QPM19" s="232"/>
      <c r="QPU19" s="232"/>
      <c r="QQC19" s="232"/>
      <c r="QQK19" s="232"/>
      <c r="QQS19" s="232"/>
      <c r="QRA19" s="232"/>
      <c r="QRI19" s="232"/>
      <c r="QRQ19" s="232"/>
      <c r="QRY19" s="232"/>
      <c r="QSG19" s="232"/>
      <c r="QSO19" s="232"/>
      <c r="QSW19" s="232"/>
      <c r="QTE19" s="232"/>
      <c r="QTM19" s="232"/>
      <c r="QTU19" s="232"/>
      <c r="QUC19" s="232"/>
      <c r="QUK19" s="232"/>
      <c r="QUS19" s="232"/>
      <c r="QVA19" s="232"/>
      <c r="QVI19" s="232"/>
      <c r="QVQ19" s="232"/>
      <c r="QVY19" s="232"/>
      <c r="QWG19" s="232"/>
      <c r="QWO19" s="232"/>
      <c r="QWW19" s="232"/>
      <c r="QXE19" s="232"/>
      <c r="QXM19" s="232"/>
      <c r="QXU19" s="232"/>
      <c r="QYC19" s="232"/>
      <c r="QYK19" s="232"/>
      <c r="QYS19" s="232"/>
      <c r="QZA19" s="232"/>
      <c r="QZI19" s="232"/>
      <c r="QZQ19" s="232"/>
      <c r="QZY19" s="232"/>
      <c r="RAG19" s="232"/>
      <c r="RAO19" s="232"/>
      <c r="RAW19" s="232"/>
      <c r="RBE19" s="232"/>
      <c r="RBM19" s="232"/>
      <c r="RBU19" s="232"/>
      <c r="RCC19" s="232"/>
      <c r="RCK19" s="232"/>
      <c r="RCS19" s="232"/>
      <c r="RDA19" s="232"/>
      <c r="RDI19" s="232"/>
      <c r="RDQ19" s="232"/>
      <c r="RDY19" s="232"/>
      <c r="REG19" s="232"/>
      <c r="REO19" s="232"/>
      <c r="REW19" s="232"/>
      <c r="RFE19" s="232"/>
      <c r="RFM19" s="232"/>
      <c r="RFU19" s="232"/>
      <c r="RGC19" s="232"/>
      <c r="RGK19" s="232"/>
      <c r="RGS19" s="232"/>
      <c r="RHA19" s="232"/>
      <c r="RHI19" s="232"/>
      <c r="RHQ19" s="232"/>
      <c r="RHY19" s="232"/>
      <c r="RIG19" s="232"/>
      <c r="RIO19" s="232"/>
      <c r="RIW19" s="232"/>
      <c r="RJE19" s="232"/>
      <c r="RJM19" s="232"/>
      <c r="RJU19" s="232"/>
      <c r="RKC19" s="232"/>
      <c r="RKK19" s="232"/>
      <c r="RKS19" s="232"/>
      <c r="RLA19" s="232"/>
      <c r="RLI19" s="232"/>
      <c r="RLQ19" s="232"/>
      <c r="RLY19" s="232"/>
      <c r="RMG19" s="232"/>
      <c r="RMO19" s="232"/>
      <c r="RMW19" s="232"/>
      <c r="RNE19" s="232"/>
      <c r="RNM19" s="232"/>
      <c r="RNU19" s="232"/>
      <c r="ROC19" s="232"/>
      <c r="ROK19" s="232"/>
      <c r="ROS19" s="232"/>
      <c r="RPA19" s="232"/>
      <c r="RPI19" s="232"/>
      <c r="RPQ19" s="232"/>
      <c r="RPY19" s="232"/>
      <c r="RQG19" s="232"/>
      <c r="RQO19" s="232"/>
      <c r="RQW19" s="232"/>
      <c r="RRE19" s="232"/>
      <c r="RRM19" s="232"/>
      <c r="RRU19" s="232"/>
      <c r="RSC19" s="232"/>
      <c r="RSK19" s="232"/>
      <c r="RSS19" s="232"/>
      <c r="RTA19" s="232"/>
      <c r="RTI19" s="232"/>
      <c r="RTQ19" s="232"/>
      <c r="RTY19" s="232"/>
      <c r="RUG19" s="232"/>
      <c r="RUO19" s="232"/>
      <c r="RUW19" s="232"/>
      <c r="RVE19" s="232"/>
      <c r="RVM19" s="232"/>
      <c r="RVU19" s="232"/>
      <c r="RWC19" s="232"/>
      <c r="RWK19" s="232"/>
      <c r="RWS19" s="232"/>
      <c r="RXA19" s="232"/>
      <c r="RXI19" s="232"/>
      <c r="RXQ19" s="232"/>
      <c r="RXY19" s="232"/>
      <c r="RYG19" s="232"/>
      <c r="RYO19" s="232"/>
      <c r="RYW19" s="232"/>
      <c r="RZE19" s="232"/>
      <c r="RZM19" s="232"/>
      <c r="RZU19" s="232"/>
      <c r="SAC19" s="232"/>
      <c r="SAK19" s="232"/>
      <c r="SAS19" s="232"/>
      <c r="SBA19" s="232"/>
      <c r="SBI19" s="232"/>
      <c r="SBQ19" s="232"/>
      <c r="SBY19" s="232"/>
      <c r="SCG19" s="232"/>
      <c r="SCO19" s="232"/>
      <c r="SCW19" s="232"/>
      <c r="SDE19" s="232"/>
      <c r="SDM19" s="232"/>
      <c r="SDU19" s="232"/>
      <c r="SEC19" s="232"/>
      <c r="SEK19" s="232"/>
      <c r="SES19" s="232"/>
      <c r="SFA19" s="232"/>
      <c r="SFI19" s="232"/>
      <c r="SFQ19" s="232"/>
      <c r="SFY19" s="232"/>
      <c r="SGG19" s="232"/>
      <c r="SGO19" s="232"/>
      <c r="SGW19" s="232"/>
      <c r="SHE19" s="232"/>
      <c r="SHM19" s="232"/>
      <c r="SHU19" s="232"/>
      <c r="SIC19" s="232"/>
      <c r="SIK19" s="232"/>
      <c r="SIS19" s="232"/>
      <c r="SJA19" s="232"/>
      <c r="SJI19" s="232"/>
      <c r="SJQ19" s="232"/>
      <c r="SJY19" s="232"/>
      <c r="SKG19" s="232"/>
      <c r="SKO19" s="232"/>
      <c r="SKW19" s="232"/>
      <c r="SLE19" s="232"/>
      <c r="SLM19" s="232"/>
      <c r="SLU19" s="232"/>
      <c r="SMC19" s="232"/>
      <c r="SMK19" s="232"/>
      <c r="SMS19" s="232"/>
      <c r="SNA19" s="232"/>
      <c r="SNI19" s="232"/>
      <c r="SNQ19" s="232"/>
      <c r="SNY19" s="232"/>
      <c r="SOG19" s="232"/>
      <c r="SOO19" s="232"/>
      <c r="SOW19" s="232"/>
      <c r="SPE19" s="232"/>
      <c r="SPM19" s="232"/>
      <c r="SPU19" s="232"/>
      <c r="SQC19" s="232"/>
      <c r="SQK19" s="232"/>
      <c r="SQS19" s="232"/>
      <c r="SRA19" s="232"/>
      <c r="SRI19" s="232"/>
      <c r="SRQ19" s="232"/>
      <c r="SRY19" s="232"/>
      <c r="SSG19" s="232"/>
      <c r="SSO19" s="232"/>
      <c r="SSW19" s="232"/>
      <c r="STE19" s="232"/>
      <c r="STM19" s="232"/>
      <c r="STU19" s="232"/>
      <c r="SUC19" s="232"/>
      <c r="SUK19" s="232"/>
      <c r="SUS19" s="232"/>
      <c r="SVA19" s="232"/>
      <c r="SVI19" s="232"/>
      <c r="SVQ19" s="232"/>
      <c r="SVY19" s="232"/>
      <c r="SWG19" s="232"/>
      <c r="SWO19" s="232"/>
      <c r="SWW19" s="232"/>
      <c r="SXE19" s="232"/>
      <c r="SXM19" s="232"/>
      <c r="SXU19" s="232"/>
      <c r="SYC19" s="232"/>
      <c r="SYK19" s="232"/>
      <c r="SYS19" s="232"/>
      <c r="SZA19" s="232"/>
      <c r="SZI19" s="232"/>
      <c r="SZQ19" s="232"/>
      <c r="SZY19" s="232"/>
      <c r="TAG19" s="232"/>
      <c r="TAO19" s="232"/>
      <c r="TAW19" s="232"/>
      <c r="TBE19" s="232"/>
      <c r="TBM19" s="232"/>
      <c r="TBU19" s="232"/>
      <c r="TCC19" s="232"/>
      <c r="TCK19" s="232"/>
      <c r="TCS19" s="232"/>
      <c r="TDA19" s="232"/>
      <c r="TDI19" s="232"/>
      <c r="TDQ19" s="232"/>
      <c r="TDY19" s="232"/>
      <c r="TEG19" s="232"/>
      <c r="TEO19" s="232"/>
      <c r="TEW19" s="232"/>
      <c r="TFE19" s="232"/>
      <c r="TFM19" s="232"/>
      <c r="TFU19" s="232"/>
      <c r="TGC19" s="232"/>
      <c r="TGK19" s="232"/>
      <c r="TGS19" s="232"/>
      <c r="THA19" s="232"/>
      <c r="THI19" s="232"/>
      <c r="THQ19" s="232"/>
      <c r="THY19" s="232"/>
      <c r="TIG19" s="232"/>
      <c r="TIO19" s="232"/>
      <c r="TIW19" s="232"/>
      <c r="TJE19" s="232"/>
      <c r="TJM19" s="232"/>
      <c r="TJU19" s="232"/>
      <c r="TKC19" s="232"/>
      <c r="TKK19" s="232"/>
      <c r="TKS19" s="232"/>
      <c r="TLA19" s="232"/>
      <c r="TLI19" s="232"/>
      <c r="TLQ19" s="232"/>
      <c r="TLY19" s="232"/>
      <c r="TMG19" s="232"/>
      <c r="TMO19" s="232"/>
      <c r="TMW19" s="232"/>
      <c r="TNE19" s="232"/>
      <c r="TNM19" s="232"/>
      <c r="TNU19" s="232"/>
      <c r="TOC19" s="232"/>
      <c r="TOK19" s="232"/>
      <c r="TOS19" s="232"/>
      <c r="TPA19" s="232"/>
      <c r="TPI19" s="232"/>
      <c r="TPQ19" s="232"/>
      <c r="TPY19" s="232"/>
      <c r="TQG19" s="232"/>
      <c r="TQO19" s="232"/>
      <c r="TQW19" s="232"/>
      <c r="TRE19" s="232"/>
      <c r="TRM19" s="232"/>
      <c r="TRU19" s="232"/>
      <c r="TSC19" s="232"/>
      <c r="TSK19" s="232"/>
      <c r="TSS19" s="232"/>
      <c r="TTA19" s="232"/>
      <c r="TTI19" s="232"/>
      <c r="TTQ19" s="232"/>
      <c r="TTY19" s="232"/>
      <c r="TUG19" s="232"/>
      <c r="TUO19" s="232"/>
      <c r="TUW19" s="232"/>
      <c r="TVE19" s="232"/>
      <c r="TVM19" s="232"/>
      <c r="TVU19" s="232"/>
      <c r="TWC19" s="232"/>
      <c r="TWK19" s="232"/>
      <c r="TWS19" s="232"/>
      <c r="TXA19" s="232"/>
      <c r="TXI19" s="232"/>
      <c r="TXQ19" s="232"/>
      <c r="TXY19" s="232"/>
      <c r="TYG19" s="232"/>
      <c r="TYO19" s="232"/>
      <c r="TYW19" s="232"/>
      <c r="TZE19" s="232"/>
      <c r="TZM19" s="232"/>
      <c r="TZU19" s="232"/>
      <c r="UAC19" s="232"/>
      <c r="UAK19" s="232"/>
      <c r="UAS19" s="232"/>
      <c r="UBA19" s="232"/>
      <c r="UBI19" s="232"/>
      <c r="UBQ19" s="232"/>
      <c r="UBY19" s="232"/>
      <c r="UCG19" s="232"/>
      <c r="UCO19" s="232"/>
      <c r="UCW19" s="232"/>
      <c r="UDE19" s="232"/>
      <c r="UDM19" s="232"/>
      <c r="UDU19" s="232"/>
      <c r="UEC19" s="232"/>
      <c r="UEK19" s="232"/>
      <c r="UES19" s="232"/>
      <c r="UFA19" s="232"/>
      <c r="UFI19" s="232"/>
      <c r="UFQ19" s="232"/>
      <c r="UFY19" s="232"/>
      <c r="UGG19" s="232"/>
      <c r="UGO19" s="232"/>
      <c r="UGW19" s="232"/>
      <c r="UHE19" s="232"/>
      <c r="UHM19" s="232"/>
      <c r="UHU19" s="232"/>
      <c r="UIC19" s="232"/>
      <c r="UIK19" s="232"/>
      <c r="UIS19" s="232"/>
      <c r="UJA19" s="232"/>
      <c r="UJI19" s="232"/>
      <c r="UJQ19" s="232"/>
      <c r="UJY19" s="232"/>
      <c r="UKG19" s="232"/>
      <c r="UKO19" s="232"/>
      <c r="UKW19" s="232"/>
      <c r="ULE19" s="232"/>
      <c r="ULM19" s="232"/>
      <c r="ULU19" s="232"/>
      <c r="UMC19" s="232"/>
      <c r="UMK19" s="232"/>
      <c r="UMS19" s="232"/>
      <c r="UNA19" s="232"/>
      <c r="UNI19" s="232"/>
      <c r="UNQ19" s="232"/>
      <c r="UNY19" s="232"/>
      <c r="UOG19" s="232"/>
      <c r="UOO19" s="232"/>
      <c r="UOW19" s="232"/>
      <c r="UPE19" s="232"/>
      <c r="UPM19" s="232"/>
      <c r="UPU19" s="232"/>
      <c r="UQC19" s="232"/>
      <c r="UQK19" s="232"/>
      <c r="UQS19" s="232"/>
      <c r="URA19" s="232"/>
      <c r="URI19" s="232"/>
      <c r="URQ19" s="232"/>
      <c r="URY19" s="232"/>
      <c r="USG19" s="232"/>
      <c r="USO19" s="232"/>
      <c r="USW19" s="232"/>
      <c r="UTE19" s="232"/>
      <c r="UTM19" s="232"/>
      <c r="UTU19" s="232"/>
      <c r="UUC19" s="232"/>
      <c r="UUK19" s="232"/>
      <c r="UUS19" s="232"/>
      <c r="UVA19" s="232"/>
      <c r="UVI19" s="232"/>
      <c r="UVQ19" s="232"/>
      <c r="UVY19" s="232"/>
      <c r="UWG19" s="232"/>
      <c r="UWO19" s="232"/>
      <c r="UWW19" s="232"/>
      <c r="UXE19" s="232"/>
      <c r="UXM19" s="232"/>
      <c r="UXU19" s="232"/>
      <c r="UYC19" s="232"/>
      <c r="UYK19" s="232"/>
      <c r="UYS19" s="232"/>
      <c r="UZA19" s="232"/>
      <c r="UZI19" s="232"/>
      <c r="UZQ19" s="232"/>
      <c r="UZY19" s="232"/>
      <c r="VAG19" s="232"/>
      <c r="VAO19" s="232"/>
      <c r="VAW19" s="232"/>
      <c r="VBE19" s="232"/>
      <c r="VBM19" s="232"/>
      <c r="VBU19" s="232"/>
      <c r="VCC19" s="232"/>
      <c r="VCK19" s="232"/>
      <c r="VCS19" s="232"/>
      <c r="VDA19" s="232"/>
      <c r="VDI19" s="232"/>
      <c r="VDQ19" s="232"/>
      <c r="VDY19" s="232"/>
      <c r="VEG19" s="232"/>
      <c r="VEO19" s="232"/>
      <c r="VEW19" s="232"/>
      <c r="VFE19" s="232"/>
      <c r="VFM19" s="232"/>
      <c r="VFU19" s="232"/>
      <c r="VGC19" s="232"/>
      <c r="VGK19" s="232"/>
      <c r="VGS19" s="232"/>
      <c r="VHA19" s="232"/>
      <c r="VHI19" s="232"/>
      <c r="VHQ19" s="232"/>
      <c r="VHY19" s="232"/>
      <c r="VIG19" s="232"/>
      <c r="VIO19" s="232"/>
      <c r="VIW19" s="232"/>
      <c r="VJE19" s="232"/>
      <c r="VJM19" s="232"/>
      <c r="VJU19" s="232"/>
      <c r="VKC19" s="232"/>
      <c r="VKK19" s="232"/>
      <c r="VKS19" s="232"/>
      <c r="VLA19" s="232"/>
      <c r="VLI19" s="232"/>
      <c r="VLQ19" s="232"/>
      <c r="VLY19" s="232"/>
      <c r="VMG19" s="232"/>
      <c r="VMO19" s="232"/>
      <c r="VMW19" s="232"/>
      <c r="VNE19" s="232"/>
      <c r="VNM19" s="232"/>
      <c r="VNU19" s="232"/>
      <c r="VOC19" s="232"/>
      <c r="VOK19" s="232"/>
      <c r="VOS19" s="232"/>
      <c r="VPA19" s="232"/>
      <c r="VPI19" s="232"/>
      <c r="VPQ19" s="232"/>
      <c r="VPY19" s="232"/>
      <c r="VQG19" s="232"/>
      <c r="VQO19" s="232"/>
      <c r="VQW19" s="232"/>
      <c r="VRE19" s="232"/>
      <c r="VRM19" s="232"/>
      <c r="VRU19" s="232"/>
      <c r="VSC19" s="232"/>
      <c r="VSK19" s="232"/>
      <c r="VSS19" s="232"/>
      <c r="VTA19" s="232"/>
      <c r="VTI19" s="232"/>
      <c r="VTQ19" s="232"/>
      <c r="VTY19" s="232"/>
      <c r="VUG19" s="232"/>
      <c r="VUO19" s="232"/>
      <c r="VUW19" s="232"/>
      <c r="VVE19" s="232"/>
      <c r="VVM19" s="232"/>
      <c r="VVU19" s="232"/>
      <c r="VWC19" s="232"/>
      <c r="VWK19" s="232"/>
      <c r="VWS19" s="232"/>
      <c r="VXA19" s="232"/>
      <c r="VXI19" s="232"/>
      <c r="VXQ19" s="232"/>
      <c r="VXY19" s="232"/>
      <c r="VYG19" s="232"/>
      <c r="VYO19" s="232"/>
      <c r="VYW19" s="232"/>
      <c r="VZE19" s="232"/>
      <c r="VZM19" s="232"/>
      <c r="VZU19" s="232"/>
      <c r="WAC19" s="232"/>
      <c r="WAK19" s="232"/>
      <c r="WAS19" s="232"/>
      <c r="WBA19" s="232"/>
      <c r="WBI19" s="232"/>
      <c r="WBQ19" s="232"/>
      <c r="WBY19" s="232"/>
      <c r="WCG19" s="232"/>
      <c r="WCO19" s="232"/>
      <c r="WCW19" s="232"/>
      <c r="WDE19" s="232"/>
      <c r="WDM19" s="232"/>
      <c r="WDU19" s="232"/>
      <c r="WEC19" s="232"/>
      <c r="WEK19" s="232"/>
      <c r="WES19" s="232"/>
      <c r="WFA19" s="232"/>
      <c r="WFI19" s="232"/>
      <c r="WFQ19" s="232"/>
      <c r="WFY19" s="232"/>
      <c r="WGG19" s="232"/>
      <c r="WGO19" s="232"/>
      <c r="WGW19" s="232"/>
      <c r="WHE19" s="232"/>
      <c r="WHM19" s="232"/>
      <c r="WHU19" s="232"/>
      <c r="WIC19" s="232"/>
      <c r="WIK19" s="232"/>
      <c r="WIS19" s="232"/>
      <c r="WJA19" s="232"/>
      <c r="WJI19" s="232"/>
      <c r="WJQ19" s="232"/>
      <c r="WJY19" s="232"/>
      <c r="WKG19" s="232"/>
      <c r="WKO19" s="232"/>
      <c r="WKW19" s="232"/>
      <c r="WLE19" s="232"/>
      <c r="WLM19" s="232"/>
      <c r="WLU19" s="232"/>
      <c r="WMC19" s="232"/>
      <c r="WMK19" s="232"/>
      <c r="WMS19" s="232"/>
      <c r="WNA19" s="232"/>
      <c r="WNI19" s="232"/>
      <c r="WNQ19" s="232"/>
      <c r="WNY19" s="232"/>
      <c r="WOG19" s="232"/>
      <c r="WOO19" s="232"/>
      <c r="WOW19" s="232"/>
      <c r="WPE19" s="232"/>
      <c r="WPM19" s="232"/>
      <c r="WPU19" s="232"/>
      <c r="WQC19" s="232"/>
      <c r="WQK19" s="232"/>
      <c r="WQS19" s="232"/>
      <c r="WRA19" s="232"/>
      <c r="WRI19" s="232"/>
      <c r="WRQ19" s="232"/>
      <c r="WRY19" s="232"/>
      <c r="WSG19" s="232"/>
      <c r="WSO19" s="232"/>
      <c r="WSW19" s="232"/>
      <c r="WTE19" s="232"/>
      <c r="WTM19" s="232"/>
      <c r="WTU19" s="232"/>
      <c r="WUC19" s="232"/>
      <c r="WUK19" s="232"/>
      <c r="WUS19" s="232"/>
      <c r="WVA19" s="232"/>
      <c r="WVI19" s="232"/>
      <c r="WVQ19" s="232"/>
      <c r="WVY19" s="232"/>
      <c r="WWG19" s="232"/>
      <c r="WWO19" s="232"/>
      <c r="WWW19" s="232"/>
      <c r="WXE19" s="232"/>
      <c r="WXM19" s="232"/>
      <c r="WXU19" s="232"/>
      <c r="WYC19" s="232"/>
      <c r="WYK19" s="232"/>
      <c r="WYS19" s="232"/>
      <c r="WZA19" s="232"/>
      <c r="WZI19" s="232"/>
      <c r="WZQ19" s="232"/>
      <c r="WZY19" s="232"/>
      <c r="XAG19" s="232"/>
      <c r="XAO19" s="232"/>
      <c r="XAW19" s="232"/>
      <c r="XBE19" s="232"/>
      <c r="XBM19" s="232"/>
      <c r="XBU19" s="232"/>
      <c r="XCC19" s="232"/>
      <c r="XCK19" s="232"/>
      <c r="XCS19" s="232"/>
      <c r="XDA19" s="232"/>
      <c r="XDI19" s="232"/>
      <c r="XDQ19" s="232"/>
      <c r="XDY19" s="232"/>
      <c r="XEG19" s="232"/>
      <c r="XEO19" s="232"/>
      <c r="XEW19" s="232"/>
    </row>
    <row r="20" spans="1:1017 1025:2041 2049:3065 3073:4089 4097:5113 5121:6137 6145:7161 7169:8185 8193:9209 9217:10233 10241:11257 11265:12281 12289:13305 13313:14329 14337:15353 15361:16377" ht="15.75" customHeight="1">
      <c r="A20" s="126" t="s">
        <v>87</v>
      </c>
      <c r="B20" s="14"/>
      <c r="C20" s="14"/>
      <c r="D20" s="14"/>
      <c r="E20" s="14"/>
      <c r="F20" s="14"/>
      <c r="G20" s="14"/>
      <c r="H20" s="15"/>
      <c r="I20" s="294"/>
      <c r="J20" s="295"/>
      <c r="K20" s="295"/>
      <c r="L20" s="295"/>
      <c r="M20" s="295"/>
      <c r="N20" s="296"/>
    </row>
    <row r="21" spans="1:1017 1025:2041 2049:3065 3073:4089 4097:5113 5121:6137 6145:7161 7169:8185 8193:9209 9217:10233 10241:11257 11265:12281 12289:13305 13313:14329 14337:15353 15361:16377" ht="15.75" customHeight="1">
      <c r="A21" s="18" t="s">
        <v>88</v>
      </c>
      <c r="B21" s="128"/>
      <c r="C21" s="128"/>
      <c r="D21" s="128"/>
      <c r="E21" s="128"/>
      <c r="F21" s="128"/>
      <c r="G21" s="14"/>
      <c r="H21" s="15"/>
      <c r="I21" s="294"/>
      <c r="J21" s="295"/>
      <c r="K21" s="295"/>
      <c r="L21" s="295"/>
      <c r="M21" s="295"/>
      <c r="N21" s="296"/>
    </row>
    <row r="22" spans="1:1017 1025:2041 2049:3065 3073:4089 4097:5113 5121:6137 6145:7161 7169:8185 8193:9209 9217:10233 10241:11257 11265:12281 12289:13305 13313:14329 14337:15353 15361:16377" ht="15.75" customHeight="1">
      <c r="A22" s="18" t="s">
        <v>89</v>
      </c>
      <c r="B22" s="128"/>
      <c r="C22" s="128"/>
      <c r="D22" s="128"/>
      <c r="E22" s="128"/>
      <c r="F22" s="128"/>
      <c r="G22" s="14"/>
      <c r="H22" s="15"/>
      <c r="I22" s="203" t="s">
        <v>51</v>
      </c>
      <c r="J22" s="203"/>
      <c r="K22" s="203"/>
      <c r="L22" s="16"/>
      <c r="M22" s="16"/>
      <c r="N22" s="17"/>
    </row>
    <row r="23" spans="1:1017 1025:2041 2049:3065 3073:4089 4097:5113 5121:6137 6145:7161 7169:8185 8193:9209 9217:10233 10241:11257 11265:12281 12289:13305 13313:14329 14337:15353 15361:16377" ht="15.75" customHeight="1">
      <c r="A23" s="112" t="s">
        <v>95</v>
      </c>
      <c r="B23" s="14"/>
      <c r="C23" s="14"/>
      <c r="D23" s="14"/>
      <c r="E23" s="14"/>
      <c r="F23" s="14"/>
      <c r="G23" s="14"/>
      <c r="H23" s="15"/>
      <c r="I23" s="203"/>
      <c r="J23" s="203"/>
      <c r="K23" s="203"/>
      <c r="L23" s="16"/>
      <c r="M23" s="16"/>
      <c r="N23" s="17"/>
    </row>
    <row r="24" spans="1:1017 1025:2041 2049:3065 3073:4089 4097:5113 5121:6137 6145:7161 7169:8185 8193:9209 9217:10233 10241:11257 11265:12281 12289:13305 13313:14329 14337:15353 15361:16377" ht="15.75" customHeight="1">
      <c r="A24" s="130" t="s">
        <v>96</v>
      </c>
      <c r="B24" s="14"/>
      <c r="C24" s="14"/>
      <c r="D24" s="14"/>
      <c r="E24" s="14"/>
      <c r="F24" s="14"/>
      <c r="G24" s="14"/>
      <c r="H24" s="15"/>
      <c r="I24" s="203"/>
      <c r="J24" s="203"/>
      <c r="K24" s="203"/>
      <c r="L24" s="16"/>
      <c r="M24" s="16"/>
      <c r="N24" s="17"/>
    </row>
    <row r="25" spans="1:1017 1025:2041 2049:3065 3073:4089 4097:5113 5121:6137 6145:7161 7169:8185 8193:9209 9217:10233 10241:11257 11265:12281 12289:13305 13313:14329 14337:15353 15361:16377" ht="15.75" customHeight="1">
      <c r="A25" s="112"/>
      <c r="B25" s="14"/>
      <c r="C25" s="14"/>
      <c r="D25" s="125"/>
      <c r="E25" s="14"/>
      <c r="F25" s="14"/>
      <c r="G25" s="14"/>
      <c r="H25" s="15"/>
      <c r="I25" s="16"/>
      <c r="J25" s="16"/>
      <c r="K25" s="16"/>
      <c r="L25" s="16"/>
      <c r="M25" s="16"/>
      <c r="N25" s="17"/>
    </row>
    <row r="26" spans="1:1017 1025:2041 2049:3065 3073:4089 4097:5113 5121:6137 6145:7161 7169:8185 8193:9209 9217:10233 10241:11257 11265:12281 12289:13305 13313:14329 14337:15353 15361:16377" ht="15.75" customHeight="1">
      <c r="A26" s="127"/>
      <c r="B26" s="19"/>
      <c r="C26" s="19"/>
      <c r="D26" s="124"/>
      <c r="E26" s="19"/>
      <c r="F26" s="19"/>
      <c r="G26" s="19"/>
      <c r="H26" s="20"/>
      <c r="I26" s="16"/>
      <c r="J26" s="16"/>
      <c r="K26" s="16"/>
      <c r="L26" s="16"/>
      <c r="M26" s="16"/>
      <c r="N26" s="17"/>
    </row>
    <row r="27" spans="1:1017 1025:2041 2049:3065 3073:4089 4097:5113 5121:6137 6145:7161 7169:8185 8193:9209 9217:10233 10241:11257 11265:12281 12289:13305 13313:14329 14337:15353 15361:16377" ht="20.25" customHeight="1">
      <c r="A27" s="58" t="s">
        <v>7</v>
      </c>
      <c r="B27" s="59"/>
      <c r="C27" s="59"/>
      <c r="D27" s="59"/>
      <c r="E27" s="59"/>
      <c r="F27" s="60"/>
      <c r="G27" s="60"/>
      <c r="H27" s="61"/>
      <c r="I27" s="21"/>
      <c r="J27" s="16"/>
      <c r="K27" s="16"/>
      <c r="L27" s="16"/>
      <c r="M27" s="16"/>
      <c r="N27" s="17"/>
    </row>
    <row r="28" spans="1:1017 1025:2041 2049:3065 3073:4089 4097:5113 5121:6137 6145:7161 7169:8185 8193:9209 9217:10233 10241:11257 11265:12281 12289:13305 13313:14329 14337:15353 15361:16377" ht="15" customHeight="1">
      <c r="A28" s="13"/>
      <c r="B28" s="64"/>
      <c r="C28" s="64"/>
      <c r="D28" s="64"/>
      <c r="E28" s="64"/>
      <c r="F28" s="64"/>
      <c r="G28" s="64"/>
      <c r="H28" s="65"/>
      <c r="I28" s="21"/>
      <c r="J28" s="16"/>
      <c r="K28" s="16"/>
      <c r="L28" s="16"/>
      <c r="M28" s="16"/>
      <c r="N28" s="17"/>
    </row>
    <row r="29" spans="1:1017 1025:2041 2049:3065 3073:4089 4097:5113 5121:6137 6145:7161 7169:8185 8193:9209 9217:10233 10241:11257 11265:12281 12289:13305 13313:14329 14337:15353 15361:16377" ht="19.5" customHeight="1">
      <c r="A29" s="103"/>
      <c r="B29" s="64"/>
      <c r="C29" s="64"/>
      <c r="D29" s="64"/>
      <c r="E29" s="284">
        <v>44693</v>
      </c>
      <c r="F29" s="284"/>
      <c r="G29" s="64"/>
      <c r="H29" s="65"/>
      <c r="I29" s="21"/>
      <c r="J29" s="16"/>
      <c r="K29" s="16"/>
      <c r="L29" s="16"/>
      <c r="M29" s="16"/>
      <c r="N29" s="17"/>
    </row>
    <row r="30" spans="1:1017 1025:2041 2049:3065 3073:4089 4097:5113 5121:6137 6145:7161 7169:8185 8193:9209 9217:10233 10241:11257 11265:12281 12289:13305 13313:14329 14337:15353 15361:16377" ht="15" customHeight="1">
      <c r="A30" s="13"/>
      <c r="B30" s="64"/>
      <c r="C30" s="64"/>
      <c r="D30" s="64"/>
      <c r="E30" s="64"/>
      <c r="F30" s="64"/>
      <c r="G30" s="64"/>
      <c r="H30" s="65"/>
      <c r="I30" s="167" t="s">
        <v>101</v>
      </c>
      <c r="J30" s="23"/>
      <c r="K30" s="16"/>
      <c r="L30" s="16"/>
      <c r="M30" s="16"/>
      <c r="N30" s="17"/>
    </row>
    <row r="31" spans="1:1017 1025:2041 2049:3065 3073:4089 4097:5113 5121:6137 6145:7161 7169:8185 8193:9209 9217:10233 10241:11257 11265:12281 12289:13305 13313:14329 14337:15353 15361:16377" ht="15" customHeight="1">
      <c r="A31" s="24" t="s">
        <v>8</v>
      </c>
      <c r="B31" s="25"/>
      <c r="C31" s="25"/>
      <c r="D31" s="25"/>
      <c r="E31" s="25"/>
      <c r="F31" s="25"/>
      <c r="G31" s="25"/>
      <c r="H31" s="26"/>
      <c r="I31" s="21"/>
      <c r="J31" s="16"/>
      <c r="K31" s="16"/>
      <c r="L31" s="16"/>
      <c r="M31" s="16"/>
      <c r="N31" s="17"/>
    </row>
    <row r="32" spans="1:1017 1025:2041 2049:3065 3073:4089 4097:5113 5121:6137 6145:7161 7169:8185 8193:9209 9217:10233 10241:11257 11265:12281 12289:13305 13313:14329 14337:15353 15361:16377" ht="15" customHeight="1">
      <c r="A32" s="27"/>
      <c r="B32" s="28"/>
      <c r="C32" s="28"/>
      <c r="D32" s="28"/>
      <c r="E32" s="28"/>
      <c r="F32" s="28"/>
      <c r="G32" s="28"/>
      <c r="H32" s="29"/>
      <c r="I32" s="298"/>
      <c r="J32" s="299"/>
      <c r="K32" s="299"/>
      <c r="L32" s="299"/>
      <c r="M32" s="299"/>
      <c r="N32" s="300"/>
    </row>
    <row r="33" spans="1:16" ht="15" customHeight="1">
      <c r="A33" s="27" t="s">
        <v>9</v>
      </c>
      <c r="B33" s="28"/>
      <c r="C33" s="28"/>
      <c r="D33" s="28"/>
      <c r="E33" s="27" t="s">
        <v>97</v>
      </c>
      <c r="F33" s="28"/>
      <c r="G33" s="28"/>
      <c r="H33" s="29"/>
      <c r="I33" s="298"/>
      <c r="J33" s="299"/>
      <c r="K33" s="299"/>
      <c r="L33" s="299"/>
      <c r="M33" s="299"/>
      <c r="N33" s="300"/>
    </row>
    <row r="34" spans="1:16" ht="15" customHeight="1">
      <c r="A34" s="30"/>
      <c r="B34" s="31"/>
      <c r="C34" s="31"/>
      <c r="D34" s="31"/>
      <c r="E34" s="31"/>
      <c r="F34" s="31"/>
      <c r="G34" s="31"/>
      <c r="H34" s="32"/>
      <c r="I34" s="298"/>
      <c r="J34" s="299"/>
      <c r="K34" s="299"/>
      <c r="L34" s="299"/>
      <c r="M34" s="299"/>
      <c r="N34" s="300"/>
    </row>
    <row r="35" spans="1:16" ht="15" customHeight="1">
      <c r="A35" s="285" t="s">
        <v>36</v>
      </c>
      <c r="B35" s="301"/>
      <c r="C35" s="301"/>
      <c r="D35" s="301"/>
      <c r="E35" s="301"/>
      <c r="F35" s="301"/>
      <c r="G35" s="301"/>
      <c r="H35" s="302"/>
      <c r="I35" s="298"/>
      <c r="J35" s="299"/>
      <c r="K35" s="299"/>
      <c r="L35" s="299"/>
      <c r="M35" s="299"/>
      <c r="N35" s="300"/>
    </row>
    <row r="36" spans="1:16" ht="15" customHeight="1">
      <c r="A36" s="303"/>
      <c r="B36" s="304"/>
      <c r="C36" s="304"/>
      <c r="D36" s="304"/>
      <c r="E36" s="304"/>
      <c r="F36" s="304"/>
      <c r="G36" s="304"/>
      <c r="H36" s="305"/>
      <c r="I36" s="298"/>
      <c r="J36" s="299"/>
      <c r="K36" s="299"/>
      <c r="L36" s="299"/>
      <c r="M36" s="299"/>
      <c r="N36" s="300"/>
    </row>
    <row r="37" spans="1:16" ht="15" customHeight="1">
      <c r="A37" s="306"/>
      <c r="B37" s="307"/>
      <c r="C37" s="307"/>
      <c r="D37" s="307"/>
      <c r="E37" s="307"/>
      <c r="F37" s="307"/>
      <c r="G37" s="307"/>
      <c r="H37" s="308"/>
      <c r="I37" s="298"/>
      <c r="J37" s="299"/>
      <c r="K37" s="299"/>
      <c r="L37" s="299"/>
      <c r="M37" s="299"/>
      <c r="N37" s="300"/>
    </row>
    <row r="38" spans="1:16" ht="15" customHeight="1">
      <c r="A38" s="309" t="s">
        <v>10</v>
      </c>
      <c r="B38" s="310"/>
      <c r="C38" s="310"/>
      <c r="D38" s="310"/>
      <c r="E38" s="310"/>
      <c r="F38" s="310"/>
      <c r="G38" s="310"/>
      <c r="H38" s="310"/>
      <c r="I38" s="313" t="s">
        <v>11</v>
      </c>
      <c r="J38" s="313"/>
      <c r="K38" s="313"/>
      <c r="L38" s="314" t="s">
        <v>12</v>
      </c>
      <c r="M38" s="315"/>
      <c r="N38" s="316"/>
    </row>
    <row r="39" spans="1:16" ht="15" customHeight="1">
      <c r="A39" s="311"/>
      <c r="B39" s="312"/>
      <c r="C39" s="312"/>
      <c r="D39" s="312"/>
      <c r="E39" s="312"/>
      <c r="F39" s="312"/>
      <c r="G39" s="312"/>
      <c r="H39" s="312"/>
      <c r="I39" s="313"/>
      <c r="J39" s="313"/>
      <c r="K39" s="313"/>
      <c r="L39" s="317"/>
      <c r="M39" s="318"/>
      <c r="N39" s="319"/>
    </row>
    <row r="40" spans="1:16" ht="15" customHeight="1">
      <c r="A40" s="333" t="s">
        <v>35</v>
      </c>
      <c r="B40" s="334"/>
      <c r="C40" s="334"/>
      <c r="D40" s="334"/>
      <c r="E40" s="334"/>
      <c r="F40" s="334"/>
      <c r="G40" s="334"/>
      <c r="H40" s="33"/>
      <c r="I40" s="5"/>
      <c r="J40" s="6"/>
      <c r="K40" s="6"/>
      <c r="L40" s="5"/>
      <c r="M40" s="6"/>
      <c r="N40" s="7"/>
    </row>
    <row r="41" spans="1:16" ht="15" customHeight="1">
      <c r="A41" s="333"/>
      <c r="B41" s="334"/>
      <c r="C41" s="334"/>
      <c r="D41" s="334"/>
      <c r="E41" s="334"/>
      <c r="F41" s="334"/>
      <c r="G41" s="334"/>
      <c r="H41" s="33"/>
      <c r="I41" s="5"/>
      <c r="J41" s="6"/>
      <c r="K41" s="6"/>
      <c r="L41" s="336" t="s">
        <v>104</v>
      </c>
      <c r="M41" s="337"/>
      <c r="N41" s="338"/>
    </row>
    <row r="42" spans="1:16" ht="15" customHeight="1">
      <c r="A42" s="333"/>
      <c r="B42" s="334"/>
      <c r="C42" s="334"/>
      <c r="D42" s="334"/>
      <c r="E42" s="334"/>
      <c r="F42" s="334"/>
      <c r="G42" s="334"/>
      <c r="H42" s="33"/>
      <c r="I42" s="5"/>
      <c r="J42" s="6"/>
      <c r="K42" s="6"/>
      <c r="L42" s="336"/>
      <c r="M42" s="337"/>
      <c r="N42" s="338"/>
    </row>
    <row r="43" spans="1:16" ht="15" customHeight="1">
      <c r="A43" s="320" t="s">
        <v>13</v>
      </c>
      <c r="B43" s="321"/>
      <c r="C43" s="321"/>
      <c r="D43" s="321"/>
      <c r="E43" s="321"/>
      <c r="F43" s="321"/>
      <c r="G43" s="321"/>
      <c r="H43" s="322"/>
      <c r="I43" s="5"/>
      <c r="J43" s="6"/>
      <c r="K43" s="6"/>
      <c r="L43" s="323">
        <f>+'invoice attachment'!G17</f>
        <v>5112.2000000000007</v>
      </c>
      <c r="M43" s="324"/>
      <c r="N43" s="325"/>
      <c r="P43" s="234"/>
    </row>
    <row r="44" spans="1:16" ht="15" customHeight="1">
      <c r="A44" s="18"/>
      <c r="B44" s="14"/>
      <c r="C44" s="14"/>
      <c r="D44" s="14"/>
      <c r="E44" s="14"/>
      <c r="F44" s="14"/>
      <c r="G44" s="14"/>
      <c r="H44" s="15"/>
      <c r="I44" s="5"/>
      <c r="J44" s="6"/>
      <c r="K44" s="6"/>
      <c r="L44" s="34"/>
      <c r="M44" s="35"/>
      <c r="N44" s="36"/>
    </row>
    <row r="45" spans="1:16" ht="15" customHeight="1">
      <c r="A45" s="18"/>
      <c r="B45" s="14"/>
      <c r="C45" s="14"/>
      <c r="D45" s="14"/>
      <c r="E45" s="14"/>
      <c r="F45" s="14"/>
      <c r="G45" s="14"/>
      <c r="H45" s="15"/>
      <c r="I45" s="5"/>
      <c r="J45" s="6"/>
      <c r="K45" s="6"/>
      <c r="L45" s="34"/>
      <c r="M45" s="35"/>
      <c r="N45" s="36"/>
    </row>
    <row r="46" spans="1:16" ht="15" customHeight="1">
      <c r="A46" s="18"/>
      <c r="B46" s="19"/>
      <c r="C46" s="19"/>
      <c r="D46" s="19"/>
      <c r="E46" s="19"/>
      <c r="F46" s="19"/>
      <c r="G46" s="19"/>
      <c r="H46" s="20"/>
      <c r="I46" s="5"/>
      <c r="J46" s="6"/>
      <c r="K46" s="6"/>
      <c r="L46" s="37"/>
      <c r="M46" s="38"/>
      <c r="N46" s="39"/>
    </row>
    <row r="47" spans="1:16" ht="15" customHeight="1">
      <c r="A47" s="40"/>
      <c r="B47" s="41"/>
      <c r="C47" s="41"/>
      <c r="D47" s="6"/>
      <c r="E47" s="6"/>
      <c r="F47" s="6"/>
      <c r="G47" s="6"/>
      <c r="H47" s="42"/>
      <c r="I47" s="5"/>
      <c r="J47" s="6"/>
      <c r="K47" s="7"/>
      <c r="L47" s="326">
        <f>+L43</f>
        <v>5112.2000000000007</v>
      </c>
      <c r="M47" s="326"/>
      <c r="N47" s="327"/>
    </row>
    <row r="48" spans="1:16" ht="18" customHeight="1">
      <c r="A48" s="165" t="s">
        <v>102</v>
      </c>
      <c r="B48" s="236"/>
      <c r="C48" s="166"/>
      <c r="D48" s="162"/>
      <c r="E48" s="166" t="s">
        <v>103</v>
      </c>
      <c r="F48" s="43"/>
      <c r="G48" s="43"/>
      <c r="H48" s="43"/>
      <c r="I48" s="5"/>
      <c r="J48" s="6"/>
      <c r="K48" s="7"/>
      <c r="L48" s="328"/>
      <c r="M48" s="328"/>
      <c r="N48" s="329"/>
    </row>
    <row r="49" spans="1:15" ht="15" customHeight="1">
      <c r="A49" s="44"/>
      <c r="B49" s="43"/>
      <c r="C49" s="43"/>
      <c r="D49" s="43"/>
      <c r="E49" s="43"/>
      <c r="F49" s="43"/>
      <c r="G49" s="43"/>
      <c r="H49" s="43"/>
      <c r="I49" s="45"/>
      <c r="J49" s="46"/>
      <c r="K49" s="47"/>
      <c r="L49" s="330"/>
      <c r="M49" s="330"/>
      <c r="N49" s="331"/>
    </row>
    <row r="50" spans="1:15" ht="15" customHeight="1">
      <c r="A50" s="48"/>
      <c r="B50" s="43"/>
      <c r="C50" s="43"/>
      <c r="D50" s="43"/>
      <c r="E50" s="43"/>
      <c r="F50" s="43"/>
      <c r="G50" s="43"/>
      <c r="H50" s="43"/>
      <c r="I50" s="41"/>
      <c r="J50" s="41"/>
      <c r="K50" s="41"/>
      <c r="L50" s="11"/>
      <c r="M50" s="11"/>
      <c r="N50" s="12"/>
    </row>
    <row r="51" spans="1:15" ht="15" customHeight="1">
      <c r="A51" s="48"/>
      <c r="B51" s="43"/>
      <c r="C51" s="43"/>
      <c r="D51" s="43"/>
      <c r="E51" s="43"/>
      <c r="F51" s="43"/>
      <c r="G51" s="43"/>
      <c r="H51" s="43"/>
      <c r="I51" s="6"/>
      <c r="J51" s="6"/>
      <c r="K51" s="6"/>
      <c r="L51" s="14"/>
      <c r="M51" s="14"/>
      <c r="N51" s="15"/>
    </row>
    <row r="52" spans="1:15" ht="15" customHeight="1">
      <c r="A52" s="141" t="s">
        <v>39</v>
      </c>
      <c r="B52" s="159"/>
      <c r="C52" s="142"/>
      <c r="D52" s="118"/>
      <c r="E52" s="16"/>
      <c r="F52" s="49"/>
      <c r="G52" s="43"/>
      <c r="H52" s="43"/>
      <c r="I52" s="118"/>
      <c r="J52" s="118"/>
      <c r="K52" s="118"/>
      <c r="L52" s="119"/>
      <c r="M52" s="119"/>
      <c r="N52" s="15"/>
    </row>
    <row r="53" spans="1:15" ht="15" customHeight="1">
      <c r="A53" s="141"/>
      <c r="B53" s="160"/>
      <c r="C53" s="143"/>
      <c r="D53" s="120"/>
      <c r="E53" s="92"/>
      <c r="F53" s="92"/>
      <c r="G53" s="120"/>
      <c r="H53" s="121"/>
      <c r="I53" s="120"/>
      <c r="J53" s="121"/>
      <c r="K53" s="106"/>
      <c r="L53" s="120"/>
      <c r="M53" s="120"/>
      <c r="N53" s="122"/>
    </row>
    <row r="54" spans="1:15" ht="15" customHeight="1">
      <c r="A54" s="91"/>
      <c r="B54" s="97"/>
      <c r="C54" s="93"/>
      <c r="D54" s="97"/>
      <c r="E54" s="92"/>
      <c r="F54" s="92"/>
      <c r="G54" s="93"/>
      <c r="H54" s="105"/>
      <c r="I54" s="110"/>
      <c r="J54" s="95"/>
      <c r="K54" s="106"/>
      <c r="L54" s="94"/>
      <c r="M54" s="104"/>
      <c r="N54" s="96"/>
    </row>
    <row r="55" spans="1:15" ht="15" customHeight="1">
      <c r="A55" s="144">
        <v>13</v>
      </c>
      <c r="B55" s="139" t="s">
        <v>98</v>
      </c>
      <c r="C55" s="146"/>
      <c r="D55" s="146"/>
      <c r="E55" s="145">
        <v>1900</v>
      </c>
      <c r="F55" s="145">
        <f>E55*A55</f>
        <v>24700</v>
      </c>
      <c r="G55" s="146"/>
      <c r="H55" s="140">
        <v>16.649999999999999</v>
      </c>
      <c r="I55" s="147" t="s">
        <v>14</v>
      </c>
      <c r="J55" s="148" t="s">
        <v>38</v>
      </c>
      <c r="K55" s="335">
        <f>H55*A55</f>
        <v>216.45</v>
      </c>
      <c r="L55" s="335"/>
      <c r="M55" s="138" t="s">
        <v>14</v>
      </c>
      <c r="N55" s="135"/>
      <c r="O55" s="136"/>
    </row>
    <row r="56" spans="1:15" ht="15" customHeight="1">
      <c r="A56" s="149"/>
      <c r="B56" s="150"/>
      <c r="C56" s="151"/>
      <c r="D56" s="150"/>
      <c r="E56" s="152"/>
      <c r="F56" s="152"/>
      <c r="G56" s="151"/>
      <c r="H56" s="153"/>
      <c r="I56" s="154"/>
      <c r="J56" s="155"/>
      <c r="K56" s="156"/>
      <c r="L56" s="157"/>
      <c r="M56" s="158"/>
      <c r="N56" s="104"/>
    </row>
    <row r="57" spans="1:15" ht="15" customHeight="1">
      <c r="F57" s="332" t="s">
        <v>15</v>
      </c>
      <c r="G57" s="332"/>
      <c r="H57" s="332"/>
      <c r="I57" s="332"/>
      <c r="J57" s="332"/>
      <c r="K57" s="332"/>
      <c r="L57" s="332"/>
      <c r="M57" s="332"/>
      <c r="N57" s="332"/>
    </row>
    <row r="58" spans="1:15" ht="7.5" customHeight="1">
      <c r="F58" s="332"/>
      <c r="G58" s="332"/>
      <c r="H58" s="332"/>
      <c r="I58" s="332"/>
      <c r="J58" s="332"/>
      <c r="K58" s="332"/>
      <c r="L58" s="332"/>
      <c r="M58" s="332"/>
      <c r="N58" s="332"/>
    </row>
    <row r="59" spans="1:15" ht="15" customHeight="1">
      <c r="F59" s="50"/>
      <c r="G59" s="50"/>
      <c r="H59" s="50"/>
      <c r="I59" s="50"/>
      <c r="J59" s="50"/>
      <c r="K59" s="50"/>
      <c r="L59" s="50"/>
      <c r="M59" s="50"/>
      <c r="N59" s="50"/>
    </row>
    <row r="60" spans="1:15" ht="15" customHeight="1">
      <c r="F60" s="4" t="s">
        <v>16</v>
      </c>
    </row>
    <row r="61" spans="1:15" ht="15" customHeight="1"/>
    <row r="62" spans="1:15" ht="15" customHeight="1"/>
    <row r="63" spans="1:15" ht="21" customHeight="1" thickBot="1">
      <c r="F63" s="51"/>
      <c r="G63" s="51"/>
      <c r="H63" s="51"/>
      <c r="I63" s="52"/>
      <c r="J63" s="52"/>
      <c r="K63" s="52"/>
      <c r="L63" s="52"/>
      <c r="M63" s="52"/>
      <c r="N63" s="52"/>
    </row>
    <row r="64" spans="1:15" ht="15" customHeight="1">
      <c r="F64" s="297" t="s">
        <v>47</v>
      </c>
      <c r="G64" s="297"/>
      <c r="H64" s="297"/>
      <c r="I64" s="297"/>
      <c r="J64" s="297"/>
      <c r="K64" s="297"/>
      <c r="L64" s="297"/>
      <c r="M64" s="297"/>
      <c r="N64" s="297"/>
    </row>
    <row r="65" spans="1:14" ht="15" customHeight="1">
      <c r="F65" s="53" t="s">
        <v>48</v>
      </c>
    </row>
    <row r="66" spans="1:14" ht="15" customHeight="1"/>
    <row r="67" spans="1:14" ht="15" customHeight="1"/>
    <row r="68" spans="1:14" ht="15" customHeight="1"/>
    <row r="69" spans="1:14" ht="15" customHeight="1"/>
    <row r="70" spans="1:14" ht="15" customHeight="1"/>
    <row r="71" spans="1:14" ht="15" customHeight="1"/>
    <row r="72" spans="1:14" ht="15" customHeight="1"/>
    <row r="73" spans="1:14" ht="15" customHeight="1">
      <c r="A73" s="54"/>
      <c r="N73" s="55"/>
    </row>
    <row r="74" spans="1:14">
      <c r="A74" s="54"/>
      <c r="N74" s="55"/>
    </row>
  </sheetData>
  <mergeCells count="19">
    <mergeCell ref="F64:N64"/>
    <mergeCell ref="I32:N37"/>
    <mergeCell ref="A35:H37"/>
    <mergeCell ref="A38:H39"/>
    <mergeCell ref="I38:K39"/>
    <mergeCell ref="L38:N39"/>
    <mergeCell ref="A43:H43"/>
    <mergeCell ref="L43:N43"/>
    <mergeCell ref="L47:N49"/>
    <mergeCell ref="F57:N58"/>
    <mergeCell ref="A40:G42"/>
    <mergeCell ref="K55:L55"/>
    <mergeCell ref="L41:N42"/>
    <mergeCell ref="E29:F29"/>
    <mergeCell ref="A12:H14"/>
    <mergeCell ref="I12:N14"/>
    <mergeCell ref="A15:C17"/>
    <mergeCell ref="D15:H17"/>
    <mergeCell ref="I18:N21"/>
  </mergeCells>
  <phoneticPr fontId="39"/>
  <printOptions horizontalCentered="1"/>
  <pageMargins left="0.3" right="0.3" top="0.5" bottom="0.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52"/>
  <sheetViews>
    <sheetView showGridLines="0" zoomScale="70" zoomScaleNormal="70" workbookViewId="0">
      <selection activeCell="P16" sqref="P16"/>
    </sheetView>
  </sheetViews>
  <sheetFormatPr defaultColWidth="4.7109375" defaultRowHeight="15"/>
  <cols>
    <col min="1" max="1" width="9" customWidth="1"/>
    <col min="2" max="2" width="29.7109375" customWidth="1"/>
    <col min="3" max="3" width="23.28515625" customWidth="1"/>
    <col min="4" max="4" width="20.7109375" customWidth="1"/>
    <col min="5" max="5" width="12.7109375" bestFit="1" customWidth="1"/>
    <col min="6" max="6" width="18.7109375" customWidth="1"/>
    <col min="7" max="7" width="24.7109375" customWidth="1"/>
    <col min="8" max="8" width="7.140625" bestFit="1" customWidth="1"/>
  </cols>
  <sheetData>
    <row r="1" spans="1:7" ht="15" customHeight="1">
      <c r="A1" s="341" t="s">
        <v>17</v>
      </c>
      <c r="B1" s="341"/>
      <c r="C1" s="341"/>
      <c r="D1" s="341"/>
      <c r="E1" s="341"/>
      <c r="F1" s="341"/>
      <c r="G1" s="341"/>
    </row>
    <row r="2" spans="1:7" ht="15" customHeight="1">
      <c r="A2" s="341"/>
      <c r="B2" s="341"/>
      <c r="C2" s="341"/>
      <c r="D2" s="341"/>
      <c r="E2" s="341"/>
      <c r="F2" s="341"/>
      <c r="G2" s="341"/>
    </row>
    <row r="3" spans="1:7" ht="15" customHeight="1">
      <c r="A3" s="341"/>
      <c r="B3" s="341"/>
      <c r="C3" s="341"/>
      <c r="D3" s="341"/>
      <c r="E3" s="341"/>
      <c r="F3" s="341"/>
      <c r="G3" s="341"/>
    </row>
    <row r="4" spans="1:7" s="56" customFormat="1" ht="23.25">
      <c r="A4" s="342"/>
      <c r="B4" s="342"/>
      <c r="C4" s="123"/>
      <c r="D4" s="123"/>
    </row>
    <row r="5" spans="1:7" s="56" customFormat="1" ht="23.25">
      <c r="A5" s="117" t="str">
        <f>+invoice!A12</f>
        <v>Invoice No. 59-PS-2022-00070</v>
      </c>
      <c r="B5" s="117"/>
      <c r="C5" s="117"/>
      <c r="D5" s="117"/>
    </row>
    <row r="7" spans="1:7" s="57" customFormat="1" ht="21">
      <c r="A7" s="343" t="s">
        <v>18</v>
      </c>
      <c r="B7" s="343" t="s">
        <v>19</v>
      </c>
      <c r="C7" s="343" t="s">
        <v>20</v>
      </c>
      <c r="D7" s="343" t="s">
        <v>10</v>
      </c>
      <c r="E7" s="343" t="s">
        <v>21</v>
      </c>
      <c r="F7" s="343" t="s">
        <v>11</v>
      </c>
      <c r="G7" s="345" t="s">
        <v>12</v>
      </c>
    </row>
    <row r="8" spans="1:7" s="57" customFormat="1" ht="21">
      <c r="A8" s="344"/>
      <c r="B8" s="344"/>
      <c r="C8" s="344">
        <v>5</v>
      </c>
      <c r="D8" s="344">
        <v>5</v>
      </c>
      <c r="E8" s="344"/>
      <c r="F8" s="344"/>
      <c r="G8" s="346"/>
    </row>
    <row r="9" spans="1:7" s="57" customFormat="1" ht="21">
      <c r="A9" s="238">
        <v>1</v>
      </c>
      <c r="B9" s="241" t="s">
        <v>105</v>
      </c>
      <c r="C9" s="224" t="s">
        <v>79</v>
      </c>
      <c r="D9" s="189" t="s">
        <v>86</v>
      </c>
      <c r="E9" s="225">
        <v>1692</v>
      </c>
      <c r="F9" s="227">
        <v>0.99</v>
      </c>
      <c r="G9" s="239">
        <f>+E9*F9</f>
        <v>1675.08</v>
      </c>
    </row>
    <row r="10" spans="1:7" s="57" customFormat="1" ht="21">
      <c r="A10" s="238">
        <v>2</v>
      </c>
      <c r="B10" s="241" t="s">
        <v>105</v>
      </c>
      <c r="C10" s="224" t="s">
        <v>80</v>
      </c>
      <c r="D10" s="189" t="s">
        <v>86</v>
      </c>
      <c r="E10" s="225">
        <v>1560</v>
      </c>
      <c r="F10" s="227">
        <v>0.22999999999999998</v>
      </c>
      <c r="G10" s="239">
        <f t="shared" ref="G10:G16" si="0">+E10*F10</f>
        <v>358.79999999999995</v>
      </c>
    </row>
    <row r="11" spans="1:7" s="57" customFormat="1" ht="21">
      <c r="A11" s="238">
        <v>3</v>
      </c>
      <c r="B11" s="241" t="s">
        <v>105</v>
      </c>
      <c r="C11" s="224" t="s">
        <v>81</v>
      </c>
      <c r="D11" s="189" t="s">
        <v>84</v>
      </c>
      <c r="E11" s="225">
        <v>1680</v>
      </c>
      <c r="F11" s="227">
        <v>0.25</v>
      </c>
      <c r="G11" s="239">
        <f>+E11*F11</f>
        <v>420</v>
      </c>
    </row>
    <row r="12" spans="1:7" s="57" customFormat="1" ht="21">
      <c r="A12" s="238">
        <v>4</v>
      </c>
      <c r="B12" s="241" t="s">
        <v>105</v>
      </c>
      <c r="C12" s="224" t="s">
        <v>82</v>
      </c>
      <c r="D12" s="189" t="s">
        <v>85</v>
      </c>
      <c r="E12" s="225">
        <v>1368</v>
      </c>
      <c r="F12" s="227">
        <v>0.49</v>
      </c>
      <c r="G12" s="239">
        <f t="shared" si="0"/>
        <v>670.31999999999994</v>
      </c>
    </row>
    <row r="13" spans="1:7" s="4" customFormat="1" ht="24" customHeight="1">
      <c r="A13" s="238">
        <v>5</v>
      </c>
      <c r="B13" s="241" t="s">
        <v>105</v>
      </c>
      <c r="C13" s="224" t="s">
        <v>45</v>
      </c>
      <c r="D13" s="189" t="s">
        <v>43</v>
      </c>
      <c r="E13" s="225">
        <v>1440</v>
      </c>
      <c r="F13" s="225">
        <v>0.36</v>
      </c>
      <c r="G13" s="239">
        <f t="shared" si="0"/>
        <v>518.4</v>
      </c>
    </row>
    <row r="14" spans="1:7" s="4" customFormat="1" ht="19.5" customHeight="1">
      <c r="A14" s="238">
        <v>6</v>
      </c>
      <c r="B14" s="241" t="s">
        <v>105</v>
      </c>
      <c r="C14" s="224" t="s">
        <v>44</v>
      </c>
      <c r="D14" s="189" t="s">
        <v>43</v>
      </c>
      <c r="E14" s="225">
        <v>1400</v>
      </c>
      <c r="F14" s="225">
        <v>0.58000000000000007</v>
      </c>
      <c r="G14" s="239">
        <f t="shared" si="0"/>
        <v>812.00000000000011</v>
      </c>
    </row>
    <row r="15" spans="1:7" s="4" customFormat="1" ht="19.5" customHeight="1">
      <c r="A15" s="238">
        <v>7</v>
      </c>
      <c r="B15" s="241" t="s">
        <v>105</v>
      </c>
      <c r="C15" s="224" t="s">
        <v>75</v>
      </c>
      <c r="D15" s="189" t="s">
        <v>43</v>
      </c>
      <c r="E15" s="225">
        <v>1540</v>
      </c>
      <c r="F15" s="239">
        <v>0.24</v>
      </c>
      <c r="G15" s="239">
        <f t="shared" si="0"/>
        <v>369.59999999999997</v>
      </c>
    </row>
    <row r="16" spans="1:7" ht="27.75" customHeight="1">
      <c r="A16" s="238">
        <v>8</v>
      </c>
      <c r="B16" s="241" t="s">
        <v>105</v>
      </c>
      <c r="C16" s="224" t="s">
        <v>49</v>
      </c>
      <c r="D16" s="189" t="s">
        <v>43</v>
      </c>
      <c r="E16" s="225">
        <v>1440</v>
      </c>
      <c r="F16" s="239">
        <v>0.2</v>
      </c>
      <c r="G16" s="239">
        <f t="shared" si="0"/>
        <v>288</v>
      </c>
    </row>
    <row r="17" spans="1:7" s="4" customFormat="1" ht="19.5" customHeight="1" thickBot="1">
      <c r="A17" s="240"/>
      <c r="B17" s="339"/>
      <c r="C17" s="340"/>
      <c r="D17" s="247"/>
      <c r="E17" s="237">
        <f>SUM(E9:E16)</f>
        <v>12120</v>
      </c>
      <c r="F17" s="226"/>
      <c r="G17" s="248">
        <f>SUM(G9:G16)</f>
        <v>5112.2000000000007</v>
      </c>
    </row>
    <row r="18" spans="1:7" s="4" customFormat="1" ht="19.5" customHeight="1" thickTop="1">
      <c r="A18" s="242"/>
      <c r="B18" s="242"/>
      <c r="C18" s="243"/>
      <c r="D18" s="243"/>
      <c r="E18" s="244"/>
      <c r="F18" s="245"/>
      <c r="G18" s="246"/>
    </row>
    <row r="19" spans="1:7" s="4" customFormat="1" ht="19.5" customHeight="1">
      <c r="A19" s="242"/>
      <c r="B19" s="242"/>
      <c r="C19" s="243"/>
      <c r="D19" s="243"/>
      <c r="E19" s="244"/>
      <c r="F19" s="245"/>
      <c r="G19" s="246"/>
    </row>
    <row r="20" spans="1:7" s="4" customFormat="1" ht="19.5" customHeight="1">
      <c r="A20"/>
      <c r="B20"/>
      <c r="D20" s="180"/>
      <c r="E20" s="176"/>
      <c r="F20" s="176"/>
      <c r="G20" s="177"/>
    </row>
    <row r="21" spans="1:7" s="4" customFormat="1" ht="19.5" customHeight="1">
      <c r="A21"/>
      <c r="B21"/>
      <c r="D21" s="181"/>
      <c r="E21" s="176"/>
      <c r="F21" s="176"/>
      <c r="G21" s="177"/>
    </row>
    <row r="22" spans="1:7" s="4" customFormat="1" ht="19.5" customHeight="1">
      <c r="A22"/>
      <c r="B22"/>
      <c r="D22" s="181"/>
      <c r="E22"/>
      <c r="F22" s="176"/>
      <c r="G22"/>
    </row>
    <row r="23" spans="1:7" s="4" customFormat="1" ht="19.5" customHeight="1">
      <c r="A23"/>
      <c r="B23"/>
      <c r="D23" s="182"/>
      <c r="E23" s="102"/>
      <c r="F23" s="176"/>
      <c r="G23"/>
    </row>
    <row r="24" spans="1:7" s="4" customFormat="1" ht="19.5" customHeight="1">
      <c r="A24"/>
      <c r="B24"/>
      <c r="D24" s="182"/>
      <c r="E24" s="102"/>
      <c r="F24" s="176"/>
      <c r="G24"/>
    </row>
    <row r="25" spans="1:7" s="4" customFormat="1" ht="19.5" customHeight="1">
      <c r="A25"/>
      <c r="B25"/>
      <c r="D25" s="182"/>
      <c r="E25" s="102"/>
      <c r="F25" s="176"/>
      <c r="G25"/>
    </row>
    <row r="26" spans="1:7" s="4" customFormat="1" ht="19.5" customHeight="1">
      <c r="A26"/>
      <c r="B26"/>
      <c r="D26" s="182"/>
      <c r="E26" s="102"/>
      <c r="F26" s="176"/>
      <c r="G26"/>
    </row>
    <row r="27" spans="1:7" s="4" customFormat="1" ht="19.5" customHeight="1">
      <c r="A27"/>
      <c r="B27"/>
      <c r="D27" s="182"/>
      <c r="E27" s="102"/>
      <c r="F27" s="176"/>
      <c r="G27"/>
    </row>
    <row r="28" spans="1:7" s="4" customFormat="1" ht="19.5" customHeight="1">
      <c r="A28"/>
      <c r="B28"/>
      <c r="D28" s="182"/>
      <c r="E28" s="102"/>
      <c r="F28" s="176"/>
      <c r="G28"/>
    </row>
    <row r="29" spans="1:7" s="4" customFormat="1" ht="19.5" customHeight="1">
      <c r="A29"/>
      <c r="B29"/>
      <c r="D29" s="182"/>
      <c r="E29" s="102"/>
      <c r="F29" s="176"/>
      <c r="G29"/>
    </row>
    <row r="30" spans="1:7" s="4" customFormat="1" ht="19.5" customHeight="1">
      <c r="A30"/>
      <c r="B30"/>
      <c r="D30" s="181"/>
      <c r="E30"/>
      <c r="F30" s="176"/>
      <c r="G30"/>
    </row>
    <row r="31" spans="1:7" s="4" customFormat="1" ht="19.5" customHeight="1">
      <c r="A31"/>
      <c r="B31"/>
      <c r="D31" s="181"/>
      <c r="E31"/>
      <c r="F31" s="176"/>
      <c r="G31"/>
    </row>
    <row r="32" spans="1:7" s="4" customFormat="1" ht="19.5" customHeight="1">
      <c r="A32"/>
      <c r="B32"/>
      <c r="D32" s="181"/>
      <c r="E32"/>
      <c r="F32" s="176"/>
      <c r="G32"/>
    </row>
    <row r="33" spans="1:7" s="4" customFormat="1" ht="19.5" customHeight="1">
      <c r="A33"/>
      <c r="B33"/>
      <c r="D33" s="181"/>
      <c r="E33"/>
      <c r="F33" s="176"/>
      <c r="G33"/>
    </row>
    <row r="34" spans="1:7" s="4" customFormat="1" ht="19.5" customHeight="1">
      <c r="A34"/>
      <c r="B34"/>
      <c r="D34" s="181"/>
      <c r="E34"/>
      <c r="F34" s="176"/>
      <c r="G34"/>
    </row>
    <row r="35" spans="1:7" s="4" customFormat="1" ht="32.25" customHeight="1">
      <c r="A35"/>
      <c r="B35"/>
      <c r="D35" s="181"/>
      <c r="E35"/>
      <c r="F35" s="176"/>
      <c r="G35"/>
    </row>
    <row r="36" spans="1:7" ht="24.95" customHeight="1">
      <c r="D36" s="181"/>
      <c r="F36" s="176"/>
    </row>
    <row r="37" spans="1:7" ht="24.95" customHeight="1">
      <c r="A37" s="178"/>
      <c r="G37" s="179"/>
    </row>
    <row r="38" spans="1:7" ht="24.95" customHeight="1"/>
    <row r="39" spans="1:7" ht="24.95" customHeight="1"/>
    <row r="40" spans="1:7" ht="24.95" customHeight="1"/>
    <row r="41" spans="1:7" ht="24.95" customHeight="1"/>
    <row r="42" spans="1:7" ht="24.95" hidden="1" customHeight="1"/>
    <row r="43" spans="1:7" ht="24.95" hidden="1" customHeight="1"/>
    <row r="44" spans="1:7" ht="24.95" hidden="1" customHeight="1"/>
    <row r="45" spans="1:7" ht="24.95" hidden="1" customHeight="1"/>
    <row r="46" spans="1:7" ht="24.95" hidden="1" customHeight="1"/>
    <row r="47" spans="1:7" ht="24.95" hidden="1" customHeight="1"/>
    <row r="48" spans="1:7" ht="24.95" hidden="1" customHeight="1"/>
    <row r="49" ht="24.95" hidden="1" customHeight="1"/>
    <row r="50" ht="24.95" customHeight="1"/>
    <row r="51" ht="24.95" customHeight="1"/>
    <row r="52" ht="24.95" customHeight="1"/>
  </sheetData>
  <mergeCells count="10">
    <mergeCell ref="B17:C17"/>
    <mergeCell ref="A1:G3"/>
    <mergeCell ref="A4:B4"/>
    <mergeCell ref="A7:A8"/>
    <mergeCell ref="B7:B8"/>
    <mergeCell ref="C7:C8"/>
    <mergeCell ref="E7:E8"/>
    <mergeCell ref="F7:F8"/>
    <mergeCell ref="G7:G8"/>
    <mergeCell ref="D7:D8"/>
  </mergeCells>
  <phoneticPr fontId="16" type="noConversion"/>
  <printOptions horizontalCentered="1"/>
  <pageMargins left="0.70866141732283505" right="0.70866141732283505" top="0.31496062992126" bottom="0.74803149606299202" header="0.31496062992126" footer="0.31496062992126"/>
  <pageSetup paperSize="9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N48"/>
  <sheetViews>
    <sheetView showGridLines="0" zoomScale="85" zoomScaleNormal="85" workbookViewId="0">
      <selection activeCell="F6" sqref="F6"/>
    </sheetView>
  </sheetViews>
  <sheetFormatPr defaultColWidth="4.7109375" defaultRowHeight="15"/>
  <cols>
    <col min="1" max="1" width="9" style="195" customWidth="1"/>
    <col min="2" max="2" width="20.28515625" style="195" customWidth="1"/>
    <col min="3" max="3" width="23.28515625" style="195" customWidth="1"/>
    <col min="4" max="4" width="20.7109375" style="195" customWidth="1"/>
    <col min="5" max="5" width="12.7109375" style="195" bestFit="1" customWidth="1"/>
    <col min="6" max="6" width="28.42578125" style="195" customWidth="1"/>
    <col min="7" max="7" width="24.7109375" style="195" customWidth="1"/>
    <col min="8" max="8" width="10.85546875" style="168" bestFit="1" customWidth="1"/>
    <col min="9" max="9" width="13" style="195" bestFit="1" customWidth="1"/>
    <col min="10" max="10" width="23.28515625" style="195" bestFit="1" customWidth="1"/>
    <col min="11" max="11" width="11.5703125" style="195" bestFit="1" customWidth="1"/>
    <col min="12" max="12" width="7.140625" style="195" bestFit="1" customWidth="1"/>
    <col min="13" max="13" width="4.7109375" style="195"/>
    <col min="14" max="14" width="23.28515625" style="195" bestFit="1" customWidth="1"/>
    <col min="15" max="15" width="7.140625" style="195" bestFit="1" customWidth="1"/>
    <col min="16" max="16" width="23.28515625" style="195" bestFit="1" customWidth="1"/>
    <col min="17" max="17" width="7.140625" style="195" bestFit="1" customWidth="1"/>
    <col min="18" max="16384" width="4.7109375" style="195"/>
  </cols>
  <sheetData>
    <row r="1" spans="1:14" ht="15" customHeight="1">
      <c r="A1" s="341" t="s">
        <v>17</v>
      </c>
      <c r="B1" s="341"/>
      <c r="C1" s="341"/>
      <c r="D1" s="341"/>
      <c r="E1" s="341"/>
      <c r="F1" s="341"/>
      <c r="G1" s="341"/>
    </row>
    <row r="2" spans="1:14" ht="15" customHeight="1">
      <c r="A2" s="341"/>
      <c r="B2" s="341"/>
      <c r="C2" s="341"/>
      <c r="D2" s="341"/>
      <c r="E2" s="341"/>
      <c r="F2" s="341"/>
      <c r="G2" s="341"/>
    </row>
    <row r="3" spans="1:14" ht="15" customHeight="1">
      <c r="A3" s="341"/>
      <c r="B3" s="341"/>
      <c r="C3" s="341"/>
      <c r="D3" s="341"/>
      <c r="E3" s="341"/>
      <c r="F3" s="341"/>
      <c r="G3" s="341"/>
    </row>
    <row r="4" spans="1:14" s="56" customFormat="1" ht="23.25">
      <c r="A4" s="342"/>
      <c r="B4" s="342"/>
      <c r="C4" s="123"/>
      <c r="D4" s="123"/>
      <c r="H4" s="183"/>
    </row>
    <row r="5" spans="1:14" s="56" customFormat="1" ht="23.25">
      <c r="A5" s="117" t="str">
        <f>invoice!A12</f>
        <v>Invoice No. 59-PS-2022-00070</v>
      </c>
      <c r="B5" s="117"/>
      <c r="C5" s="117"/>
      <c r="D5" s="117"/>
      <c r="H5" s="183"/>
    </row>
    <row r="7" spans="1:14" s="57" customFormat="1" ht="21">
      <c r="A7" s="343" t="s">
        <v>18</v>
      </c>
      <c r="B7" s="343" t="s">
        <v>19</v>
      </c>
      <c r="C7" s="343" t="s">
        <v>20</v>
      </c>
      <c r="D7" s="343" t="s">
        <v>10</v>
      </c>
      <c r="E7" s="343" t="s">
        <v>21</v>
      </c>
      <c r="F7" s="343" t="s">
        <v>11</v>
      </c>
      <c r="G7" s="345" t="s">
        <v>12</v>
      </c>
      <c r="H7" s="184"/>
    </row>
    <row r="8" spans="1:14" s="57" customFormat="1" ht="21">
      <c r="A8" s="344"/>
      <c r="B8" s="344"/>
      <c r="C8" s="344">
        <v>5</v>
      </c>
      <c r="D8" s="344">
        <v>5</v>
      </c>
      <c r="E8" s="344"/>
      <c r="F8" s="344"/>
      <c r="G8" s="346"/>
      <c r="H8" s="184"/>
      <c r="J8" s="195"/>
    </row>
    <row r="9" spans="1:14" s="164" customFormat="1" ht="18.75">
      <c r="A9" s="347">
        <v>1</v>
      </c>
      <c r="B9" s="174" t="s">
        <v>53</v>
      </c>
      <c r="C9" s="189" t="s">
        <v>45</v>
      </c>
      <c r="D9" s="189" t="s">
        <v>43</v>
      </c>
      <c r="E9" s="190">
        <f>36*17</f>
        <v>612</v>
      </c>
      <c r="F9" s="175">
        <v>0.39</v>
      </c>
      <c r="G9" s="163">
        <f>+E9*F9</f>
        <v>238.68</v>
      </c>
      <c r="H9" s="185"/>
      <c r="I9" s="172"/>
      <c r="J9" s="195"/>
      <c r="N9" s="4"/>
    </row>
    <row r="10" spans="1:14" s="164" customFormat="1" ht="18.75">
      <c r="A10" s="348"/>
      <c r="B10" s="174" t="s">
        <v>53</v>
      </c>
      <c r="C10" s="189" t="s">
        <v>49</v>
      </c>
      <c r="D10" s="189" t="s">
        <v>43</v>
      </c>
      <c r="E10" s="190">
        <v>960</v>
      </c>
      <c r="F10" s="175">
        <v>0.2</v>
      </c>
      <c r="G10" s="163">
        <v>192</v>
      </c>
      <c r="H10" s="185"/>
      <c r="I10" s="172"/>
      <c r="J10" s="195"/>
      <c r="N10" s="4"/>
    </row>
    <row r="11" spans="1:14" s="164" customFormat="1" ht="18.75">
      <c r="A11" s="349"/>
      <c r="B11" s="174" t="s">
        <v>53</v>
      </c>
      <c r="C11" s="189" t="s">
        <v>44</v>
      </c>
      <c r="D11" s="189" t="s">
        <v>43</v>
      </c>
      <c r="E11" s="190">
        <v>630</v>
      </c>
      <c r="F11" s="202">
        <v>0.27</v>
      </c>
      <c r="G11" s="163">
        <v>170.10000000000002</v>
      </c>
      <c r="H11" s="185"/>
      <c r="I11" s="172"/>
      <c r="J11" s="195"/>
      <c r="N11" s="4"/>
    </row>
    <row r="12" spans="1:14" s="4" customFormat="1" ht="24" customHeight="1" thickBot="1">
      <c r="A12" s="197" t="s">
        <v>22</v>
      </c>
      <c r="B12" s="198"/>
      <c r="C12" s="196"/>
      <c r="D12" s="196"/>
      <c r="E12" s="199">
        <f>SUM(E9:E11)</f>
        <v>2202</v>
      </c>
      <c r="F12" s="200"/>
      <c r="G12" s="201">
        <f>SUM(G9:G11)</f>
        <v>600.78</v>
      </c>
      <c r="H12" s="169"/>
      <c r="I12" s="171"/>
    </row>
    <row r="13" spans="1:14" s="4" customFormat="1" ht="19.5" customHeight="1" thickTop="1">
      <c r="A13" s="195"/>
      <c r="B13" s="195"/>
      <c r="C13" s="195"/>
      <c r="D13" s="195"/>
      <c r="E13" s="176"/>
      <c r="F13" s="195"/>
      <c r="G13" s="195"/>
      <c r="H13" s="169"/>
      <c r="N13" s="195"/>
    </row>
    <row r="14" spans="1:14" s="4" customFormat="1" ht="19.5" customHeight="1">
      <c r="A14" s="195"/>
      <c r="B14" s="195"/>
      <c r="C14" s="195"/>
      <c r="D14" s="195"/>
      <c r="E14" s="176"/>
      <c r="F14" s="195"/>
      <c r="G14" s="195"/>
      <c r="H14" s="186"/>
      <c r="J14" s="195"/>
      <c r="N14" s="195"/>
    </row>
    <row r="15" spans="1:14" ht="15.75">
      <c r="D15" s="180"/>
      <c r="E15" s="176"/>
      <c r="F15" s="176"/>
      <c r="G15" s="177"/>
      <c r="H15" s="187"/>
    </row>
    <row r="16" spans="1:14" s="4" customFormat="1" ht="19.5" customHeight="1">
      <c r="A16" s="350" t="s">
        <v>74</v>
      </c>
      <c r="B16" s="350"/>
      <c r="C16" s="350"/>
      <c r="D16" s="350"/>
      <c r="E16" s="350"/>
      <c r="F16" s="350"/>
      <c r="G16" s="350"/>
      <c r="H16" s="186"/>
      <c r="J16" s="195"/>
      <c r="N16" s="195"/>
    </row>
    <row r="17" spans="1:14" s="4" customFormat="1" ht="19.5" customHeight="1">
      <c r="A17" s="211">
        <v>1</v>
      </c>
      <c r="B17" s="212" t="s">
        <v>73</v>
      </c>
      <c r="C17" s="213" t="s">
        <v>45</v>
      </c>
      <c r="D17" s="214" t="s">
        <v>43</v>
      </c>
      <c r="E17" s="215">
        <v>36</v>
      </c>
      <c r="F17" s="216">
        <v>0.39</v>
      </c>
      <c r="G17" s="217">
        <f>E17*F17</f>
        <v>14.040000000000001</v>
      </c>
      <c r="H17" s="186"/>
      <c r="J17" s="195"/>
      <c r="N17" s="195"/>
    </row>
    <row r="18" spans="1:14" s="4" customFormat="1" ht="19.5" customHeight="1">
      <c r="A18" s="218" t="s">
        <v>22</v>
      </c>
      <c r="B18" s="219"/>
      <c r="C18" s="220"/>
      <c r="D18" s="220"/>
      <c r="E18" s="221">
        <f>SUM(E17:E17)</f>
        <v>36</v>
      </c>
      <c r="F18" s="222"/>
      <c r="G18" s="223">
        <f>SUM(G17:G17)</f>
        <v>14.040000000000001</v>
      </c>
      <c r="H18" s="186"/>
      <c r="J18" s="195"/>
      <c r="N18" s="195"/>
    </row>
    <row r="19" spans="1:14" s="4" customFormat="1" ht="19.5" customHeight="1">
      <c r="A19" s="195"/>
      <c r="B19" s="195"/>
      <c r="D19" s="182"/>
      <c r="E19" s="102"/>
      <c r="F19" s="176"/>
      <c r="G19" s="195"/>
      <c r="H19" s="186"/>
      <c r="J19" s="195"/>
      <c r="N19" s="195"/>
    </row>
    <row r="20" spans="1:14" s="4" customFormat="1" ht="19.5" customHeight="1">
      <c r="A20" s="195"/>
      <c r="B20" s="195"/>
      <c r="D20" s="182"/>
      <c r="E20" s="102"/>
      <c r="F20" s="176"/>
      <c r="G20" s="195"/>
      <c r="H20" s="169"/>
      <c r="J20" s="195"/>
      <c r="N20" s="195"/>
    </row>
    <row r="21" spans="1:14" s="4" customFormat="1" ht="19.5" customHeight="1">
      <c r="A21" s="195"/>
      <c r="B21" s="195"/>
      <c r="D21" s="182"/>
      <c r="E21" s="102"/>
      <c r="F21" s="176"/>
      <c r="G21" s="195"/>
      <c r="H21" s="169"/>
      <c r="J21" s="195"/>
      <c r="N21" s="195"/>
    </row>
    <row r="22" spans="1:14" s="4" customFormat="1" ht="19.5" customHeight="1">
      <c r="A22" s="195"/>
      <c r="B22" s="195"/>
      <c r="D22" s="182"/>
      <c r="E22" s="102"/>
      <c r="F22" s="176"/>
      <c r="G22" s="195"/>
      <c r="H22" s="169"/>
      <c r="J22" s="195"/>
      <c r="N22" s="195"/>
    </row>
    <row r="23" spans="1:14" s="4" customFormat="1" ht="19.5" customHeight="1">
      <c r="A23" s="195"/>
      <c r="B23" s="195"/>
      <c r="D23" s="182"/>
      <c r="E23" s="102"/>
      <c r="F23" s="176"/>
      <c r="G23" s="195"/>
      <c r="H23" s="169"/>
      <c r="J23" s="195"/>
      <c r="N23" s="195"/>
    </row>
    <row r="24" spans="1:14" s="4" customFormat="1" ht="19.5" customHeight="1">
      <c r="A24" s="195"/>
      <c r="B24" s="195"/>
      <c r="D24" s="182"/>
      <c r="E24" s="102"/>
      <c r="F24" s="176"/>
      <c r="G24" s="195"/>
      <c r="H24" s="169"/>
      <c r="J24" s="195"/>
      <c r="N24" s="195"/>
    </row>
    <row r="25" spans="1:14" s="4" customFormat="1" ht="19.5" customHeight="1">
      <c r="A25" s="195"/>
      <c r="B25" s="195"/>
      <c r="D25" s="182"/>
      <c r="E25" s="102"/>
      <c r="F25" s="176"/>
      <c r="G25" s="195"/>
      <c r="H25" s="169"/>
      <c r="J25" s="195"/>
    </row>
    <row r="26" spans="1:14" s="4" customFormat="1" ht="19.5" customHeight="1">
      <c r="A26" s="195"/>
      <c r="B26" s="195"/>
      <c r="D26" s="181"/>
      <c r="E26" s="195"/>
      <c r="F26" s="176"/>
      <c r="G26" s="195"/>
      <c r="H26" s="169"/>
    </row>
    <row r="27" spans="1:14" s="4" customFormat="1" ht="19.5" customHeight="1">
      <c r="A27" s="195"/>
      <c r="B27" s="195"/>
      <c r="D27" s="181"/>
      <c r="E27" s="195"/>
      <c r="F27" s="176"/>
      <c r="G27" s="195"/>
      <c r="H27" s="169"/>
    </row>
    <row r="28" spans="1:14" s="4" customFormat="1" ht="19.5" customHeight="1">
      <c r="A28" s="195"/>
      <c r="B28" s="195"/>
      <c r="D28" s="181"/>
      <c r="E28" s="195"/>
      <c r="F28" s="176"/>
      <c r="G28" s="195"/>
      <c r="H28" s="169"/>
    </row>
    <row r="29" spans="1:14" s="4" customFormat="1" ht="19.5" customHeight="1">
      <c r="A29" s="195"/>
      <c r="B29" s="195"/>
      <c r="D29" s="181"/>
      <c r="E29" s="195"/>
      <c r="F29" s="176"/>
      <c r="G29" s="195"/>
      <c r="H29" s="169"/>
    </row>
    <row r="30" spans="1:14" s="4" customFormat="1" ht="19.5" customHeight="1">
      <c r="A30" s="195"/>
      <c r="B30" s="195"/>
      <c r="D30" s="181"/>
      <c r="E30" s="195"/>
      <c r="F30" s="176"/>
      <c r="G30" s="195"/>
      <c r="H30" s="169"/>
    </row>
    <row r="31" spans="1:14" s="4" customFormat="1" ht="32.25" customHeight="1">
      <c r="A31" s="195"/>
      <c r="B31" s="195"/>
      <c r="D31" s="181"/>
      <c r="E31" s="195"/>
      <c r="F31" s="176"/>
      <c r="G31" s="195"/>
      <c r="H31" s="169"/>
    </row>
    <row r="32" spans="1:14" ht="24.95" customHeight="1">
      <c r="D32" s="181"/>
      <c r="F32" s="176"/>
    </row>
    <row r="33" spans="1:8" ht="24.95" customHeight="1">
      <c r="A33" s="178"/>
      <c r="G33" s="179"/>
    </row>
    <row r="34" spans="1:8" ht="24.95" customHeight="1"/>
    <row r="35" spans="1:8" ht="24.95" customHeight="1"/>
    <row r="36" spans="1:8" ht="24.95" customHeight="1"/>
    <row r="37" spans="1:8" ht="24.95" customHeight="1"/>
    <row r="38" spans="1:8" ht="24.95" hidden="1" customHeight="1"/>
    <row r="39" spans="1:8" ht="24.95" hidden="1" customHeight="1"/>
    <row r="40" spans="1:8" ht="24.95" hidden="1" customHeight="1"/>
    <row r="41" spans="1:8" ht="24.95" hidden="1" customHeight="1">
      <c r="H41" s="195"/>
    </row>
    <row r="42" spans="1:8" ht="24.95" hidden="1" customHeight="1">
      <c r="H42" s="195"/>
    </row>
    <row r="43" spans="1:8" ht="24.95" hidden="1" customHeight="1">
      <c r="H43" s="195"/>
    </row>
    <row r="44" spans="1:8" ht="24.95" hidden="1" customHeight="1">
      <c r="H44" s="195"/>
    </row>
    <row r="45" spans="1:8" ht="24.95" hidden="1" customHeight="1">
      <c r="H45" s="195"/>
    </row>
    <row r="46" spans="1:8" ht="24.95" customHeight="1">
      <c r="H46" s="195"/>
    </row>
    <row r="47" spans="1:8" ht="24.95" customHeight="1">
      <c r="H47" s="195"/>
    </row>
    <row r="48" spans="1:8" ht="24.95" customHeight="1">
      <c r="H48" s="195"/>
    </row>
  </sheetData>
  <mergeCells count="11">
    <mergeCell ref="A9:A11"/>
    <mergeCell ref="A16:G16"/>
    <mergeCell ref="A1:G3"/>
    <mergeCell ref="A4:B4"/>
    <mergeCell ref="A7:A8"/>
    <mergeCell ref="B7:B8"/>
    <mergeCell ref="C7:C8"/>
    <mergeCell ref="D7:D8"/>
    <mergeCell ref="E7:E8"/>
    <mergeCell ref="F7:F8"/>
    <mergeCell ref="G7:G8"/>
  </mergeCells>
  <phoneticPr fontId="39"/>
  <conditionalFormatting sqref="C19:C1048576 C13:C15 C1:C8">
    <cfRule type="duplicateValues" dxfId="2" priority="4"/>
  </conditionalFormatting>
  <conditionalFormatting sqref="C10">
    <cfRule type="duplicateValues" dxfId="1" priority="3"/>
  </conditionalFormatting>
  <conditionalFormatting sqref="C17">
    <cfRule type="duplicateValues" dxfId="0" priority="19"/>
  </conditionalFormatting>
  <printOptions horizontalCentered="1"/>
  <pageMargins left="0.70866141732283472" right="0.70866141732283472" top="0.31496062992125984" bottom="0.74803149606299213" header="0.31496062992125984" footer="0.31496062992125984"/>
  <pageSetup paperSize="9" scale="5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25"/>
  <sheetViews>
    <sheetView zoomScale="85" zoomScaleNormal="85" workbookViewId="0">
      <selection activeCell="T51" sqref="T51"/>
    </sheetView>
  </sheetViews>
  <sheetFormatPr defaultRowHeight="15"/>
  <cols>
    <col min="1" max="2" width="9.140625" style="1"/>
    <col min="3" max="3" width="13.28515625" style="1" customWidth="1"/>
    <col min="4" max="4" width="10.28515625" style="1" customWidth="1"/>
    <col min="5" max="5" width="14.28515625" style="1" bestFit="1" customWidth="1"/>
    <col min="6" max="6" width="14.85546875" customWidth="1"/>
    <col min="7" max="7" width="4.140625" customWidth="1"/>
    <col min="8" max="8" width="9.28515625" customWidth="1"/>
    <col min="9" max="9" width="4.28515625" style="1" customWidth="1"/>
    <col min="10" max="10" width="6.5703125" style="1" bestFit="1" customWidth="1"/>
    <col min="11" max="11" width="7" style="1" customWidth="1"/>
    <col min="12" max="12" width="4.28515625" style="1" customWidth="1"/>
    <col min="13" max="13" width="5.7109375" style="1" bestFit="1" customWidth="1"/>
    <col min="14" max="14" width="5.28515625" style="1" customWidth="1"/>
    <col min="15" max="15" width="5" style="1" customWidth="1"/>
    <col min="16" max="16" width="9.140625" style="1"/>
    <col min="17" max="17" width="6.28515625" style="1" customWidth="1"/>
    <col min="20" max="20" width="17.85546875" bestFit="1" customWidth="1"/>
  </cols>
  <sheetData>
    <row r="1" spans="1:17" ht="24.95" customHeight="1"/>
    <row r="2" spans="1:17" ht="24.95" customHeight="1"/>
    <row r="3" spans="1:17" ht="30" customHeight="1"/>
    <row r="4" spans="1:17" ht="20.25" customHeight="1"/>
    <row r="5" spans="1:17" ht="20.100000000000001" customHeight="1">
      <c r="F5" s="3" t="s">
        <v>0</v>
      </c>
      <c r="G5" s="4" t="s">
        <v>52</v>
      </c>
      <c r="H5" s="4"/>
      <c r="I5" s="195"/>
      <c r="J5" s="195"/>
    </row>
    <row r="6" spans="1:17" ht="20.100000000000001" customHeight="1">
      <c r="F6" s="3" t="s">
        <v>2</v>
      </c>
      <c r="G6" s="4" t="s">
        <v>3</v>
      </c>
      <c r="H6" s="4"/>
      <c r="I6" s="195"/>
      <c r="J6" s="195"/>
    </row>
    <row r="12" spans="1:17" ht="15" customHeight="1">
      <c r="A12" s="285" t="str">
        <f>invoice!A12</f>
        <v>Invoice No. 59-PS-2022-00070</v>
      </c>
      <c r="B12" s="286"/>
      <c r="C12" s="286"/>
      <c r="D12" s="286"/>
      <c r="E12" s="286"/>
      <c r="F12" s="286"/>
      <c r="G12" s="286"/>
      <c r="H12" s="287"/>
      <c r="I12" s="291" t="str">
        <f>+invoice!I12</f>
        <v xml:space="preserve">      Date of issue: May 7,2022</v>
      </c>
      <c r="J12" s="291"/>
      <c r="K12" s="291"/>
      <c r="L12" s="291"/>
      <c r="M12" s="291"/>
      <c r="N12" s="291"/>
      <c r="O12" s="291"/>
      <c r="P12" s="291"/>
      <c r="Q12" s="291"/>
    </row>
    <row r="13" spans="1:17" ht="15" customHeight="1">
      <c r="A13" s="288"/>
      <c r="B13" s="289"/>
      <c r="C13" s="289"/>
      <c r="D13" s="289"/>
      <c r="E13" s="289"/>
      <c r="F13" s="289"/>
      <c r="G13" s="289"/>
      <c r="H13" s="290"/>
      <c r="I13" s="291"/>
      <c r="J13" s="291"/>
      <c r="K13" s="291"/>
      <c r="L13" s="291"/>
      <c r="M13" s="291"/>
      <c r="N13" s="291"/>
      <c r="O13" s="291"/>
      <c r="P13" s="291"/>
      <c r="Q13" s="291"/>
    </row>
    <row r="14" spans="1:17" ht="15" customHeight="1">
      <c r="A14" s="288"/>
      <c r="B14" s="289"/>
      <c r="C14" s="289"/>
      <c r="D14" s="289"/>
      <c r="E14" s="289"/>
      <c r="F14" s="289"/>
      <c r="G14" s="289"/>
      <c r="H14" s="290"/>
      <c r="I14" s="291"/>
      <c r="J14" s="291"/>
      <c r="K14" s="291"/>
      <c r="L14" s="291"/>
      <c r="M14" s="291"/>
      <c r="N14" s="291"/>
      <c r="O14" s="291"/>
      <c r="P14" s="291"/>
      <c r="Q14" s="291"/>
    </row>
    <row r="15" spans="1:17" ht="15" customHeight="1">
      <c r="A15" s="354" t="s">
        <v>23</v>
      </c>
      <c r="B15" s="355"/>
      <c r="C15" s="355"/>
      <c r="D15" s="293" t="str">
        <f>invoice!D15</f>
        <v>T/T REMITTANCE WITHIN 90 DAYS AFTER IMPORT PERMIT DATE</v>
      </c>
      <c r="E15" s="293"/>
      <c r="F15" s="293"/>
      <c r="G15" s="293"/>
      <c r="H15" s="293"/>
      <c r="I15" s="5"/>
      <c r="J15" s="6"/>
      <c r="K15" s="6"/>
      <c r="L15" s="6"/>
      <c r="M15" s="6"/>
      <c r="N15" s="6"/>
      <c r="O15" s="6"/>
      <c r="P15" s="6"/>
      <c r="Q15" s="7"/>
    </row>
    <row r="16" spans="1:17" ht="15" customHeight="1">
      <c r="A16" s="320"/>
      <c r="B16" s="321"/>
      <c r="C16" s="321"/>
      <c r="D16" s="293"/>
      <c r="E16" s="293"/>
      <c r="F16" s="293"/>
      <c r="G16" s="293"/>
      <c r="H16" s="293"/>
      <c r="I16" s="8"/>
      <c r="J16" s="9"/>
      <c r="K16" s="9"/>
      <c r="L16" s="9"/>
      <c r="M16" s="9"/>
      <c r="N16" s="9"/>
      <c r="O16" s="9"/>
      <c r="P16" s="9"/>
      <c r="Q16" s="10"/>
    </row>
    <row r="17" spans="1:17" ht="15" customHeight="1">
      <c r="A17" s="356"/>
      <c r="B17" s="357"/>
      <c r="C17" s="357"/>
      <c r="D17" s="293"/>
      <c r="E17" s="293"/>
      <c r="F17" s="293"/>
      <c r="G17" s="293"/>
      <c r="H17" s="293"/>
      <c r="I17" s="8"/>
      <c r="J17" s="9"/>
      <c r="K17" s="9"/>
      <c r="L17" s="9"/>
      <c r="M17" s="9"/>
      <c r="N17" s="9"/>
      <c r="O17" s="9"/>
      <c r="P17" s="9"/>
      <c r="Q17" s="10"/>
    </row>
    <row r="18" spans="1:17" ht="20.25" customHeight="1">
      <c r="A18" s="173" t="s">
        <v>5</v>
      </c>
      <c r="B18" s="11"/>
      <c r="C18" s="11"/>
      <c r="D18" s="11"/>
      <c r="E18" s="11"/>
      <c r="F18" s="11"/>
      <c r="G18" s="11"/>
      <c r="H18" s="12"/>
      <c r="I18" s="358" t="s">
        <v>6</v>
      </c>
      <c r="J18" s="359"/>
      <c r="K18" s="359"/>
      <c r="L18" s="359"/>
      <c r="M18" s="359"/>
      <c r="N18" s="359"/>
      <c r="O18" s="359"/>
      <c r="P18" s="359"/>
      <c r="Q18" s="360"/>
    </row>
    <row r="19" spans="1:17" s="195" customFormat="1" ht="20.25" customHeight="1">
      <c r="A19" s="134" t="s">
        <v>77</v>
      </c>
      <c r="B19" s="14"/>
      <c r="C19" s="14"/>
      <c r="D19" s="14"/>
      <c r="E19" s="14"/>
      <c r="F19" s="14"/>
      <c r="G19" s="14"/>
      <c r="H19" s="15"/>
      <c r="I19" s="358"/>
      <c r="J19" s="359"/>
      <c r="K19" s="359"/>
      <c r="L19" s="359"/>
      <c r="M19" s="359"/>
      <c r="N19" s="359"/>
      <c r="O19" s="359"/>
      <c r="P19" s="359"/>
      <c r="Q19" s="360"/>
    </row>
    <row r="20" spans="1:17" ht="20.25" customHeight="1">
      <c r="A20" s="229" t="s">
        <v>87</v>
      </c>
      <c r="B20" s="128"/>
      <c r="C20" s="128"/>
      <c r="D20" s="128"/>
      <c r="E20" s="128"/>
      <c r="F20" s="14"/>
      <c r="G20" s="14"/>
      <c r="H20" s="15"/>
      <c r="I20" s="358"/>
      <c r="J20" s="359"/>
      <c r="K20" s="359"/>
      <c r="L20" s="359"/>
      <c r="M20" s="359"/>
      <c r="N20" s="359"/>
      <c r="O20" s="359"/>
      <c r="P20" s="359"/>
      <c r="Q20" s="360"/>
    </row>
    <row r="21" spans="1:17" ht="15.75" customHeight="1">
      <c r="A21" s="18" t="s">
        <v>88</v>
      </c>
      <c r="B21" s="128"/>
      <c r="C21" s="128"/>
      <c r="D21" s="128"/>
      <c r="E21" s="128"/>
      <c r="F21" s="128"/>
      <c r="G21" s="128"/>
      <c r="H21" s="15"/>
      <c r="I21" s="358"/>
      <c r="J21" s="359"/>
      <c r="K21" s="359"/>
      <c r="L21" s="359"/>
      <c r="M21" s="359"/>
      <c r="N21" s="359"/>
      <c r="O21" s="359"/>
      <c r="P21" s="359"/>
      <c r="Q21" s="360"/>
    </row>
    <row r="22" spans="1:17" ht="15" customHeight="1">
      <c r="A22" s="18" t="s">
        <v>89</v>
      </c>
      <c r="B22" s="128"/>
      <c r="C22" s="128"/>
      <c r="D22" s="128"/>
      <c r="E22" s="128"/>
      <c r="F22" s="128"/>
      <c r="G22" s="14"/>
      <c r="H22" s="15"/>
      <c r="I22" s="16"/>
      <c r="J22" s="16"/>
      <c r="K22" s="6"/>
      <c r="L22" s="6"/>
      <c r="M22" s="6"/>
      <c r="N22" s="6"/>
      <c r="O22" s="6"/>
      <c r="P22" s="6"/>
      <c r="Q22" s="7"/>
    </row>
    <row r="23" spans="1:17" ht="15" customHeight="1">
      <c r="A23" s="229" t="s">
        <v>95</v>
      </c>
      <c r="B23" s="128"/>
      <c r="C23" s="128"/>
      <c r="D23" s="128"/>
      <c r="E23" s="128"/>
      <c r="F23" s="14"/>
      <c r="G23" s="14"/>
      <c r="H23" s="15"/>
      <c r="I23" s="203" t="s">
        <v>51</v>
      </c>
      <c r="J23" s="102"/>
      <c r="K23" s="102"/>
      <c r="L23" s="6"/>
      <c r="M23" s="6"/>
      <c r="N23" s="6"/>
      <c r="O23" s="6"/>
      <c r="P23" s="6"/>
      <c r="Q23" s="7"/>
    </row>
    <row r="24" spans="1:17" s="116" customFormat="1" ht="17.25" customHeight="1">
      <c r="A24" s="230" t="s">
        <v>96</v>
      </c>
      <c r="B24" s="128"/>
      <c r="C24" s="128"/>
      <c r="D24" s="128"/>
      <c r="E24" s="231"/>
      <c r="F24" s="113"/>
      <c r="G24" s="113"/>
      <c r="H24" s="114"/>
      <c r="I24" s="16"/>
      <c r="J24" s="23"/>
      <c r="K24" s="23"/>
      <c r="L24" s="23"/>
      <c r="M24" s="23"/>
      <c r="N24" s="23"/>
      <c r="O24" s="23"/>
      <c r="P24" s="23"/>
      <c r="Q24" s="115"/>
    </row>
    <row r="25" spans="1:17" ht="21" customHeight="1">
      <c r="A25" s="58" t="s">
        <v>7</v>
      </c>
      <c r="B25" s="59"/>
      <c r="C25" s="59"/>
      <c r="D25" s="59"/>
      <c r="E25" s="59"/>
      <c r="F25" s="60"/>
      <c r="G25" s="60"/>
      <c r="H25" s="61"/>
      <c r="I25" s="104"/>
      <c r="J25" s="104"/>
      <c r="K25" s="104"/>
      <c r="L25" s="104"/>
      <c r="M25" s="104"/>
      <c r="N25" s="16"/>
      <c r="O25" s="62"/>
      <c r="P25" s="62"/>
      <c r="Q25" s="63"/>
    </row>
    <row r="26" spans="1:17" ht="15" customHeight="1">
      <c r="A26" s="13"/>
      <c r="B26" s="64"/>
      <c r="C26" s="64"/>
      <c r="D26" s="64"/>
      <c r="E26" s="64"/>
      <c r="F26" s="64"/>
      <c r="G26" s="64"/>
      <c r="H26" s="65"/>
      <c r="I26" s="22" t="str">
        <f>invoice!I30</f>
        <v>( TOTAL 13 PALLETS)</v>
      </c>
      <c r="J26" s="23"/>
      <c r="K26" s="16"/>
      <c r="L26" s="16"/>
      <c r="M26" s="16"/>
      <c r="N26" s="16"/>
      <c r="O26" s="62"/>
      <c r="P26" s="62"/>
      <c r="Q26" s="63"/>
    </row>
    <row r="27" spans="1:17" ht="19.5" customHeight="1">
      <c r="A27" s="103">
        <f>invoice!A29</f>
        <v>0</v>
      </c>
      <c r="B27" s="64"/>
      <c r="C27" s="64"/>
      <c r="D27" s="235"/>
      <c r="E27" s="284">
        <f>invoice!E29</f>
        <v>44693</v>
      </c>
      <c r="F27" s="284"/>
      <c r="G27" s="64"/>
      <c r="H27" s="65"/>
      <c r="I27" s="351"/>
      <c r="J27" s="352"/>
      <c r="K27" s="352"/>
      <c r="L27" s="352"/>
      <c r="M27" s="352"/>
      <c r="N27" s="352"/>
      <c r="O27" s="352"/>
      <c r="P27" s="352"/>
      <c r="Q27" s="353"/>
    </row>
    <row r="28" spans="1:17" ht="15" customHeight="1">
      <c r="A28" s="13"/>
      <c r="B28" s="64"/>
      <c r="C28" s="64"/>
      <c r="D28" s="64"/>
      <c r="E28" s="64"/>
      <c r="F28" s="64"/>
      <c r="G28" s="64"/>
      <c r="H28" s="65"/>
      <c r="I28" s="351"/>
      <c r="J28" s="352"/>
      <c r="K28" s="352"/>
      <c r="L28" s="352"/>
      <c r="M28" s="352"/>
      <c r="N28" s="352"/>
      <c r="O28" s="352"/>
      <c r="P28" s="352"/>
      <c r="Q28" s="353"/>
    </row>
    <row r="29" spans="1:17" ht="15" customHeight="1">
      <c r="A29" s="66" t="s">
        <v>8</v>
      </c>
      <c r="B29" s="67"/>
      <c r="C29" s="67"/>
      <c r="D29" s="67"/>
      <c r="E29" s="67"/>
      <c r="F29" s="67"/>
      <c r="G29" s="67"/>
      <c r="H29" s="68"/>
      <c r="I29" s="351"/>
      <c r="J29" s="352"/>
      <c r="K29" s="352"/>
      <c r="L29" s="352"/>
      <c r="M29" s="352"/>
      <c r="N29" s="352"/>
      <c r="O29" s="352"/>
      <c r="P29" s="352"/>
      <c r="Q29" s="353"/>
    </row>
    <row r="30" spans="1:17" ht="15" customHeight="1">
      <c r="A30" s="69"/>
      <c r="B30" s="70"/>
      <c r="C30" s="70"/>
      <c r="D30" s="70"/>
      <c r="E30" s="70"/>
      <c r="F30" s="70"/>
      <c r="G30" s="70"/>
      <c r="H30" s="71"/>
      <c r="I30" s="351"/>
      <c r="J30" s="352"/>
      <c r="K30" s="352"/>
      <c r="L30" s="352"/>
      <c r="M30" s="352"/>
      <c r="N30" s="352"/>
      <c r="O30" s="352"/>
      <c r="P30" s="352"/>
      <c r="Q30" s="353"/>
    </row>
    <row r="31" spans="1:17" ht="15" customHeight="1">
      <c r="A31" s="69" t="s">
        <v>9</v>
      </c>
      <c r="B31" s="70"/>
      <c r="C31" s="70"/>
      <c r="D31" s="70"/>
      <c r="E31" s="69" t="str">
        <f>invoice!E33</f>
        <v>VIETNAM</v>
      </c>
      <c r="F31" s="70"/>
      <c r="G31" s="70"/>
      <c r="H31" s="71"/>
      <c r="I31" s="351"/>
      <c r="J31" s="352"/>
      <c r="K31" s="352"/>
      <c r="L31" s="352"/>
      <c r="M31" s="352"/>
      <c r="N31" s="352"/>
      <c r="O31" s="352"/>
      <c r="P31" s="352"/>
      <c r="Q31" s="353"/>
    </row>
    <row r="32" spans="1:17" ht="15" customHeight="1">
      <c r="A32" s="72"/>
      <c r="B32" s="73"/>
      <c r="C32" s="73"/>
      <c r="D32" s="73"/>
      <c r="E32" s="73"/>
      <c r="F32" s="73"/>
      <c r="G32" s="73"/>
      <c r="H32" s="74"/>
      <c r="I32" s="351"/>
      <c r="J32" s="352"/>
      <c r="K32" s="352"/>
      <c r="L32" s="352"/>
      <c r="M32" s="352"/>
      <c r="N32" s="352"/>
      <c r="O32" s="352"/>
      <c r="P32" s="352"/>
      <c r="Q32" s="353"/>
    </row>
    <row r="33" spans="1:21" ht="15" customHeight="1">
      <c r="A33" s="285" t="s">
        <v>37</v>
      </c>
      <c r="B33" s="301"/>
      <c r="C33" s="301"/>
      <c r="D33" s="301"/>
      <c r="E33" s="301"/>
      <c r="F33" s="301"/>
      <c r="G33" s="301"/>
      <c r="H33" s="302"/>
      <c r="I33" s="75"/>
      <c r="J33" s="62"/>
      <c r="K33" s="62"/>
      <c r="L33" s="62"/>
      <c r="M33" s="62"/>
      <c r="N33" s="62"/>
      <c r="O33" s="62"/>
      <c r="P33" s="62"/>
      <c r="Q33" s="63"/>
    </row>
    <row r="34" spans="1:21" ht="15" customHeight="1">
      <c r="A34" s="303"/>
      <c r="B34" s="304"/>
      <c r="C34" s="304"/>
      <c r="D34" s="304"/>
      <c r="E34" s="304"/>
      <c r="F34" s="304"/>
      <c r="G34" s="304"/>
      <c r="H34" s="305"/>
      <c r="I34" s="75"/>
      <c r="J34" s="62"/>
      <c r="K34" s="62"/>
      <c r="L34" s="62"/>
      <c r="M34" s="62"/>
      <c r="N34" s="62"/>
      <c r="O34" s="62"/>
      <c r="P34" s="62"/>
      <c r="Q34" s="63"/>
    </row>
    <row r="35" spans="1:21" ht="15" customHeight="1">
      <c r="A35" s="306"/>
      <c r="B35" s="307"/>
      <c r="C35" s="307"/>
      <c r="D35" s="307"/>
      <c r="E35" s="307"/>
      <c r="F35" s="307"/>
      <c r="G35" s="307"/>
      <c r="H35" s="308"/>
      <c r="I35" s="76"/>
      <c r="J35" s="77"/>
      <c r="K35" s="77"/>
      <c r="L35" s="77"/>
      <c r="M35" s="77"/>
      <c r="N35" s="77"/>
      <c r="O35" s="77"/>
      <c r="P35" s="77"/>
      <c r="Q35" s="78"/>
    </row>
    <row r="36" spans="1:21" ht="15" customHeight="1">
      <c r="A36" s="309" t="s">
        <v>10</v>
      </c>
      <c r="B36" s="310"/>
      <c r="C36" s="310"/>
      <c r="D36" s="310"/>
      <c r="E36" s="310"/>
      <c r="F36" s="310"/>
      <c r="G36" s="310"/>
      <c r="H36" s="361"/>
      <c r="I36" s="309" t="s">
        <v>24</v>
      </c>
      <c r="J36" s="363"/>
      <c r="K36" s="364"/>
      <c r="L36" s="309" t="s">
        <v>25</v>
      </c>
      <c r="M36" s="363"/>
      <c r="N36" s="364"/>
      <c r="O36" s="366" t="s">
        <v>26</v>
      </c>
      <c r="P36" s="367"/>
      <c r="Q36" s="368"/>
    </row>
    <row r="37" spans="1:21" ht="15" customHeight="1">
      <c r="A37" s="311"/>
      <c r="B37" s="312"/>
      <c r="C37" s="312"/>
      <c r="D37" s="312"/>
      <c r="E37" s="312"/>
      <c r="F37" s="312"/>
      <c r="G37" s="312"/>
      <c r="H37" s="362"/>
      <c r="I37" s="333"/>
      <c r="J37" s="334"/>
      <c r="K37" s="365"/>
      <c r="L37" s="333"/>
      <c r="M37" s="334"/>
      <c r="N37" s="365"/>
      <c r="O37" s="369"/>
      <c r="P37" s="370"/>
      <c r="Q37" s="371"/>
    </row>
    <row r="38" spans="1:21" ht="15" customHeight="1">
      <c r="A38" s="333" t="str">
        <f>invoice!A40</f>
        <v>RAW MATERIALS FOR WIRE HARNESS</v>
      </c>
      <c r="B38" s="334"/>
      <c r="C38" s="334"/>
      <c r="D38" s="334"/>
      <c r="E38" s="334"/>
      <c r="F38" s="334"/>
      <c r="G38" s="334"/>
      <c r="H38" s="33"/>
      <c r="I38" s="333"/>
      <c r="J38" s="334"/>
      <c r="K38" s="365"/>
      <c r="L38" s="333"/>
      <c r="M38" s="334"/>
      <c r="N38" s="365"/>
      <c r="O38" s="6"/>
      <c r="P38" s="6"/>
      <c r="Q38" s="7"/>
    </row>
    <row r="39" spans="1:21" ht="15" customHeight="1">
      <c r="A39" s="333"/>
      <c r="B39" s="334"/>
      <c r="C39" s="334"/>
      <c r="D39" s="334"/>
      <c r="E39" s="334"/>
      <c r="F39" s="334"/>
      <c r="G39" s="334"/>
      <c r="H39" s="33"/>
      <c r="I39" s="372">
        <f>+'packing attachment'!G32</f>
        <v>370.69280000000003</v>
      </c>
      <c r="J39" s="373"/>
      <c r="K39" s="374"/>
      <c r="L39" s="375">
        <f>+'packing attachment'!I32+K53</f>
        <v>732.84280000000012</v>
      </c>
      <c r="M39" s="376"/>
      <c r="N39" s="377"/>
      <c r="O39" s="372">
        <f>+'packing attachment'!J32</f>
        <v>2.1931000000000003</v>
      </c>
      <c r="P39" s="373"/>
      <c r="Q39" s="374"/>
    </row>
    <row r="40" spans="1:21" ht="15" customHeight="1">
      <c r="A40" s="378" t="s">
        <v>13</v>
      </c>
      <c r="B40" s="379"/>
      <c r="C40" s="379"/>
      <c r="D40" s="379"/>
      <c r="E40" s="379"/>
      <c r="F40" s="379"/>
      <c r="G40" s="379"/>
      <c r="H40" s="380"/>
      <c r="I40" s="372"/>
      <c r="J40" s="373"/>
      <c r="K40" s="374"/>
      <c r="L40" s="375"/>
      <c r="M40" s="376"/>
      <c r="N40" s="377"/>
      <c r="O40" s="372"/>
      <c r="P40" s="373"/>
      <c r="Q40" s="374"/>
    </row>
    <row r="41" spans="1:21" ht="15" customHeight="1">
      <c r="A41" s="131"/>
      <c r="B41" s="132"/>
      <c r="C41" s="132"/>
      <c r="D41" s="132"/>
      <c r="E41" s="132"/>
      <c r="F41" s="132"/>
      <c r="G41" s="132"/>
      <c r="H41" s="133"/>
      <c r="I41" s="372"/>
      <c r="J41" s="373"/>
      <c r="K41" s="374"/>
      <c r="L41" s="375"/>
      <c r="M41" s="376"/>
      <c r="N41" s="377"/>
      <c r="O41" s="372"/>
      <c r="P41" s="373"/>
      <c r="Q41" s="374"/>
    </row>
    <row r="42" spans="1:21" ht="15" customHeight="1">
      <c r="A42" s="18"/>
      <c r="B42" s="132"/>
      <c r="C42" s="132"/>
      <c r="D42" s="132"/>
      <c r="E42" s="132"/>
      <c r="F42" s="132"/>
      <c r="G42" s="132"/>
      <c r="H42" s="133"/>
      <c r="I42" s="372"/>
      <c r="J42" s="373"/>
      <c r="K42" s="374"/>
      <c r="L42" s="375"/>
      <c r="M42" s="376"/>
      <c r="N42" s="377"/>
      <c r="O42" s="372"/>
      <c r="P42" s="373"/>
      <c r="Q42" s="374"/>
      <c r="U42" s="161"/>
    </row>
    <row r="43" spans="1:21" ht="15" customHeight="1">
      <c r="A43" s="18"/>
      <c r="B43" s="79"/>
      <c r="C43" s="79"/>
      <c r="D43" s="79"/>
      <c r="E43" s="79"/>
      <c r="F43" s="79"/>
      <c r="G43" s="79"/>
      <c r="H43" s="80"/>
      <c r="I43" s="372"/>
      <c r="J43" s="373"/>
      <c r="K43" s="374"/>
      <c r="L43" s="375"/>
      <c r="M43" s="376"/>
      <c r="N43" s="377"/>
      <c r="O43" s="372"/>
      <c r="P43" s="373"/>
      <c r="Q43" s="374"/>
    </row>
    <row r="44" spans="1:21" ht="15" customHeight="1">
      <c r="A44" s="81"/>
      <c r="B44" s="25"/>
      <c r="C44" s="25"/>
      <c r="D44" s="25"/>
      <c r="E44" s="25"/>
      <c r="F44" s="25"/>
      <c r="G44" s="25"/>
      <c r="H44" s="82"/>
      <c r="I44" s="372"/>
      <c r="J44" s="373"/>
      <c r="K44" s="374"/>
      <c r="L44" s="375"/>
      <c r="M44" s="376"/>
      <c r="N44" s="377"/>
      <c r="O44" s="372"/>
      <c r="P44" s="373"/>
      <c r="Q44" s="374"/>
    </row>
    <row r="45" spans="1:21" ht="15" customHeight="1">
      <c r="A45" s="83"/>
      <c r="B45" s="28"/>
      <c r="C45" s="28"/>
      <c r="D45" s="28"/>
      <c r="E45" s="28"/>
      <c r="F45" s="28"/>
      <c r="G45" s="28"/>
      <c r="H45" s="29"/>
      <c r="I45" s="372"/>
      <c r="J45" s="373"/>
      <c r="K45" s="374"/>
      <c r="L45" s="375"/>
      <c r="M45" s="376"/>
      <c r="N45" s="377"/>
      <c r="O45" s="372"/>
      <c r="P45" s="373"/>
      <c r="Q45" s="374"/>
      <c r="T45" s="137"/>
    </row>
    <row r="46" spans="1:21" ht="15" customHeight="1">
      <c r="A46" s="84" t="str">
        <f>+invoice!A48</f>
        <v xml:space="preserve">Total : 12,120 PIECES                   </v>
      </c>
      <c r="B46" s="236"/>
      <c r="C46" s="85"/>
      <c r="D46" s="85" t="str">
        <f>invoice!E48</f>
        <v>PACKAGES: (13 pallets)</v>
      </c>
      <c r="E46" s="85"/>
      <c r="F46" s="85"/>
      <c r="G46" s="28"/>
      <c r="H46" s="29"/>
      <c r="I46" s="86"/>
      <c r="J46" s="87"/>
      <c r="K46" s="88"/>
      <c r="L46" s="86"/>
      <c r="M46" s="87"/>
      <c r="N46" s="88"/>
      <c r="O46" s="86"/>
      <c r="P46" s="87"/>
      <c r="Q46" s="88"/>
    </row>
    <row r="47" spans="1:21" ht="15" customHeight="1">
      <c r="A47" s="83"/>
      <c r="B47" s="28"/>
      <c r="C47" s="28"/>
      <c r="D47" s="28"/>
      <c r="E47" s="28"/>
      <c r="F47" s="28"/>
      <c r="G47" s="28"/>
      <c r="H47" s="29"/>
      <c r="I47" s="86"/>
      <c r="J47" s="87"/>
      <c r="K47" s="88"/>
      <c r="L47" s="86"/>
      <c r="M47" s="87"/>
      <c r="N47" s="88"/>
      <c r="O47" s="86"/>
      <c r="P47" s="87"/>
      <c r="Q47" s="88"/>
    </row>
    <row r="48" spans="1:21" ht="15" customHeight="1">
      <c r="A48" s="83"/>
      <c r="B48" s="28"/>
      <c r="C48" s="28"/>
      <c r="D48" s="28"/>
      <c r="E48" s="28"/>
      <c r="F48" s="28"/>
      <c r="G48" s="28"/>
      <c r="H48" s="29"/>
      <c r="I48" s="86"/>
      <c r="J48" s="87"/>
      <c r="K48" s="88"/>
      <c r="L48" s="86"/>
      <c r="M48" s="87"/>
      <c r="N48" s="88"/>
      <c r="O48" s="86"/>
      <c r="P48" s="87"/>
      <c r="Q48" s="88"/>
    </row>
    <row r="49" spans="1:17" ht="15" customHeight="1">
      <c r="A49" s="48"/>
      <c r="B49" s="43"/>
      <c r="C49" s="43"/>
      <c r="D49" s="43"/>
      <c r="E49" s="43"/>
      <c r="F49" s="43"/>
      <c r="G49" s="28"/>
      <c r="H49" s="29"/>
      <c r="I49" s="381" t="s">
        <v>14</v>
      </c>
      <c r="J49" s="382"/>
      <c r="K49" s="383"/>
      <c r="L49" s="381" t="s">
        <v>14</v>
      </c>
      <c r="M49" s="382"/>
      <c r="N49" s="383"/>
      <c r="O49" s="381" t="s">
        <v>27</v>
      </c>
      <c r="P49" s="382"/>
      <c r="Q49" s="383"/>
    </row>
    <row r="50" spans="1:17" ht="15" customHeight="1">
      <c r="A50" s="141" t="s">
        <v>39</v>
      </c>
      <c r="B50" s="159"/>
      <c r="C50" s="142"/>
      <c r="D50" s="118"/>
      <c r="E50" s="43"/>
      <c r="F50" s="43"/>
      <c r="G50" s="28"/>
      <c r="H50" s="29"/>
      <c r="I50" s="384"/>
      <c r="J50" s="385"/>
      <c r="K50" s="386"/>
      <c r="L50" s="384"/>
      <c r="M50" s="385"/>
      <c r="N50" s="386"/>
      <c r="O50" s="384"/>
      <c r="P50" s="385"/>
      <c r="Q50" s="386"/>
    </row>
    <row r="51" spans="1:17" ht="15" customHeight="1">
      <c r="A51" s="141"/>
      <c r="B51" s="160"/>
      <c r="C51" s="143"/>
      <c r="D51" s="120"/>
      <c r="E51" s="16"/>
      <c r="F51" s="49"/>
      <c r="G51" s="28"/>
      <c r="H51" s="28"/>
      <c r="I51" s="89"/>
      <c r="J51" s="89"/>
      <c r="K51" s="89"/>
      <c r="L51" s="89"/>
      <c r="M51" s="89"/>
      <c r="N51" s="89"/>
      <c r="O51" s="89"/>
      <c r="P51" s="89"/>
      <c r="Q51" s="90"/>
    </row>
    <row r="52" spans="1:17" ht="15" customHeight="1">
      <c r="A52" s="91"/>
      <c r="B52" s="97"/>
      <c r="C52" s="93"/>
      <c r="D52" s="97"/>
      <c r="E52" s="92"/>
      <c r="F52" s="92"/>
      <c r="G52" s="111"/>
      <c r="H52" s="105"/>
      <c r="I52" s="110"/>
      <c r="J52" s="104"/>
      <c r="K52" s="104"/>
      <c r="L52" s="95"/>
      <c r="M52" s="104"/>
      <c r="N52" s="106"/>
      <c r="O52" s="94"/>
      <c r="P52" s="93"/>
      <c r="Q52" s="96"/>
    </row>
    <row r="53" spans="1:17" ht="15" customHeight="1">
      <c r="A53" s="191">
        <f>+invoice!A55</f>
        <v>13</v>
      </c>
      <c r="B53" s="139" t="str">
        <f>invoice!B55</f>
        <v xml:space="preserve">PLYWOOD PALLET </v>
      </c>
      <c r="C53" s="192"/>
      <c r="D53" s="139"/>
      <c r="E53" s="145">
        <f>invoice!E55</f>
        <v>1900</v>
      </c>
      <c r="F53" s="145">
        <f>+E53*A53</f>
        <v>24700</v>
      </c>
      <c r="G53" s="193"/>
      <c r="H53" s="194">
        <f>invoice!H55</f>
        <v>16.649999999999999</v>
      </c>
      <c r="I53" s="194" t="str">
        <f>invoice!I55</f>
        <v>KGS</v>
      </c>
      <c r="J53" s="194" t="str">
        <f>invoice!J55</f>
        <v>TOTAL</v>
      </c>
      <c r="K53" s="194">
        <f>invoice!K55</f>
        <v>216.45</v>
      </c>
      <c r="L53" s="194"/>
      <c r="M53" s="194" t="str">
        <f>invoice!M55</f>
        <v>KGS</v>
      </c>
      <c r="N53" s="107"/>
      <c r="O53" s="109"/>
      <c r="P53" s="108"/>
      <c r="Q53" s="98"/>
    </row>
    <row r="54" spans="1:17" ht="15" customHeight="1"/>
    <row r="55" spans="1:17" ht="15" customHeight="1"/>
    <row r="56" spans="1:17" ht="15" customHeight="1">
      <c r="F56" s="332" t="s">
        <v>15</v>
      </c>
      <c r="G56" s="332"/>
      <c r="H56" s="332"/>
      <c r="I56" s="332"/>
      <c r="J56" s="332"/>
      <c r="K56" s="332"/>
      <c r="L56" s="332"/>
      <c r="M56" s="332"/>
      <c r="N56" s="332"/>
      <c r="O56" s="332"/>
      <c r="P56" s="332"/>
      <c r="Q56" s="332"/>
    </row>
    <row r="57" spans="1:17" ht="15" customHeight="1">
      <c r="F57" s="332"/>
      <c r="G57" s="332"/>
      <c r="H57" s="332"/>
      <c r="I57" s="332"/>
      <c r="J57" s="332"/>
      <c r="K57" s="332"/>
      <c r="L57" s="332"/>
      <c r="M57" s="332"/>
      <c r="N57" s="332"/>
      <c r="O57" s="332"/>
      <c r="P57" s="332"/>
      <c r="Q57" s="332"/>
    </row>
    <row r="58" spans="1:17" ht="7.5" customHeight="1"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</row>
    <row r="59" spans="1:17" ht="15" customHeight="1">
      <c r="F59" s="4" t="s">
        <v>16</v>
      </c>
    </row>
    <row r="60" spans="1:17" ht="15" customHeight="1"/>
    <row r="61" spans="1:17" ht="15" customHeight="1"/>
    <row r="62" spans="1:17" ht="15" customHeight="1"/>
    <row r="63" spans="1:17" ht="15" customHeight="1" thickBot="1">
      <c r="F63" s="51"/>
      <c r="G63" s="51"/>
      <c r="H63" s="51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21" customHeight="1">
      <c r="F64" s="297" t="str">
        <f>invoice!F64</f>
        <v>NAOKI YAMADA</v>
      </c>
      <c r="G64" s="297"/>
      <c r="H64" s="297"/>
      <c r="I64" s="297"/>
      <c r="J64" s="297"/>
      <c r="K64" s="297"/>
      <c r="L64" s="297"/>
      <c r="M64" s="297"/>
      <c r="N64" s="297"/>
      <c r="O64" s="297"/>
      <c r="P64" s="297"/>
      <c r="Q64" s="297"/>
    </row>
    <row r="65" spans="1:17" ht="15" customHeight="1">
      <c r="F65" s="53" t="str">
        <f>invoice!F65</f>
        <v>MATERIAL PROCUREMENT DEPUTY DEPARTMENT MANAGER</v>
      </c>
    </row>
    <row r="66" spans="1:17" ht="15" customHeight="1"/>
    <row r="67" spans="1:17" ht="15" customHeight="1"/>
    <row r="68" spans="1:17" ht="15" customHeight="1"/>
    <row r="69" spans="1:17" ht="15" customHeight="1">
      <c r="A69" s="99"/>
      <c r="B69" s="100"/>
      <c r="C69" s="100"/>
      <c r="D69" s="100"/>
      <c r="E69" s="100"/>
      <c r="F69" s="101"/>
      <c r="G69" s="101"/>
      <c r="H69" s="101"/>
      <c r="I69" s="100"/>
      <c r="J69" s="100"/>
      <c r="K69" s="100"/>
      <c r="L69" s="100"/>
      <c r="M69" s="100"/>
      <c r="N69" s="100"/>
      <c r="O69" s="100"/>
      <c r="P69" s="55"/>
      <c r="Q69" s="55"/>
    </row>
    <row r="70" spans="1:17" ht="15" customHeight="1"/>
    <row r="71" spans="1:17" ht="15" customHeight="1"/>
    <row r="72" spans="1:17" ht="15" customHeight="1"/>
    <row r="73" spans="1:17" ht="15" customHeight="1"/>
    <row r="74" spans="1:17" ht="15" customHeight="1"/>
    <row r="75" spans="1:17" ht="15" customHeight="1"/>
    <row r="76" spans="1:17" ht="15" customHeight="1"/>
    <row r="77" spans="1:17" ht="15" customHeight="1"/>
    <row r="78" spans="1:17" ht="15" customHeight="1"/>
    <row r="79" spans="1:17" ht="15" customHeight="1"/>
    <row r="80" spans="1:17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</sheetData>
  <mergeCells count="22">
    <mergeCell ref="F64:Q64"/>
    <mergeCell ref="A33:H35"/>
    <mergeCell ref="A36:H37"/>
    <mergeCell ref="I36:K38"/>
    <mergeCell ref="L36:N38"/>
    <mergeCell ref="O36:Q37"/>
    <mergeCell ref="I39:K45"/>
    <mergeCell ref="L39:N45"/>
    <mergeCell ref="O39:Q45"/>
    <mergeCell ref="A40:H40"/>
    <mergeCell ref="I49:K50"/>
    <mergeCell ref="L49:N50"/>
    <mergeCell ref="O49:Q50"/>
    <mergeCell ref="F56:Q57"/>
    <mergeCell ref="A38:G39"/>
    <mergeCell ref="E27:F27"/>
    <mergeCell ref="I27:Q32"/>
    <mergeCell ref="A12:H14"/>
    <mergeCell ref="I12:Q14"/>
    <mergeCell ref="A15:C17"/>
    <mergeCell ref="D15:H17"/>
    <mergeCell ref="I18:Q21"/>
  </mergeCells>
  <phoneticPr fontId="39"/>
  <printOptions horizontalCentered="1"/>
  <pageMargins left="0.3" right="0.3" top="0.5" bottom="0.5" header="0.3" footer="0.3"/>
  <pageSetup paperSize="9" scale="7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N65"/>
  <sheetViews>
    <sheetView showGridLines="0" tabSelected="1" zoomScaleNormal="100" workbookViewId="0">
      <selection activeCell="G7" sqref="A7:XFD7"/>
    </sheetView>
  </sheetViews>
  <sheetFormatPr defaultColWidth="4.7109375" defaultRowHeight="15"/>
  <cols>
    <col min="1" max="1" width="13.140625" style="102" customWidth="1"/>
    <col min="2" max="2" width="25.85546875" style="102" customWidth="1"/>
    <col min="3" max="3" width="18.7109375" style="102" customWidth="1"/>
    <col min="4" max="4" width="15.140625" style="102" customWidth="1"/>
    <col min="5" max="5" width="10.85546875" style="102" customWidth="1"/>
    <col min="6" max="6" width="14" style="102" customWidth="1"/>
    <col min="7" max="7" width="14.140625" style="102" customWidth="1"/>
    <col min="8" max="8" width="12" style="252" customWidth="1"/>
    <col min="9" max="9" width="12.85546875" style="102" customWidth="1"/>
    <col min="10" max="10" width="18.5703125" style="102" customWidth="1"/>
    <col min="11" max="12" width="16.28515625" style="102" bestFit="1" customWidth="1"/>
    <col min="13" max="13" width="25.85546875" style="256" bestFit="1" customWidth="1"/>
    <col min="14" max="14" width="19" style="256" bestFit="1" customWidth="1"/>
    <col min="15" max="16384" width="4.7109375" style="102"/>
  </cols>
  <sheetData>
    <row r="1" spans="1:14" ht="21" customHeight="1">
      <c r="A1" s="195"/>
      <c r="B1" s="195"/>
      <c r="C1" s="392" t="s">
        <v>46</v>
      </c>
      <c r="D1" s="392"/>
      <c r="E1" s="392"/>
      <c r="F1" s="392"/>
      <c r="G1" s="392"/>
      <c r="H1" s="392"/>
      <c r="I1" s="392"/>
      <c r="J1" s="392"/>
      <c r="K1" s="392"/>
      <c r="L1" s="392"/>
    </row>
    <row r="2" spans="1:14" ht="21" customHeight="1">
      <c r="A2" s="195"/>
      <c r="B2" s="195"/>
      <c r="C2" s="392"/>
      <c r="D2" s="392"/>
      <c r="E2" s="392"/>
      <c r="F2" s="392"/>
      <c r="G2" s="392"/>
      <c r="H2" s="392"/>
      <c r="I2" s="392"/>
      <c r="J2" s="392"/>
      <c r="K2" s="392"/>
      <c r="L2" s="392"/>
      <c r="M2" s="257"/>
      <c r="N2" s="257"/>
    </row>
    <row r="3" spans="1:14" s="259" customFormat="1" ht="21.75" customHeight="1">
      <c r="A3" s="188"/>
      <c r="B3" s="188"/>
      <c r="C3" s="393"/>
      <c r="D3" s="393"/>
      <c r="E3" s="279"/>
      <c r="F3" s="279"/>
      <c r="G3" s="279"/>
      <c r="H3" s="258"/>
      <c r="I3" s="259" t="s">
        <v>42</v>
      </c>
      <c r="M3" s="260"/>
      <c r="N3" s="260"/>
    </row>
    <row r="4" spans="1:14" s="259" customFormat="1" ht="23.25">
      <c r="A4" s="170" t="str">
        <f>invoice!A12</f>
        <v>Invoice No. 59-PS-2022-00070</v>
      </c>
      <c r="B4" s="170"/>
      <c r="C4" s="261"/>
      <c r="D4" s="261"/>
      <c r="E4" s="261"/>
      <c r="F4" s="261"/>
      <c r="G4" s="261"/>
      <c r="H4" s="258"/>
      <c r="M4" s="260"/>
      <c r="N4" s="262"/>
    </row>
    <row r="5" spans="1:14" s="263" customFormat="1">
      <c r="A5" s="101"/>
      <c r="B5" s="101"/>
      <c r="H5" s="264"/>
      <c r="M5" s="265"/>
      <c r="N5" s="266"/>
    </row>
    <row r="6" spans="1:14" s="203" customFormat="1" ht="18.75" customHeight="1">
      <c r="A6" s="389" t="s">
        <v>106</v>
      </c>
      <c r="B6" s="394" t="s">
        <v>20</v>
      </c>
      <c r="C6" s="395" t="s">
        <v>32</v>
      </c>
      <c r="D6" s="399" t="s">
        <v>40</v>
      </c>
      <c r="E6" s="399" t="s">
        <v>41</v>
      </c>
      <c r="F6" s="397" t="s">
        <v>28</v>
      </c>
      <c r="G6" s="280" t="s">
        <v>29</v>
      </c>
      <c r="H6" s="280" t="s">
        <v>33</v>
      </c>
      <c r="I6" s="280" t="s">
        <v>30</v>
      </c>
      <c r="J6" s="280" t="s">
        <v>26</v>
      </c>
      <c r="K6" s="267"/>
      <c r="L6" s="268"/>
    </row>
    <row r="7" spans="1:14" s="270" customFormat="1" ht="21">
      <c r="A7" s="389"/>
      <c r="B7" s="394"/>
      <c r="C7" s="396"/>
      <c r="D7" s="400"/>
      <c r="E7" s="400"/>
      <c r="F7" s="398"/>
      <c r="G7" s="280" t="s">
        <v>14</v>
      </c>
      <c r="H7" s="280" t="s">
        <v>14</v>
      </c>
      <c r="I7" s="280" t="s">
        <v>14</v>
      </c>
      <c r="J7" s="280" t="s">
        <v>31</v>
      </c>
      <c r="K7" s="267"/>
      <c r="L7" s="269"/>
    </row>
    <row r="8" spans="1:14" s="270" customFormat="1" ht="19.5" customHeight="1">
      <c r="A8" s="272">
        <v>1</v>
      </c>
      <c r="B8" s="273" t="s">
        <v>79</v>
      </c>
      <c r="C8" s="274" t="s">
        <v>86</v>
      </c>
      <c r="D8" s="275">
        <v>8</v>
      </c>
      <c r="E8" s="275">
        <v>36</v>
      </c>
      <c r="F8" s="277">
        <f>+E8*D8</f>
        <v>288</v>
      </c>
      <c r="G8" s="276">
        <v>15.200000000000006</v>
      </c>
      <c r="H8" s="276">
        <v>7.9999999999999787</v>
      </c>
      <c r="I8" s="276">
        <f>G8+H8</f>
        <v>23.199999999999985</v>
      </c>
      <c r="J8" s="281">
        <v>0.16869999999999999</v>
      </c>
      <c r="K8" s="267"/>
      <c r="L8" s="269"/>
    </row>
    <row r="9" spans="1:14" s="270" customFormat="1" ht="19.5" customHeight="1">
      <c r="A9" s="272">
        <v>2</v>
      </c>
      <c r="B9" s="273" t="s">
        <v>79</v>
      </c>
      <c r="C9" s="274" t="s">
        <v>86</v>
      </c>
      <c r="D9" s="275">
        <v>8</v>
      </c>
      <c r="E9" s="275">
        <v>36</v>
      </c>
      <c r="F9" s="277">
        <f t="shared" ref="F9:F27" si="0">+E9*D9</f>
        <v>288</v>
      </c>
      <c r="G9" s="276">
        <v>15.200000000000006</v>
      </c>
      <c r="H9" s="276">
        <v>7.9999999999999787</v>
      </c>
      <c r="I9" s="276">
        <f t="shared" ref="I9:I29" si="1">G9+H9</f>
        <v>23.199999999999985</v>
      </c>
      <c r="J9" s="281">
        <v>0.16869999999999999</v>
      </c>
      <c r="K9" s="267"/>
      <c r="L9" s="269"/>
    </row>
    <row r="10" spans="1:14" s="270" customFormat="1" ht="19.5" customHeight="1">
      <c r="A10" s="408">
        <v>3</v>
      </c>
      <c r="B10" s="409" t="s">
        <v>79</v>
      </c>
      <c r="C10" s="410" t="s">
        <v>86</v>
      </c>
      <c r="D10" s="411">
        <v>6</v>
      </c>
      <c r="E10" s="411">
        <v>36</v>
      </c>
      <c r="F10" s="412">
        <f t="shared" si="0"/>
        <v>216</v>
      </c>
      <c r="G10" s="413">
        <v>15.200000000000006</v>
      </c>
      <c r="H10" s="413">
        <v>7.9999999999999787</v>
      </c>
      <c r="I10" s="413">
        <f t="shared" si="1"/>
        <v>23.199999999999985</v>
      </c>
      <c r="J10" s="414">
        <v>0.16869999999999999</v>
      </c>
      <c r="K10" s="267"/>
      <c r="L10" s="269"/>
    </row>
    <row r="11" spans="1:14" s="270" customFormat="1" ht="19.5" customHeight="1">
      <c r="A11" s="408">
        <v>4</v>
      </c>
      <c r="B11" s="409" t="s">
        <v>79</v>
      </c>
      <c r="C11" s="410" t="s">
        <v>86</v>
      </c>
      <c r="D11" s="411">
        <v>6</v>
      </c>
      <c r="E11" s="411">
        <v>36</v>
      </c>
      <c r="F11" s="412">
        <f t="shared" si="0"/>
        <v>216</v>
      </c>
      <c r="G11" s="413">
        <v>15.200000000000006</v>
      </c>
      <c r="H11" s="413">
        <v>7.9999999999999787</v>
      </c>
      <c r="I11" s="413">
        <f t="shared" si="1"/>
        <v>23.199999999999985</v>
      </c>
      <c r="J11" s="414">
        <v>0.16869999999999999</v>
      </c>
      <c r="K11" s="267"/>
      <c r="L11" s="269"/>
    </row>
    <row r="12" spans="1:14" s="270" customFormat="1" ht="19.5" customHeight="1">
      <c r="A12" s="272">
        <v>5</v>
      </c>
      <c r="B12" s="273" t="s">
        <v>79</v>
      </c>
      <c r="C12" s="274" t="s">
        <v>86</v>
      </c>
      <c r="D12" s="275">
        <v>8</v>
      </c>
      <c r="E12" s="275">
        <v>36</v>
      </c>
      <c r="F12" s="277">
        <f t="shared" si="0"/>
        <v>288</v>
      </c>
      <c r="G12" s="276">
        <v>15.200000000000006</v>
      </c>
      <c r="H12" s="276">
        <v>7.9999999999999787</v>
      </c>
      <c r="I12" s="276">
        <f t="shared" si="1"/>
        <v>23.199999999999985</v>
      </c>
      <c r="J12" s="281">
        <v>0.16869999999999999</v>
      </c>
      <c r="K12" s="267"/>
      <c r="L12" s="269"/>
    </row>
    <row r="13" spans="1:14" s="270" customFormat="1" ht="19.5" customHeight="1">
      <c r="A13" s="390">
        <v>6</v>
      </c>
      <c r="B13" s="273" t="s">
        <v>79</v>
      </c>
      <c r="C13" s="274" t="s">
        <v>86</v>
      </c>
      <c r="D13" s="275">
        <v>7</v>
      </c>
      <c r="E13" s="275">
        <v>36</v>
      </c>
      <c r="F13" s="277">
        <f t="shared" si="0"/>
        <v>252</v>
      </c>
      <c r="G13" s="276">
        <v>13.300000000000006</v>
      </c>
      <c r="H13" s="276">
        <v>7</v>
      </c>
      <c r="I13" s="276">
        <f t="shared" si="1"/>
        <v>20.300000000000004</v>
      </c>
      <c r="J13" s="387">
        <v>0.16869999999999999</v>
      </c>
      <c r="K13" s="267"/>
      <c r="L13" s="269"/>
    </row>
    <row r="14" spans="1:14" s="270" customFormat="1" ht="19.5" customHeight="1">
      <c r="A14" s="390"/>
      <c r="B14" s="273" t="s">
        <v>80</v>
      </c>
      <c r="C14" s="274" t="s">
        <v>86</v>
      </c>
      <c r="D14" s="275">
        <v>1</v>
      </c>
      <c r="E14" s="275">
        <v>120</v>
      </c>
      <c r="F14" s="277">
        <f t="shared" si="0"/>
        <v>120</v>
      </c>
      <c r="G14" s="276">
        <v>2.6856</v>
      </c>
      <c r="H14" s="276">
        <v>2</v>
      </c>
      <c r="I14" s="276">
        <f t="shared" si="1"/>
        <v>4.6856</v>
      </c>
      <c r="J14" s="388"/>
      <c r="K14" s="267"/>
      <c r="L14" s="269"/>
    </row>
    <row r="15" spans="1:14" s="270" customFormat="1" ht="19.5" customHeight="1">
      <c r="A15" s="272">
        <v>7</v>
      </c>
      <c r="B15" s="273" t="s">
        <v>80</v>
      </c>
      <c r="C15" s="274" t="s">
        <v>86</v>
      </c>
      <c r="D15" s="275">
        <v>8</v>
      </c>
      <c r="E15" s="275">
        <v>120</v>
      </c>
      <c r="F15" s="277">
        <f t="shared" si="0"/>
        <v>960</v>
      </c>
      <c r="G15" s="276">
        <v>21.4848</v>
      </c>
      <c r="H15" s="276">
        <v>16</v>
      </c>
      <c r="I15" s="276">
        <f t="shared" si="1"/>
        <v>37.4848</v>
      </c>
      <c r="J15" s="281">
        <v>0.16869999999999999</v>
      </c>
      <c r="K15" s="267"/>
      <c r="L15" s="269"/>
    </row>
    <row r="16" spans="1:14" s="270" customFormat="1" ht="19.5" customHeight="1">
      <c r="A16" s="390">
        <v>8</v>
      </c>
      <c r="B16" s="273" t="s">
        <v>75</v>
      </c>
      <c r="C16" s="274" t="s">
        <v>43</v>
      </c>
      <c r="D16" s="275">
        <v>11</v>
      </c>
      <c r="E16" s="275">
        <v>70</v>
      </c>
      <c r="F16" s="277">
        <f t="shared" si="0"/>
        <v>770</v>
      </c>
      <c r="G16" s="276">
        <v>18.370000000000033</v>
      </c>
      <c r="H16" s="276">
        <v>5.5</v>
      </c>
      <c r="I16" s="276">
        <f>G16+H16</f>
        <v>23.870000000000033</v>
      </c>
      <c r="J16" s="387">
        <v>0.16869999999999999</v>
      </c>
      <c r="K16" s="267"/>
      <c r="L16" s="269"/>
    </row>
    <row r="17" spans="1:14" s="270" customFormat="1" ht="19.5" customHeight="1">
      <c r="A17" s="390"/>
      <c r="B17" s="273" t="s">
        <v>49</v>
      </c>
      <c r="C17" s="274" t="s">
        <v>43</v>
      </c>
      <c r="D17" s="275">
        <v>7</v>
      </c>
      <c r="E17" s="275">
        <v>120</v>
      </c>
      <c r="F17" s="277">
        <f t="shared" si="0"/>
        <v>840</v>
      </c>
      <c r="G17" s="276">
        <v>16.03</v>
      </c>
      <c r="H17" s="276">
        <v>3.5</v>
      </c>
      <c r="I17" s="276">
        <f t="shared" si="1"/>
        <v>19.53</v>
      </c>
      <c r="J17" s="391"/>
      <c r="K17" s="267"/>
      <c r="L17" s="269"/>
    </row>
    <row r="18" spans="1:14" s="270" customFormat="1" ht="19.5" customHeight="1">
      <c r="A18" s="390"/>
      <c r="B18" s="273" t="s">
        <v>45</v>
      </c>
      <c r="C18" s="274" t="s">
        <v>43</v>
      </c>
      <c r="D18" s="275">
        <v>1</v>
      </c>
      <c r="E18" s="275">
        <v>36</v>
      </c>
      <c r="F18" s="277">
        <f t="shared" si="0"/>
        <v>36</v>
      </c>
      <c r="G18" s="276">
        <v>1.7999999999999994</v>
      </c>
      <c r="H18" s="276">
        <v>0.5</v>
      </c>
      <c r="I18" s="276">
        <f t="shared" si="1"/>
        <v>2.2999999999999994</v>
      </c>
      <c r="J18" s="391"/>
      <c r="K18" s="267"/>
      <c r="L18" s="269"/>
    </row>
    <row r="19" spans="1:14" s="270" customFormat="1" ht="19.5" customHeight="1">
      <c r="A19" s="390"/>
      <c r="B19" s="273" t="s">
        <v>44</v>
      </c>
      <c r="C19" s="274" t="s">
        <v>43</v>
      </c>
      <c r="D19" s="275">
        <v>2</v>
      </c>
      <c r="E19" s="275">
        <v>70</v>
      </c>
      <c r="F19" s="277">
        <f t="shared" si="0"/>
        <v>140</v>
      </c>
      <c r="G19" s="276">
        <v>2.9400000000000004</v>
      </c>
      <c r="H19" s="276">
        <v>1.4</v>
      </c>
      <c r="I19" s="276">
        <f t="shared" si="1"/>
        <v>4.34</v>
      </c>
      <c r="J19" s="391"/>
      <c r="K19" s="267"/>
      <c r="L19" s="269"/>
    </row>
    <row r="20" spans="1:14" s="270" customFormat="1" ht="19.5" customHeight="1">
      <c r="A20" s="390"/>
      <c r="B20" s="273" t="s">
        <v>81</v>
      </c>
      <c r="C20" s="274" t="s">
        <v>84</v>
      </c>
      <c r="D20" s="275">
        <v>14</v>
      </c>
      <c r="E20" s="275">
        <v>120</v>
      </c>
      <c r="F20" s="277">
        <f t="shared" si="0"/>
        <v>1680</v>
      </c>
      <c r="G20" s="276">
        <v>39.06</v>
      </c>
      <c r="H20" s="276">
        <v>8.4</v>
      </c>
      <c r="I20" s="276">
        <f t="shared" si="1"/>
        <v>47.46</v>
      </c>
      <c r="J20" s="388"/>
      <c r="K20" s="267"/>
      <c r="L20" s="269"/>
    </row>
    <row r="21" spans="1:14" s="270" customFormat="1" ht="19.5" customHeight="1">
      <c r="A21" s="390">
        <v>9</v>
      </c>
      <c r="B21" s="273" t="s">
        <v>75</v>
      </c>
      <c r="C21" s="274" t="s">
        <v>43</v>
      </c>
      <c r="D21" s="275">
        <v>11</v>
      </c>
      <c r="E21" s="275">
        <v>70</v>
      </c>
      <c r="F21" s="277">
        <f t="shared" si="0"/>
        <v>770</v>
      </c>
      <c r="G21" s="276">
        <v>18.370000000000033</v>
      </c>
      <c r="H21" s="276">
        <v>5.5</v>
      </c>
      <c r="I21" s="276">
        <f t="shared" si="1"/>
        <v>23.870000000000033</v>
      </c>
      <c r="J21" s="387">
        <v>0.16869999999999999</v>
      </c>
      <c r="K21" s="267"/>
      <c r="L21" s="269"/>
    </row>
    <row r="22" spans="1:14" s="270" customFormat="1" ht="19.5" customHeight="1">
      <c r="A22" s="390"/>
      <c r="B22" s="273" t="s">
        <v>44</v>
      </c>
      <c r="C22" s="274" t="s">
        <v>43</v>
      </c>
      <c r="D22" s="275">
        <v>3</v>
      </c>
      <c r="E22" s="275">
        <v>70</v>
      </c>
      <c r="F22" s="277">
        <f t="shared" si="0"/>
        <v>210</v>
      </c>
      <c r="G22" s="276">
        <v>4.41</v>
      </c>
      <c r="H22" s="276">
        <v>2.0999999999999996</v>
      </c>
      <c r="I22" s="276">
        <f t="shared" si="1"/>
        <v>6.51</v>
      </c>
      <c r="J22" s="391"/>
      <c r="K22" s="267"/>
      <c r="L22" s="269"/>
    </row>
    <row r="23" spans="1:14" s="270" customFormat="1" ht="19.5" customHeight="1">
      <c r="A23" s="390"/>
      <c r="B23" s="273" t="s">
        <v>45</v>
      </c>
      <c r="C23" s="274" t="s">
        <v>43</v>
      </c>
      <c r="D23" s="275">
        <v>6</v>
      </c>
      <c r="E23" s="275">
        <v>36</v>
      </c>
      <c r="F23" s="277">
        <f t="shared" si="0"/>
        <v>216</v>
      </c>
      <c r="G23" s="276">
        <v>10.799999999999995</v>
      </c>
      <c r="H23" s="276">
        <v>3</v>
      </c>
      <c r="I23" s="276">
        <f t="shared" si="1"/>
        <v>13.799999999999995</v>
      </c>
      <c r="J23" s="388"/>
      <c r="K23" s="267"/>
      <c r="L23" s="269"/>
    </row>
    <row r="24" spans="1:14" s="270" customFormat="1" ht="19.5" customHeight="1">
      <c r="A24" s="390">
        <v>10</v>
      </c>
      <c r="B24" s="273" t="s">
        <v>44</v>
      </c>
      <c r="C24" s="274" t="s">
        <v>43</v>
      </c>
      <c r="D24" s="275">
        <v>15</v>
      </c>
      <c r="E24" s="275">
        <v>70</v>
      </c>
      <c r="F24" s="277">
        <f t="shared" si="0"/>
        <v>1050</v>
      </c>
      <c r="G24" s="276">
        <v>22.05</v>
      </c>
      <c r="H24" s="276">
        <v>10.5</v>
      </c>
      <c r="I24" s="276">
        <f t="shared" si="1"/>
        <v>32.549999999999997</v>
      </c>
      <c r="J24" s="387">
        <v>0.16869999999999999</v>
      </c>
      <c r="K24" s="267"/>
      <c r="L24" s="269"/>
    </row>
    <row r="25" spans="1:14" s="270" customFormat="1" ht="19.5" customHeight="1">
      <c r="A25" s="390"/>
      <c r="B25" s="273" t="s">
        <v>49</v>
      </c>
      <c r="C25" s="274" t="s">
        <v>43</v>
      </c>
      <c r="D25" s="275">
        <v>3</v>
      </c>
      <c r="E25" s="275">
        <v>120</v>
      </c>
      <c r="F25" s="277">
        <f t="shared" si="0"/>
        <v>360</v>
      </c>
      <c r="G25" s="276">
        <v>6.87</v>
      </c>
      <c r="H25" s="276">
        <v>1.5</v>
      </c>
      <c r="I25" s="276">
        <f t="shared" si="1"/>
        <v>8.370000000000001</v>
      </c>
      <c r="J25" s="388"/>
      <c r="K25" s="267"/>
      <c r="L25" s="269"/>
    </row>
    <row r="26" spans="1:14" s="270" customFormat="1" ht="19.5" customHeight="1">
      <c r="A26" s="390">
        <v>11</v>
      </c>
      <c r="B26" s="273" t="s">
        <v>82</v>
      </c>
      <c r="C26" s="274" t="s">
        <v>85</v>
      </c>
      <c r="D26" s="275">
        <v>19</v>
      </c>
      <c r="E26" s="275">
        <v>72</v>
      </c>
      <c r="F26" s="277">
        <f t="shared" si="0"/>
        <v>1368</v>
      </c>
      <c r="G26" s="276">
        <v>41.8</v>
      </c>
      <c r="H26" s="276">
        <v>13.299999999999999</v>
      </c>
      <c r="I26" s="276">
        <f t="shared" si="1"/>
        <v>55.099999999999994</v>
      </c>
      <c r="J26" s="387">
        <v>0.16869999999999999</v>
      </c>
      <c r="K26" s="267"/>
      <c r="L26" s="269"/>
    </row>
    <row r="27" spans="1:14" s="270" customFormat="1" ht="19.5" customHeight="1">
      <c r="A27" s="390"/>
      <c r="B27" s="273" t="s">
        <v>45</v>
      </c>
      <c r="C27" s="274" t="s">
        <v>43</v>
      </c>
      <c r="D27" s="275">
        <v>15</v>
      </c>
      <c r="E27" s="275">
        <v>36</v>
      </c>
      <c r="F27" s="277">
        <f t="shared" si="0"/>
        <v>540</v>
      </c>
      <c r="G27" s="276">
        <v>26.999999999999989</v>
      </c>
      <c r="H27" s="276">
        <v>7.5</v>
      </c>
      <c r="I27" s="276">
        <f t="shared" si="1"/>
        <v>34.499999999999986</v>
      </c>
      <c r="J27" s="388"/>
      <c r="K27" s="267"/>
      <c r="L27" s="269"/>
    </row>
    <row r="28" spans="1:14" s="270" customFormat="1" ht="19.5" customHeight="1">
      <c r="A28" s="390">
        <v>12</v>
      </c>
      <c r="B28" s="273" t="s">
        <v>45</v>
      </c>
      <c r="C28" s="274" t="s">
        <v>43</v>
      </c>
      <c r="D28" s="275">
        <v>18</v>
      </c>
      <c r="E28" s="275">
        <v>36</v>
      </c>
      <c r="F28" s="277">
        <f t="shared" ref="F28:F31" si="2">+E28*D28</f>
        <v>648</v>
      </c>
      <c r="G28" s="276">
        <v>32.399999999999991</v>
      </c>
      <c r="H28" s="276">
        <v>9</v>
      </c>
      <c r="I28" s="276">
        <f t="shared" si="1"/>
        <v>41.399999999999991</v>
      </c>
      <c r="J28" s="387">
        <v>0.16869999999999999</v>
      </c>
      <c r="K28" s="267"/>
      <c r="L28" s="269"/>
    </row>
    <row r="29" spans="1:14" s="270" customFormat="1" ht="19.5" customHeight="1">
      <c r="A29" s="390"/>
      <c r="B29" s="273" t="s">
        <v>49</v>
      </c>
      <c r="C29" s="274" t="s">
        <v>43</v>
      </c>
      <c r="D29" s="275">
        <v>2</v>
      </c>
      <c r="E29" s="275">
        <v>120</v>
      </c>
      <c r="F29" s="277">
        <f t="shared" si="2"/>
        <v>240</v>
      </c>
      <c r="G29" s="276">
        <v>4.58</v>
      </c>
      <c r="H29" s="276">
        <v>1</v>
      </c>
      <c r="I29" s="276">
        <f t="shared" si="1"/>
        <v>5.58</v>
      </c>
      <c r="J29" s="388"/>
      <c r="K29" s="267"/>
      <c r="L29" s="269"/>
    </row>
    <row r="30" spans="1:14" s="270" customFormat="1" ht="19.5" customHeight="1">
      <c r="A30" s="272">
        <v>13</v>
      </c>
      <c r="B30" s="273" t="s">
        <v>80</v>
      </c>
      <c r="C30" s="274" t="s">
        <v>86</v>
      </c>
      <c r="D30" s="275">
        <v>4</v>
      </c>
      <c r="E30" s="275">
        <v>120</v>
      </c>
      <c r="F30" s="277">
        <f t="shared" si="2"/>
        <v>480</v>
      </c>
      <c r="G30" s="276">
        <v>10.7424</v>
      </c>
      <c r="H30" s="276">
        <v>8</v>
      </c>
      <c r="I30" s="276">
        <f>G30+H30</f>
        <v>18.7424</v>
      </c>
      <c r="J30" s="281">
        <v>0.16869999999999999</v>
      </c>
      <c r="K30" s="267"/>
      <c r="L30" s="269"/>
    </row>
    <row r="31" spans="1:14" s="270" customFormat="1" ht="19.5" customHeight="1">
      <c r="A31" s="401">
        <v>14</v>
      </c>
      <c r="B31" s="402" t="s">
        <v>79</v>
      </c>
      <c r="C31" s="403" t="s">
        <v>86</v>
      </c>
      <c r="D31" s="404">
        <v>4</v>
      </c>
      <c r="E31" s="404">
        <v>36</v>
      </c>
      <c r="F31" s="405">
        <f t="shared" si="2"/>
        <v>144</v>
      </c>
      <c r="G31" s="406">
        <v>15.200000000000006</v>
      </c>
      <c r="H31" s="406">
        <v>7.9999999999999787</v>
      </c>
      <c r="I31" s="406">
        <f t="shared" ref="I31" si="3">G31+H31</f>
        <v>23.199999999999985</v>
      </c>
      <c r="J31" s="407">
        <v>0.16869999999999999</v>
      </c>
      <c r="K31" s="267"/>
      <c r="L31" s="269"/>
    </row>
    <row r="32" spans="1:14" ht="21">
      <c r="A32" s="282" t="s">
        <v>83</v>
      </c>
      <c r="B32" s="249"/>
      <c r="C32" s="249"/>
      <c r="D32" s="250">
        <f>SUM(D8:D30)</f>
        <v>183</v>
      </c>
      <c r="E32" s="250"/>
      <c r="F32" s="278">
        <f>SUM(F8:F30)</f>
        <v>11976</v>
      </c>
      <c r="G32" s="250">
        <f>SUM(G8:G30)</f>
        <v>370.69280000000003</v>
      </c>
      <c r="H32" s="250"/>
      <c r="I32" s="250">
        <f>SUM(I8:I30)</f>
        <v>516.39280000000008</v>
      </c>
      <c r="J32" s="250">
        <f>SUM(J8:J30)</f>
        <v>2.1931000000000003</v>
      </c>
      <c r="L32" s="256"/>
      <c r="N32" s="102"/>
    </row>
    <row r="33" spans="1:14" ht="15.75">
      <c r="A33" s="251"/>
      <c r="B33" s="251"/>
      <c r="G33" s="252"/>
      <c r="H33" s="102"/>
      <c r="L33" s="256"/>
      <c r="N33" s="102"/>
    </row>
    <row r="34" spans="1:14" ht="15.75">
      <c r="A34" s="251"/>
      <c r="B34" s="251"/>
      <c r="E34" s="253"/>
      <c r="F34" s="253"/>
      <c r="G34" s="253"/>
      <c r="H34" s="253"/>
      <c r="I34" s="253"/>
      <c r="J34" s="253"/>
      <c r="K34" s="253"/>
      <c r="L34" s="256"/>
      <c r="N34" s="102"/>
    </row>
    <row r="35" spans="1:14" ht="15.75">
      <c r="A35" s="251"/>
      <c r="B35" s="251"/>
      <c r="G35" s="252"/>
      <c r="H35" s="102"/>
      <c r="L35" s="256"/>
      <c r="N35" s="102"/>
    </row>
    <row r="36" spans="1:14" ht="15.75">
      <c r="A36" s="251"/>
      <c r="B36" s="251"/>
      <c r="G36" s="252"/>
      <c r="H36" s="102"/>
      <c r="L36" s="256"/>
      <c r="N36" s="102"/>
    </row>
    <row r="37" spans="1:14" ht="15.75">
      <c r="A37" s="251"/>
      <c r="B37" s="251"/>
    </row>
    <row r="38" spans="1:14" ht="15.75">
      <c r="A38" s="251"/>
      <c r="B38" s="251"/>
    </row>
    <row r="39" spans="1:14" ht="15.75">
      <c r="A39" s="251"/>
      <c r="B39" s="251"/>
    </row>
    <row r="40" spans="1:14" ht="17.25">
      <c r="A40" s="251"/>
      <c r="B40" s="251"/>
      <c r="E40" s="254"/>
      <c r="F40" s="254"/>
      <c r="G40" s="254"/>
      <c r="H40" s="254"/>
      <c r="I40" s="254"/>
      <c r="J40" s="254"/>
      <c r="K40" s="254"/>
    </row>
    <row r="41" spans="1:14" ht="15.75">
      <c r="A41" s="251"/>
      <c r="B41" s="251"/>
    </row>
    <row r="65" spans="3:12">
      <c r="C65" s="255"/>
      <c r="L65" s="271"/>
    </row>
  </sheetData>
  <mergeCells count="20">
    <mergeCell ref="C1:L2"/>
    <mergeCell ref="C3:D3"/>
    <mergeCell ref="B6:B7"/>
    <mergeCell ref="C6:C7"/>
    <mergeCell ref="F6:F7"/>
    <mergeCell ref="D6:D7"/>
    <mergeCell ref="E6:E7"/>
    <mergeCell ref="A24:A25"/>
    <mergeCell ref="A28:A29"/>
    <mergeCell ref="A26:A27"/>
    <mergeCell ref="J28:J29"/>
    <mergeCell ref="J26:J27"/>
    <mergeCell ref="J24:J25"/>
    <mergeCell ref="J13:J14"/>
    <mergeCell ref="A6:A7"/>
    <mergeCell ref="A13:A14"/>
    <mergeCell ref="A16:A20"/>
    <mergeCell ref="A21:A23"/>
    <mergeCell ref="J21:J23"/>
    <mergeCell ref="J16:J20"/>
  </mergeCells>
  <phoneticPr fontId="39"/>
  <printOptions horizontalCentered="1"/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Sales Contract</vt:lpstr>
      <vt:lpstr>invoice</vt:lpstr>
      <vt:lpstr>invoice attachment</vt:lpstr>
      <vt:lpstr>REV. invoice attachment</vt:lpstr>
      <vt:lpstr>packing list </vt:lpstr>
      <vt:lpstr>packing attachment</vt:lpstr>
      <vt:lpstr>invoice!Print_Area</vt:lpstr>
      <vt:lpstr>'invoice attachment'!Print_Area</vt:lpstr>
      <vt:lpstr>'packing attachment'!Print_Area</vt:lpstr>
      <vt:lpstr>'packing list '!Print_Area</vt:lpstr>
      <vt:lpstr>'REV. invoice attachment'!Print_Area</vt:lpstr>
      <vt:lpstr>'invoice attachment'!Print_Titles</vt:lpstr>
      <vt:lpstr>'packing attachment'!Print_Titles</vt:lpstr>
      <vt:lpstr>'REV. invoice attachment'!Print_Titles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HEndaya</dc:creator>
  <cp:lastModifiedBy>FAS</cp:lastModifiedBy>
  <cp:lastPrinted>2022-05-07T09:40:17Z</cp:lastPrinted>
  <dcterms:created xsi:type="dcterms:W3CDTF">2014-10-03T10:40:40Z</dcterms:created>
  <dcterms:modified xsi:type="dcterms:W3CDTF">2022-05-09T23:38:29Z</dcterms:modified>
</cp:coreProperties>
</file>