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5.112.200\Material Procurement Shared\001 _Parts SALES_Files 2021\INVOICES 2021\"/>
    </mc:Choice>
  </mc:AlternateContent>
  <xr:revisionPtr revIDLastSave="0" documentId="13_ncr:1_{E2722A64-5B99-4238-B234-3A9C6183055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voice" sheetId="1" r:id="rId1"/>
    <sheet name="invoice attachment" sheetId="2" r:id="rId2"/>
    <sheet name="packing list " sheetId="3" r:id="rId3"/>
    <sheet name="packing attachment" sheetId="6" r:id="rId4"/>
  </sheets>
  <externalReferences>
    <externalReference r:id="rId5"/>
    <externalReference r:id="rId6"/>
  </externalReferences>
  <definedNames>
    <definedName name="_xlnm._FilterDatabase" localSheetId="3" hidden="1">'packing attachment'!$A$6:$J$7</definedName>
    <definedName name="_xlnm.Print_Area" localSheetId="0">invoice!$A$1:$N$63</definedName>
    <definedName name="_xlnm.Print_Area" localSheetId="1">'invoice attachment'!$A$1:$G$11</definedName>
    <definedName name="_xlnm.Print_Area" localSheetId="3">'packing attachment'!$A$1:$K$11</definedName>
    <definedName name="_xlnm.Print_Area" localSheetId="2">'packing list '!$A$1:$Q$68</definedName>
    <definedName name="_xlnm.Print_Titles" localSheetId="1">'invoice attachment'!$7:$8</definedName>
    <definedName name="_xlnm.Print_Titles" localSheetId="3">'packing attachment'!$1:$7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F10" i="6"/>
  <c r="G10" i="6"/>
  <c r="H10" i="6"/>
  <c r="I10" i="6"/>
  <c r="J10" i="6"/>
  <c r="E11" i="2"/>
  <c r="G11" i="2"/>
  <c r="G9" i="2"/>
  <c r="G10" i="2"/>
  <c r="J8" i="6" l="1"/>
  <c r="G9" i="6"/>
  <c r="G8" i="6"/>
  <c r="C9" i="6" l="1"/>
  <c r="B9" i="6"/>
  <c r="C8" i="6"/>
  <c r="B8" i="6"/>
  <c r="F9" i="6" l="1"/>
  <c r="F8" i="6"/>
  <c r="L38" i="3" l="1"/>
  <c r="D45" i="1" l="1"/>
  <c r="C45" i="1"/>
  <c r="A45" i="1"/>
  <c r="N24" i="3" l="1"/>
  <c r="L24" i="3"/>
  <c r="E30" i="3"/>
  <c r="C45" i="3"/>
  <c r="B45" i="3"/>
  <c r="G45" i="3"/>
  <c r="F45" i="3"/>
  <c r="A5" i="2" l="1"/>
  <c r="A4" i="6" s="1"/>
  <c r="I38" i="3" l="1"/>
  <c r="L40" i="1" l="1"/>
  <c r="L44" i="1" s="1"/>
  <c r="I24" i="3" l="1"/>
  <c r="A21" i="1" l="1"/>
  <c r="A12" i="3" l="1"/>
  <c r="A21" i="3" l="1"/>
  <c r="A20" i="3" l="1"/>
  <c r="A23" i="3" l="1"/>
  <c r="I12" i="3" l="1"/>
  <c r="D45" i="3" l="1"/>
  <c r="A45" i="3"/>
  <c r="D15" i="3"/>
  <c r="O38" i="3"/>
</calcChain>
</file>

<file path=xl/sharedStrings.xml><?xml version="1.0" encoding="utf-8"?>
<sst xmlns="http://schemas.openxmlformats.org/spreadsheetml/2006/main" count="85" uniqueCount="60">
  <si>
    <t>TEL :</t>
  </si>
  <si>
    <t>(6343) 455-9600</t>
  </si>
  <si>
    <t>FAX:</t>
  </si>
  <si>
    <t>(6343) 455-6367</t>
  </si>
  <si>
    <t>Payment Terms:</t>
  </si>
  <si>
    <t>MESSRS:</t>
  </si>
  <si>
    <t xml:space="preserve">  Shipping Marks &amp; Nos.</t>
  </si>
  <si>
    <t>FURUKAWA AUTOMOTIVE SYSTEMS INC</t>
  </si>
  <si>
    <t>NO MARKS</t>
  </si>
  <si>
    <t>Shipped per:                            Sailing on/about</t>
  </si>
  <si>
    <t>From :                                       To:</t>
  </si>
  <si>
    <t>Manila, Philippines</t>
  </si>
  <si>
    <t>Description</t>
  </si>
  <si>
    <t>Unit Price</t>
  </si>
  <si>
    <t>Amount</t>
  </si>
  <si>
    <t>(Details as per Attached Sheet)</t>
  </si>
  <si>
    <t>KGS</t>
  </si>
  <si>
    <t>For and on behalf of</t>
  </si>
  <si>
    <t>FURUKAWA AUTOMOTIVE SYSTEMS LIMA PHILIPPINES, INC.</t>
  </si>
  <si>
    <t xml:space="preserve">  Invoice Attachment</t>
  </si>
  <si>
    <t>No.</t>
  </si>
  <si>
    <t>P/O NO.</t>
  </si>
  <si>
    <t>Model No.</t>
  </si>
  <si>
    <t>Qty</t>
  </si>
  <si>
    <t>(6343) 455-6365</t>
  </si>
  <si>
    <t xml:space="preserve">Payment Terms: </t>
  </si>
  <si>
    <t>Net   W/T</t>
  </si>
  <si>
    <t>Gross   W/T</t>
  </si>
  <si>
    <t>Measurement</t>
  </si>
  <si>
    <r>
      <t>m</t>
    </r>
    <r>
      <rPr>
        <b/>
        <sz val="14"/>
        <color indexed="8"/>
        <rFont val="Calibri"/>
        <family val="2"/>
      </rPr>
      <t>³</t>
    </r>
  </si>
  <si>
    <t xml:space="preserve"> Packing  Attachment</t>
  </si>
  <si>
    <t>Package Ref No.</t>
  </si>
  <si>
    <t>Qty.</t>
  </si>
  <si>
    <t>Net W/T</t>
  </si>
  <si>
    <t>Gross W/T</t>
  </si>
  <si>
    <t>Commodity  : RAW MATERIALS FOR WIREHARNESS</t>
  </si>
  <si>
    <t xml:space="preserve">RAW MATERIALS </t>
  </si>
  <si>
    <t>DESCRIPTION</t>
  </si>
  <si>
    <t>Commodity: RAW MATERIALS FOR WIREHARNESS</t>
  </si>
  <si>
    <t>RAW MATERIALS</t>
  </si>
  <si>
    <t>Box W/T</t>
  </si>
  <si>
    <t>No. of  Box</t>
  </si>
  <si>
    <t>Qty per Box</t>
  </si>
  <si>
    <t>NAOKI YAMADA</t>
  </si>
  <si>
    <t>MATERIAL PROCUREMENT DEPUTY DEPARTMENT MANAGER</t>
  </si>
  <si>
    <t>T/T REMITTANCE WITHIN 90 DAYS AFTER IMPORT PERMIT DATE</t>
  </si>
  <si>
    <t>1000 AMAGO, KOURA.,INUKAMI-GUN,</t>
  </si>
  <si>
    <t>ATTENTION PERSON : AOI ONO</t>
  </si>
  <si>
    <t>JAPAN</t>
  </si>
  <si>
    <t>EXWORKS-FALP</t>
  </si>
  <si>
    <t>TOTAL</t>
  </si>
  <si>
    <t xml:space="preserve">(TOTAL </t>
  </si>
  <si>
    <t>BOXES)</t>
  </si>
  <si>
    <t>Protector</t>
  </si>
  <si>
    <t>P22-011-FALP</t>
  </si>
  <si>
    <t>BOXES</t>
  </si>
  <si>
    <t xml:space="preserve">      Date of issue: May 10,2022</t>
  </si>
  <si>
    <t>Invoice No. 59-PS-2022-00071</t>
  </si>
  <si>
    <t>PR-142T20A</t>
  </si>
  <si>
    <t xml:space="preserve">P21-136-FALP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</si>
</sst>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JPY]\ #,##0.00"/>
    <numFmt numFmtId="167" formatCode="0.00_);[Red]\(0.00\)"/>
    <numFmt numFmtId="168" formatCode="_([$JPY]\ * #,##0.00_);_([$JPY]\ * \(#,##0.00\);_([$JPY]\ * &quot;-&quot;??_);_(@_)"/>
    <numFmt numFmtId="169" formatCode="0.000"/>
    <numFmt numFmtId="170" formatCode="&quot;$&quot;#,##0.00"/>
    <numFmt numFmtId="171" formatCode="0.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9.5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Arial"/>
      <family val="2"/>
    </font>
    <font>
      <b/>
      <sz val="12.5"/>
      <color theme="1"/>
      <name val="Calibri"/>
      <family val="2"/>
      <scheme val="minor"/>
    </font>
    <font>
      <sz val="12.5"/>
      <color rgb="FF000000"/>
      <name val="Calibri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Fill="1"/>
    <xf numFmtId="0" fontId="0" fillId="0" borderId="0" xfId="0" quotePrefix="1" applyFill="1"/>
    <xf numFmtId="0" fontId="2" fillId="0" borderId="0" xfId="0" applyFont="1"/>
    <xf numFmtId="0" fontId="3" fillId="0" borderId="0" xfId="0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7" fillId="2" borderId="4" xfId="2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8" fillId="2" borderId="4" xfId="2" applyFont="1" applyFill="1" applyBorder="1"/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3" fillId="2" borderId="4" xfId="0" applyFont="1" applyFill="1" applyBorder="1"/>
    <xf numFmtId="0" fontId="2" fillId="2" borderId="4" xfId="0" applyFont="1" applyFill="1" applyBorder="1" applyAlignment="1">
      <alignment vertical="top"/>
    </xf>
    <xf numFmtId="0" fontId="4" fillId="2" borderId="0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center" wrapText="1"/>
    </xf>
    <xf numFmtId="167" fontId="11" fillId="0" borderId="0" xfId="3" applyNumberFormat="1" applyFont="1" applyAlignment="1">
      <alignment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6" fontId="2" fillId="2" borderId="6" xfId="0" applyNumberFormat="1" applyFont="1" applyFill="1" applyBorder="1" applyAlignment="1">
      <alignment vertical="center"/>
    </xf>
    <xf numFmtId="166" fontId="0" fillId="2" borderId="7" xfId="0" applyNumberFormat="1" applyFill="1" applyBorder="1" applyAlignment="1"/>
    <xf numFmtId="166" fontId="0" fillId="2" borderId="8" xfId="0" applyNumberFormat="1" applyFill="1" applyBorder="1" applyAlignment="1"/>
    <xf numFmtId="0" fontId="0" fillId="2" borderId="1" xfId="0" applyFill="1" applyBorder="1"/>
    <xf numFmtId="0" fontId="0" fillId="2" borderId="2" xfId="0" applyFill="1" applyBorder="1"/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0" fontId="9" fillId="0" borderId="0" xfId="0" applyFont="1"/>
    <xf numFmtId="0" fontId="13" fillId="0" borderId="0" xfId="0" applyFont="1" applyFill="1"/>
    <xf numFmtId="0" fontId="14" fillId="0" borderId="0" xfId="0" applyFont="1" applyFill="1" applyAlignment="1">
      <alignment horizontal="right"/>
    </xf>
    <xf numFmtId="0" fontId="16" fillId="0" borderId="0" xfId="0" applyFont="1"/>
    <xf numFmtId="0" fontId="12" fillId="0" borderId="0" xfId="0" applyFont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/>
    <xf numFmtId="0" fontId="4" fillId="2" borderId="5" xfId="0" applyFont="1" applyFill="1" applyBorder="1" applyAlignment="1"/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166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left" vertical="center"/>
    </xf>
    <xf numFmtId="2" fontId="19" fillId="2" borderId="0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left" vertical="center"/>
    </xf>
    <xf numFmtId="0" fontId="19" fillId="2" borderId="0" xfId="0" applyFont="1" applyFill="1" applyBorder="1"/>
    <xf numFmtId="0" fontId="19" fillId="2" borderId="8" xfId="0" applyFont="1" applyFill="1" applyBorder="1" applyAlignment="1">
      <alignment horizontal="left" vertical="center"/>
    </xf>
    <xf numFmtId="169" fontId="0" fillId="0" borderId="0" xfId="0" applyNumberFormat="1" applyFill="1"/>
    <xf numFmtId="0" fontId="14" fillId="0" borderId="0" xfId="0" applyFont="1" applyFill="1"/>
    <xf numFmtId="0" fontId="20" fillId="0" borderId="0" xfId="0" applyFont="1" applyFill="1"/>
    <xf numFmtId="0" fontId="20" fillId="0" borderId="0" xfId="0" applyFont="1"/>
    <xf numFmtId="0" fontId="17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vertical="top"/>
    </xf>
    <xf numFmtId="0" fontId="0" fillId="0" borderId="0" xfId="0" applyFill="1" applyBorder="1"/>
    <xf numFmtId="2" fontId="19" fillId="2" borderId="0" xfId="0" applyNumberFormat="1" applyFont="1" applyFill="1" applyBorder="1" applyAlignment="1">
      <alignment horizontal="left" vertical="center"/>
    </xf>
    <xf numFmtId="2" fontId="19" fillId="2" borderId="0" xfId="0" applyNumberFormat="1" applyFont="1" applyFill="1" applyBorder="1" applyAlignment="1">
      <alignment vertical="center"/>
    </xf>
    <xf numFmtId="168" fontId="19" fillId="2" borderId="0" xfId="1" applyNumberFormat="1" applyFont="1" applyFill="1" applyBorder="1" applyAlignment="1">
      <alignment horizontal="center" vertical="center"/>
    </xf>
    <xf numFmtId="166" fontId="19" fillId="2" borderId="0" xfId="1" applyNumberFormat="1" applyFont="1" applyFill="1" applyBorder="1" applyAlignment="1">
      <alignment horizontal="center" vertical="center"/>
    </xf>
    <xf numFmtId="0" fontId="23" fillId="2" borderId="4" xfId="2" applyFont="1" applyFill="1" applyBorder="1"/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5" xfId="0" applyFont="1" applyFill="1" applyBorder="1"/>
    <xf numFmtId="0" fontId="4" fillId="0" borderId="0" xfId="0" applyFont="1"/>
    <xf numFmtId="0" fontId="2" fillId="0" borderId="0" xfId="0" applyFont="1" applyAlignment="1">
      <alignment vertical="center"/>
    </xf>
    <xf numFmtId="0" fontId="19" fillId="0" borderId="5" xfId="0" applyFont="1" applyFill="1" applyBorder="1" applyAlignment="1"/>
    <xf numFmtId="15" fontId="12" fillId="0" borderId="0" xfId="0" applyNumberFormat="1" applyFont="1" applyAlignment="1">
      <alignment horizontal="center"/>
    </xf>
    <xf numFmtId="0" fontId="24" fillId="0" borderId="4" xfId="2" applyFont="1" applyBorder="1"/>
    <xf numFmtId="0" fontId="25" fillId="2" borderId="4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7" fillId="2" borderId="2" xfId="0" applyFont="1" applyFill="1" applyBorder="1"/>
    <xf numFmtId="0" fontId="28" fillId="2" borderId="2" xfId="0" applyFont="1" applyFill="1" applyBorder="1" applyAlignment="1">
      <alignment vertical="top"/>
    </xf>
    <xf numFmtId="0" fontId="27" fillId="2" borderId="0" xfId="0" applyFont="1" applyFill="1" applyBorder="1"/>
    <xf numFmtId="0" fontId="28" fillId="2" borderId="0" xfId="0" applyFont="1" applyFill="1" applyBorder="1" applyAlignment="1">
      <alignment vertical="top"/>
    </xf>
    <xf numFmtId="0" fontId="27" fillId="0" borderId="4" xfId="0" applyFont="1" applyFill="1" applyBorder="1"/>
    <xf numFmtId="0" fontId="29" fillId="2" borderId="0" xfId="0" applyFont="1" applyFill="1" applyBorder="1" applyAlignment="1">
      <alignment vertical="center"/>
    </xf>
    <xf numFmtId="0" fontId="29" fillId="2" borderId="0" xfId="0" applyFont="1" applyFill="1" applyBorder="1"/>
    <xf numFmtId="0" fontId="26" fillId="2" borderId="0" xfId="0" applyFont="1" applyFill="1" applyBorder="1" applyAlignment="1">
      <alignment vertical="top"/>
    </xf>
    <xf numFmtId="0" fontId="30" fillId="0" borderId="4" xfId="0" applyFont="1" applyFill="1" applyBorder="1" applyAlignment="1">
      <alignment horizontal="center"/>
    </xf>
    <xf numFmtId="0" fontId="30" fillId="2" borderId="0" xfId="0" applyFont="1" applyFill="1" applyBorder="1"/>
    <xf numFmtId="0" fontId="30" fillId="0" borderId="0" xfId="0" applyFont="1" applyFill="1" applyBorder="1" applyAlignment="1"/>
    <xf numFmtId="166" fontId="30" fillId="2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2" fontId="30" fillId="0" borderId="0" xfId="0" applyNumberFormat="1" applyFont="1" applyBorder="1"/>
    <xf numFmtId="0" fontId="30" fillId="2" borderId="0" xfId="0" applyFont="1" applyFill="1" applyBorder="1" applyAlignment="1">
      <alignment vertical="center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2" fontId="30" fillId="2" borderId="0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7" fillId="0" borderId="0" xfId="0" applyFont="1" applyFill="1" applyBorder="1"/>
    <xf numFmtId="0" fontId="27" fillId="0" borderId="7" xfId="0" applyFont="1" applyFill="1" applyBorder="1"/>
    <xf numFmtId="166" fontId="30" fillId="2" borderId="7" xfId="0" applyNumberFormat="1" applyFont="1" applyFill="1" applyBorder="1" applyAlignment="1">
      <alignment horizontal="center" vertical="center"/>
    </xf>
    <xf numFmtId="0" fontId="27" fillId="0" borderId="7" xfId="0" applyFont="1" applyBorder="1"/>
    <xf numFmtId="0" fontId="30" fillId="0" borderId="7" xfId="0" applyFont="1" applyBorder="1" applyAlignment="1">
      <alignment horizontal="left"/>
    </xf>
    <xf numFmtId="0" fontId="30" fillId="2" borderId="7" xfId="0" applyFont="1" applyFill="1" applyBorder="1" applyAlignment="1">
      <alignment horizontal="left" vertical="center"/>
    </xf>
    <xf numFmtId="2" fontId="30" fillId="2" borderId="7" xfId="0" applyNumberFormat="1" applyFont="1" applyFill="1" applyBorder="1" applyAlignment="1">
      <alignment horizontal="center" vertical="center"/>
    </xf>
    <xf numFmtId="2" fontId="30" fillId="0" borderId="7" xfId="0" applyNumberFormat="1" applyFont="1" applyBorder="1"/>
    <xf numFmtId="0" fontId="30" fillId="2" borderId="7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vertical="center"/>
    </xf>
    <xf numFmtId="2" fontId="0" fillId="0" borderId="0" xfId="0" applyNumberFormat="1" applyFill="1"/>
    <xf numFmtId="0" fontId="0" fillId="0" borderId="0" xfId="0" applyAlignment="1">
      <alignment vertical="center"/>
    </xf>
    <xf numFmtId="15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17" fontId="2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5" fontId="1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" fontId="2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0" xfId="0" applyFont="1" applyBorder="1" applyAlignment="1">
      <alignment horizontal="left"/>
    </xf>
    <xf numFmtId="0" fontId="0" fillId="0" borderId="5" xfId="0" applyFill="1" applyBorder="1"/>
    <xf numFmtId="2" fontId="30" fillId="2" borderId="0" xfId="0" applyNumberFormat="1" applyFont="1" applyFill="1" applyBorder="1" applyAlignment="1">
      <alignment vertical="center"/>
    </xf>
    <xf numFmtId="0" fontId="7" fillId="0" borderId="4" xfId="2" applyFont="1" applyBorder="1"/>
    <xf numFmtId="0" fontId="16" fillId="0" borderId="0" xfId="0" applyFont="1" applyAlignment="1">
      <alignment horizontal="left" vertical="center"/>
    </xf>
    <xf numFmtId="17" fontId="21" fillId="0" borderId="0" xfId="0" quotePrefix="1" applyNumberFormat="1" applyFont="1" applyAlignment="1">
      <alignment vertical="center"/>
    </xf>
    <xf numFmtId="0" fontId="30" fillId="2" borderId="0" xfId="0" applyFont="1" applyFill="1" applyBorder="1"/>
    <xf numFmtId="0" fontId="30" fillId="2" borderId="0" xfId="0" applyFont="1" applyFill="1" applyBorder="1" applyAlignment="1">
      <alignment vertical="center"/>
    </xf>
    <xf numFmtId="166" fontId="30" fillId="2" borderId="0" xfId="0" applyNumberFormat="1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2" fontId="30" fillId="2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Border="1"/>
    <xf numFmtId="0" fontId="30" fillId="2" borderId="0" xfId="0" applyFont="1" applyFill="1" applyBorder="1" applyAlignment="1">
      <alignment horizontal="center" vertical="center"/>
    </xf>
    <xf numFmtId="0" fontId="27" fillId="0" borderId="0" xfId="0" applyFont="1" applyFill="1" applyBorder="1"/>
    <xf numFmtId="0" fontId="27" fillId="0" borderId="0" xfId="0" applyFont="1" applyBorder="1"/>
    <xf numFmtId="0" fontId="30" fillId="2" borderId="7" xfId="0" applyFont="1" applyFill="1" applyBorder="1"/>
    <xf numFmtId="0" fontId="0" fillId="0" borderId="0" xfId="0" applyBorder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2" borderId="4" xfId="0" applyFont="1" applyFill="1" applyBorder="1"/>
    <xf numFmtId="0" fontId="32" fillId="2" borderId="0" xfId="0" applyFont="1" applyFill="1" applyBorder="1"/>
    <xf numFmtId="0" fontId="32" fillId="2" borderId="0" xfId="0" applyFont="1" applyFill="1" applyBorder="1" applyAlignment="1"/>
    <xf numFmtId="0" fontId="30" fillId="2" borderId="4" xfId="0" applyFont="1" applyFill="1" applyBorder="1" applyAlignment="1">
      <alignment horizontal="center"/>
    </xf>
    <xf numFmtId="44" fontId="0" fillId="0" borderId="0" xfId="27" applyFont="1"/>
    <xf numFmtId="0" fontId="33" fillId="2" borderId="6" xfId="0" applyFont="1" applyFill="1" applyBorder="1" applyAlignment="1">
      <alignment horizontal="center"/>
    </xf>
    <xf numFmtId="0" fontId="33" fillId="2" borderId="7" xfId="0" applyFont="1" applyFill="1" applyBorder="1" applyAlignment="1">
      <alignment horizontal="left"/>
    </xf>
    <xf numFmtId="0" fontId="33" fillId="0" borderId="7" xfId="0" applyFont="1" applyBorder="1" applyAlignment="1">
      <alignment horizontal="center"/>
    </xf>
    <xf numFmtId="166" fontId="33" fillId="2" borderId="7" xfId="0" applyNumberFormat="1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center" vertical="center"/>
    </xf>
    <xf numFmtId="2" fontId="33" fillId="2" borderId="7" xfId="0" applyNumberFormat="1" applyFont="1" applyFill="1" applyBorder="1" applyAlignment="1">
      <alignment horizontal="center" vertical="center"/>
    </xf>
    <xf numFmtId="2" fontId="33" fillId="0" borderId="7" xfId="0" applyNumberFormat="1" applyFont="1" applyBorder="1" applyAlignment="1">
      <alignment horizontal="center"/>
    </xf>
    <xf numFmtId="2" fontId="33" fillId="0" borderId="8" xfId="0" applyNumberFormat="1" applyFont="1" applyBorder="1" applyAlignment="1">
      <alignment horizontal="center"/>
    </xf>
    <xf numFmtId="0" fontId="34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35" fillId="2" borderId="4" xfId="0" applyFont="1" applyFill="1" applyBorder="1"/>
    <xf numFmtId="0" fontId="35" fillId="2" borderId="0" xfId="0" applyFont="1" applyFill="1"/>
    <xf numFmtId="0" fontId="36" fillId="2" borderId="0" xfId="0" applyFont="1" applyFill="1"/>
    <xf numFmtId="0" fontId="30" fillId="0" borderId="6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2" fontId="37" fillId="0" borderId="11" xfId="27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7" fillId="0" borderId="11" xfId="27" applyNumberFormat="1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" fontId="40" fillId="0" borderId="14" xfId="0" applyNumberFormat="1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44" fontId="40" fillId="0" borderId="14" xfId="27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71" fontId="39" fillId="0" borderId="13" xfId="0" applyNumberFormat="1" applyFont="1" applyBorder="1" applyAlignment="1">
      <alignment horizontal="center" vertical="center"/>
    </xf>
    <xf numFmtId="2" fontId="39" fillId="0" borderId="13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left" vertical="top"/>
    </xf>
    <xf numFmtId="165" fontId="2" fillId="0" borderId="0" xfId="0" quotePrefix="1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2" borderId="4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0" fontId="3" fillId="2" borderId="4" xfId="0" applyNumberFormat="1" applyFont="1" applyFill="1" applyBorder="1" applyAlignment="1">
      <alignment horizontal="center" vertical="center" wrapText="1"/>
    </xf>
    <xf numFmtId="170" fontId="3" fillId="2" borderId="0" xfId="0" applyNumberFormat="1" applyFont="1" applyFill="1" applyBorder="1" applyAlignment="1">
      <alignment horizontal="center" wrapText="1"/>
    </xf>
    <xf numFmtId="170" fontId="3" fillId="2" borderId="5" xfId="0" applyNumberFormat="1" applyFont="1" applyFill="1" applyBorder="1" applyAlignment="1">
      <alignment horizontal="center" wrapText="1"/>
    </xf>
    <xf numFmtId="170" fontId="2" fillId="2" borderId="2" xfId="0" applyNumberFormat="1" applyFont="1" applyFill="1" applyBorder="1" applyAlignment="1">
      <alignment horizontal="center" vertical="top"/>
    </xf>
    <xf numFmtId="170" fontId="2" fillId="2" borderId="3" xfId="0" applyNumberFormat="1" applyFont="1" applyFill="1" applyBorder="1" applyAlignment="1">
      <alignment horizontal="center" vertical="top"/>
    </xf>
    <xf numFmtId="170" fontId="2" fillId="2" borderId="0" xfId="0" applyNumberFormat="1" applyFont="1" applyFill="1" applyBorder="1" applyAlignment="1">
      <alignment horizontal="center" vertical="top"/>
    </xf>
    <xf numFmtId="170" fontId="2" fillId="2" borderId="5" xfId="0" applyNumberFormat="1" applyFont="1" applyFill="1" applyBorder="1" applyAlignment="1">
      <alignment horizontal="center" vertical="top"/>
    </xf>
    <xf numFmtId="170" fontId="2" fillId="2" borderId="7" xfId="0" applyNumberFormat="1" applyFont="1" applyFill="1" applyBorder="1" applyAlignment="1">
      <alignment horizontal="center" vertical="top"/>
    </xf>
    <xf numFmtId="170" fontId="2" fillId="2" borderId="8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</cellXfs>
  <cellStyles count="28">
    <cellStyle name="Comma" xfId="1" builtinId="3"/>
    <cellStyle name="Comma 2" xfId="6" xr:uid="{00000000-0005-0000-0000-000001000000}"/>
    <cellStyle name="Comma 2 2" xfId="7" xr:uid="{00000000-0005-0000-0000-000002000000}"/>
    <cellStyle name="Comma 2 2 2" xfId="9" xr:uid="{00000000-0005-0000-0000-000003000000}"/>
    <cellStyle name="Comma 2 2 2 2" xfId="14" xr:uid="{00000000-0005-0000-0000-000004000000}"/>
    <cellStyle name="Comma 2 2 2 2 2" xfId="22" xr:uid="{00000000-0005-0000-0000-000005000000}"/>
    <cellStyle name="Comma 2 2 2 3" xfId="18" xr:uid="{00000000-0005-0000-0000-000006000000}"/>
    <cellStyle name="Comma 2 2 3" xfId="12" xr:uid="{00000000-0005-0000-0000-000007000000}"/>
    <cellStyle name="Comma 2 2 3 2" xfId="20" xr:uid="{00000000-0005-0000-0000-000008000000}"/>
    <cellStyle name="Comma 2 2 4" xfId="16" xr:uid="{00000000-0005-0000-0000-000009000000}"/>
    <cellStyle name="Comma 2 3" xfId="8" xr:uid="{00000000-0005-0000-0000-00000A000000}"/>
    <cellStyle name="Comma 2 3 2" xfId="13" xr:uid="{00000000-0005-0000-0000-00000B000000}"/>
    <cellStyle name="Comma 2 3 2 2" xfId="21" xr:uid="{00000000-0005-0000-0000-00000C000000}"/>
    <cellStyle name="Comma 2 3 3" xfId="17" xr:uid="{00000000-0005-0000-0000-00000D000000}"/>
    <cellStyle name="Comma 2 4" xfId="11" xr:uid="{00000000-0005-0000-0000-00000E000000}"/>
    <cellStyle name="Comma 2 4 2" xfId="19" xr:uid="{00000000-0005-0000-0000-00000F000000}"/>
    <cellStyle name="Comma 2 4 2 2" xfId="26" xr:uid="{00000000-0005-0000-0000-000010000000}"/>
    <cellStyle name="Comma 2 4 3" xfId="24" xr:uid="{00000000-0005-0000-0000-000011000000}"/>
    <cellStyle name="Comma 2 5" xfId="15" xr:uid="{00000000-0005-0000-0000-000012000000}"/>
    <cellStyle name="Comma 2 5 2" xfId="25" xr:uid="{00000000-0005-0000-0000-000013000000}"/>
    <cellStyle name="Comma 2 6" xfId="23" xr:uid="{00000000-0005-0000-0000-000014000000}"/>
    <cellStyle name="Comma 3" xfId="5" xr:uid="{00000000-0005-0000-0000-000015000000}"/>
    <cellStyle name="Comma 3 2" xfId="10" xr:uid="{00000000-0005-0000-0000-000016000000}"/>
    <cellStyle name="Currency" xfId="27" builtinId="4"/>
    <cellStyle name="Normal" xfId="0" builtinId="0"/>
    <cellStyle name="Normal 2" xfId="4" xr:uid="{00000000-0005-0000-0000-000018000000}"/>
    <cellStyle name="標準_HONDA T2AZ(FWSM応援)訓練手配出荷用" xfId="3" xr:uid="{00000000-0005-0000-0000-000019000000}"/>
    <cellStyle name="標準_SAMPLE 98 -W-2012-01697_2" xfId="2" xr:uid="{00000000-0005-0000-0000-00001A000000}"/>
  </cellStyles>
  <dxfs count="0"/>
  <tableStyles count="0" defaultTableStyle="TableStyleMedium2" defaultPivotStyle="PivotStyleLight16"/>
  <colors>
    <mruColors>
      <color rgb="FFD6A9E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28573</xdr:colOff>
      <xdr:row>0</xdr:row>
      <xdr:rowOff>47625</xdr:rowOff>
    </xdr:from>
    <xdr:ext cx="6715127" cy="7334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7773" y="47625"/>
          <a:ext cx="6715127" cy="733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endParaRPr lang="en-US" sz="2000" b="0"/>
        </a:p>
        <a:p>
          <a:endParaRPr lang="en-US" sz="2000" b="1"/>
        </a:p>
      </xdr:txBody>
    </xdr:sp>
    <xdr:clientData/>
  </xdr:oneCellAnchor>
  <xdr:oneCellAnchor>
    <xdr:from>
      <xdr:col>1</xdr:col>
      <xdr:colOff>600075</xdr:colOff>
      <xdr:row>2</xdr:row>
      <xdr:rowOff>152400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09675" y="78105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381001</xdr:colOff>
      <xdr:row>6</xdr:row>
      <xdr:rowOff>66675</xdr:rowOff>
    </xdr:from>
    <xdr:ext cx="2314574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905126" y="1695450"/>
          <a:ext cx="2314574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Invoice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2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1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28573</xdr:colOff>
      <xdr:row>0</xdr:row>
      <xdr:rowOff>47625</xdr:rowOff>
    </xdr:from>
    <xdr:ext cx="6715127" cy="742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47773" y="47625"/>
          <a:ext cx="6715127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r>
            <a:rPr lang="en-US" sz="2000" b="0"/>
            <a:t>  </a:t>
          </a:r>
          <a:endParaRPr lang="en-US" sz="2000" b="1"/>
        </a:p>
      </xdr:txBody>
    </xdr:sp>
    <xdr:clientData/>
  </xdr:oneCellAnchor>
  <xdr:oneCellAnchor>
    <xdr:from>
      <xdr:col>2</xdr:col>
      <xdr:colOff>28575</xdr:colOff>
      <xdr:row>2</xdr:row>
      <xdr:rowOff>133350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47775" y="76200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161925</xdr:colOff>
      <xdr:row>6</xdr:row>
      <xdr:rowOff>9525</xdr:rowOff>
    </xdr:from>
    <xdr:ext cx="2705100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76525" y="1638300"/>
          <a:ext cx="2705100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Packing List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-%20001%20_Parts%20SALES_Files%202021\INVOICES%202021\59-PS-2021-00036%20FAS%20Shiga%20Ai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-%20001%20_Parts%20SALES_Files%202021/INVOICES%202021/TEMPLATE%2059-PS-2021-00146%20FAS%20Kuwana%20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invoice attachment"/>
      <sheetName val="packing list "/>
      <sheetName val="packing attachment"/>
    </sheetNames>
    <sheetDataSet>
      <sheetData sheetId="0">
        <row r="21">
          <cell r="A21" t="str">
            <v>SHIGA-KEN. 522-0242 JAPAN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invoice attachment"/>
      <sheetName val="packing list "/>
      <sheetName val="packing attachment"/>
    </sheetNames>
    <sheetDataSet>
      <sheetData sheetId="0">
        <row r="45">
          <cell r="A45" t="str">
            <v xml:space="preserve">Total :                 </v>
          </cell>
          <cell r="C45" t="str">
            <v>PCS</v>
          </cell>
          <cell r="D45" t="str">
            <v xml:space="preserve">PACKAGES: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22" zoomScale="85" zoomScaleNormal="85" zoomScalePageLayoutView="85" workbookViewId="0">
      <selection activeCell="J26" sqref="J26"/>
    </sheetView>
  </sheetViews>
  <sheetFormatPr defaultRowHeight="15"/>
  <cols>
    <col min="1" max="3" width="9.140625" style="1"/>
    <col min="4" max="4" width="10.42578125" style="1" customWidth="1"/>
    <col min="5" max="5" width="14.28515625" style="1" bestFit="1" customWidth="1"/>
    <col min="6" max="6" width="14" customWidth="1"/>
    <col min="8" max="8" width="7.28515625" customWidth="1"/>
    <col min="9" max="10" width="9.140625" style="1" customWidth="1"/>
    <col min="11" max="12" width="7.42578125" style="1" bestFit="1" customWidth="1"/>
    <col min="13" max="13" width="11.140625" style="1" customWidth="1"/>
    <col min="14" max="14" width="7.42578125" style="1" customWidth="1"/>
  </cols>
  <sheetData>
    <row r="1" spans="1:14" ht="24.95" customHeight="1"/>
    <row r="2" spans="1:14" ht="24.95" customHeight="1"/>
    <row r="3" spans="1:14" ht="33" customHeight="1">
      <c r="N3" s="2"/>
    </row>
    <row r="4" spans="1:14" ht="20.25" customHeight="1">
      <c r="N4" s="2"/>
    </row>
    <row r="5" spans="1:14" ht="20.100000000000001" customHeight="1">
      <c r="F5" s="3" t="s">
        <v>0</v>
      </c>
      <c r="G5" s="4" t="s">
        <v>1</v>
      </c>
      <c r="H5" s="4"/>
      <c r="N5" s="2"/>
    </row>
    <row r="6" spans="1:14" ht="20.100000000000001" customHeight="1">
      <c r="F6" s="3" t="s">
        <v>2</v>
      </c>
      <c r="G6" s="4" t="s">
        <v>3</v>
      </c>
      <c r="H6" s="4"/>
    </row>
    <row r="12" spans="1:14" ht="15" customHeight="1">
      <c r="A12" s="235" t="s">
        <v>57</v>
      </c>
      <c r="B12" s="236"/>
      <c r="C12" s="236"/>
      <c r="D12" s="236"/>
      <c r="E12" s="236"/>
      <c r="F12" s="236"/>
      <c r="G12" s="236"/>
      <c r="H12" s="237"/>
      <c r="I12" s="241" t="s">
        <v>56</v>
      </c>
      <c r="J12" s="241"/>
      <c r="K12" s="241"/>
      <c r="L12" s="241"/>
      <c r="M12" s="241"/>
      <c r="N12" s="241"/>
    </row>
    <row r="13" spans="1:14" ht="15" customHeight="1">
      <c r="A13" s="238"/>
      <c r="B13" s="239"/>
      <c r="C13" s="239"/>
      <c r="D13" s="239"/>
      <c r="E13" s="239"/>
      <c r="F13" s="239"/>
      <c r="G13" s="239"/>
      <c r="H13" s="240"/>
      <c r="I13" s="241"/>
      <c r="J13" s="241"/>
      <c r="K13" s="241"/>
      <c r="L13" s="241"/>
      <c r="M13" s="241"/>
      <c r="N13" s="241"/>
    </row>
    <row r="14" spans="1:14" ht="15" customHeight="1">
      <c r="A14" s="238"/>
      <c r="B14" s="239"/>
      <c r="C14" s="239"/>
      <c r="D14" s="239"/>
      <c r="E14" s="239"/>
      <c r="F14" s="239"/>
      <c r="G14" s="239"/>
      <c r="H14" s="240"/>
      <c r="I14" s="241"/>
      <c r="J14" s="241"/>
      <c r="K14" s="241"/>
      <c r="L14" s="241"/>
      <c r="M14" s="241"/>
      <c r="N14" s="241"/>
    </row>
    <row r="15" spans="1:14" ht="15" customHeight="1">
      <c r="A15" s="242" t="s">
        <v>4</v>
      </c>
      <c r="B15" s="242"/>
      <c r="C15" s="242"/>
      <c r="D15" s="243" t="s">
        <v>45</v>
      </c>
      <c r="E15" s="243"/>
      <c r="F15" s="243"/>
      <c r="G15" s="243"/>
      <c r="H15" s="243"/>
      <c r="I15" s="5"/>
      <c r="J15" s="6"/>
      <c r="K15" s="6"/>
      <c r="L15" s="6"/>
      <c r="M15" s="6"/>
      <c r="N15" s="7"/>
    </row>
    <row r="16" spans="1:14" ht="15" customHeight="1">
      <c r="A16" s="242"/>
      <c r="B16" s="242"/>
      <c r="C16" s="242"/>
      <c r="D16" s="243"/>
      <c r="E16" s="243"/>
      <c r="F16" s="243"/>
      <c r="G16" s="243"/>
      <c r="H16" s="243"/>
      <c r="I16" s="8"/>
      <c r="J16" s="9"/>
      <c r="K16" s="9"/>
      <c r="L16" s="9"/>
      <c r="M16" s="9"/>
      <c r="N16" s="10"/>
    </row>
    <row r="17" spans="1:14" ht="15" customHeight="1">
      <c r="A17" s="242"/>
      <c r="B17" s="242"/>
      <c r="C17" s="242"/>
      <c r="D17" s="243"/>
      <c r="E17" s="243"/>
      <c r="F17" s="243"/>
      <c r="G17" s="243"/>
      <c r="H17" s="243"/>
      <c r="I17" s="8"/>
      <c r="J17" s="9"/>
      <c r="K17" s="9"/>
      <c r="L17" s="9"/>
      <c r="M17" s="9"/>
      <c r="N17" s="10"/>
    </row>
    <row r="18" spans="1:14" ht="20.25" customHeight="1">
      <c r="A18" s="11" t="s">
        <v>5</v>
      </c>
      <c r="B18" s="12"/>
      <c r="C18" s="12"/>
      <c r="D18" s="12"/>
      <c r="E18" s="12"/>
      <c r="F18" s="12"/>
      <c r="G18" s="12"/>
      <c r="H18" s="13"/>
      <c r="I18" s="244" t="s">
        <v>6</v>
      </c>
      <c r="J18" s="245"/>
      <c r="K18" s="245"/>
      <c r="L18" s="245"/>
      <c r="M18" s="245"/>
      <c r="N18" s="246"/>
    </row>
    <row r="19" spans="1:14" ht="17.25" customHeight="1">
      <c r="A19" s="14" t="s">
        <v>7</v>
      </c>
      <c r="B19" s="15"/>
      <c r="C19" s="15"/>
      <c r="D19" s="15"/>
      <c r="E19" s="15"/>
      <c r="F19" s="15"/>
      <c r="G19" s="15"/>
      <c r="H19" s="16"/>
      <c r="I19" s="244"/>
      <c r="J19" s="245"/>
      <c r="K19" s="245"/>
      <c r="L19" s="245"/>
      <c r="M19" s="245"/>
      <c r="N19" s="246"/>
    </row>
    <row r="20" spans="1:14" ht="17.25" customHeight="1">
      <c r="A20" s="172" t="s">
        <v>46</v>
      </c>
      <c r="B20" s="15"/>
      <c r="C20" s="15"/>
      <c r="D20" s="15"/>
      <c r="E20" s="15"/>
      <c r="F20" s="15"/>
      <c r="G20" s="15"/>
      <c r="H20" s="16"/>
      <c r="I20" s="244"/>
      <c r="J20" s="245"/>
      <c r="K20" s="245"/>
      <c r="L20" s="245"/>
      <c r="M20" s="245"/>
      <c r="N20" s="246"/>
    </row>
    <row r="21" spans="1:14" ht="17.25" customHeight="1">
      <c r="A21" s="17" t="str">
        <f>[1]invoice!A21</f>
        <v>SHIGA-KEN. 522-0242 JAPAN</v>
      </c>
      <c r="B21" s="15"/>
      <c r="C21" s="15"/>
      <c r="D21" s="15"/>
      <c r="E21" s="15"/>
      <c r="F21" s="15"/>
      <c r="G21" s="15"/>
      <c r="H21" s="16"/>
      <c r="I21" s="18" t="s">
        <v>8</v>
      </c>
      <c r="J21" s="18"/>
      <c r="K21" s="18"/>
      <c r="L21" s="18"/>
      <c r="M21" s="18"/>
      <c r="N21" s="19"/>
    </row>
    <row r="22" spans="1:14" ht="21" customHeight="1">
      <c r="A22" s="17"/>
      <c r="B22" s="15"/>
      <c r="C22" s="15"/>
      <c r="D22" s="15"/>
      <c r="E22" s="15"/>
      <c r="F22" s="15"/>
      <c r="G22" s="15"/>
      <c r="H22" s="16"/>
      <c r="I22" s="18"/>
      <c r="J22" s="18"/>
      <c r="K22" s="18"/>
      <c r="L22" s="18"/>
      <c r="M22" s="18"/>
      <c r="N22" s="19"/>
    </row>
    <row r="23" spans="1:14" ht="15.75" customHeight="1">
      <c r="A23" s="115" t="s">
        <v>47</v>
      </c>
      <c r="B23" s="116"/>
      <c r="C23" s="116"/>
      <c r="D23" s="116"/>
      <c r="E23" s="116"/>
      <c r="F23" s="116"/>
      <c r="G23" s="116"/>
      <c r="H23" s="117"/>
      <c r="I23" s="18"/>
      <c r="J23" s="18"/>
      <c r="K23" s="18"/>
      <c r="L23" s="18"/>
      <c r="M23" s="18"/>
      <c r="N23" s="19"/>
    </row>
    <row r="24" spans="1:14" ht="20.25" customHeight="1">
      <c r="A24" s="11" t="s">
        <v>9</v>
      </c>
      <c r="B24" s="12"/>
      <c r="C24" s="12"/>
      <c r="D24" s="12"/>
      <c r="E24" s="12"/>
      <c r="F24" s="12"/>
      <c r="G24" s="12"/>
      <c r="H24" s="13"/>
      <c r="I24" s="23"/>
      <c r="J24" s="18"/>
      <c r="K24" s="18"/>
      <c r="L24" s="18"/>
      <c r="M24" s="18"/>
      <c r="N24" s="19"/>
    </row>
    <row r="25" spans="1:14" ht="15" customHeight="1">
      <c r="A25" s="24"/>
      <c r="B25" s="15"/>
      <c r="C25" s="15"/>
      <c r="D25" s="15"/>
      <c r="E25" s="15"/>
      <c r="F25" s="15"/>
      <c r="G25" s="15"/>
      <c r="H25" s="16"/>
      <c r="I25" s="23"/>
      <c r="J25" s="18"/>
      <c r="K25" s="18"/>
      <c r="L25" s="18"/>
      <c r="M25" s="18"/>
      <c r="N25" s="19"/>
    </row>
    <row r="26" spans="1:14" ht="19.5" customHeight="1">
      <c r="A26" s="24"/>
      <c r="B26" s="15"/>
      <c r="C26" s="15"/>
      <c r="D26" s="15"/>
      <c r="E26" s="233"/>
      <c r="F26" s="234"/>
      <c r="G26" s="15"/>
      <c r="H26" s="16"/>
      <c r="I26" s="23"/>
      <c r="J26" s="18"/>
      <c r="K26" s="18"/>
      <c r="L26" s="18"/>
      <c r="M26" s="18"/>
      <c r="N26" s="19"/>
    </row>
    <row r="27" spans="1:14" ht="15" customHeight="1">
      <c r="A27" s="24"/>
      <c r="B27" s="15"/>
      <c r="C27" s="15"/>
      <c r="D27" s="15"/>
      <c r="E27" s="15"/>
      <c r="F27" s="15"/>
      <c r="G27" s="15"/>
      <c r="H27" s="16"/>
      <c r="I27" s="213" t="s">
        <v>51</v>
      </c>
      <c r="J27" s="214">
        <v>2</v>
      </c>
      <c r="K27" s="214" t="s">
        <v>52</v>
      </c>
      <c r="L27" s="215"/>
      <c r="M27" s="18"/>
      <c r="N27" s="19"/>
    </row>
    <row r="28" spans="1:14" ht="15" customHeight="1">
      <c r="A28" s="26" t="s">
        <v>10</v>
      </c>
      <c r="B28" s="27"/>
      <c r="C28" s="27"/>
      <c r="D28" s="27"/>
      <c r="E28" s="27"/>
      <c r="F28" s="27"/>
      <c r="G28" s="27"/>
      <c r="H28" s="28"/>
      <c r="I28" s="23"/>
      <c r="J28" s="18"/>
      <c r="K28" s="18"/>
      <c r="L28" s="18"/>
      <c r="M28" s="18"/>
      <c r="N28" s="19"/>
    </row>
    <row r="29" spans="1:14" ht="15" customHeight="1">
      <c r="A29" s="29"/>
      <c r="B29" s="30"/>
      <c r="C29" s="30"/>
      <c r="D29" s="30"/>
      <c r="E29" s="30"/>
      <c r="F29" s="30"/>
      <c r="G29" s="30"/>
      <c r="H29" s="31"/>
      <c r="I29" s="248"/>
      <c r="J29" s="249"/>
      <c r="K29" s="249"/>
      <c r="L29" s="249"/>
      <c r="M29" s="249"/>
      <c r="N29" s="250"/>
    </row>
    <row r="30" spans="1:14" ht="16.5" customHeight="1">
      <c r="A30" s="29" t="s">
        <v>11</v>
      </c>
      <c r="B30" s="30"/>
      <c r="C30" s="30"/>
      <c r="D30" s="30"/>
      <c r="E30" s="29" t="s">
        <v>48</v>
      </c>
      <c r="F30" s="30"/>
      <c r="G30" s="30"/>
      <c r="H30" s="31"/>
      <c r="I30" s="248"/>
      <c r="J30" s="249"/>
      <c r="K30" s="249"/>
      <c r="L30" s="249"/>
      <c r="M30" s="249"/>
      <c r="N30" s="250"/>
    </row>
    <row r="31" spans="1:14" ht="15" customHeight="1">
      <c r="A31" s="32"/>
      <c r="B31" s="33"/>
      <c r="C31" s="33"/>
      <c r="D31" s="33"/>
      <c r="E31" s="33"/>
      <c r="F31" s="33"/>
      <c r="G31" s="33"/>
      <c r="H31" s="34"/>
      <c r="I31" s="248"/>
      <c r="J31" s="249"/>
      <c r="K31" s="249"/>
      <c r="L31" s="249"/>
      <c r="M31" s="249"/>
      <c r="N31" s="250"/>
    </row>
    <row r="32" spans="1:14" ht="15" customHeight="1">
      <c r="A32" s="235" t="s">
        <v>35</v>
      </c>
      <c r="B32" s="251"/>
      <c r="C32" s="251"/>
      <c r="D32" s="251"/>
      <c r="E32" s="251"/>
      <c r="F32" s="251"/>
      <c r="G32" s="251"/>
      <c r="H32" s="252"/>
      <c r="I32" s="248"/>
      <c r="J32" s="249"/>
      <c r="K32" s="249"/>
      <c r="L32" s="249"/>
      <c r="M32" s="249"/>
      <c r="N32" s="250"/>
    </row>
    <row r="33" spans="1:16" ht="15" customHeight="1">
      <c r="A33" s="253"/>
      <c r="B33" s="254"/>
      <c r="C33" s="254"/>
      <c r="D33" s="254"/>
      <c r="E33" s="254"/>
      <c r="F33" s="254"/>
      <c r="G33" s="254"/>
      <c r="H33" s="255"/>
      <c r="I33" s="248"/>
      <c r="J33" s="249"/>
      <c r="K33" s="249"/>
      <c r="L33" s="249"/>
      <c r="M33" s="249"/>
      <c r="N33" s="250"/>
    </row>
    <row r="34" spans="1:16" ht="15" customHeight="1">
      <c r="A34" s="256"/>
      <c r="B34" s="257"/>
      <c r="C34" s="257"/>
      <c r="D34" s="257"/>
      <c r="E34" s="257"/>
      <c r="F34" s="257"/>
      <c r="G34" s="257"/>
      <c r="H34" s="258"/>
      <c r="I34" s="248"/>
      <c r="J34" s="249"/>
      <c r="K34" s="249"/>
      <c r="L34" s="249"/>
      <c r="M34" s="249"/>
      <c r="N34" s="250"/>
    </row>
    <row r="35" spans="1:16" ht="15" customHeight="1">
      <c r="A35" s="259" t="s">
        <v>12</v>
      </c>
      <c r="B35" s="260"/>
      <c r="C35" s="260"/>
      <c r="D35" s="260"/>
      <c r="E35" s="260"/>
      <c r="F35" s="260"/>
      <c r="G35" s="260"/>
      <c r="H35" s="260"/>
      <c r="I35" s="263" t="s">
        <v>13</v>
      </c>
      <c r="J35" s="263"/>
      <c r="K35" s="263"/>
      <c r="L35" s="264" t="s">
        <v>14</v>
      </c>
      <c r="M35" s="265"/>
      <c r="N35" s="266"/>
    </row>
    <row r="36" spans="1:16" ht="15" customHeight="1">
      <c r="A36" s="261"/>
      <c r="B36" s="262"/>
      <c r="C36" s="262"/>
      <c r="D36" s="262"/>
      <c r="E36" s="262"/>
      <c r="F36" s="262"/>
      <c r="G36" s="262"/>
      <c r="H36" s="262"/>
      <c r="I36" s="263"/>
      <c r="J36" s="263"/>
      <c r="K36" s="263"/>
      <c r="L36" s="267"/>
      <c r="M36" s="268"/>
      <c r="N36" s="269"/>
    </row>
    <row r="37" spans="1:16" ht="15" customHeight="1">
      <c r="A37" s="35"/>
      <c r="B37" s="36"/>
      <c r="C37" s="36"/>
      <c r="D37" s="270" t="s">
        <v>36</v>
      </c>
      <c r="E37" s="262"/>
      <c r="F37" s="36"/>
      <c r="G37" s="36"/>
      <c r="H37" s="37"/>
      <c r="I37" s="5"/>
      <c r="J37" s="6"/>
      <c r="K37" s="6"/>
      <c r="L37" s="5"/>
      <c r="M37" s="6"/>
      <c r="N37" s="7"/>
    </row>
    <row r="38" spans="1:16" ht="15" customHeight="1">
      <c r="A38" s="35"/>
      <c r="B38" s="36"/>
      <c r="C38" s="36"/>
      <c r="D38" s="262"/>
      <c r="E38" s="262"/>
      <c r="F38" s="36"/>
      <c r="G38" s="36"/>
      <c r="H38" s="37"/>
      <c r="I38" s="5"/>
      <c r="J38" s="6"/>
      <c r="K38" s="6"/>
      <c r="L38" s="271" t="s">
        <v>49</v>
      </c>
      <c r="M38" s="272"/>
      <c r="N38" s="273"/>
    </row>
    <row r="39" spans="1:16" ht="15" customHeight="1">
      <c r="A39" s="35"/>
      <c r="B39" s="36"/>
      <c r="C39" s="36"/>
      <c r="D39" s="38"/>
      <c r="E39" s="38"/>
      <c r="F39" s="36"/>
      <c r="G39" s="36"/>
      <c r="H39" s="37"/>
      <c r="I39" s="5"/>
      <c r="J39" s="6"/>
      <c r="K39" s="6"/>
      <c r="L39" s="271"/>
      <c r="M39" s="272"/>
      <c r="N39" s="273"/>
    </row>
    <row r="40" spans="1:16" ht="15" customHeight="1">
      <c r="A40" s="274" t="s">
        <v>15</v>
      </c>
      <c r="B40" s="275"/>
      <c r="C40" s="275"/>
      <c r="D40" s="275"/>
      <c r="E40" s="275"/>
      <c r="F40" s="275"/>
      <c r="G40" s="275"/>
      <c r="H40" s="276"/>
      <c r="I40" s="5"/>
      <c r="J40" s="6"/>
      <c r="K40" s="6"/>
      <c r="L40" s="277">
        <f>+'invoice attachment'!G11</f>
        <v>30.4</v>
      </c>
      <c r="M40" s="278"/>
      <c r="N40" s="279"/>
      <c r="P40" s="39"/>
    </row>
    <row r="41" spans="1:16" ht="15" customHeight="1">
      <c r="A41" s="20"/>
      <c r="B41" s="15"/>
      <c r="C41" s="15"/>
      <c r="D41" s="15"/>
      <c r="E41" s="15"/>
      <c r="F41" s="15"/>
      <c r="G41" s="15"/>
      <c r="H41" s="16"/>
      <c r="I41" s="5"/>
      <c r="J41" s="6"/>
      <c r="K41" s="6"/>
      <c r="L41" s="40"/>
      <c r="M41" s="41"/>
      <c r="N41" s="42"/>
    </row>
    <row r="42" spans="1:16" ht="15" customHeight="1">
      <c r="A42" s="20"/>
      <c r="B42" s="15"/>
      <c r="C42" s="15"/>
      <c r="D42" s="15"/>
      <c r="E42" s="15"/>
      <c r="F42" s="15"/>
      <c r="G42" s="15"/>
      <c r="H42" s="16"/>
      <c r="I42" s="5"/>
      <c r="J42" s="6"/>
      <c r="K42" s="6"/>
      <c r="L42" s="40"/>
      <c r="M42" s="41"/>
      <c r="N42" s="42"/>
    </row>
    <row r="43" spans="1:16" ht="15" customHeight="1">
      <c r="A43" s="20"/>
      <c r="B43" s="21"/>
      <c r="C43" s="21"/>
      <c r="D43" s="21"/>
      <c r="E43" s="21"/>
      <c r="F43" s="21"/>
      <c r="G43" s="21"/>
      <c r="H43" s="22"/>
      <c r="I43" s="5"/>
      <c r="J43" s="6"/>
      <c r="K43" s="6"/>
      <c r="L43" s="43"/>
      <c r="M43" s="44"/>
      <c r="N43" s="45"/>
    </row>
    <row r="44" spans="1:16" ht="15" customHeight="1">
      <c r="A44" s="46"/>
      <c r="B44" s="47"/>
      <c r="C44" s="47"/>
      <c r="D44" s="6"/>
      <c r="E44" s="6"/>
      <c r="F44" s="6"/>
      <c r="G44" s="6"/>
      <c r="H44" s="48"/>
      <c r="I44" s="5"/>
      <c r="J44" s="6"/>
      <c r="K44" s="7"/>
      <c r="L44" s="280">
        <f>+L40</f>
        <v>30.4</v>
      </c>
      <c r="M44" s="280"/>
      <c r="N44" s="281"/>
    </row>
    <row r="45" spans="1:16" ht="18.75" customHeight="1">
      <c r="A45" s="208" t="str">
        <f>[2]invoice!A45</f>
        <v xml:space="preserve">Total :                 </v>
      </c>
      <c r="B45" s="209">
        <v>160</v>
      </c>
      <c r="C45" s="210" t="str">
        <f>[2]invoice!C45</f>
        <v>PCS</v>
      </c>
      <c r="D45" s="287" t="str">
        <f>[2]invoice!D45</f>
        <v xml:space="preserve">PACKAGES: </v>
      </c>
      <c r="E45" s="287"/>
      <c r="F45" s="211">
        <v>2</v>
      </c>
      <c r="G45" s="212" t="s">
        <v>55</v>
      </c>
      <c r="H45" s="49"/>
      <c r="I45" s="5"/>
      <c r="J45" s="6"/>
      <c r="K45" s="7"/>
      <c r="L45" s="282"/>
      <c r="M45" s="282"/>
      <c r="N45" s="283"/>
    </row>
    <row r="46" spans="1:16" ht="15" customHeight="1">
      <c r="A46" s="50"/>
      <c r="B46" s="49"/>
      <c r="C46" s="49"/>
      <c r="D46" s="49"/>
      <c r="E46" s="49"/>
      <c r="F46" s="49"/>
      <c r="G46" s="49"/>
      <c r="H46" s="49"/>
      <c r="I46" s="51"/>
      <c r="J46" s="52"/>
      <c r="K46" s="53"/>
      <c r="L46" s="284"/>
      <c r="M46" s="284"/>
      <c r="N46" s="285"/>
    </row>
    <row r="47" spans="1:16" ht="15" customHeight="1">
      <c r="A47" s="124"/>
      <c r="B47" s="125"/>
      <c r="C47" s="125"/>
      <c r="D47" s="125"/>
      <c r="E47" s="125"/>
      <c r="F47" s="125"/>
      <c r="G47" s="125"/>
      <c r="H47" s="125"/>
      <c r="I47" s="126"/>
      <c r="J47" s="126"/>
      <c r="K47" s="126"/>
      <c r="L47" s="127"/>
      <c r="M47" s="127"/>
      <c r="N47" s="13"/>
    </row>
    <row r="48" spans="1:16" ht="15" customHeight="1">
      <c r="A48" s="124"/>
      <c r="B48" s="125"/>
      <c r="C48" s="125"/>
      <c r="D48" s="125"/>
      <c r="E48" s="125"/>
      <c r="F48" s="125"/>
      <c r="G48" s="125"/>
      <c r="H48" s="125"/>
      <c r="I48" s="128"/>
      <c r="J48" s="128"/>
      <c r="K48" s="128"/>
      <c r="L48" s="129"/>
      <c r="M48" s="129"/>
      <c r="N48" s="16"/>
    </row>
    <row r="49" spans="1:17" ht="15" customHeight="1">
      <c r="A49" s="130"/>
      <c r="B49" s="131"/>
      <c r="C49" s="131"/>
      <c r="D49" s="128"/>
      <c r="E49" s="132"/>
      <c r="F49" s="131"/>
      <c r="G49" s="125"/>
      <c r="H49" s="125"/>
      <c r="I49" s="128"/>
      <c r="J49" s="128"/>
      <c r="K49" s="128"/>
      <c r="L49" s="133"/>
      <c r="M49" s="133"/>
      <c r="N49" s="16"/>
    </row>
    <row r="50" spans="1:17" ht="15" customHeight="1">
      <c r="A50" s="134"/>
      <c r="B50" s="175"/>
      <c r="C50" s="136"/>
      <c r="D50" s="136"/>
      <c r="E50" s="177"/>
      <c r="F50" s="177"/>
      <c r="G50" s="136"/>
      <c r="H50" s="138"/>
      <c r="I50" s="136"/>
      <c r="J50" s="138"/>
      <c r="K50" s="181"/>
      <c r="L50" s="136"/>
      <c r="M50" s="136"/>
      <c r="N50" s="121"/>
    </row>
    <row r="51" spans="1:17" ht="15" customHeight="1">
      <c r="A51" s="134"/>
      <c r="B51" s="175"/>
      <c r="C51" s="183"/>
      <c r="D51" s="183"/>
      <c r="E51" s="177"/>
      <c r="F51" s="177"/>
      <c r="G51" s="184"/>
      <c r="H51" s="169"/>
      <c r="I51" s="179"/>
      <c r="J51" s="180"/>
      <c r="K51" s="181"/>
      <c r="L51" s="182"/>
      <c r="M51" s="183"/>
      <c r="N51" s="170"/>
      <c r="O51" s="97"/>
      <c r="P51" s="186"/>
      <c r="Q51" s="186"/>
    </row>
    <row r="52" spans="1:17" ht="15" customHeight="1">
      <c r="A52" s="200"/>
      <c r="B52" s="201"/>
      <c r="C52" s="202"/>
      <c r="D52" s="202"/>
      <c r="E52" s="203"/>
      <c r="F52" s="203"/>
      <c r="G52" s="202"/>
      <c r="H52" s="202"/>
      <c r="I52" s="204"/>
      <c r="J52" s="205"/>
      <c r="K52" s="206"/>
      <c r="L52" s="205"/>
      <c r="M52" s="206"/>
      <c r="N52" s="207"/>
      <c r="O52" s="182"/>
      <c r="P52" s="182"/>
      <c r="Q52" s="97"/>
    </row>
    <row r="53" spans="1:17" ht="15" customHeight="1">
      <c r="A53" s="154"/>
      <c r="B53" s="135"/>
      <c r="C53" s="140"/>
      <c r="D53" s="135"/>
      <c r="E53" s="137"/>
      <c r="F53" s="137"/>
      <c r="G53" s="140"/>
      <c r="H53" s="141"/>
      <c r="I53" s="142"/>
      <c r="J53" s="143"/>
      <c r="K53" s="139"/>
      <c r="L53" s="144"/>
      <c r="M53" s="145"/>
      <c r="N53" s="110"/>
      <c r="O53" s="186"/>
      <c r="P53" s="186"/>
      <c r="Q53" s="186"/>
    </row>
    <row r="54" spans="1:17" ht="15" customHeight="1">
      <c r="F54" s="286" t="s">
        <v>17</v>
      </c>
      <c r="G54" s="286"/>
      <c r="H54" s="286"/>
      <c r="I54" s="286"/>
      <c r="J54" s="286"/>
      <c r="K54" s="286"/>
      <c r="L54" s="286"/>
      <c r="M54" s="286"/>
      <c r="N54" s="286"/>
    </row>
    <row r="55" spans="1:17" ht="7.5" customHeight="1">
      <c r="F55" s="286"/>
      <c r="G55" s="286"/>
      <c r="H55" s="286"/>
      <c r="I55" s="286"/>
      <c r="J55" s="286"/>
      <c r="K55" s="286"/>
      <c r="L55" s="286"/>
      <c r="M55" s="286"/>
      <c r="N55" s="286"/>
    </row>
    <row r="56" spans="1:17" ht="15" customHeight="1">
      <c r="F56" s="55"/>
      <c r="G56" s="55"/>
      <c r="H56" s="55"/>
      <c r="I56" s="55"/>
      <c r="J56" s="55"/>
      <c r="K56" s="55"/>
      <c r="L56" s="55"/>
      <c r="M56" s="55"/>
      <c r="N56" s="55"/>
    </row>
    <row r="57" spans="1:17" ht="15" customHeight="1">
      <c r="F57" s="4" t="s">
        <v>18</v>
      </c>
    </row>
    <row r="58" spans="1:17" ht="15" customHeight="1"/>
    <row r="59" spans="1:17" ht="15" customHeight="1"/>
    <row r="60" spans="1:17" ht="21" customHeight="1" thickBot="1">
      <c r="F60" s="56"/>
      <c r="G60" s="56"/>
      <c r="H60" s="56"/>
      <c r="I60" s="57"/>
      <c r="J60" s="57"/>
      <c r="K60" s="57"/>
      <c r="L60" s="57"/>
      <c r="M60" s="57"/>
      <c r="N60" s="57"/>
    </row>
    <row r="61" spans="1:17" ht="15" customHeight="1">
      <c r="F61" s="247" t="s">
        <v>43</v>
      </c>
      <c r="G61" s="247"/>
      <c r="H61" s="247"/>
      <c r="I61" s="247"/>
      <c r="J61" s="247"/>
      <c r="K61" s="247"/>
      <c r="L61" s="247"/>
      <c r="M61" s="247"/>
      <c r="N61" s="247"/>
    </row>
    <row r="62" spans="1:17" ht="15" customHeight="1">
      <c r="F62" s="58" t="s">
        <v>44</v>
      </c>
    </row>
    <row r="63" spans="1:17" ht="15" customHeight="1"/>
    <row r="64" spans="1:17" ht="15" customHeight="1"/>
    <row r="65" spans="1:14" ht="15" customHeight="1"/>
    <row r="66" spans="1:14" ht="15" customHeight="1"/>
    <row r="67" spans="1:14" ht="15" customHeight="1"/>
    <row r="68" spans="1:14" ht="15" customHeight="1"/>
    <row r="69" spans="1:14" ht="15" customHeight="1"/>
    <row r="70" spans="1:14" ht="15" customHeight="1">
      <c r="A70" s="59"/>
      <c r="N70" s="60"/>
    </row>
    <row r="71" spans="1:14">
      <c r="A71" s="59"/>
      <c r="N71" s="60"/>
    </row>
  </sheetData>
  <mergeCells count="19">
    <mergeCell ref="F61:N61"/>
    <mergeCell ref="I29:N34"/>
    <mergeCell ref="A32:H34"/>
    <mergeCell ref="A35:H36"/>
    <mergeCell ref="I35:K36"/>
    <mergeCell ref="L35:N36"/>
    <mergeCell ref="D37:E38"/>
    <mergeCell ref="L38:N39"/>
    <mergeCell ref="A40:H40"/>
    <mergeCell ref="L40:N40"/>
    <mergeCell ref="L44:N46"/>
    <mergeCell ref="F54:N55"/>
    <mergeCell ref="D45:E45"/>
    <mergeCell ref="E26:F26"/>
    <mergeCell ref="A12:H14"/>
    <mergeCell ref="I12:N14"/>
    <mergeCell ref="A15:C17"/>
    <mergeCell ref="D15:H17"/>
    <mergeCell ref="I18:N20"/>
  </mergeCells>
  <printOptions horizontalCentered="1"/>
  <pageMargins left="0.3" right="0.3" top="0.5" bottom="0.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0"/>
  <sheetViews>
    <sheetView showGridLines="0" zoomScale="89" zoomScaleNormal="89" workbookViewId="0">
      <selection activeCell="E12" sqref="E12"/>
    </sheetView>
  </sheetViews>
  <sheetFormatPr defaultColWidth="4.7109375" defaultRowHeight="15"/>
  <cols>
    <col min="1" max="1" width="6.85546875" customWidth="1"/>
    <col min="2" max="2" width="18" style="164" customWidth="1"/>
    <col min="3" max="4" width="30.140625" customWidth="1"/>
    <col min="5" max="5" width="16" customWidth="1"/>
    <col min="6" max="6" width="21.42578125" customWidth="1"/>
    <col min="7" max="7" width="21.140625" customWidth="1"/>
    <col min="9" max="9" width="23.85546875" customWidth="1"/>
    <col min="10" max="10" width="11" bestFit="1" customWidth="1"/>
  </cols>
  <sheetData>
    <row r="1" spans="1:10" ht="15" customHeight="1">
      <c r="A1" s="288" t="s">
        <v>19</v>
      </c>
      <c r="B1" s="288"/>
      <c r="C1" s="288"/>
      <c r="D1" s="288"/>
      <c r="E1" s="288"/>
      <c r="F1" s="288"/>
      <c r="G1" s="288"/>
    </row>
    <row r="2" spans="1:10" ht="15" customHeight="1">
      <c r="A2" s="288"/>
      <c r="B2" s="288"/>
      <c r="C2" s="288"/>
      <c r="D2" s="288"/>
      <c r="E2" s="288"/>
      <c r="F2" s="288"/>
      <c r="G2" s="288"/>
    </row>
    <row r="3" spans="1:10" ht="15" customHeight="1">
      <c r="A3" s="288"/>
      <c r="B3" s="288"/>
      <c r="C3" s="288"/>
      <c r="D3" s="288"/>
      <c r="E3" s="288"/>
      <c r="F3" s="288"/>
      <c r="G3" s="288"/>
    </row>
    <row r="4" spans="1:10" s="61" customFormat="1" ht="23.25">
      <c r="A4" s="173"/>
      <c r="B4" s="173"/>
      <c r="C4" s="122"/>
      <c r="D4" s="122"/>
    </row>
    <row r="5" spans="1:10" s="61" customFormat="1" ht="23.25">
      <c r="A5" s="120" t="str">
        <f>invoice!A12</f>
        <v>Invoice No. 59-PS-2022-00071</v>
      </c>
      <c r="B5" s="163"/>
      <c r="C5" s="120"/>
      <c r="D5" s="120"/>
    </row>
    <row r="7" spans="1:10" s="62" customFormat="1" ht="21">
      <c r="A7" s="289" t="s">
        <v>20</v>
      </c>
      <c r="B7" s="289" t="s">
        <v>21</v>
      </c>
      <c r="C7" s="289" t="s">
        <v>22</v>
      </c>
      <c r="D7" s="289" t="s">
        <v>12</v>
      </c>
      <c r="E7" s="289" t="s">
        <v>23</v>
      </c>
      <c r="F7" s="289" t="s">
        <v>13</v>
      </c>
      <c r="G7" s="289" t="s">
        <v>14</v>
      </c>
    </row>
    <row r="8" spans="1:10" s="62" customFormat="1" ht="21">
      <c r="A8" s="290"/>
      <c r="B8" s="290"/>
      <c r="C8" s="290"/>
      <c r="D8" s="290"/>
      <c r="E8" s="290"/>
      <c r="F8" s="290"/>
      <c r="G8" s="290"/>
    </row>
    <row r="9" spans="1:10" s="62" customFormat="1" ht="21">
      <c r="A9" s="230">
        <v>1</v>
      </c>
      <c r="B9" s="224" t="s">
        <v>54</v>
      </c>
      <c r="C9" s="224" t="s">
        <v>58</v>
      </c>
      <c r="D9" s="224" t="s">
        <v>53</v>
      </c>
      <c r="E9" s="222">
        <v>60</v>
      </c>
      <c r="F9" s="219">
        <v>0.19</v>
      </c>
      <c r="G9" s="219">
        <f>+E9*F9</f>
        <v>11.4</v>
      </c>
    </row>
    <row r="10" spans="1:10" s="62" customFormat="1" ht="21">
      <c r="A10" s="230">
        <v>2</v>
      </c>
      <c r="B10" s="224" t="s">
        <v>59</v>
      </c>
      <c r="C10" s="224" t="s">
        <v>58</v>
      </c>
      <c r="D10" s="224" t="s">
        <v>53</v>
      </c>
      <c r="E10" s="222">
        <v>100</v>
      </c>
      <c r="F10" s="219">
        <v>0.19</v>
      </c>
      <c r="G10" s="219">
        <f>+E10*F10</f>
        <v>19</v>
      </c>
    </row>
    <row r="11" spans="1:10" ht="24.95" customHeight="1" thickBot="1">
      <c r="A11" s="220"/>
      <c r="B11" s="221" t="s">
        <v>50</v>
      </c>
      <c r="C11" s="217"/>
      <c r="D11" s="217"/>
      <c r="E11" s="226">
        <f>SUM(E9:E10)</f>
        <v>160</v>
      </c>
      <c r="F11" s="227"/>
      <c r="G11" s="228">
        <f>SUM(G9:G10)</f>
        <v>30.4</v>
      </c>
    </row>
    <row r="12" spans="1:10" ht="24.95" customHeight="1" thickTop="1">
      <c r="J12" s="186"/>
    </row>
    <row r="13" spans="1:10" ht="24.95" customHeight="1">
      <c r="J13" s="186"/>
    </row>
    <row r="14" spans="1:10" ht="24.95" customHeight="1">
      <c r="J14" s="186"/>
    </row>
    <row r="15" spans="1:10" ht="24.95" customHeight="1">
      <c r="J15" s="186"/>
    </row>
    <row r="16" spans="1:10" ht="24.95" customHeight="1">
      <c r="J16" s="186"/>
    </row>
    <row r="17" spans="7:10" ht="24.95" customHeight="1">
      <c r="J17" s="186"/>
    </row>
    <row r="18" spans="7:10" ht="24.95" customHeight="1">
      <c r="J18" s="186"/>
    </row>
    <row r="19" spans="7:10" ht="24.95" customHeight="1">
      <c r="G19" s="199"/>
      <c r="J19" s="186"/>
    </row>
    <row r="20" spans="7:10" ht="24.95" customHeight="1"/>
  </sheetData>
  <mergeCells count="8">
    <mergeCell ref="A1:G3"/>
    <mergeCell ref="A7:A8"/>
    <mergeCell ref="B7:B8"/>
    <mergeCell ref="C7:C8"/>
    <mergeCell ref="E7:E8"/>
    <mergeCell ref="F7:F8"/>
    <mergeCell ref="G7:G8"/>
    <mergeCell ref="D7:D8"/>
  </mergeCells>
  <printOptions horizontalCentered="1"/>
  <pageMargins left="0.31496062992125984" right="0.31496062992125984" top="0.39370078740157483" bottom="0.51181102362204722" header="0.31496062992125984" footer="0.31496062992125984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8"/>
  <sheetViews>
    <sheetView topLeftCell="A22" zoomScale="85" zoomScaleNormal="85" workbookViewId="0">
      <selection activeCell="A12" sqref="A12:H14"/>
    </sheetView>
  </sheetViews>
  <sheetFormatPr defaultRowHeight="15"/>
  <cols>
    <col min="1" max="3" width="9.140625" style="1"/>
    <col min="4" max="4" width="10.28515625" style="1" customWidth="1"/>
    <col min="5" max="5" width="14.28515625" style="1" bestFit="1" customWidth="1"/>
    <col min="6" max="6" width="14.85546875" customWidth="1"/>
    <col min="8" max="8" width="5.85546875" bestFit="1" customWidth="1"/>
    <col min="9" max="9" width="5.28515625" style="1" customWidth="1"/>
    <col min="10" max="10" width="4.28515625" style="1" customWidth="1"/>
    <col min="11" max="11" width="7.42578125" style="1" bestFit="1" customWidth="1"/>
    <col min="12" max="12" width="4.28515625" style="1" customWidth="1"/>
    <col min="13" max="13" width="5.7109375" style="1" bestFit="1" customWidth="1"/>
    <col min="14" max="14" width="7.42578125" style="1" bestFit="1" customWidth="1"/>
    <col min="15" max="15" width="5" style="1" customWidth="1"/>
    <col min="16" max="16" width="9.140625" style="1"/>
    <col min="17" max="17" width="8.140625" style="1" customWidth="1"/>
  </cols>
  <sheetData>
    <row r="1" spans="1:17" ht="24.95" customHeight="1"/>
    <row r="2" spans="1:17" ht="24.95" customHeight="1"/>
    <row r="3" spans="1:17" ht="30" customHeight="1"/>
    <row r="4" spans="1:17" ht="20.25" customHeight="1"/>
    <row r="5" spans="1:17" ht="20.100000000000001" customHeight="1">
      <c r="F5" s="3" t="s">
        <v>0</v>
      </c>
      <c r="G5" s="4" t="s">
        <v>24</v>
      </c>
      <c r="H5" s="4"/>
    </row>
    <row r="6" spans="1:17" ht="20.100000000000001" customHeight="1">
      <c r="F6" s="3" t="s">
        <v>2</v>
      </c>
      <c r="G6" s="4" t="s">
        <v>3</v>
      </c>
      <c r="H6" s="4"/>
    </row>
    <row r="12" spans="1:17" ht="15" customHeight="1">
      <c r="A12" s="235" t="str">
        <f>invoice!A12</f>
        <v>Invoice No. 59-PS-2022-00071</v>
      </c>
      <c r="B12" s="236"/>
      <c r="C12" s="236"/>
      <c r="D12" s="236"/>
      <c r="E12" s="236"/>
      <c r="F12" s="236"/>
      <c r="G12" s="236"/>
      <c r="H12" s="237"/>
      <c r="I12" s="241" t="str">
        <f>invoice!I12</f>
        <v xml:space="preserve">      Date of issue: May 10,2022</v>
      </c>
      <c r="J12" s="241"/>
      <c r="K12" s="241"/>
      <c r="L12" s="241"/>
      <c r="M12" s="241"/>
      <c r="N12" s="241"/>
      <c r="O12" s="241"/>
      <c r="P12" s="241"/>
      <c r="Q12" s="241"/>
    </row>
    <row r="13" spans="1:17" ht="15" customHeight="1">
      <c r="A13" s="238"/>
      <c r="B13" s="239"/>
      <c r="C13" s="239"/>
      <c r="D13" s="239"/>
      <c r="E13" s="239"/>
      <c r="F13" s="239"/>
      <c r="G13" s="239"/>
      <c r="H13" s="240"/>
      <c r="I13" s="241"/>
      <c r="J13" s="241"/>
      <c r="K13" s="241"/>
      <c r="L13" s="241"/>
      <c r="M13" s="241"/>
      <c r="N13" s="241"/>
      <c r="O13" s="241"/>
      <c r="P13" s="241"/>
      <c r="Q13" s="241"/>
    </row>
    <row r="14" spans="1:17" ht="15" customHeight="1">
      <c r="A14" s="238"/>
      <c r="B14" s="239"/>
      <c r="C14" s="239"/>
      <c r="D14" s="239"/>
      <c r="E14" s="239"/>
      <c r="F14" s="239"/>
      <c r="G14" s="239"/>
      <c r="H14" s="240"/>
      <c r="I14" s="241"/>
      <c r="J14" s="241"/>
      <c r="K14" s="241"/>
      <c r="L14" s="241"/>
      <c r="M14" s="241"/>
      <c r="N14" s="241"/>
      <c r="O14" s="241"/>
      <c r="P14" s="241"/>
      <c r="Q14" s="241"/>
    </row>
    <row r="15" spans="1:17" ht="15" customHeight="1">
      <c r="A15" s="295" t="s">
        <v>25</v>
      </c>
      <c r="B15" s="296"/>
      <c r="C15" s="296"/>
      <c r="D15" s="243" t="str">
        <f>invoice!D15</f>
        <v>T/T REMITTANCE WITHIN 90 DAYS AFTER IMPORT PERMIT DATE</v>
      </c>
      <c r="E15" s="243"/>
      <c r="F15" s="243"/>
      <c r="G15" s="243"/>
      <c r="H15" s="243"/>
      <c r="I15" s="5"/>
      <c r="J15" s="6"/>
      <c r="K15" s="6"/>
      <c r="L15" s="6"/>
      <c r="M15" s="6"/>
      <c r="N15" s="6"/>
      <c r="O15" s="6"/>
      <c r="P15" s="6"/>
      <c r="Q15" s="7"/>
    </row>
    <row r="16" spans="1:17" ht="15" customHeight="1">
      <c r="A16" s="274"/>
      <c r="B16" s="275"/>
      <c r="C16" s="275"/>
      <c r="D16" s="243"/>
      <c r="E16" s="243"/>
      <c r="F16" s="243"/>
      <c r="G16" s="243"/>
      <c r="H16" s="243"/>
      <c r="I16" s="8"/>
      <c r="J16" s="9"/>
      <c r="K16" s="9"/>
      <c r="L16" s="9"/>
      <c r="M16" s="9"/>
      <c r="N16" s="9"/>
      <c r="O16" s="9"/>
      <c r="P16" s="9"/>
      <c r="Q16" s="10"/>
    </row>
    <row r="17" spans="1:17" ht="15" customHeight="1">
      <c r="A17" s="297"/>
      <c r="B17" s="298"/>
      <c r="C17" s="298"/>
      <c r="D17" s="243"/>
      <c r="E17" s="243"/>
      <c r="F17" s="243"/>
      <c r="G17" s="243"/>
      <c r="H17" s="243"/>
      <c r="I17" s="8"/>
      <c r="J17" s="9"/>
      <c r="K17" s="9"/>
      <c r="L17" s="9"/>
      <c r="M17" s="9"/>
      <c r="N17" s="9"/>
      <c r="O17" s="9"/>
      <c r="P17" s="9"/>
      <c r="Q17" s="10"/>
    </row>
    <row r="18" spans="1:17" ht="20.25" customHeight="1">
      <c r="A18" s="11" t="s">
        <v>5</v>
      </c>
      <c r="B18" s="12"/>
      <c r="C18" s="12"/>
      <c r="D18" s="12"/>
      <c r="E18" s="12"/>
      <c r="F18" s="12"/>
      <c r="G18" s="12"/>
      <c r="H18" s="13"/>
      <c r="I18" s="299" t="s">
        <v>6</v>
      </c>
      <c r="J18" s="300"/>
      <c r="K18" s="300"/>
      <c r="L18" s="300"/>
      <c r="M18" s="300"/>
      <c r="N18" s="300"/>
      <c r="O18" s="300"/>
      <c r="P18" s="300"/>
      <c r="Q18" s="301"/>
    </row>
    <row r="19" spans="1:17" ht="20.25" customHeight="1">
      <c r="A19" s="14" t="s">
        <v>7</v>
      </c>
      <c r="B19" s="15"/>
      <c r="C19" s="15"/>
      <c r="D19" s="15"/>
      <c r="E19" s="15"/>
      <c r="F19" s="15"/>
      <c r="G19" s="15"/>
      <c r="H19" s="16"/>
      <c r="I19" s="299"/>
      <c r="J19" s="300"/>
      <c r="K19" s="300"/>
      <c r="L19" s="300"/>
      <c r="M19" s="300"/>
      <c r="N19" s="300"/>
      <c r="O19" s="300"/>
      <c r="P19" s="300"/>
      <c r="Q19" s="301"/>
    </row>
    <row r="20" spans="1:17" ht="15.75" customHeight="1">
      <c r="A20" s="123" t="str">
        <f>invoice!A20</f>
        <v>1000 AMAGO, KOURA.,INUKAMI-GUN,</v>
      </c>
      <c r="B20" s="15"/>
      <c r="C20" s="15"/>
      <c r="D20" s="15"/>
      <c r="E20" s="15"/>
      <c r="F20" s="15"/>
      <c r="G20" s="15"/>
      <c r="H20" s="16"/>
      <c r="I20" s="299"/>
      <c r="J20" s="300"/>
      <c r="K20" s="300"/>
      <c r="L20" s="300"/>
      <c r="M20" s="300"/>
      <c r="N20" s="300"/>
      <c r="O20" s="300"/>
      <c r="P20" s="300"/>
      <c r="Q20" s="301"/>
    </row>
    <row r="21" spans="1:17" ht="15" customHeight="1">
      <c r="A21" s="17" t="str">
        <f>invoice!A21</f>
        <v>SHIGA-KEN. 522-0242 JAPAN</v>
      </c>
      <c r="B21" s="15"/>
      <c r="C21" s="15"/>
      <c r="D21" s="15"/>
      <c r="E21" s="15"/>
      <c r="F21" s="15"/>
      <c r="G21" s="15"/>
      <c r="H21" s="16"/>
      <c r="I21" s="18"/>
      <c r="J21" s="18" t="s">
        <v>8</v>
      </c>
      <c r="K21" s="6"/>
      <c r="L21" s="6"/>
      <c r="M21" s="6"/>
      <c r="N21" s="6"/>
      <c r="O21" s="6"/>
      <c r="P21" s="6"/>
      <c r="Q21" s="7"/>
    </row>
    <row r="22" spans="1:17" ht="15" customHeight="1">
      <c r="A22" s="17"/>
      <c r="B22" s="15"/>
      <c r="C22" s="15"/>
      <c r="D22" s="15"/>
      <c r="E22" s="15"/>
      <c r="F22" s="15"/>
      <c r="G22" s="15"/>
      <c r="H22" s="16"/>
      <c r="I22" s="18"/>
      <c r="J22" s="18"/>
      <c r="K22" s="6"/>
      <c r="L22" s="6"/>
      <c r="M22" s="6"/>
      <c r="N22" s="6"/>
      <c r="O22" s="6"/>
      <c r="P22" s="6"/>
      <c r="Q22" s="7"/>
    </row>
    <row r="23" spans="1:17" s="119" customFormat="1" ht="17.25" customHeight="1">
      <c r="A23" s="115" t="str">
        <f>invoice!A23</f>
        <v>ATTENTION PERSON : AOI ONO</v>
      </c>
      <c r="B23" s="116"/>
      <c r="C23" s="116"/>
      <c r="D23" s="116"/>
      <c r="E23" s="116"/>
      <c r="F23" s="116"/>
      <c r="G23" s="116"/>
      <c r="H23" s="117"/>
      <c r="I23" s="25"/>
      <c r="J23" s="25"/>
      <c r="K23" s="25"/>
      <c r="L23" s="25"/>
      <c r="M23" s="25"/>
      <c r="N23" s="25"/>
      <c r="O23" s="25"/>
      <c r="P23" s="25"/>
      <c r="Q23" s="118"/>
    </row>
    <row r="24" spans="1:17" ht="21" customHeight="1">
      <c r="A24" s="63" t="s">
        <v>9</v>
      </c>
      <c r="B24" s="64"/>
      <c r="C24" s="64"/>
      <c r="D24" s="64"/>
      <c r="E24" s="64"/>
      <c r="F24" s="65"/>
      <c r="G24" s="65"/>
      <c r="H24" s="66"/>
      <c r="I24" s="195" t="str">
        <f>invoice!I27</f>
        <v xml:space="preserve">(TOTAL </v>
      </c>
      <c r="J24" s="196"/>
      <c r="K24" s="196"/>
      <c r="L24" s="196">
        <f>invoice!J27</f>
        <v>2</v>
      </c>
      <c r="M24" s="196"/>
      <c r="N24" s="196" t="str">
        <f>invoice!K27</f>
        <v>BOXES)</v>
      </c>
      <c r="O24" s="197"/>
      <c r="P24" s="67"/>
      <c r="Q24" s="68"/>
    </row>
    <row r="25" spans="1:17" ht="15" customHeight="1">
      <c r="A25" s="14"/>
      <c r="B25" s="69"/>
      <c r="C25" s="69"/>
      <c r="D25" s="69"/>
      <c r="E25" s="69"/>
      <c r="F25" s="69"/>
      <c r="G25" s="69"/>
      <c r="H25" s="70"/>
      <c r="I25" s="23"/>
      <c r="J25" s="18"/>
      <c r="K25" s="18"/>
      <c r="L25" s="18"/>
      <c r="M25" s="18"/>
      <c r="N25" s="18"/>
      <c r="O25" s="67"/>
      <c r="P25" s="67"/>
      <c r="Q25" s="68"/>
    </row>
    <row r="26" spans="1:17" ht="19.5" customHeight="1">
      <c r="A26" s="109"/>
      <c r="B26" s="69"/>
      <c r="C26" s="69"/>
      <c r="D26" s="69"/>
      <c r="E26" s="291"/>
      <c r="F26" s="291"/>
      <c r="G26" s="69"/>
      <c r="H26" s="70"/>
      <c r="I26" s="292"/>
      <c r="J26" s="293"/>
      <c r="K26" s="293"/>
      <c r="L26" s="293"/>
      <c r="M26" s="293"/>
      <c r="N26" s="293"/>
      <c r="O26" s="293"/>
      <c r="P26" s="293"/>
      <c r="Q26" s="294"/>
    </row>
    <row r="27" spans="1:17" ht="15" customHeight="1">
      <c r="A27" s="14"/>
      <c r="B27" s="69"/>
      <c r="C27" s="69"/>
      <c r="D27" s="69"/>
      <c r="E27" s="69"/>
      <c r="F27" s="69"/>
      <c r="G27" s="69"/>
      <c r="H27" s="70"/>
      <c r="I27" s="292"/>
      <c r="J27" s="293"/>
      <c r="K27" s="293"/>
      <c r="L27" s="293"/>
      <c r="M27" s="293"/>
      <c r="N27" s="293"/>
      <c r="O27" s="293"/>
      <c r="P27" s="293"/>
      <c r="Q27" s="294"/>
    </row>
    <row r="28" spans="1:17" ht="15" customHeight="1">
      <c r="A28" s="71" t="s">
        <v>10</v>
      </c>
      <c r="B28" s="72"/>
      <c r="C28" s="72"/>
      <c r="D28" s="72"/>
      <c r="E28" s="72"/>
      <c r="F28" s="72"/>
      <c r="G28" s="72"/>
      <c r="H28" s="73"/>
      <c r="I28" s="292"/>
      <c r="J28" s="293"/>
      <c r="K28" s="293"/>
      <c r="L28" s="293"/>
      <c r="M28" s="293"/>
      <c r="N28" s="293"/>
      <c r="O28" s="293"/>
      <c r="P28" s="293"/>
      <c r="Q28" s="294"/>
    </row>
    <row r="29" spans="1:17" ht="15" customHeight="1">
      <c r="A29" s="74"/>
      <c r="B29" s="75"/>
      <c r="C29" s="75"/>
      <c r="D29" s="75"/>
      <c r="E29" s="75"/>
      <c r="F29" s="75"/>
      <c r="G29" s="75"/>
      <c r="H29" s="76"/>
      <c r="I29" s="292"/>
      <c r="J29" s="293"/>
      <c r="K29" s="293"/>
      <c r="L29" s="293"/>
      <c r="M29" s="293"/>
      <c r="N29" s="293"/>
      <c r="O29" s="293"/>
      <c r="P29" s="293"/>
      <c r="Q29" s="294"/>
    </row>
    <row r="30" spans="1:17" ht="15" customHeight="1">
      <c r="A30" s="74" t="s">
        <v>11</v>
      </c>
      <c r="B30" s="75"/>
      <c r="C30" s="75"/>
      <c r="D30" s="75"/>
      <c r="E30" s="74" t="str">
        <f>invoice!E30</f>
        <v>JAPAN</v>
      </c>
      <c r="F30" s="75"/>
      <c r="G30" s="75"/>
      <c r="H30" s="76"/>
      <c r="I30" s="292"/>
      <c r="J30" s="293"/>
      <c r="K30" s="293"/>
      <c r="L30" s="293"/>
      <c r="M30" s="293"/>
      <c r="N30" s="293"/>
      <c r="O30" s="293"/>
      <c r="P30" s="293"/>
      <c r="Q30" s="294"/>
    </row>
    <row r="31" spans="1:17" ht="15" customHeight="1">
      <c r="A31" s="77"/>
      <c r="B31" s="78"/>
      <c r="C31" s="78"/>
      <c r="D31" s="78"/>
      <c r="E31" s="78"/>
      <c r="F31" s="78"/>
      <c r="G31" s="78"/>
      <c r="H31" s="79"/>
      <c r="I31" s="292"/>
      <c r="J31" s="293"/>
      <c r="K31" s="293"/>
      <c r="L31" s="293"/>
      <c r="M31" s="293"/>
      <c r="N31" s="293"/>
      <c r="O31" s="293"/>
      <c r="P31" s="293"/>
      <c r="Q31" s="294"/>
    </row>
    <row r="32" spans="1:17" ht="15" customHeight="1">
      <c r="A32" s="235" t="s">
        <v>38</v>
      </c>
      <c r="B32" s="251"/>
      <c r="C32" s="251"/>
      <c r="D32" s="251"/>
      <c r="E32" s="251"/>
      <c r="F32" s="251"/>
      <c r="G32" s="251"/>
      <c r="H32" s="252"/>
      <c r="I32" s="80"/>
      <c r="J32" s="67"/>
      <c r="K32" s="67"/>
      <c r="L32" s="67"/>
      <c r="M32" s="67"/>
      <c r="N32" s="67"/>
      <c r="O32" s="67"/>
      <c r="P32" s="67"/>
      <c r="Q32" s="68"/>
    </row>
    <row r="33" spans="1:17" ht="15" customHeight="1">
      <c r="A33" s="253"/>
      <c r="B33" s="254"/>
      <c r="C33" s="254"/>
      <c r="D33" s="254"/>
      <c r="E33" s="254"/>
      <c r="F33" s="254"/>
      <c r="G33" s="254"/>
      <c r="H33" s="255"/>
      <c r="I33" s="80"/>
      <c r="J33" s="67"/>
      <c r="K33" s="67"/>
      <c r="L33" s="67"/>
      <c r="M33" s="67"/>
      <c r="N33" s="67"/>
      <c r="O33" s="67"/>
      <c r="P33" s="67"/>
      <c r="Q33" s="68"/>
    </row>
    <row r="34" spans="1:17" ht="15" customHeight="1">
      <c r="A34" s="256"/>
      <c r="B34" s="257"/>
      <c r="C34" s="257"/>
      <c r="D34" s="257"/>
      <c r="E34" s="257"/>
      <c r="F34" s="257"/>
      <c r="G34" s="257"/>
      <c r="H34" s="258"/>
      <c r="I34" s="81"/>
      <c r="J34" s="82"/>
      <c r="K34" s="82"/>
      <c r="L34" s="82"/>
      <c r="M34" s="82"/>
      <c r="N34" s="82"/>
      <c r="O34" s="82"/>
      <c r="P34" s="82"/>
      <c r="Q34" s="83"/>
    </row>
    <row r="35" spans="1:17" ht="15" customHeight="1">
      <c r="A35" s="259" t="s">
        <v>12</v>
      </c>
      <c r="B35" s="260"/>
      <c r="C35" s="260"/>
      <c r="D35" s="260"/>
      <c r="E35" s="260"/>
      <c r="F35" s="260"/>
      <c r="G35" s="260"/>
      <c r="H35" s="302"/>
      <c r="I35" s="259" t="s">
        <v>26</v>
      </c>
      <c r="J35" s="304"/>
      <c r="K35" s="305"/>
      <c r="L35" s="259" t="s">
        <v>27</v>
      </c>
      <c r="M35" s="304"/>
      <c r="N35" s="305"/>
      <c r="O35" s="308" t="s">
        <v>28</v>
      </c>
      <c r="P35" s="309"/>
      <c r="Q35" s="310"/>
    </row>
    <row r="36" spans="1:17" ht="15" customHeight="1">
      <c r="A36" s="261"/>
      <c r="B36" s="262"/>
      <c r="C36" s="262"/>
      <c r="D36" s="262"/>
      <c r="E36" s="262"/>
      <c r="F36" s="262"/>
      <c r="G36" s="262"/>
      <c r="H36" s="303"/>
      <c r="I36" s="306"/>
      <c r="J36" s="270"/>
      <c r="K36" s="307"/>
      <c r="L36" s="306"/>
      <c r="M36" s="270"/>
      <c r="N36" s="307"/>
      <c r="O36" s="311"/>
      <c r="P36" s="312"/>
      <c r="Q36" s="313"/>
    </row>
    <row r="37" spans="1:17" ht="15" customHeight="1">
      <c r="A37" s="35"/>
      <c r="B37" s="36"/>
      <c r="C37" s="36"/>
      <c r="D37" s="270" t="s">
        <v>39</v>
      </c>
      <c r="E37" s="262"/>
      <c r="F37" s="36"/>
      <c r="G37" s="36"/>
      <c r="H37" s="37"/>
      <c r="I37" s="306"/>
      <c r="J37" s="270"/>
      <c r="K37" s="307"/>
      <c r="L37" s="306"/>
      <c r="M37" s="270"/>
      <c r="N37" s="307"/>
      <c r="O37" s="6"/>
      <c r="P37" s="6"/>
      <c r="Q37" s="7"/>
    </row>
    <row r="38" spans="1:17" ht="15" customHeight="1">
      <c r="A38" s="35"/>
      <c r="B38" s="36"/>
      <c r="C38" s="36"/>
      <c r="D38" s="262"/>
      <c r="E38" s="262"/>
      <c r="F38" s="36"/>
      <c r="G38" s="36"/>
      <c r="H38" s="37"/>
      <c r="I38" s="314">
        <f>'packing attachment'!G10</f>
        <v>4.7</v>
      </c>
      <c r="J38" s="315"/>
      <c r="K38" s="316"/>
      <c r="L38" s="314">
        <f>'packing attachment'!I10+K54</f>
        <v>5.6</v>
      </c>
      <c r="M38" s="315"/>
      <c r="N38" s="316"/>
      <c r="O38" s="314">
        <f>'packing attachment'!J10</f>
        <v>8.4373000000000004E-2</v>
      </c>
      <c r="P38" s="315"/>
      <c r="Q38" s="316"/>
    </row>
    <row r="39" spans="1:17" ht="15" customHeight="1">
      <c r="A39" s="317" t="s">
        <v>15</v>
      </c>
      <c r="B39" s="318"/>
      <c r="C39" s="318"/>
      <c r="D39" s="318"/>
      <c r="E39" s="318"/>
      <c r="F39" s="318"/>
      <c r="G39" s="318"/>
      <c r="H39" s="319"/>
      <c r="I39" s="314"/>
      <c r="J39" s="315"/>
      <c r="K39" s="316"/>
      <c r="L39" s="314"/>
      <c r="M39" s="315"/>
      <c r="N39" s="316"/>
      <c r="O39" s="314"/>
      <c r="P39" s="315"/>
      <c r="Q39" s="316"/>
    </row>
    <row r="40" spans="1:17" ht="15" customHeight="1">
      <c r="A40" s="187"/>
      <c r="B40" s="188"/>
      <c r="C40" s="188"/>
      <c r="D40" s="188"/>
      <c r="E40" s="188"/>
      <c r="F40" s="188"/>
      <c r="G40" s="188"/>
      <c r="H40" s="189"/>
      <c r="I40" s="314"/>
      <c r="J40" s="315"/>
      <c r="K40" s="316"/>
      <c r="L40" s="314"/>
      <c r="M40" s="315"/>
      <c r="N40" s="316"/>
      <c r="O40" s="314"/>
      <c r="P40" s="315"/>
      <c r="Q40" s="316"/>
    </row>
    <row r="41" spans="1:17" ht="15" customHeight="1">
      <c r="A41" s="20"/>
      <c r="B41" s="188"/>
      <c r="C41" s="188"/>
      <c r="D41" s="188"/>
      <c r="E41" s="188"/>
      <c r="F41" s="188"/>
      <c r="G41" s="188"/>
      <c r="H41" s="189"/>
      <c r="I41" s="314"/>
      <c r="J41" s="315"/>
      <c r="K41" s="316"/>
      <c r="L41" s="314"/>
      <c r="M41" s="315"/>
      <c r="N41" s="316"/>
      <c r="O41" s="314"/>
      <c r="P41" s="315"/>
      <c r="Q41" s="316"/>
    </row>
    <row r="42" spans="1:17" ht="15" customHeight="1">
      <c r="A42" s="20"/>
      <c r="B42" s="84"/>
      <c r="C42" s="84"/>
      <c r="D42" s="84"/>
      <c r="E42" s="84"/>
      <c r="F42" s="84"/>
      <c r="G42" s="84"/>
      <c r="H42" s="85"/>
      <c r="I42" s="314"/>
      <c r="J42" s="315"/>
      <c r="K42" s="316"/>
      <c r="L42" s="314"/>
      <c r="M42" s="315"/>
      <c r="N42" s="316"/>
      <c r="O42" s="314"/>
      <c r="P42" s="315"/>
      <c r="Q42" s="316"/>
    </row>
    <row r="43" spans="1:17" ht="15" customHeight="1">
      <c r="A43" s="86"/>
      <c r="B43" s="27"/>
      <c r="C43" s="27"/>
      <c r="D43" s="27"/>
      <c r="E43" s="27"/>
      <c r="F43" s="27"/>
      <c r="G43" s="27"/>
      <c r="H43" s="87"/>
      <c r="I43" s="314"/>
      <c r="J43" s="315"/>
      <c r="K43" s="316"/>
      <c r="L43" s="314"/>
      <c r="M43" s="315"/>
      <c r="N43" s="316"/>
      <c r="O43" s="314"/>
      <c r="P43" s="315"/>
      <c r="Q43" s="316"/>
    </row>
    <row r="44" spans="1:17" ht="15" customHeight="1">
      <c r="A44" s="88"/>
      <c r="B44" s="30"/>
      <c r="C44" s="30"/>
      <c r="D44" s="30"/>
      <c r="E44" s="30"/>
      <c r="F44" s="30"/>
      <c r="G44" s="30"/>
      <c r="H44" s="31"/>
      <c r="I44" s="314"/>
      <c r="J44" s="315"/>
      <c r="K44" s="316"/>
      <c r="L44" s="314"/>
      <c r="M44" s="315"/>
      <c r="N44" s="316"/>
      <c r="O44" s="314"/>
      <c r="P44" s="315"/>
      <c r="Q44" s="316"/>
    </row>
    <row r="45" spans="1:17" ht="15" customHeight="1">
      <c r="A45" s="193" t="str">
        <f>invoice!A45</f>
        <v xml:space="preserve">Total :                 </v>
      </c>
      <c r="B45" s="194">
        <f>invoice!B45</f>
        <v>160</v>
      </c>
      <c r="C45" s="194" t="str">
        <f>invoice!C45</f>
        <v>PCS</v>
      </c>
      <c r="D45" s="194" t="str">
        <f>invoice!D45</f>
        <v xml:space="preserve">PACKAGES: </v>
      </c>
      <c r="E45" s="194"/>
      <c r="F45" s="194">
        <f>invoice!F45</f>
        <v>2</v>
      </c>
      <c r="G45" s="9" t="str">
        <f>invoice!G45</f>
        <v>BOXES</v>
      </c>
      <c r="H45" s="31"/>
      <c r="I45" s="89"/>
      <c r="J45" s="90"/>
      <c r="K45" s="91"/>
      <c r="L45" s="89"/>
      <c r="M45" s="90"/>
      <c r="N45" s="91"/>
      <c r="O45" s="89"/>
      <c r="P45" s="90"/>
      <c r="Q45" s="91"/>
    </row>
    <row r="46" spans="1:17" ht="15" customHeight="1">
      <c r="A46" s="88"/>
      <c r="B46" s="30"/>
      <c r="C46" s="30"/>
      <c r="D46" s="30"/>
      <c r="E46" s="30"/>
      <c r="F46" s="30"/>
      <c r="G46" s="30"/>
      <c r="H46" s="31"/>
      <c r="I46" s="89"/>
      <c r="J46" s="90"/>
      <c r="K46" s="91"/>
      <c r="L46" s="89"/>
      <c r="M46" s="90"/>
      <c r="N46" s="91"/>
      <c r="O46" s="89"/>
      <c r="P46" s="90"/>
      <c r="Q46" s="91"/>
    </row>
    <row r="47" spans="1:17" ht="15" customHeight="1">
      <c r="A47" s="88"/>
      <c r="B47" s="30"/>
      <c r="C47" s="30"/>
      <c r="D47" s="30"/>
      <c r="E47" s="30"/>
      <c r="F47" s="30"/>
      <c r="G47" s="30"/>
      <c r="H47" s="31"/>
      <c r="I47" s="89"/>
      <c r="J47" s="90"/>
      <c r="K47" s="91"/>
      <c r="L47" s="89"/>
      <c r="M47" s="90"/>
      <c r="N47" s="91"/>
      <c r="O47" s="89"/>
      <c r="P47" s="90"/>
      <c r="Q47" s="91"/>
    </row>
    <row r="48" spans="1:17" ht="15" customHeight="1">
      <c r="A48" s="124"/>
      <c r="B48" s="125"/>
      <c r="C48" s="125"/>
      <c r="D48" s="125"/>
      <c r="E48" s="49"/>
      <c r="F48" s="49"/>
      <c r="G48" s="30"/>
      <c r="H48" s="31"/>
      <c r="I48" s="320" t="s">
        <v>16</v>
      </c>
      <c r="J48" s="321"/>
      <c r="K48" s="322"/>
      <c r="L48" s="320" t="s">
        <v>16</v>
      </c>
      <c r="M48" s="321"/>
      <c r="N48" s="322"/>
      <c r="O48" s="320" t="s">
        <v>29</v>
      </c>
      <c r="P48" s="321"/>
      <c r="Q48" s="322"/>
    </row>
    <row r="49" spans="1:17" ht="15" customHeight="1">
      <c r="A49" s="124"/>
      <c r="B49" s="125"/>
      <c r="C49" s="125"/>
      <c r="D49" s="125"/>
      <c r="E49" s="49"/>
      <c r="F49" s="49"/>
      <c r="G49" s="30"/>
      <c r="H49" s="31"/>
      <c r="I49" s="323"/>
      <c r="J49" s="324"/>
      <c r="K49" s="325"/>
      <c r="L49" s="323"/>
      <c r="M49" s="324"/>
      <c r="N49" s="325"/>
      <c r="O49" s="323"/>
      <c r="P49" s="324"/>
      <c r="Q49" s="325"/>
    </row>
    <row r="50" spans="1:17" ht="17.25" customHeight="1">
      <c r="A50" s="130"/>
      <c r="B50" s="131"/>
      <c r="C50" s="131"/>
      <c r="D50" s="128"/>
      <c r="E50" s="18"/>
      <c r="F50" s="54"/>
      <c r="G50" s="30"/>
      <c r="H50" s="30"/>
      <c r="I50" s="92"/>
      <c r="J50" s="92"/>
      <c r="K50" s="92"/>
      <c r="L50" s="92"/>
      <c r="M50" s="92"/>
      <c r="N50" s="92"/>
      <c r="O50" s="92"/>
      <c r="P50" s="92"/>
      <c r="Q50" s="93"/>
    </row>
    <row r="51" spans="1:17" ht="15" customHeight="1">
      <c r="A51" s="94"/>
      <c r="B51" s="326"/>
      <c r="C51" s="326"/>
      <c r="D51" s="326"/>
      <c r="E51" s="95"/>
      <c r="F51" s="113"/>
      <c r="G51" s="96"/>
      <c r="H51" s="96"/>
      <c r="I51" s="97"/>
      <c r="J51" s="98"/>
      <c r="K51" s="99"/>
      <c r="L51" s="97"/>
      <c r="M51" s="99"/>
      <c r="N51" s="97"/>
      <c r="O51" s="97"/>
      <c r="P51" s="100"/>
      <c r="Q51" s="101"/>
    </row>
    <row r="52" spans="1:17" ht="15" customHeight="1">
      <c r="A52" s="94"/>
      <c r="B52" s="102"/>
      <c r="C52" s="96"/>
      <c r="D52" s="102"/>
      <c r="E52" s="95"/>
      <c r="F52" s="114"/>
      <c r="G52" s="112"/>
      <c r="H52" s="96"/>
      <c r="I52" s="97"/>
      <c r="J52" s="98"/>
      <c r="K52" s="99"/>
      <c r="L52" s="100"/>
      <c r="M52" s="111"/>
      <c r="N52" s="100"/>
      <c r="O52" s="97"/>
      <c r="P52" s="100"/>
      <c r="Q52" s="101"/>
    </row>
    <row r="53" spans="1:17" ht="15" customHeight="1">
      <c r="A53" s="198"/>
      <c r="B53" s="175"/>
      <c r="C53" s="176"/>
      <c r="D53" s="175"/>
      <c r="E53" s="177"/>
      <c r="F53" s="177"/>
      <c r="G53" s="171"/>
      <c r="H53" s="178"/>
      <c r="I53" s="179"/>
      <c r="J53" s="183"/>
      <c r="K53" s="183"/>
      <c r="L53" s="180"/>
      <c r="M53" s="183"/>
      <c r="N53" s="181"/>
      <c r="O53" s="182"/>
      <c r="P53" s="176"/>
      <c r="Q53" s="101"/>
    </row>
    <row r="54" spans="1:17" ht="15" customHeight="1">
      <c r="A54" s="216"/>
      <c r="B54" s="185"/>
      <c r="C54" s="148"/>
      <c r="D54" s="148"/>
      <c r="E54" s="147"/>
      <c r="F54" s="147"/>
      <c r="G54" s="148"/>
      <c r="H54" s="149"/>
      <c r="I54" s="150"/>
      <c r="J54" s="151"/>
      <c r="K54" s="152"/>
      <c r="L54" s="153"/>
      <c r="M54" s="146"/>
      <c r="N54" s="152"/>
      <c r="O54" s="153"/>
      <c r="P54" s="155"/>
      <c r="Q54" s="103"/>
    </row>
    <row r="55" spans="1:17" ht="15" customHeight="1"/>
    <row r="56" spans="1:17" ht="15" customHeight="1">
      <c r="N56" s="156"/>
      <c r="P56" s="104"/>
    </row>
    <row r="57" spans="1:17" ht="15" customHeight="1">
      <c r="P57" s="104"/>
    </row>
    <row r="58" spans="1:17" ht="15" customHeight="1"/>
    <row r="59" spans="1:17" ht="15" customHeight="1">
      <c r="F59" s="286" t="s">
        <v>17</v>
      </c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</row>
    <row r="60" spans="1:17" ht="15" customHeight="1"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</row>
    <row r="61" spans="1:17" ht="7.5" customHeight="1"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</row>
    <row r="62" spans="1:17" ht="15" customHeight="1">
      <c r="F62" s="4" t="s">
        <v>18</v>
      </c>
    </row>
    <row r="63" spans="1:17" ht="15" customHeight="1"/>
    <row r="64" spans="1:17" ht="15" customHeight="1"/>
    <row r="65" spans="1:17" ht="15" customHeight="1"/>
    <row r="66" spans="1:17" ht="15" customHeight="1" thickBot="1">
      <c r="F66" s="56"/>
      <c r="G66" s="56"/>
      <c r="H66" s="56"/>
      <c r="I66" s="57"/>
      <c r="J66" s="57"/>
      <c r="K66" s="57"/>
      <c r="L66" s="57"/>
      <c r="M66" s="57"/>
      <c r="N66" s="57"/>
      <c r="O66" s="57"/>
      <c r="P66" s="57"/>
      <c r="Q66" s="57"/>
    </row>
    <row r="67" spans="1:17" ht="21" customHeight="1">
      <c r="F67" s="247" t="s">
        <v>43</v>
      </c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</row>
    <row r="68" spans="1:17" ht="15" customHeight="1">
      <c r="F68" s="58" t="s">
        <v>44</v>
      </c>
    </row>
    <row r="69" spans="1:17" ht="15" customHeight="1"/>
    <row r="70" spans="1:17" ht="15" customHeight="1"/>
    <row r="71" spans="1:17" ht="15" customHeight="1"/>
    <row r="72" spans="1:17" ht="15" customHeight="1">
      <c r="A72" s="105"/>
      <c r="B72" s="106"/>
      <c r="C72" s="106"/>
      <c r="D72" s="106"/>
      <c r="E72" s="106"/>
      <c r="F72" s="107"/>
      <c r="G72" s="107"/>
      <c r="H72" s="107"/>
      <c r="I72" s="106"/>
      <c r="J72" s="106"/>
      <c r="K72" s="106"/>
      <c r="L72" s="106"/>
      <c r="M72" s="106"/>
      <c r="N72" s="106"/>
      <c r="O72" s="106"/>
      <c r="P72" s="60"/>
      <c r="Q72" s="60"/>
    </row>
    <row r="73" spans="1:17" ht="15" customHeight="1"/>
    <row r="74" spans="1:17" ht="15" customHeight="1"/>
    <row r="75" spans="1:17" ht="15" customHeight="1"/>
    <row r="76" spans="1:17" ht="15" customHeight="1"/>
    <row r="77" spans="1:17" ht="15" customHeight="1"/>
    <row r="78" spans="1:17" ht="15" customHeight="1"/>
    <row r="79" spans="1:17" ht="15" customHeight="1"/>
    <row r="80" spans="1:17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</sheetData>
  <mergeCells count="23">
    <mergeCell ref="F67:Q67"/>
    <mergeCell ref="A32:H34"/>
    <mergeCell ref="A35:H36"/>
    <mergeCell ref="I35:K37"/>
    <mergeCell ref="L35:N37"/>
    <mergeCell ref="O35:Q36"/>
    <mergeCell ref="D37:E38"/>
    <mergeCell ref="I38:K44"/>
    <mergeCell ref="L38:N44"/>
    <mergeCell ref="O38:Q44"/>
    <mergeCell ref="A39:H39"/>
    <mergeCell ref="I48:K49"/>
    <mergeCell ref="L48:N49"/>
    <mergeCell ref="O48:Q49"/>
    <mergeCell ref="B51:D51"/>
    <mergeCell ref="F59:Q60"/>
    <mergeCell ref="E26:F26"/>
    <mergeCell ref="I26:Q31"/>
    <mergeCell ref="A12:H14"/>
    <mergeCell ref="I12:Q14"/>
    <mergeCell ref="A15:C17"/>
    <mergeCell ref="D15:H17"/>
    <mergeCell ref="I18:Q20"/>
  </mergeCells>
  <printOptions horizontalCentered="1"/>
  <pageMargins left="0.3" right="0.3" top="0.5" bottom="0.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1"/>
  <sheetViews>
    <sheetView showGridLines="0" tabSelected="1" zoomScale="90" zoomScaleNormal="90" workbookViewId="0">
      <selection activeCell="A3" sqref="A3:J12"/>
    </sheetView>
  </sheetViews>
  <sheetFormatPr defaultColWidth="4.7109375" defaultRowHeight="15"/>
  <cols>
    <col min="1" max="1" width="11.140625" style="166" customWidth="1"/>
    <col min="2" max="2" width="23.5703125" style="166" customWidth="1"/>
    <col min="3" max="3" width="17.85546875" style="168" customWidth="1"/>
    <col min="4" max="4" width="8.7109375" style="166" customWidth="1"/>
    <col min="5" max="5" width="10" style="166" customWidth="1"/>
    <col min="6" max="6" width="11.28515625" style="166" customWidth="1"/>
    <col min="7" max="7" width="10.42578125" style="166" bestFit="1" customWidth="1"/>
    <col min="8" max="8" width="12.140625" style="166" customWidth="1"/>
    <col min="9" max="9" width="12.42578125" style="166" bestFit="1" customWidth="1"/>
    <col min="10" max="11" width="16.28515625" style="166" bestFit="1" customWidth="1"/>
    <col min="12" max="12" width="16.42578125" style="166" customWidth="1"/>
    <col min="13" max="13" width="10.42578125" style="157" bestFit="1" customWidth="1"/>
    <col min="14" max="14" width="12.7109375" style="157" bestFit="1" customWidth="1"/>
    <col min="15" max="15" width="8.5703125" style="157" bestFit="1" customWidth="1"/>
    <col min="16" max="16384" width="4.7109375" style="157"/>
  </cols>
  <sheetData>
    <row r="1" spans="1:12" ht="33" customHeight="1">
      <c r="A1" s="288" t="s">
        <v>30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190"/>
    </row>
    <row r="2" spans="1:12" ht="21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190"/>
    </row>
    <row r="3" spans="1:12" s="159" customFormat="1" ht="23.25">
      <c r="A3" s="162"/>
      <c r="B3" s="162"/>
      <c r="C3" s="158"/>
      <c r="D3" s="165"/>
      <c r="E3" s="158"/>
      <c r="F3" s="158"/>
      <c r="G3" s="158"/>
    </row>
    <row r="4" spans="1:12" s="159" customFormat="1" ht="23.25">
      <c r="A4" s="108" t="str">
        <f>'invoice attachment'!A5</f>
        <v>Invoice No. 59-PS-2022-00071</v>
      </c>
      <c r="B4" s="108"/>
      <c r="C4" s="167"/>
      <c r="D4" s="160"/>
      <c r="E4" s="160"/>
      <c r="F4" s="160"/>
      <c r="G4" s="160"/>
      <c r="I4" s="174"/>
    </row>
    <row r="6" spans="1:12" s="161" customFormat="1" ht="18.75" customHeight="1">
      <c r="A6" s="333" t="s">
        <v>31</v>
      </c>
      <c r="B6" s="329" t="s">
        <v>22</v>
      </c>
      <c r="C6" s="329" t="s">
        <v>37</v>
      </c>
      <c r="D6" s="331" t="s">
        <v>41</v>
      </c>
      <c r="E6" s="331" t="s">
        <v>42</v>
      </c>
      <c r="F6" s="329" t="s">
        <v>32</v>
      </c>
      <c r="G6" s="329" t="s">
        <v>33</v>
      </c>
      <c r="H6" s="327" t="s">
        <v>40</v>
      </c>
      <c r="I6" s="329" t="s">
        <v>34</v>
      </c>
      <c r="J6" s="329" t="s">
        <v>28</v>
      </c>
    </row>
    <row r="7" spans="1:12" s="162" customFormat="1" ht="18" customHeight="1">
      <c r="A7" s="334"/>
      <c r="B7" s="330"/>
      <c r="C7" s="330"/>
      <c r="D7" s="332"/>
      <c r="E7" s="332"/>
      <c r="F7" s="330"/>
      <c r="G7" s="330"/>
      <c r="H7" s="328"/>
      <c r="I7" s="330"/>
      <c r="J7" s="330"/>
    </row>
    <row r="8" spans="1:12" s="162" customFormat="1" ht="18" customHeight="1">
      <c r="A8" s="223">
        <v>1</v>
      </c>
      <c r="B8" s="224" t="str">
        <f>+'invoice attachment'!C9</f>
        <v>PR-142T20A</v>
      </c>
      <c r="C8" s="224" t="str">
        <f>+'invoice attachment'!D9</f>
        <v>Protector</v>
      </c>
      <c r="D8" s="224">
        <v>1</v>
      </c>
      <c r="E8" s="224">
        <v>60</v>
      </c>
      <c r="F8" s="224">
        <f>+D8*E8</f>
        <v>60</v>
      </c>
      <c r="G8" s="232">
        <f>+I8-H8</f>
        <v>1.7000000000000002</v>
      </c>
      <c r="H8" s="232">
        <v>0.5</v>
      </c>
      <c r="I8" s="232">
        <v>2.2000000000000002</v>
      </c>
      <c r="J8" s="231">
        <f>0.43*0.29*0.23</f>
        <v>2.8680999999999998E-2</v>
      </c>
    </row>
    <row r="9" spans="1:12" s="162" customFormat="1" ht="18" customHeight="1">
      <c r="A9" s="229">
        <v>2</v>
      </c>
      <c r="B9" s="224" t="str">
        <f>+B8</f>
        <v>PR-142T20A</v>
      </c>
      <c r="C9" s="224" t="str">
        <f>+C8</f>
        <v>Protector</v>
      </c>
      <c r="D9" s="224">
        <v>1</v>
      </c>
      <c r="E9" s="224">
        <v>100</v>
      </c>
      <c r="F9" s="224">
        <f>+D9*E9</f>
        <v>100</v>
      </c>
      <c r="G9" s="232">
        <f>+I9-H9</f>
        <v>3</v>
      </c>
      <c r="H9" s="232">
        <v>0.4</v>
      </c>
      <c r="I9" s="232">
        <v>3.4</v>
      </c>
      <c r="J9" s="231">
        <v>5.5692000000000005E-2</v>
      </c>
    </row>
    <row r="10" spans="1:12" ht="20.25" thickBot="1">
      <c r="A10" s="191"/>
      <c r="B10" s="192" t="s">
        <v>50</v>
      </c>
      <c r="C10" s="217"/>
      <c r="D10" s="225">
        <f>SUM(D8:D9)</f>
        <v>2</v>
      </c>
      <c r="E10" s="225"/>
      <c r="F10" s="225">
        <f>SUM(F8:F9)</f>
        <v>160</v>
      </c>
      <c r="G10" s="225">
        <f>SUM(G8:G9)</f>
        <v>4.7</v>
      </c>
      <c r="H10" s="225">
        <f>SUM(H8:H9)</f>
        <v>0.9</v>
      </c>
      <c r="I10" s="225">
        <f>SUM(I8:I9)</f>
        <v>5.6</v>
      </c>
      <c r="J10" s="225">
        <f>SUM(J8:J9)</f>
        <v>8.4373000000000004E-2</v>
      </c>
      <c r="K10" s="218"/>
      <c r="L10" s="157"/>
    </row>
    <row r="11" spans="1:12" ht="15.75" thickTop="1"/>
  </sheetData>
  <mergeCells count="11">
    <mergeCell ref="A1:K2"/>
    <mergeCell ref="H6:H7"/>
    <mergeCell ref="I6:I7"/>
    <mergeCell ref="J6:J7"/>
    <mergeCell ref="G6:G7"/>
    <mergeCell ref="F6:F7"/>
    <mergeCell ref="D6:D7"/>
    <mergeCell ref="A6:A7"/>
    <mergeCell ref="B6:B7"/>
    <mergeCell ref="C6:C7"/>
    <mergeCell ref="E6:E7"/>
  </mergeCells>
  <phoneticPr fontId="14" type="noConversion"/>
  <printOptions horizontalCentered="1"/>
  <pageMargins left="0" right="0" top="0" bottom="0" header="0" footer="0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invoice</vt:lpstr>
      <vt:lpstr>invoice attachment</vt:lpstr>
      <vt:lpstr>packing list </vt:lpstr>
      <vt:lpstr>packing attachment</vt:lpstr>
      <vt:lpstr>invoice!Print_Area</vt:lpstr>
      <vt:lpstr>'invoice attachment'!Print_Area</vt:lpstr>
      <vt:lpstr>'packing attachment'!Print_Area</vt:lpstr>
      <vt:lpstr>'packing list '!Print_Area</vt:lpstr>
      <vt:lpstr>'invoice attachment'!Print_Titles</vt:lpstr>
      <vt:lpstr>'packing attachment'!Print_Titles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HEndaya</dc:creator>
  <cp:lastModifiedBy>FAS</cp:lastModifiedBy>
  <cp:lastPrinted>2021-12-10T05:48:32Z</cp:lastPrinted>
  <dcterms:created xsi:type="dcterms:W3CDTF">2014-10-03T10:40:40Z</dcterms:created>
  <dcterms:modified xsi:type="dcterms:W3CDTF">2022-05-10T01:55:33Z</dcterms:modified>
</cp:coreProperties>
</file>