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5.112.200\Material Procurement Shared\001 _Parts SALES_Files 2021\INVOICES 2021\"/>
    </mc:Choice>
  </mc:AlternateContent>
  <xr:revisionPtr revIDLastSave="0" documentId="13_ncr:1_{0413FFB2-E395-4DAF-B121-C8A5E7B42D6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voice" sheetId="1" r:id="rId1"/>
    <sheet name="invoice attachment" sheetId="2" r:id="rId2"/>
    <sheet name="packing list " sheetId="3" r:id="rId3"/>
    <sheet name="packing attachment" sheetId="6" r:id="rId4"/>
  </sheets>
  <externalReferences>
    <externalReference r:id="rId5"/>
  </externalReferences>
  <definedNames>
    <definedName name="_xlnm._FilterDatabase" localSheetId="1" hidden="1">'invoice attachment'!$A$8:$J$8</definedName>
    <definedName name="_xlnm._FilterDatabase" localSheetId="3" hidden="1">'packing attachment'!$A$7:$M$25</definedName>
    <definedName name="_xlnm.Print_Area" localSheetId="0">invoice!$A$1:$N$63</definedName>
    <definedName name="_xlnm.Print_Area" localSheetId="1">'invoice attachment'!$A$1:$G$23</definedName>
    <definedName name="_xlnm.Print_Area" localSheetId="3">'packing attachment'!$A$1:$M$25</definedName>
    <definedName name="_xlnm.Print_Area" localSheetId="2">'packing list '!$A$1:$Q$68</definedName>
    <definedName name="_xlnm.Print_Titles" localSheetId="1">'invoice attachment'!$7:$8</definedName>
    <definedName name="_xlnm.Print_Titles" localSheetId="3">'packing attachment'!$1:$7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6" l="1"/>
  <c r="E25" i="6"/>
  <c r="G9" i="2" l="1"/>
  <c r="D19" i="6"/>
  <c r="D10" i="6" s="1"/>
  <c r="C14" i="6"/>
  <c r="C18" i="6" s="1"/>
  <c r="C22" i="6" s="1"/>
  <c r="C24" i="6" s="1"/>
  <c r="C13" i="6"/>
  <c r="C21" i="6" l="1"/>
  <c r="E23" i="2" l="1"/>
  <c r="H25" i="6" l="1"/>
  <c r="J25" i="6"/>
  <c r="I25" i="6"/>
  <c r="C22" i="2"/>
  <c r="E22" i="2"/>
  <c r="C21" i="2"/>
  <c r="E13" i="2"/>
  <c r="G24" i="6"/>
  <c r="E20" i="2"/>
  <c r="C18" i="2"/>
  <c r="G13" i="2"/>
  <c r="G14" i="2"/>
  <c r="G15" i="2"/>
  <c r="G16" i="2"/>
  <c r="G17" i="2"/>
  <c r="G18" i="2"/>
  <c r="G19" i="2"/>
  <c r="G20" i="2"/>
  <c r="G21" i="2"/>
  <c r="G22" i="2"/>
  <c r="E17" i="2"/>
  <c r="C17" i="2"/>
  <c r="E15" i="2" l="1"/>
  <c r="C23" i="6" l="1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25" i="6" l="1"/>
  <c r="E12" i="2"/>
  <c r="G11" i="2"/>
  <c r="G10" i="2"/>
  <c r="G12" i="2" l="1"/>
  <c r="C10" i="6"/>
  <c r="G23" i="2" l="1"/>
  <c r="F54" i="3" l="1"/>
  <c r="I38" i="3" l="1"/>
  <c r="F52" i="1"/>
  <c r="O38" i="3" l="1"/>
  <c r="N54" i="3" l="1"/>
  <c r="L38" i="3" s="1"/>
  <c r="B45" i="1" l="1"/>
  <c r="L40" i="1" l="1"/>
  <c r="A12" i="3"/>
  <c r="B45" i="3" l="1"/>
  <c r="L44" i="1" l="1"/>
  <c r="I12" i="3" l="1"/>
  <c r="A5" i="2"/>
  <c r="A4" i="6" s="1"/>
  <c r="K52" i="1" l="1"/>
  <c r="A21" i="3" l="1"/>
  <c r="A20" i="3" l="1"/>
  <c r="I24" i="3" l="1"/>
  <c r="A23" i="3" l="1"/>
  <c r="D45" i="3" l="1"/>
  <c r="A45" i="3"/>
  <c r="D15" i="3"/>
</calcChain>
</file>

<file path=xl/sharedStrings.xml><?xml version="1.0" encoding="utf-8"?>
<sst xmlns="http://schemas.openxmlformats.org/spreadsheetml/2006/main" count="171" uniqueCount="95">
  <si>
    <t>TEL :</t>
  </si>
  <si>
    <t>(6343) 455-9600</t>
  </si>
  <si>
    <t>FAX:</t>
  </si>
  <si>
    <t>(6343) 455-6367</t>
  </si>
  <si>
    <t>Payment Terms:</t>
  </si>
  <si>
    <t>MESSRS:</t>
  </si>
  <si>
    <t xml:space="preserve">  Shipping Marks &amp; Nos.</t>
  </si>
  <si>
    <t>FURUKAWA AUTOMOTIVE SYSTEMS INC</t>
  </si>
  <si>
    <t>NO MARKS</t>
  </si>
  <si>
    <t>Shipped per:                            Sailing on/about</t>
  </si>
  <si>
    <t>From :                                       To:</t>
  </si>
  <si>
    <t>Manila, Philippines</t>
  </si>
  <si>
    <t>Description</t>
  </si>
  <si>
    <t>Unit Price</t>
  </si>
  <si>
    <t>Amount</t>
  </si>
  <si>
    <t>(Details as per Attached Sheet)</t>
  </si>
  <si>
    <t>RETURNABLE CASE</t>
  </si>
  <si>
    <t>KGS</t>
  </si>
  <si>
    <t>TOTAL</t>
  </si>
  <si>
    <t>For and on behalf of</t>
  </si>
  <si>
    <t>FURUKAWA AUTOMOTIVE SYSTEMS LIMA PHILIPPINES, INC.</t>
  </si>
  <si>
    <t xml:space="preserve">  Invoice Attachment</t>
  </si>
  <si>
    <t>No.</t>
  </si>
  <si>
    <t>P/O NO.</t>
  </si>
  <si>
    <t>Model No.</t>
  </si>
  <si>
    <t>Qty</t>
  </si>
  <si>
    <t>(6343) 455-6365</t>
  </si>
  <si>
    <t xml:space="preserve">Payment Terms: </t>
  </si>
  <si>
    <t>Net   W/T</t>
  </si>
  <si>
    <t>Gross   W/T</t>
  </si>
  <si>
    <t>Measurement</t>
  </si>
  <si>
    <r>
      <t>m</t>
    </r>
    <r>
      <rPr>
        <b/>
        <sz val="14"/>
        <color indexed="8"/>
        <rFont val="Calibri"/>
        <family val="2"/>
      </rPr>
      <t>³</t>
    </r>
  </si>
  <si>
    <t xml:space="preserve"> Packing  Attachment</t>
  </si>
  <si>
    <t>Package Ref No.</t>
  </si>
  <si>
    <t>Qty.</t>
  </si>
  <si>
    <t>Net W/T</t>
  </si>
  <si>
    <t>Gross W/T</t>
  </si>
  <si>
    <t>PALLET</t>
  </si>
  <si>
    <t>NO.</t>
  </si>
  <si>
    <t>Commodity  : RAW MATERIALS FOR WIREHARNESS</t>
  </si>
  <si>
    <t xml:space="preserve">RAW MATERIALS </t>
  </si>
  <si>
    <t>DESCRIPTION</t>
  </si>
  <si>
    <t>Commodity: RAW MATERIALS FOR WIREHARNESS</t>
  </si>
  <si>
    <t>RAW MATERIALS</t>
  </si>
  <si>
    <t>Box W/T</t>
  </si>
  <si>
    <t>No. of  Box</t>
  </si>
  <si>
    <t>Qty per Box</t>
  </si>
  <si>
    <t>REMARKS: NO COMMERCIAL VALUE</t>
  </si>
  <si>
    <t>NAOKI YAMADA</t>
  </si>
  <si>
    <t>MATERIAL PROCUREMENT DEPUTY DEPARTMENT MANAGER</t>
  </si>
  <si>
    <t>T/T REMITTANCE WITHIN 90 DAYS AFTER IMPORT PERMIT DATE</t>
  </si>
  <si>
    <t>475-2 Fukuoka-cho, Kuwana-shi</t>
  </si>
  <si>
    <t>MIE PREFECTURE JAPAN, 511-0844</t>
  </si>
  <si>
    <t>FURUKAWA LOGISTICS KUWANA LOGISTICS CENTER</t>
  </si>
  <si>
    <t>ATTENTION PERSON :  Mr. Takuya Kitagawa</t>
  </si>
  <si>
    <r>
      <rPr>
        <b/>
        <sz val="16"/>
        <color indexed="8"/>
        <rFont val="Calibri"/>
        <family val="2"/>
      </rPr>
      <t xml:space="preserve">Total :            </t>
    </r>
    <r>
      <rPr>
        <sz val="16"/>
        <color indexed="8"/>
        <rFont val="Calibri"/>
        <family val="2"/>
      </rPr>
      <t xml:space="preserve">     </t>
    </r>
  </si>
  <si>
    <t>PLASTIC PALLET D4-112116</t>
  </si>
  <si>
    <t>Total</t>
  </si>
  <si>
    <t>EXW</t>
  </si>
  <si>
    <t>PCS</t>
  </si>
  <si>
    <t>Connector</t>
  </si>
  <si>
    <t>P21-132-FALP</t>
  </si>
  <si>
    <t>PR-B1100-FALP</t>
  </si>
  <si>
    <t>Protector</t>
  </si>
  <si>
    <t>P21-137-FALP</t>
  </si>
  <si>
    <t>COH-52R10-FALP</t>
  </si>
  <si>
    <t>P21-134-FALP</t>
  </si>
  <si>
    <t>COH-52RA0-FALP</t>
  </si>
  <si>
    <t>Invoice No. 59-PS-2022-00074</t>
  </si>
  <si>
    <t>M89940</t>
  </si>
  <si>
    <t>M64961</t>
  </si>
  <si>
    <t>CAP-TDA2000-FALP</t>
  </si>
  <si>
    <t>M17107</t>
  </si>
  <si>
    <t>M06020</t>
  </si>
  <si>
    <t>MC7316</t>
  </si>
  <si>
    <t>MA0323</t>
  </si>
  <si>
    <t>M53610</t>
  </si>
  <si>
    <t>PR-104TKR0030WCP</t>
  </si>
  <si>
    <t>PR-105TKR0030WCP</t>
  </si>
  <si>
    <t>M56757</t>
  </si>
  <si>
    <t>MA5120</t>
  </si>
  <si>
    <t>Clip</t>
  </si>
  <si>
    <t>ME5576</t>
  </si>
  <si>
    <t>M59640</t>
  </si>
  <si>
    <t>MF8865</t>
  </si>
  <si>
    <t>Cover</t>
  </si>
  <si>
    <t>P21-127-FALP</t>
  </si>
  <si>
    <t>P21-133-FALP</t>
  </si>
  <si>
    <t>P21-135-FALP</t>
  </si>
  <si>
    <t>ME5709</t>
  </si>
  <si>
    <t>P22-003-FALP</t>
  </si>
  <si>
    <t>DA-573-W-FALP</t>
  </si>
  <si>
    <t>( TOTAL  13 PALLETS)</t>
  </si>
  <si>
    <t>PACKAGES: 13 PALLETS)</t>
  </si>
  <si>
    <t xml:space="preserve">      Date of issue: May 12,2022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</si>
</sst>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3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[$-409]d\-mmm\-yy;@"/>
    <numFmt numFmtId="166" formatCode="[$JPY]\ #,##0.00"/>
    <numFmt numFmtId="167" formatCode="0.00_);[Red]\(0.00\)"/>
    <numFmt numFmtId="168" formatCode="_([$JPY]\ * #,##0.00_);_([$JPY]\ * \(#,##0.00\);_([$JPY]\ * &quot;-&quot;??_);_(@_)"/>
    <numFmt numFmtId="169" formatCode="0.000"/>
    <numFmt numFmtId="170" formatCode="&quot;$&quot;#,##0.00"/>
    <numFmt numFmtId="171" formatCode="&quot;¥&quot;#,##0;&quot;¥&quot;\-#,##0"/>
    <numFmt numFmtId="172" formatCode="&quot;¥&quot;#,##0;[Red]&quot;¥&quot;\-#,##0"/>
    <numFmt numFmtId="173" formatCode="&quot;¥&quot;#,##0.00;[Red]&quot;¥&quot;\-#,##0.00"/>
    <numFmt numFmtId="174" formatCode="_ &quot;¥&quot;* #,##0_ ;_ &quot;¥&quot;* \-#,##0_ ;_ &quot;¥&quot;* &quot;-&quot;_ ;_ @_ "/>
    <numFmt numFmtId="175" formatCode="_ * #,##0_ ;_ * \-#,##0_ ;_ * &quot;-&quot;_ ;_ @_ "/>
    <numFmt numFmtId="176" formatCode="_ &quot;¥&quot;* #,##0.00_ ;_ &quot;¥&quot;* \-#,##0.00_ ;_ &quot;¥&quot;* &quot;-&quot;??_ ;_ @_ "/>
    <numFmt numFmtId="177" formatCode="_ * #,##0.00_ ;_ * \-#,##0.00_ ;_ * &quot;-&quot;??_ ;_ @_ "/>
    <numFmt numFmtId="178" formatCode="0_ ;[Red]\-0\ "/>
    <numFmt numFmtId="179" formatCode="_-* #,##0_-;\-* #,##0_-;_-* &quot;-&quot;_-;_-@_-"/>
    <numFmt numFmtId="180" formatCode="d/m/yy\ h:mm"/>
    <numFmt numFmtId="181" formatCode="yy/m/d"/>
    <numFmt numFmtId="182" formatCode="#,##0;&quot;¥&quot;\-#,##0"/>
    <numFmt numFmtId="183" formatCode="_(&quot;HK$&quot;* #,##0_);_(&quot;HK$&quot;* \(#,##0\);_(&quot;HK$&quot;* &quot;-&quot;_);_(@_)"/>
    <numFmt numFmtId="184" formatCode="_-* #,##0\ _P_t_s_-;\-* #,##0\ _P_t_s_-;_-* &quot;-&quot;\ _P_t_s_-;_-@_-"/>
    <numFmt numFmtId="185" formatCode="_-* #,##0.00\ _P_t_s_-;\-* #,##0.00\ _P_t_s_-;_-* &quot;-&quot;??\ _P_t_s_-;_-@_-"/>
    <numFmt numFmtId="186" formatCode="_-* #,##0\ &quot;Pts&quot;_-;\-* #,##0\ &quot;Pts&quot;_-;_-* &quot;-&quot;\ &quot;Pts&quot;_-;_-@_-"/>
    <numFmt numFmtId="187" formatCode="_-* #,##0.00\ &quot;Pts&quot;_-;\-* #,##0.00\ &quot;Pts&quot;_-;_-* &quot;-&quot;??\ &quot;Pts&quot;_-;_-@_-"/>
    <numFmt numFmtId="188" formatCode="_(* #,##0.000000_);_(* \(#,##0.000000\);_(* &quot;-&quot;??_);_(@_)"/>
    <numFmt numFmtId="189" formatCode="&quot;£&quot;#,##0.00;\-&quot;£&quot;#,##0.00"/>
    <numFmt numFmtId="190" formatCode="&quot;£&quot;#,##0.00;[Red]\-&quot;£&quot;#,##0.00"/>
    <numFmt numFmtId="191" formatCode="_-&quot;£&quot;* #,##0_-;\-&quot;£&quot;* #,##0_-;_-&quot;£&quot;* &quot;-&quot;_-;_-@_-"/>
    <numFmt numFmtId="192" formatCode="_-&quot;£&quot;* #,##0.00_-;\-&quot;£&quot;* #,##0.00_-;_-&quot;£&quot;* &quot;-&quot;??_-;_-@_-"/>
    <numFmt numFmtId="193" formatCode="&quot;F&quot;\ #,##0;&quot;F&quot;\ \-#,##0"/>
    <numFmt numFmtId="194" formatCode="&quot;Rp&quot;#,##0;&quot;Rp&quot;\-#,##0"/>
    <numFmt numFmtId="195" formatCode="&quot;F&quot;\ #,##0;[Red]&quot;F&quot;\ \-#,##0"/>
    <numFmt numFmtId="196" formatCode="&quot;F&quot;\ #,##0.00;&quot;F&quot;\ \-#,##0.00"/>
    <numFmt numFmtId="197" formatCode="0.0"/>
    <numFmt numFmtId="198" formatCode="###"/>
    <numFmt numFmtId="199" formatCode="_(&quot;฿&quot;* #,##0_);_(&quot;฿&quot;* \(#,##0\);_(&quot;฿&quot;* &quot;-&quot;_);_(@_)"/>
    <numFmt numFmtId="200" formatCode="_(&quot;฿&quot;* #,##0.00_);_(&quot;฿&quot;* \(#,##0.00\);_(&quot;฿&quot;* &quot;-&quot;??_);_(@_)"/>
    <numFmt numFmtId="201" formatCode="mmm\.yy"/>
    <numFmt numFmtId="202" formatCode="0&quot;  &quot;"/>
    <numFmt numFmtId="203" formatCode="_-* #,##0.00\ [$€-1]_-;\-* #,##0.00\ [$€-1]_-;_-* &quot;-&quot;??\ [$€-1]_-"/>
    <numFmt numFmtId="204" formatCode="###\ ###\ ##0"/>
    <numFmt numFmtId="205" formatCode="_-* #,##0\ &quot;Esc.&quot;_-;\-* #,##0\ &quot;Esc.&quot;_-;_-* &quot;-&quot;\ &quot;Esc.&quot;_-;_-@_-"/>
    <numFmt numFmtId="206" formatCode="_-* #,##0\ _E_s_c_._-;\-* #,##0\ _E_s_c_._-;_-* &quot;-&quot;\ _E_s_c_._-;_-@_-"/>
    <numFmt numFmtId="207" formatCode="_-* #,##0.00\ &quot;Esc.&quot;_-;\-* #,##0.00\ &quot;Esc.&quot;_-;_-* &quot;-&quot;??\ &quot;Esc.&quot;_-;_-@_-"/>
    <numFmt numFmtId="208" formatCode="_-* #,##0.00\ _E_s_c_._-;\-* #,##0.00\ _E_s_c_._-;_-* &quot;-&quot;??\ _E_s_c_._-;_-@_-"/>
    <numFmt numFmtId="209" formatCode="#,##0&quot; /j&quot;"/>
    <numFmt numFmtId="210" formatCode="#,##0&quot; /s&quot;"/>
    <numFmt numFmtId="211" formatCode="[Red]0;[Red]\-0;[Color16]\O\K"/>
    <numFmt numFmtId="212" formatCode="#,##0_)"/>
    <numFmt numFmtId="213" formatCode="#,##0,_)"/>
  </numFmts>
  <fonts count="1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9"/>
      <name val="ＭＳ Ｐゴシック"/>
      <family val="3"/>
      <charset val="128"/>
    </font>
    <font>
      <sz val="16"/>
      <color theme="1"/>
      <name val="Calibri"/>
      <family val="2"/>
      <scheme val="minor"/>
    </font>
    <font>
      <sz val="16"/>
      <color indexed="8"/>
      <name val="Calibri"/>
      <family val="2"/>
    </font>
    <font>
      <b/>
      <sz val="16"/>
      <color indexed="8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indexed="8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6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ＭＳ Ｐゴシック"/>
      <family val="3"/>
      <charset val="128"/>
    </font>
    <font>
      <sz val="10"/>
      <name val="Arial"/>
      <family val="2"/>
    </font>
    <font>
      <sz val="11"/>
      <name val="Arial"/>
      <family val="2"/>
    </font>
    <font>
      <sz val="10"/>
      <name val="Helv"/>
      <family val="2"/>
    </font>
    <font>
      <sz val="12"/>
      <name val="?s???? "/>
      <family val="1"/>
    </font>
    <font>
      <sz val="12"/>
      <name val="新細明?"/>
      <family val="3"/>
      <charset val="128"/>
    </font>
    <font>
      <u/>
      <sz val="8.25"/>
      <color indexed="12"/>
      <name val="?? ?????"/>
      <family val="1"/>
    </font>
    <font>
      <u/>
      <sz val="8.25"/>
      <color indexed="36"/>
      <name val="?? ?????"/>
      <family val="1"/>
    </font>
    <font>
      <u/>
      <sz val="10"/>
      <color indexed="36"/>
      <name val="Arial"/>
      <family val="2"/>
    </font>
    <font>
      <u/>
      <sz val="8.25"/>
      <color indexed="36"/>
      <name val="MS P????"/>
      <family val="3"/>
    </font>
    <font>
      <u/>
      <sz val="8.25"/>
      <color indexed="12"/>
      <name val="MS P????"/>
      <family val="3"/>
    </font>
    <font>
      <u/>
      <sz val="10"/>
      <color indexed="12"/>
      <name val="Arial"/>
      <family val="2"/>
    </font>
    <font>
      <sz val="12"/>
      <name val="??????"/>
      <family val="1"/>
    </font>
    <font>
      <sz val="11"/>
      <name val="MS P????"/>
      <family val="3"/>
    </font>
    <font>
      <u/>
      <sz val="11"/>
      <color indexed="36"/>
      <name val="?l?r ?o?S?V?b?N"/>
      <family val="3"/>
      <charset val="128"/>
    </font>
    <font>
      <u/>
      <sz val="11"/>
      <color indexed="36"/>
      <name val="?l?r ??fc"/>
      <family val="1"/>
      <charset val="128"/>
    </font>
    <font>
      <u/>
      <sz val="11"/>
      <color indexed="36"/>
      <name val="?l?r ??’c"/>
      <family val="1"/>
      <charset val="128"/>
    </font>
    <font>
      <sz val="11"/>
      <name val="??? "/>
      <family val="3"/>
      <charset val="128"/>
    </font>
    <font>
      <sz val="11"/>
      <name val="?l?r ・’c"/>
      <family val="1"/>
      <charset val="128"/>
    </font>
    <font>
      <u/>
      <sz val="11"/>
      <color indexed="12"/>
      <name val="?l?r ??fc"/>
      <family val="1"/>
      <charset val="128"/>
    </font>
    <font>
      <u/>
      <sz val="11"/>
      <color indexed="12"/>
      <name val="?l?r ?o?S?V?b?N"/>
      <family val="3"/>
      <charset val="128"/>
    </font>
    <font>
      <sz val="10"/>
      <name val="?l?r ?o?S?V?b?N"/>
      <family val="3"/>
      <charset val="128"/>
    </font>
    <font>
      <sz val="14"/>
      <name val="System"/>
      <family val="2"/>
    </font>
    <font>
      <sz val="9"/>
      <name val="Arial MT"/>
      <family val="2"/>
    </font>
    <font>
      <sz val="11"/>
      <name val="?l?r ??’c"/>
      <family val="1"/>
      <charset val="128"/>
    </font>
    <font>
      <u/>
      <sz val="11"/>
      <color indexed="36"/>
      <name val="‚l‚r –¾’©"/>
      <family val="1"/>
      <charset val="128"/>
    </font>
    <font>
      <sz val="11"/>
      <name val="‚l‚r ‚oƒSƒVƒbƒN"/>
      <family val="3"/>
      <charset val="128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name val="lr oSVbN"/>
      <family val="3"/>
    </font>
    <font>
      <sz val="12"/>
      <name val="Tms Rmn"/>
      <family val="1"/>
    </font>
    <font>
      <b/>
      <sz val="10"/>
      <name val="Helv"/>
      <family val="2"/>
    </font>
    <font>
      <sz val="12"/>
      <name val="¹ÙÅÁÃ¼"/>
      <family val="2"/>
      <charset val="129"/>
    </font>
    <font>
      <sz val="10"/>
      <color indexed="8"/>
      <name val="Arial"/>
      <family val="2"/>
    </font>
    <font>
      <sz val="10"/>
      <color indexed="19"/>
      <name val="Arial"/>
      <family val="2"/>
    </font>
    <font>
      <i/>
      <sz val="10"/>
      <color indexed="11"/>
      <name val="Arial"/>
      <family val="2"/>
    </font>
    <font>
      <u/>
      <sz val="11"/>
      <color indexed="12"/>
      <name val="‚l‚r –¾’©"/>
      <family val="1"/>
      <charset val="128"/>
    </font>
    <font>
      <i/>
      <sz val="10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8"/>
      <name val="Helv"/>
      <family val="2"/>
    </font>
    <font>
      <b/>
      <sz val="14"/>
      <name val="Helv"/>
      <family val="2"/>
    </font>
    <font>
      <b/>
      <sz val="12"/>
      <name val="Helv"/>
      <family val="2"/>
    </font>
    <font>
      <sz val="10"/>
      <name val="MS Sans Serif"/>
      <family val="2"/>
    </font>
    <font>
      <sz val="10"/>
      <name val="ＭＳ ゴシック"/>
      <family val="3"/>
      <charset val="128"/>
    </font>
    <font>
      <sz val="7"/>
      <name val="Small Fonts"/>
      <family val="2"/>
    </font>
    <font>
      <i/>
      <sz val="10"/>
      <color indexed="23"/>
      <name val="Arial"/>
      <family val="2"/>
    </font>
    <font>
      <sz val="14"/>
      <name val="Helv"/>
      <family val="2"/>
    </font>
    <font>
      <b/>
      <sz val="11"/>
      <name val="Helv"/>
      <family val="2"/>
    </font>
    <font>
      <sz val="10"/>
      <color indexed="18"/>
      <name val="Arial"/>
      <family val="2"/>
    </font>
    <font>
      <sz val="10"/>
      <color indexed="20"/>
      <name val="Arial"/>
      <family val="2"/>
    </font>
    <font>
      <i/>
      <sz val="10"/>
      <color indexed="8"/>
      <name val="Arial"/>
      <family val="2"/>
    </font>
    <font>
      <sz val="12"/>
      <name val="ｹﾙﾅﾁﾃｼ"/>
      <family val="1"/>
      <charset val="128"/>
    </font>
    <font>
      <sz val="11"/>
      <name val="ｵｸｿ "/>
      <family val="3"/>
      <charset val="128"/>
    </font>
    <font>
      <sz val="12"/>
      <name val="宋体"/>
      <charset val="134"/>
    </font>
    <font>
      <sz val="12"/>
      <color indexed="24"/>
      <name val="바탕체"/>
      <family val="3"/>
    </font>
    <font>
      <b/>
      <sz val="18"/>
      <color indexed="24"/>
      <name val="바탕체"/>
      <family val="3"/>
    </font>
    <font>
      <b/>
      <sz val="15"/>
      <color indexed="24"/>
      <name val="바탕체"/>
      <family val="3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2"/>
      <name val="穝灿砰"/>
      <family val="1"/>
    </font>
    <font>
      <sz val="11"/>
      <name val="ＭＳ 明朝"/>
      <family val="1"/>
      <charset val="128"/>
    </font>
    <font>
      <sz val="14"/>
      <name val="ＭＳ 明朝"/>
      <family val="1"/>
      <charset val="128"/>
    </font>
    <font>
      <sz val="11"/>
      <name val="돋움"/>
      <family val="2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sz val="12"/>
      <name val="灿砰"/>
      <family val="1"/>
    </font>
    <font>
      <sz val="12"/>
      <name val="Times New Roman"/>
      <family val="1"/>
    </font>
    <font>
      <b/>
      <sz val="11"/>
      <color indexed="52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sz val="12"/>
      <name val="Osaka"/>
      <family val="3"/>
    </font>
    <font>
      <u/>
      <sz val="10"/>
      <color indexed="12"/>
      <name val="MS Sans Serif"/>
      <family val="2"/>
    </font>
    <font>
      <sz val="10"/>
      <name val="Times New Roman"/>
      <family val="1"/>
    </font>
    <font>
      <u/>
      <sz val="8.25"/>
      <color indexed="20"/>
      <name val="?? ?????"/>
      <family val="1"/>
    </font>
    <font>
      <sz val="14"/>
      <name val="DilleniaUPC"/>
      <family val="1"/>
      <charset val="222"/>
    </font>
    <font>
      <b/>
      <sz val="18"/>
      <name val="Arial"/>
      <family val="2"/>
    </font>
    <font>
      <u/>
      <sz val="10"/>
      <color indexed="14"/>
      <name val="MS Sans Serif"/>
      <family val="2"/>
    </font>
    <font>
      <sz val="10"/>
      <name val="Courier"/>
      <family val="3"/>
    </font>
    <font>
      <sz val="10"/>
      <color indexed="8"/>
      <name val="Times New Roman"/>
      <family val="1"/>
    </font>
    <font>
      <sz val="14"/>
      <name val="AngsanaUPC"/>
      <family val="1"/>
      <charset val="222"/>
    </font>
    <font>
      <sz val="14"/>
      <name val="Cordia New"/>
      <family val="2"/>
      <charset val="222"/>
    </font>
    <font>
      <u/>
      <sz val="11"/>
      <color indexed="36"/>
      <name val="ＭＳ Ｐゴシック"/>
      <family val="3"/>
      <charset val="128"/>
    </font>
    <font>
      <sz val="9"/>
      <name val="MS UI Gothic"/>
      <family val="3"/>
      <charset val="128"/>
    </font>
    <font>
      <sz val="10"/>
      <color rgb="FF000000"/>
      <name val="Times New Roman"/>
      <family val="1"/>
    </font>
    <font>
      <sz val="11"/>
      <color theme="1"/>
      <name val="Calibri"/>
      <family val="3"/>
      <charset val="128"/>
      <scheme val="minor"/>
    </font>
    <font>
      <sz val="9"/>
      <name val="ＭＳ Ｐゴシック"/>
      <family val="3"/>
    </font>
  </fonts>
  <fills count="6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darkGray">
        <fgColor indexed="9"/>
        <bgColor indexed="10"/>
      </patternFill>
    </fill>
    <fill>
      <patternFill patternType="mediumGray">
        <fgColor indexed="9"/>
        <bgColor indexed="1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2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45"/>
        <bgColor indexed="41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71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18" applyNumberFormat="0" applyFill="0" applyAlignment="0" applyProtection="0"/>
    <xf numFmtId="0" fontId="35" fillId="0" borderId="19" applyNumberFormat="0" applyFill="0" applyAlignment="0" applyProtection="0"/>
    <xf numFmtId="0" fontId="36" fillId="0" borderId="20" applyNumberFormat="0" applyFill="0" applyAlignment="0" applyProtection="0"/>
    <xf numFmtId="0" fontId="36" fillId="0" borderId="0" applyNumberFormat="0" applyFill="0" applyBorder="0" applyAlignment="0" applyProtection="0"/>
    <xf numFmtId="0" fontId="37" fillId="3" borderId="0" applyNumberFormat="0" applyBorder="0" applyAlignment="0" applyProtection="0"/>
    <xf numFmtId="0" fontId="38" fillId="4" borderId="0" applyNumberFormat="0" applyBorder="0" applyAlignment="0" applyProtection="0"/>
    <xf numFmtId="0" fontId="39" fillId="6" borderId="21" applyNumberFormat="0" applyAlignment="0" applyProtection="0"/>
    <xf numFmtId="0" fontId="40" fillId="7" borderId="22" applyNumberFormat="0" applyAlignment="0" applyProtection="0"/>
    <xf numFmtId="0" fontId="41" fillId="7" borderId="21" applyNumberFormat="0" applyAlignment="0" applyProtection="0"/>
    <xf numFmtId="0" fontId="42" fillId="0" borderId="23" applyNumberFormat="0" applyFill="0" applyAlignment="0" applyProtection="0"/>
    <xf numFmtId="0" fontId="43" fillId="8" borderId="24" applyNumberFormat="0" applyAlignment="0" applyProtection="0"/>
    <xf numFmtId="0" fontId="44" fillId="0" borderId="0" applyNumberFormat="0" applyFill="0" applyBorder="0" applyAlignment="0" applyProtection="0"/>
    <xf numFmtId="0" fontId="1" fillId="9" borderId="25" applyNumberFormat="0" applyFont="0" applyAlignment="0" applyProtection="0"/>
    <xf numFmtId="0" fontId="45" fillId="0" borderId="0" applyNumberFormat="0" applyFill="0" applyBorder="0" applyAlignment="0" applyProtection="0"/>
    <xf numFmtId="0" fontId="46" fillId="0" borderId="26" applyNumberFormat="0" applyFill="0" applyAlignment="0" applyProtection="0"/>
    <xf numFmtId="0" fontId="47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4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4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8" fillId="5" borderId="0" applyNumberFormat="0" applyBorder="0" applyAlignment="0" applyProtection="0"/>
    <xf numFmtId="0" fontId="47" fillId="13" borderId="0" applyNumberFormat="0" applyBorder="0" applyAlignment="0" applyProtection="0"/>
    <xf numFmtId="0" fontId="47" fillId="17" borderId="0" applyNumberFormat="0" applyBorder="0" applyAlignment="0" applyProtection="0"/>
    <xf numFmtId="0" fontId="47" fillId="21" borderId="0" applyNumberFormat="0" applyBorder="0" applyAlignment="0" applyProtection="0"/>
    <xf numFmtId="0" fontId="47" fillId="25" borderId="0" applyNumberFormat="0" applyBorder="0" applyAlignment="0" applyProtection="0"/>
    <xf numFmtId="0" fontId="47" fillId="29" borderId="0" applyNumberFormat="0" applyBorder="0" applyAlignment="0" applyProtection="0"/>
    <xf numFmtId="0" fontId="47" fillId="33" borderId="0" applyNumberFormat="0" applyBorder="0" applyAlignment="0" applyProtection="0"/>
    <xf numFmtId="38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3" fontId="1" fillId="0" borderId="0" applyFont="0" applyFill="0" applyBorder="0" applyAlignment="0" applyProtection="0"/>
    <xf numFmtId="177" fontId="53" fillId="0" borderId="0"/>
    <xf numFmtId="177" fontId="54" fillId="0" borderId="0"/>
    <xf numFmtId="213" fontId="130" fillId="0" borderId="0" applyFont="0" applyFill="0" applyBorder="0" applyAlignment="0" applyProtection="0"/>
    <xf numFmtId="177" fontId="55" fillId="0" borderId="0" applyNumberFormat="0" applyFill="0" applyBorder="0" applyAlignment="0" applyProtection="0">
      <alignment vertical="top"/>
      <protection locked="0"/>
    </xf>
    <xf numFmtId="177" fontId="56" fillId="0" borderId="0" applyNumberFormat="0" applyFill="0" applyBorder="0" applyAlignment="0" applyProtection="0">
      <alignment vertical="top"/>
      <protection locked="0"/>
    </xf>
    <xf numFmtId="177" fontId="56" fillId="0" borderId="0" applyNumberFormat="0" applyFill="0" applyBorder="0" applyAlignment="0" applyProtection="0">
      <alignment vertical="top"/>
      <protection locked="0"/>
    </xf>
    <xf numFmtId="177" fontId="131" fillId="0" borderId="0" applyNumberFormat="0" applyFill="0" applyBorder="0" applyAlignment="0" applyProtection="0"/>
    <xf numFmtId="177" fontId="57" fillId="0" borderId="0" applyNumberFormat="0" applyFill="0" applyBorder="0" applyAlignment="0" applyProtection="0">
      <alignment vertical="top"/>
      <protection locked="0"/>
    </xf>
    <xf numFmtId="177" fontId="58" fillId="0" borderId="0" applyNumberFormat="0" applyFill="0" applyBorder="0" applyAlignment="0" applyProtection="0">
      <alignment vertical="top"/>
      <protection locked="0"/>
    </xf>
    <xf numFmtId="177" fontId="59" fillId="0" borderId="0" applyNumberFormat="0" applyFill="0" applyBorder="0" applyAlignment="0" applyProtection="0">
      <alignment vertical="top"/>
      <protection locked="0"/>
    </xf>
    <xf numFmtId="177" fontId="55" fillId="0" borderId="0" applyNumberFormat="0" applyFill="0" applyBorder="0" applyAlignment="0" applyProtection="0">
      <alignment vertical="top"/>
      <protection locked="0"/>
    </xf>
    <xf numFmtId="177" fontId="60" fillId="0" borderId="0" applyNumberFormat="0" applyFill="0" applyBorder="0" applyAlignment="0" applyProtection="0">
      <alignment vertical="top"/>
      <protection locked="0"/>
    </xf>
    <xf numFmtId="177" fontId="61" fillId="0" borderId="0" applyFont="0" applyFill="0" applyBorder="0" applyAlignment="0" applyProtection="0"/>
    <xf numFmtId="177" fontId="61" fillId="0" borderId="0"/>
    <xf numFmtId="176" fontId="61" fillId="0" borderId="0" applyFont="0" applyFill="0" applyBorder="0" applyAlignment="0" applyProtection="0"/>
    <xf numFmtId="177" fontId="62" fillId="0" borderId="0"/>
    <xf numFmtId="177" fontId="63" fillId="0" borderId="0" applyNumberFormat="0" applyFill="0" applyBorder="0" applyAlignment="0" applyProtection="0">
      <alignment vertical="top"/>
      <protection locked="0"/>
    </xf>
    <xf numFmtId="177" fontId="64" fillId="0" borderId="0" applyNumberFormat="0" applyFill="0" applyBorder="0" applyAlignment="0" applyProtection="0">
      <alignment vertical="top"/>
      <protection locked="0"/>
    </xf>
    <xf numFmtId="177" fontId="65" fillId="0" borderId="0" applyNumberFormat="0" applyFill="0" applyBorder="0" applyAlignment="0" applyProtection="0">
      <alignment vertical="top"/>
      <protection locked="0"/>
    </xf>
    <xf numFmtId="174" fontId="66" fillId="0" borderId="0" applyFont="0" applyFill="0" applyBorder="0" applyAlignment="0" applyProtection="0"/>
    <xf numFmtId="176" fontId="66" fillId="0" borderId="0" applyFont="0" applyFill="0" applyBorder="0" applyAlignment="0" applyProtection="0"/>
    <xf numFmtId="177" fontId="67" fillId="0" borderId="0" applyFont="0" applyFill="0" applyBorder="0" applyAlignment="0" applyProtection="0"/>
    <xf numFmtId="177" fontId="67" fillId="0" borderId="0" applyFont="0" applyFill="0" applyBorder="0" applyAlignment="0" applyProtection="0"/>
    <xf numFmtId="177" fontId="68" fillId="0" borderId="0" applyNumberFormat="0" applyFill="0" applyBorder="0" applyAlignment="0" applyProtection="0">
      <alignment vertical="top"/>
      <protection locked="0"/>
    </xf>
    <xf numFmtId="177" fontId="69" fillId="0" borderId="0" applyNumberFormat="0" applyFill="0" applyBorder="0" applyAlignment="0" applyProtection="0">
      <alignment vertical="top"/>
      <protection locked="0"/>
    </xf>
    <xf numFmtId="177" fontId="70" fillId="0" borderId="0"/>
    <xf numFmtId="177" fontId="52" fillId="0" borderId="0"/>
    <xf numFmtId="177" fontId="52" fillId="0" borderId="0"/>
    <xf numFmtId="177" fontId="71" fillId="0" borderId="0"/>
    <xf numFmtId="177" fontId="71" fillId="0" borderId="0"/>
    <xf numFmtId="177" fontId="72" fillId="0" borderId="0"/>
    <xf numFmtId="177" fontId="72" fillId="0" borderId="0"/>
    <xf numFmtId="177" fontId="52" fillId="0" borderId="0"/>
    <xf numFmtId="177" fontId="52" fillId="0" borderId="0"/>
    <xf numFmtId="177" fontId="72" fillId="0" borderId="0"/>
    <xf numFmtId="177" fontId="72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2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2" fillId="0" borderId="0"/>
    <xf numFmtId="177" fontId="52" fillId="0" borderId="0"/>
    <xf numFmtId="177" fontId="52" fillId="0" borderId="0"/>
    <xf numFmtId="177" fontId="52" fillId="0" borderId="0"/>
    <xf numFmtId="177" fontId="52" fillId="0" borderId="0"/>
    <xf numFmtId="177" fontId="52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2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50" fillId="0" borderId="0"/>
    <xf numFmtId="177" fontId="71" fillId="0" borderId="0"/>
    <xf numFmtId="177" fontId="71" fillId="0" borderId="0"/>
    <xf numFmtId="177" fontId="71" fillId="0" borderId="0"/>
    <xf numFmtId="177" fontId="72" fillId="0" borderId="0"/>
    <xf numFmtId="177" fontId="71" fillId="0" borderId="0"/>
    <xf numFmtId="177" fontId="71" fillId="0" borderId="0"/>
    <xf numFmtId="177" fontId="50" fillId="0" borderId="0"/>
    <xf numFmtId="177" fontId="72" fillId="0" borderId="0"/>
    <xf numFmtId="177" fontId="52" fillId="0" borderId="0"/>
    <xf numFmtId="173" fontId="73" fillId="0" borderId="0" applyFont="0" applyFill="0" applyBorder="0" applyAlignment="0" applyProtection="0"/>
    <xf numFmtId="172" fontId="73" fillId="0" borderId="0" applyFont="0" applyFill="0" applyBorder="0" applyAlignment="0" applyProtection="0"/>
    <xf numFmtId="177" fontId="74" fillId="0" borderId="0" applyNumberFormat="0" applyFill="0" applyBorder="0" applyAlignment="0" applyProtection="0">
      <alignment vertical="top"/>
      <protection locked="0"/>
    </xf>
    <xf numFmtId="177" fontId="75" fillId="0" borderId="0"/>
    <xf numFmtId="177" fontId="78" fillId="0" borderId="0" applyFont="0" applyFill="0" applyBorder="0" applyAlignment="0" applyProtection="0"/>
    <xf numFmtId="177" fontId="78" fillId="0" borderId="0" applyFont="0" applyFill="0" applyBorder="0" applyAlignment="0" applyProtection="0"/>
    <xf numFmtId="173" fontId="78" fillId="0" borderId="0" applyFont="0" applyFill="0" applyBorder="0" applyAlignment="0" applyProtection="0"/>
    <xf numFmtId="172" fontId="78" fillId="0" borderId="0" applyFont="0" applyFill="0" applyBorder="0" applyAlignment="0" applyProtection="0"/>
    <xf numFmtId="177" fontId="78" fillId="0" borderId="0"/>
    <xf numFmtId="177" fontId="76" fillId="34" borderId="0" applyNumberFormat="0" applyBorder="0" applyAlignment="0" applyProtection="0">
      <alignment vertical="center"/>
    </xf>
    <xf numFmtId="177" fontId="76" fillId="35" borderId="0" applyNumberFormat="0" applyBorder="0" applyAlignment="0" applyProtection="0">
      <alignment vertical="center"/>
    </xf>
    <xf numFmtId="177" fontId="76" fillId="36" borderId="0" applyNumberFormat="0" applyBorder="0" applyAlignment="0" applyProtection="0">
      <alignment vertical="center"/>
    </xf>
    <xf numFmtId="177" fontId="76" fillId="37" borderId="0" applyNumberFormat="0" applyBorder="0" applyAlignment="0" applyProtection="0">
      <alignment vertical="center"/>
    </xf>
    <xf numFmtId="177" fontId="76" fillId="38" borderId="0" applyNumberFormat="0" applyBorder="0" applyAlignment="0" applyProtection="0">
      <alignment vertical="center"/>
    </xf>
    <xf numFmtId="177" fontId="76" fillId="39" borderId="0" applyNumberFormat="0" applyBorder="0" applyAlignment="0" applyProtection="0">
      <alignment vertical="center"/>
    </xf>
    <xf numFmtId="177" fontId="76" fillId="40" borderId="0" applyNumberFormat="0" applyBorder="0" applyAlignment="0" applyProtection="0">
      <alignment vertical="center"/>
    </xf>
    <xf numFmtId="177" fontId="76" fillId="41" borderId="0" applyNumberFormat="0" applyBorder="0" applyAlignment="0" applyProtection="0">
      <alignment vertical="center"/>
    </xf>
    <xf numFmtId="177" fontId="76" fillId="42" borderId="0" applyNumberFormat="0" applyBorder="0" applyAlignment="0" applyProtection="0">
      <alignment vertical="center"/>
    </xf>
    <xf numFmtId="177" fontId="76" fillId="37" borderId="0" applyNumberFormat="0" applyBorder="0" applyAlignment="0" applyProtection="0">
      <alignment vertical="center"/>
    </xf>
    <xf numFmtId="177" fontId="76" fillId="40" borderId="0" applyNumberFormat="0" applyBorder="0" applyAlignment="0" applyProtection="0">
      <alignment vertical="center"/>
    </xf>
    <xf numFmtId="177" fontId="76" fillId="43" borderId="0" applyNumberFormat="0" applyBorder="0" applyAlignment="0" applyProtection="0">
      <alignment vertical="center"/>
    </xf>
    <xf numFmtId="177" fontId="77" fillId="44" borderId="0" applyNumberFormat="0" applyBorder="0" applyAlignment="0" applyProtection="0">
      <alignment vertical="center"/>
    </xf>
    <xf numFmtId="177" fontId="77" fillId="41" borderId="0" applyNumberFormat="0" applyBorder="0" applyAlignment="0" applyProtection="0">
      <alignment vertical="center"/>
    </xf>
    <xf numFmtId="177" fontId="77" fillId="42" borderId="0" applyNumberFormat="0" applyBorder="0" applyAlignment="0" applyProtection="0">
      <alignment vertical="center"/>
    </xf>
    <xf numFmtId="177" fontId="77" fillId="45" borderId="0" applyNumberFormat="0" applyBorder="0" applyAlignment="0" applyProtection="0">
      <alignment vertical="center"/>
    </xf>
    <xf numFmtId="177" fontId="77" fillId="46" borderId="0" applyNumberFormat="0" applyBorder="0" applyAlignment="0" applyProtection="0">
      <alignment vertical="center"/>
    </xf>
    <xf numFmtId="177" fontId="77" fillId="47" borderId="0" applyNumberFormat="0" applyBorder="0" applyAlignment="0" applyProtection="0">
      <alignment vertical="center"/>
    </xf>
    <xf numFmtId="177" fontId="72" fillId="0" borderId="0"/>
    <xf numFmtId="177" fontId="79" fillId="0" borderId="0" applyNumberFormat="0" applyFill="0" applyBorder="0" applyAlignment="0" applyProtection="0"/>
    <xf numFmtId="177" fontId="52" fillId="0" borderId="13"/>
    <xf numFmtId="177" fontId="80" fillId="48" borderId="13"/>
    <xf numFmtId="177" fontId="80" fillId="49" borderId="13"/>
    <xf numFmtId="177" fontId="81" fillId="0" borderId="0"/>
    <xf numFmtId="209" fontId="130" fillId="0" borderId="0" applyFont="0" applyFill="0" applyBorder="0" applyAlignment="0" applyProtection="0"/>
    <xf numFmtId="210" fontId="130" fillId="0" borderId="27" applyFont="0" applyFill="0" applyBorder="0" applyAlignment="0" applyProtection="0">
      <alignment horizontal="center" vertical="center"/>
    </xf>
    <xf numFmtId="180" fontId="6" fillId="0" borderId="0" applyFill="0" applyBorder="0" applyAlignment="0"/>
    <xf numFmtId="189" fontId="50" fillId="0" borderId="0" applyFill="0" applyBorder="0" applyAlignment="0"/>
    <xf numFmtId="190" fontId="50" fillId="0" borderId="0" applyFill="0" applyBorder="0" applyAlignment="0"/>
    <xf numFmtId="191" fontId="50" fillId="0" borderId="0" applyFill="0" applyBorder="0" applyAlignment="0"/>
    <xf numFmtId="192" fontId="50" fillId="0" borderId="0" applyFill="0" applyBorder="0" applyAlignment="0"/>
    <xf numFmtId="188" fontId="50" fillId="0" borderId="0" applyFill="0" applyBorder="0" applyAlignment="0"/>
    <xf numFmtId="193" fontId="50" fillId="0" borderId="0" applyFill="0" applyBorder="0" applyAlignment="0"/>
    <xf numFmtId="189" fontId="50" fillId="0" borderId="0" applyFill="0" applyBorder="0" applyAlignment="0"/>
    <xf numFmtId="188" fontId="50" fillId="0" borderId="0" applyFont="0" applyFill="0" applyBorder="0" applyAlignment="0" applyProtection="0"/>
    <xf numFmtId="178" fontId="132" fillId="0" borderId="0"/>
    <xf numFmtId="178" fontId="132" fillId="0" borderId="0"/>
    <xf numFmtId="211" fontId="130" fillId="0" borderId="0" applyFont="0" applyFill="0" applyBorder="0" applyAlignment="0" applyProtection="0">
      <alignment horizontal="center"/>
      <protection locked="0"/>
    </xf>
    <xf numFmtId="189" fontId="50" fillId="0" borderId="0" applyFont="0" applyFill="0" applyBorder="0" applyAlignment="0" applyProtection="0"/>
    <xf numFmtId="201" fontId="132" fillId="0" borderId="0"/>
    <xf numFmtId="201" fontId="132" fillId="0" borderId="0"/>
    <xf numFmtId="177" fontId="82" fillId="0" borderId="0" applyFill="0" applyBorder="0" applyAlignment="0"/>
    <xf numFmtId="202" fontId="132" fillId="0" borderId="0"/>
    <xf numFmtId="202" fontId="132" fillId="0" borderId="0"/>
    <xf numFmtId="177" fontId="83" fillId="0" borderId="0" applyNumberFormat="0" applyFill="0" applyBorder="0" applyProtection="0">
      <alignment horizontal="left"/>
    </xf>
    <xf numFmtId="188" fontId="50" fillId="0" borderId="0" applyFill="0" applyBorder="0" applyAlignment="0"/>
    <xf numFmtId="189" fontId="50" fillId="0" borderId="0" applyFill="0" applyBorder="0" applyAlignment="0"/>
    <xf numFmtId="188" fontId="50" fillId="0" borderId="0" applyFill="0" applyBorder="0" applyAlignment="0"/>
    <xf numFmtId="193" fontId="50" fillId="0" borderId="0" applyFill="0" applyBorder="0" applyAlignment="0"/>
    <xf numFmtId="189" fontId="50" fillId="0" borderId="0" applyFill="0" applyBorder="0" applyAlignment="0"/>
    <xf numFmtId="177" fontId="84" fillId="0" borderId="0" applyNumberFormat="0" applyFill="0" applyBorder="0" applyProtection="0">
      <alignment horizontal="right"/>
    </xf>
    <xf numFmtId="203" fontId="50" fillId="0" borderId="0" applyFont="0" applyFill="0" applyBorder="0" applyAlignment="0" applyProtection="0"/>
    <xf numFmtId="177" fontId="85" fillId="0" borderId="0" applyNumberFormat="0" applyFill="0" applyBorder="0" applyAlignment="0" applyProtection="0">
      <alignment vertical="top"/>
      <protection locked="0"/>
    </xf>
    <xf numFmtId="177" fontId="86" fillId="0" borderId="0" applyNumberFormat="0" applyFill="0" applyBorder="0" applyProtection="0">
      <alignment horizontal="right"/>
    </xf>
    <xf numFmtId="177" fontId="87" fillId="50" borderId="0" applyNumberFormat="0" applyBorder="0" applyAlignment="0" applyProtection="0"/>
    <xf numFmtId="177" fontId="88" fillId="0" borderId="28" applyNumberFormat="0" applyAlignment="0" applyProtection="0">
      <alignment horizontal="left" vertical="center"/>
    </xf>
    <xf numFmtId="177" fontId="88" fillId="0" borderId="29">
      <alignment horizontal="left" vertical="center"/>
    </xf>
    <xf numFmtId="177" fontId="89" fillId="0" borderId="0"/>
    <xf numFmtId="177" fontId="133" fillId="0" borderId="0"/>
    <xf numFmtId="177" fontId="133" fillId="0" borderId="0"/>
    <xf numFmtId="177" fontId="90" fillId="0" borderId="0"/>
    <xf numFmtId="177" fontId="91" fillId="0" borderId="0"/>
    <xf numFmtId="177" fontId="134" fillId="0" borderId="0" applyNumberFormat="0" applyFill="0" applyBorder="0" applyAlignment="0" applyProtection="0"/>
    <xf numFmtId="177" fontId="129" fillId="0" borderId="0" applyNumberFormat="0" applyFill="0" applyBorder="0" applyAlignment="0" applyProtection="0"/>
    <xf numFmtId="177" fontId="57" fillId="0" borderId="0" applyNumberFormat="0" applyFill="0" applyBorder="0" applyAlignment="0" applyProtection="0">
      <alignment vertical="top"/>
      <protection locked="0"/>
    </xf>
    <xf numFmtId="177" fontId="135" fillId="0" borderId="0"/>
    <xf numFmtId="177" fontId="87" fillId="51" borderId="13" applyNumberFormat="0" applyBorder="0" applyAlignment="0" applyProtection="0"/>
    <xf numFmtId="177" fontId="82" fillId="0" borderId="0" applyNumberFormat="0" applyFill="0" applyBorder="0" applyProtection="0">
      <alignment horizontal="left"/>
    </xf>
    <xf numFmtId="0" fontId="50" fillId="0" borderId="0"/>
    <xf numFmtId="188" fontId="50" fillId="0" borderId="0" applyFill="0" applyBorder="0" applyAlignment="0"/>
    <xf numFmtId="189" fontId="50" fillId="0" borderId="0" applyFill="0" applyBorder="0" applyAlignment="0"/>
    <xf numFmtId="188" fontId="50" fillId="0" borderId="0" applyFill="0" applyBorder="0" applyAlignment="0"/>
    <xf numFmtId="193" fontId="50" fillId="0" borderId="0" applyFill="0" applyBorder="0" applyAlignment="0"/>
    <xf numFmtId="189" fontId="50" fillId="0" borderId="0" applyFill="0" applyBorder="0" applyAlignment="0"/>
    <xf numFmtId="184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92" fillId="0" borderId="0" applyFont="0" applyFill="0" applyBorder="0" applyAlignment="0" applyProtection="0"/>
    <xf numFmtId="205" fontId="50" fillId="0" borderId="0" applyFont="0" applyFill="0" applyBorder="0" applyAlignment="0" applyProtection="0"/>
    <xf numFmtId="207" fontId="50" fillId="0" borderId="0" applyFont="0" applyFill="0" applyBorder="0" applyAlignment="0" applyProtection="0"/>
    <xf numFmtId="186" fontId="50" fillId="0" borderId="0" applyFont="0" applyFill="0" applyBorder="0" applyAlignment="0" applyProtection="0"/>
    <xf numFmtId="187" fontId="50" fillId="0" borderId="0" applyFont="0" applyFill="0" applyBorder="0" applyAlignment="0" applyProtection="0"/>
    <xf numFmtId="177" fontId="92" fillId="0" borderId="0" applyFont="0" applyFill="0" applyBorder="0" applyAlignment="0" applyProtection="0"/>
    <xf numFmtId="177" fontId="92" fillId="0" borderId="0" applyFont="0" applyFill="0" applyBorder="0" applyAlignment="0" applyProtection="0"/>
    <xf numFmtId="177" fontId="93" fillId="0" borderId="0"/>
    <xf numFmtId="177" fontId="94" fillId="0" borderId="0"/>
    <xf numFmtId="177" fontId="135" fillId="0" borderId="0"/>
    <xf numFmtId="177" fontId="135" fillId="0" borderId="0"/>
    <xf numFmtId="181" fontId="6" fillId="0" borderId="0"/>
    <xf numFmtId="177" fontId="50" fillId="0" borderId="0"/>
    <xf numFmtId="177" fontId="51" fillId="0" borderId="0" applyFont="0" applyFill="0" applyBorder="0" applyAlignment="0" applyProtection="0"/>
    <xf numFmtId="177" fontId="51" fillId="0" borderId="0" applyFont="0" applyFill="0" applyBorder="0" applyAlignment="0" applyProtection="0"/>
    <xf numFmtId="177" fontId="71" fillId="0" borderId="0"/>
    <xf numFmtId="177" fontId="71" fillId="0" borderId="0"/>
    <xf numFmtId="177" fontId="83" fillId="0" borderId="0" applyNumberFormat="0" applyFill="0" applyBorder="0" applyProtection="0">
      <alignment horizontal="left"/>
    </xf>
    <xf numFmtId="192" fontId="50" fillId="0" borderId="0" applyFont="0" applyFill="0" applyBorder="0" applyAlignment="0" applyProtection="0"/>
    <xf numFmtId="194" fontId="50" fillId="0" borderId="0" applyFont="0" applyFill="0" applyBorder="0" applyAlignment="0" applyProtection="0"/>
    <xf numFmtId="177" fontId="50" fillId="0" borderId="0" applyFont="0" applyFill="0" applyBorder="0" applyAlignment="0" applyProtection="0"/>
    <xf numFmtId="177" fontId="130" fillId="0" borderId="0" applyFont="0" applyFill="0" applyBorder="0" applyAlignment="0" applyProtection="0"/>
    <xf numFmtId="177" fontId="95" fillId="0" borderId="0" applyNumberFormat="0" applyFill="0" applyBorder="0" applyProtection="0">
      <alignment horizontal="right"/>
    </xf>
    <xf numFmtId="188" fontId="50" fillId="0" borderId="0" applyFill="0" applyBorder="0" applyAlignment="0"/>
    <xf numFmtId="189" fontId="50" fillId="0" borderId="0" applyFill="0" applyBorder="0" applyAlignment="0"/>
    <xf numFmtId="188" fontId="50" fillId="0" borderId="0" applyFill="0" applyBorder="0" applyAlignment="0"/>
    <xf numFmtId="193" fontId="50" fillId="0" borderId="0" applyFill="0" applyBorder="0" applyAlignment="0"/>
    <xf numFmtId="189" fontId="50" fillId="0" borderId="0" applyFill="0" applyBorder="0" applyAlignment="0"/>
    <xf numFmtId="177" fontId="50" fillId="0" borderId="0" applyFont="0" applyFill="0" applyBorder="0" applyProtection="0">
      <alignment horizontal="right"/>
    </xf>
    <xf numFmtId="197" fontId="96" fillId="0" borderId="0" applyFont="0" applyBorder="0" applyAlignment="0">
      <alignment horizontal="right"/>
    </xf>
    <xf numFmtId="206" fontId="50" fillId="0" borderId="0" applyFont="0" applyFill="0" applyBorder="0" applyAlignment="0" applyProtection="0"/>
    <xf numFmtId="198" fontId="52" fillId="0" borderId="30"/>
    <xf numFmtId="204" fontId="136" fillId="0" borderId="0"/>
    <xf numFmtId="177" fontId="52" fillId="0" borderId="0"/>
    <xf numFmtId="177" fontId="97" fillId="0" borderId="0"/>
    <xf numFmtId="177" fontId="82" fillId="0" borderId="0" applyFill="0" applyBorder="0" applyAlignment="0"/>
    <xf numFmtId="195" fontId="50" fillId="0" borderId="0" applyFill="0" applyBorder="0" applyAlignment="0"/>
    <xf numFmtId="196" fontId="50" fillId="0" borderId="0" applyFill="0" applyBorder="0" applyAlignment="0"/>
    <xf numFmtId="177" fontId="98" fillId="0" borderId="0" applyNumberFormat="0" applyFill="0" applyBorder="0" applyAlignment="0" applyProtection="0"/>
    <xf numFmtId="177" fontId="99" fillId="52" borderId="31" applyNumberFormat="0" applyAlignment="0" applyProtection="0"/>
    <xf numFmtId="208" fontId="50" fillId="0" borderId="0" applyFont="0" applyFill="0" applyBorder="0" applyAlignment="0" applyProtection="0"/>
    <xf numFmtId="212" fontId="130" fillId="0" borderId="0" applyFont="0" applyFill="0" applyBorder="0" applyAlignment="0" applyProtection="0"/>
    <xf numFmtId="177" fontId="100" fillId="0" borderId="0" applyNumberFormat="0" applyFill="0" applyBorder="0" applyProtection="0">
      <alignment horizontal="right"/>
    </xf>
    <xf numFmtId="177" fontId="101" fillId="0" borderId="0" applyFont="0" applyFill="0" applyBorder="0" applyAlignment="0" applyProtection="0"/>
    <xf numFmtId="177" fontId="50" fillId="0" borderId="0"/>
    <xf numFmtId="177" fontId="6" fillId="0" borderId="0" applyFont="0" applyFill="0" applyBorder="0" applyAlignment="0" applyProtection="0"/>
    <xf numFmtId="175" fontId="102" fillId="0" borderId="0" applyFont="0" applyFill="0" applyBorder="0" applyAlignment="0" applyProtection="0"/>
    <xf numFmtId="177" fontId="102" fillId="0" borderId="0" applyFont="0" applyFill="0" applyBorder="0" applyAlignment="0" applyProtection="0"/>
    <xf numFmtId="174" fontId="102" fillId="0" borderId="0" applyFont="0" applyFill="0" applyBorder="0" applyAlignment="0" applyProtection="0"/>
    <xf numFmtId="176" fontId="102" fillId="0" borderId="0" applyFont="0" applyFill="0" applyBorder="0" applyAlignment="0" applyProtection="0"/>
    <xf numFmtId="177" fontId="102" fillId="0" borderId="0"/>
    <xf numFmtId="177" fontId="137" fillId="0" borderId="0" applyFont="0" applyFill="0" applyBorder="0" applyAlignment="0" applyProtection="0"/>
    <xf numFmtId="177" fontId="137" fillId="0" borderId="0" applyFont="0" applyFill="0" applyBorder="0" applyAlignment="0" applyProtection="0"/>
    <xf numFmtId="199" fontId="137" fillId="0" borderId="0" applyFont="0" applyFill="0" applyBorder="0" applyAlignment="0" applyProtection="0"/>
    <xf numFmtId="200" fontId="137" fillId="0" borderId="0" applyFont="0" applyFill="0" applyBorder="0" applyAlignment="0" applyProtection="0"/>
    <xf numFmtId="177" fontId="138" fillId="0" borderId="0"/>
    <xf numFmtId="177" fontId="122" fillId="0" borderId="0"/>
    <xf numFmtId="175" fontId="121" fillId="0" borderId="0" applyFont="0" applyFill="0" applyBorder="0" applyAlignment="0" applyProtection="0"/>
    <xf numFmtId="177" fontId="121" fillId="0" borderId="0" applyFont="0" applyFill="0" applyBorder="0" applyAlignment="0" applyProtection="0"/>
    <xf numFmtId="177" fontId="128" fillId="0" borderId="0"/>
    <xf numFmtId="177" fontId="104" fillId="0" borderId="0" applyFont="0" applyFill="0" applyBorder="0" applyAlignment="0" applyProtection="0"/>
    <xf numFmtId="177" fontId="105" fillId="0" borderId="0" applyNumberFormat="0" applyFill="0" applyBorder="0" applyAlignment="0" applyProtection="0"/>
    <xf numFmtId="177" fontId="106" fillId="0" borderId="0" applyNumberFormat="0" applyFill="0" applyBorder="0" applyAlignment="0" applyProtection="0"/>
    <xf numFmtId="177" fontId="103" fillId="0" borderId="0"/>
    <xf numFmtId="177" fontId="104" fillId="0" borderId="0" applyFont="0" applyFill="0" applyBorder="0" applyAlignment="0" applyProtection="0"/>
    <xf numFmtId="174" fontId="103" fillId="0" borderId="0" applyFont="0" applyFill="0" applyBorder="0" applyAlignment="0" applyProtection="0"/>
    <xf numFmtId="176" fontId="103" fillId="0" borderId="0" applyFont="0" applyFill="0" applyBorder="0" applyAlignment="0" applyProtection="0"/>
    <xf numFmtId="177" fontId="107" fillId="0" borderId="0" applyNumberFormat="0" applyFill="0" applyBorder="0" applyAlignment="0" applyProtection="0">
      <alignment vertical="center"/>
    </xf>
    <xf numFmtId="177" fontId="108" fillId="0" borderId="0" applyNumberFormat="0" applyFill="0" applyBorder="0" applyAlignment="0" applyProtection="0">
      <alignment vertical="center"/>
    </xf>
    <xf numFmtId="164" fontId="50" fillId="0" borderId="0" applyFont="0" applyFill="0" applyBorder="0" applyAlignment="0" applyProtection="0"/>
    <xf numFmtId="179" fontId="50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104" fillId="0" borderId="0" applyFont="0" applyFill="0" applyBorder="0" applyAlignment="0" applyProtection="0"/>
    <xf numFmtId="177" fontId="109" fillId="36" borderId="0" applyNumberFormat="0" applyBorder="0" applyAlignment="0" applyProtection="0">
      <alignment vertical="center"/>
    </xf>
    <xf numFmtId="177" fontId="109" fillId="61" borderId="0" applyNumberFormat="0" applyBorder="0" applyAlignment="0" applyProtection="0"/>
    <xf numFmtId="177" fontId="109" fillId="36" borderId="0" applyNumberFormat="0" applyBorder="0" applyAlignment="0" applyProtection="0">
      <alignment vertical="center"/>
    </xf>
    <xf numFmtId="177" fontId="109" fillId="36" borderId="0" applyNumberFormat="0" applyBorder="0" applyAlignment="0" applyProtection="0">
      <alignment vertical="center"/>
    </xf>
    <xf numFmtId="177" fontId="109" fillId="36" borderId="0" applyNumberFormat="0" applyBorder="0" applyAlignment="0" applyProtection="0">
      <alignment vertical="center"/>
    </xf>
    <xf numFmtId="177" fontId="109" fillId="36" borderId="0" applyNumberFormat="0" applyBorder="0" applyAlignment="0" applyProtection="0">
      <alignment vertical="center"/>
    </xf>
    <xf numFmtId="177" fontId="109" fillId="36" borderId="0" applyNumberFormat="0" applyBorder="0" applyAlignment="0" applyProtection="0">
      <alignment vertical="center"/>
    </xf>
    <xf numFmtId="177" fontId="109" fillId="61" borderId="0" applyNumberFormat="0" applyBorder="0" applyAlignment="0" applyProtection="0"/>
    <xf numFmtId="177" fontId="109" fillId="36" borderId="0" applyNumberFormat="0" applyBorder="0" applyAlignment="0" applyProtection="0">
      <alignment vertical="center"/>
    </xf>
    <xf numFmtId="177" fontId="109" fillId="36" borderId="0" applyNumberFormat="0" applyBorder="0" applyAlignment="0" applyProtection="0">
      <alignment vertical="center"/>
    </xf>
    <xf numFmtId="177" fontId="109" fillId="61" borderId="0" applyNumberFormat="0" applyBorder="0" applyAlignment="0" applyProtection="0"/>
    <xf numFmtId="177" fontId="109" fillId="61" borderId="0" applyNumberFormat="0" applyBorder="0" applyAlignment="0" applyProtection="0"/>
    <xf numFmtId="177" fontId="109" fillId="36" borderId="0" applyNumberFormat="0" applyBorder="0" applyAlignment="0" applyProtection="0">
      <alignment vertical="center"/>
    </xf>
    <xf numFmtId="177" fontId="109" fillId="61" borderId="0" applyNumberFormat="0" applyBorder="0" applyAlignment="0" applyProtection="0"/>
    <xf numFmtId="177" fontId="110" fillId="35" borderId="0" applyNumberFormat="0" applyBorder="0" applyAlignment="0" applyProtection="0">
      <alignment vertical="center"/>
    </xf>
    <xf numFmtId="177" fontId="110" fillId="62" borderId="0" applyNumberFormat="0" applyBorder="0" applyAlignment="0" applyProtection="0"/>
    <xf numFmtId="177" fontId="110" fillId="35" borderId="0" applyNumberFormat="0" applyBorder="0" applyAlignment="0" applyProtection="0">
      <alignment vertical="center"/>
    </xf>
    <xf numFmtId="177" fontId="110" fillId="35" borderId="0" applyNumberFormat="0" applyBorder="0" applyAlignment="0" applyProtection="0">
      <alignment vertical="center"/>
    </xf>
    <xf numFmtId="177" fontId="110" fillId="35" borderId="0" applyNumberFormat="0" applyBorder="0" applyAlignment="0" applyProtection="0">
      <alignment vertical="center"/>
    </xf>
    <xf numFmtId="177" fontId="110" fillId="35" borderId="0" applyNumberFormat="0" applyBorder="0" applyAlignment="0" applyProtection="0">
      <alignment vertical="center"/>
    </xf>
    <xf numFmtId="177" fontId="110" fillId="35" borderId="0" applyNumberFormat="0" applyBorder="0" applyAlignment="0" applyProtection="0">
      <alignment vertical="center"/>
    </xf>
    <xf numFmtId="177" fontId="110" fillId="62" borderId="0" applyNumberFormat="0" applyBorder="0" applyAlignment="0" applyProtection="0"/>
    <xf numFmtId="177" fontId="110" fillId="35" borderId="0" applyNumberFormat="0" applyBorder="0" applyAlignment="0" applyProtection="0">
      <alignment vertical="center"/>
    </xf>
    <xf numFmtId="177" fontId="110" fillId="35" borderId="0" applyNumberFormat="0" applyBorder="0" applyAlignment="0" applyProtection="0">
      <alignment vertical="center"/>
    </xf>
    <xf numFmtId="177" fontId="110" fillId="62" borderId="0" applyNumberFormat="0" applyBorder="0" applyAlignment="0" applyProtection="0"/>
    <xf numFmtId="177" fontId="110" fillId="62" borderId="0" applyNumberFormat="0" applyBorder="0" applyAlignment="0" applyProtection="0"/>
    <xf numFmtId="177" fontId="110" fillId="35" borderId="0" applyNumberFormat="0" applyBorder="0" applyAlignment="0" applyProtection="0">
      <alignment vertical="center"/>
    </xf>
    <xf numFmtId="177" fontId="110" fillId="62" borderId="0" applyNumberFormat="0" applyBorder="0" applyAlignment="0" applyProtection="0"/>
    <xf numFmtId="177" fontId="6" fillId="0" borderId="0"/>
    <xf numFmtId="179" fontId="111" fillId="0" borderId="0" applyFont="0" applyFill="0" applyBorder="0" applyAlignment="0" applyProtection="0"/>
    <xf numFmtId="164" fontId="111" fillId="0" borderId="0" applyFont="0" applyFill="0" applyBorder="0" applyAlignment="0" applyProtection="0"/>
    <xf numFmtId="175" fontId="103" fillId="0" borderId="0" applyFont="0" applyFill="0" applyBorder="0" applyAlignment="0" applyProtection="0"/>
    <xf numFmtId="177" fontId="103" fillId="0" borderId="0" applyFont="0" applyFill="0" applyBorder="0" applyAlignment="0" applyProtection="0"/>
    <xf numFmtId="172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7" fontId="6" fillId="59" borderId="33" applyNumberFormat="0" applyFont="0" applyAlignment="0" applyProtection="0">
      <alignment vertical="center"/>
    </xf>
    <xf numFmtId="173" fontId="6" fillId="0" borderId="0" applyFont="0" applyFill="0" applyBorder="0" applyAlignment="0" applyProtection="0">
      <alignment vertical="center"/>
    </xf>
    <xf numFmtId="173" fontId="6" fillId="0" borderId="0" applyFont="0" applyFill="0" applyBorder="0" applyAlignment="0" applyProtection="0">
      <alignment vertical="center"/>
    </xf>
    <xf numFmtId="173" fontId="6" fillId="0" borderId="0" applyFont="0" applyFill="0" applyBorder="0" applyAlignment="0" applyProtection="0">
      <alignment vertical="center"/>
    </xf>
    <xf numFmtId="173" fontId="6" fillId="0" borderId="0" applyFont="0" applyFill="0" applyBorder="0" applyAlignment="0" applyProtection="0">
      <alignment vertical="center"/>
    </xf>
    <xf numFmtId="173" fontId="6" fillId="0" borderId="0" applyFont="0" applyFill="0" applyBorder="0" applyAlignment="0" applyProtection="0">
      <alignment vertical="center"/>
    </xf>
    <xf numFmtId="173" fontId="6" fillId="0" borderId="0" applyFont="0" applyFill="0" applyBorder="0" applyAlignment="0" applyProtection="0">
      <alignment vertical="center"/>
    </xf>
    <xf numFmtId="177" fontId="6" fillId="0" borderId="0"/>
    <xf numFmtId="177" fontId="49" fillId="0" borderId="0"/>
    <xf numFmtId="177" fontId="139" fillId="0" borderId="0" applyNumberFormat="0" applyFill="0" applyBorder="0" applyAlignment="0" applyProtection="0">
      <alignment vertical="top"/>
      <protection locked="0"/>
    </xf>
    <xf numFmtId="177" fontId="112" fillId="0" borderId="0">
      <alignment vertical="center"/>
    </xf>
    <xf numFmtId="177" fontId="113" fillId="0" borderId="0"/>
    <xf numFmtId="177" fontId="104" fillId="0" borderId="0" applyFont="0" applyFill="0" applyBorder="0" applyAlignment="0" applyProtection="0"/>
    <xf numFmtId="177" fontId="104" fillId="0" borderId="0" applyFont="0" applyFill="0" applyBorder="0" applyAlignment="0" applyProtection="0"/>
    <xf numFmtId="175" fontId="114" fillId="0" borderId="0" applyFont="0" applyFill="0" applyBorder="0" applyAlignment="0" applyProtection="0"/>
    <xf numFmtId="177" fontId="114" fillId="0" borderId="0" applyFont="0" applyFill="0" applyBorder="0" applyAlignment="0" applyProtection="0"/>
    <xf numFmtId="174" fontId="114" fillId="0" borderId="0" applyFont="0" applyFill="0" applyBorder="0" applyAlignment="0" applyProtection="0"/>
    <xf numFmtId="176" fontId="114" fillId="0" borderId="0" applyFont="0" applyFill="0" applyBorder="0" applyAlignment="0" applyProtection="0"/>
    <xf numFmtId="177" fontId="104" fillId="0" borderId="0" applyFont="0" applyFill="0" applyBorder="0" applyAlignment="0" applyProtection="0"/>
    <xf numFmtId="177" fontId="50" fillId="0" borderId="0"/>
    <xf numFmtId="177" fontId="104" fillId="0" borderId="41" applyNumberFormat="0" applyFont="0" applyFill="0" applyAlignment="0" applyProtection="0"/>
    <xf numFmtId="182" fontId="113" fillId="0" borderId="0" applyFont="0" applyFill="0" applyBorder="0" applyAlignment="0" applyProtection="0"/>
    <xf numFmtId="171" fontId="104" fillId="0" borderId="0" applyFont="0" applyFill="0" applyBorder="0" applyAlignment="0" applyProtection="0"/>
    <xf numFmtId="171" fontId="104" fillId="0" borderId="0" applyFont="0" applyFill="0" applyBorder="0" applyAlignment="0" applyProtection="0"/>
    <xf numFmtId="177" fontId="77" fillId="53" borderId="0" applyNumberFormat="0" applyBorder="0" applyAlignment="0" applyProtection="0">
      <alignment vertical="center"/>
    </xf>
    <xf numFmtId="177" fontId="77" fillId="54" borderId="0" applyNumberFormat="0" applyBorder="0" applyAlignment="0" applyProtection="0">
      <alignment vertical="center"/>
    </xf>
    <xf numFmtId="177" fontId="77" fillId="55" borderId="0" applyNumberFormat="0" applyBorder="0" applyAlignment="0" applyProtection="0">
      <alignment vertical="center"/>
    </xf>
    <xf numFmtId="177" fontId="77" fillId="45" borderId="0" applyNumberFormat="0" applyBorder="0" applyAlignment="0" applyProtection="0">
      <alignment vertical="center"/>
    </xf>
    <xf numFmtId="177" fontId="77" fillId="46" borderId="0" applyNumberFormat="0" applyBorder="0" applyAlignment="0" applyProtection="0">
      <alignment vertical="center"/>
    </xf>
    <xf numFmtId="177" fontId="77" fillId="56" borderId="0" applyNumberFormat="0" applyBorder="0" applyAlignment="0" applyProtection="0">
      <alignment vertical="center"/>
    </xf>
    <xf numFmtId="177" fontId="115" fillId="0" borderId="0" applyNumberFormat="0" applyFill="0" applyBorder="0" applyAlignment="0" applyProtection="0">
      <alignment vertical="center"/>
    </xf>
    <xf numFmtId="177" fontId="116" fillId="0" borderId="36" applyNumberFormat="0" applyFill="0" applyAlignment="0" applyProtection="0">
      <alignment vertical="center"/>
    </xf>
    <xf numFmtId="177" fontId="117" fillId="0" borderId="37" applyNumberFormat="0" applyFill="0" applyAlignment="0" applyProtection="0">
      <alignment vertical="center"/>
    </xf>
    <xf numFmtId="177" fontId="118" fillId="0" borderId="38" applyNumberFormat="0" applyFill="0" applyAlignment="0" applyProtection="0">
      <alignment vertical="center"/>
    </xf>
    <xf numFmtId="177" fontId="118" fillId="0" borderId="0" applyNumberFormat="0" applyFill="0" applyBorder="0" applyAlignment="0" applyProtection="0">
      <alignment vertical="center"/>
    </xf>
    <xf numFmtId="177" fontId="119" fillId="57" borderId="32" applyNumberFormat="0" applyAlignment="0" applyProtection="0">
      <alignment vertical="center"/>
    </xf>
    <xf numFmtId="177" fontId="120" fillId="0" borderId="39" applyNumberFormat="0" applyFill="0" applyAlignment="0" applyProtection="0">
      <alignment vertical="center"/>
    </xf>
    <xf numFmtId="177" fontId="121" fillId="0" borderId="0" applyFont="0" applyFill="0" applyBorder="0" applyAlignment="0" applyProtection="0"/>
    <xf numFmtId="183" fontId="122" fillId="0" borderId="0" applyFont="0" applyFill="0" applyBorder="0" applyAlignment="0" applyProtection="0"/>
    <xf numFmtId="177" fontId="121" fillId="0" borderId="0" applyFont="0" applyFill="0" applyBorder="0" applyAlignment="0" applyProtection="0"/>
    <xf numFmtId="177" fontId="123" fillId="60" borderId="35" applyNumberFormat="0" applyAlignment="0" applyProtection="0">
      <alignment vertical="center"/>
    </xf>
    <xf numFmtId="172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7" fontId="124" fillId="60" borderId="40" applyNumberFormat="0" applyAlignment="0" applyProtection="0">
      <alignment vertical="center"/>
    </xf>
    <xf numFmtId="177" fontId="125" fillId="39" borderId="35" applyNumberFormat="0" applyAlignment="0" applyProtection="0">
      <alignment vertical="center"/>
    </xf>
    <xf numFmtId="177" fontId="126" fillId="58" borderId="0" applyNumberFormat="0" applyBorder="0" applyAlignment="0" applyProtection="0">
      <alignment vertical="center"/>
    </xf>
    <xf numFmtId="177" fontId="127" fillId="0" borderId="34" applyNumberFormat="0" applyFill="0" applyAlignment="0" applyProtection="0">
      <alignment vertical="center"/>
    </xf>
    <xf numFmtId="0" fontId="140" fillId="0" borderId="0">
      <protection locked="0"/>
    </xf>
    <xf numFmtId="0" fontId="1" fillId="0" borderId="0"/>
    <xf numFmtId="164" fontId="1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18" applyNumberFormat="0" applyFill="0" applyAlignment="0" applyProtection="0"/>
    <xf numFmtId="0" fontId="35" fillId="0" borderId="19" applyNumberFormat="0" applyFill="0" applyAlignment="0" applyProtection="0"/>
    <xf numFmtId="0" fontId="36" fillId="0" borderId="20" applyNumberFormat="0" applyFill="0" applyAlignment="0" applyProtection="0"/>
    <xf numFmtId="0" fontId="36" fillId="0" borderId="0" applyNumberFormat="0" applyFill="0" applyBorder="0" applyAlignment="0" applyProtection="0"/>
    <xf numFmtId="0" fontId="37" fillId="3" borderId="0" applyNumberFormat="0" applyBorder="0" applyAlignment="0" applyProtection="0"/>
    <xf numFmtId="0" fontId="38" fillId="4" borderId="0" applyNumberFormat="0" applyBorder="0" applyAlignment="0" applyProtection="0"/>
    <xf numFmtId="0" fontId="39" fillId="6" borderId="21" applyNumberFormat="0" applyAlignment="0" applyProtection="0"/>
    <xf numFmtId="0" fontId="40" fillId="7" borderId="22" applyNumberFormat="0" applyAlignment="0" applyProtection="0"/>
    <xf numFmtId="0" fontId="41" fillId="7" borderId="21" applyNumberFormat="0" applyAlignment="0" applyProtection="0"/>
    <xf numFmtId="0" fontId="42" fillId="0" borderId="23" applyNumberFormat="0" applyFill="0" applyAlignment="0" applyProtection="0"/>
    <xf numFmtId="0" fontId="43" fillId="8" borderId="24" applyNumberFormat="0" applyAlignment="0" applyProtection="0"/>
    <xf numFmtId="0" fontId="44" fillId="0" borderId="0" applyNumberFormat="0" applyFill="0" applyBorder="0" applyAlignment="0" applyProtection="0"/>
    <xf numFmtId="0" fontId="1" fillId="9" borderId="25" applyNumberFormat="0" applyFont="0" applyAlignment="0" applyProtection="0"/>
    <xf numFmtId="0" fontId="45" fillId="0" borderId="0" applyNumberFormat="0" applyFill="0" applyBorder="0" applyAlignment="0" applyProtection="0"/>
    <xf numFmtId="0" fontId="46" fillId="0" borderId="26" applyNumberFormat="0" applyFill="0" applyAlignment="0" applyProtection="0"/>
    <xf numFmtId="0" fontId="47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4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4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40" fillId="0" borderId="0">
      <protection locked="0"/>
    </xf>
    <xf numFmtId="41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39" fillId="6" borderId="21" applyNumberFormat="0" applyAlignment="0" applyProtection="0"/>
    <xf numFmtId="0" fontId="6" fillId="0" borderId="0"/>
    <xf numFmtId="0" fontId="141" fillId="0" borderId="0"/>
    <xf numFmtId="164" fontId="1" fillId="0" borderId="0" applyFont="0" applyFill="0" applyBorder="0" applyAlignment="0" applyProtection="0"/>
    <xf numFmtId="0" fontId="142" fillId="0" borderId="0">
      <alignment vertical="center"/>
    </xf>
    <xf numFmtId="0" fontId="143" fillId="0" borderId="0">
      <alignment vertical="center"/>
    </xf>
    <xf numFmtId="41" fontId="50" fillId="0" borderId="0" applyFont="0" applyFill="0" applyBorder="0" applyAlignment="0" applyProtection="0">
      <alignment vertical="center"/>
    </xf>
    <xf numFmtId="0" fontId="143" fillId="0" borderId="0">
      <alignment vertical="center"/>
    </xf>
  </cellStyleXfs>
  <cellXfs count="344">
    <xf numFmtId="0" fontId="0" fillId="0" borderId="0" xfId="0"/>
    <xf numFmtId="0" fontId="0" fillId="0" borderId="0" xfId="0" applyFill="1"/>
    <xf numFmtId="0" fontId="0" fillId="0" borderId="0" xfId="0" quotePrefix="1" applyFill="1"/>
    <xf numFmtId="0" fontId="2" fillId="0" borderId="0" xfId="0" applyFont="1"/>
    <xf numFmtId="0" fontId="3" fillId="0" borderId="0" xfId="0" applyFont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4" fillId="2" borderId="4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2" fillId="2" borderId="1" xfId="0" applyFont="1" applyFill="1" applyBorder="1" applyAlignment="1">
      <alignment vertical="top"/>
    </xf>
    <xf numFmtId="0" fontId="2" fillId="2" borderId="2" xfId="0" applyFont="1" applyFill="1" applyBorder="1" applyAlignment="1">
      <alignment vertical="top"/>
    </xf>
    <xf numFmtId="0" fontId="2" fillId="2" borderId="3" xfId="0" applyFont="1" applyFill="1" applyBorder="1" applyAlignment="1">
      <alignment vertical="top"/>
    </xf>
    <xf numFmtId="0" fontId="2" fillId="2" borderId="4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vertical="top"/>
    </xf>
    <xf numFmtId="0" fontId="2" fillId="2" borderId="5" xfId="0" applyFont="1" applyFill="1" applyBorder="1" applyAlignment="1">
      <alignment vertical="top"/>
    </xf>
    <xf numFmtId="0" fontId="7" fillId="2" borderId="4" xfId="2" applyFont="1" applyFill="1" applyBorder="1"/>
    <xf numFmtId="0" fontId="3" fillId="2" borderId="0" xfId="0" applyFont="1" applyFill="1" applyBorder="1"/>
    <xf numFmtId="0" fontId="3" fillId="2" borderId="5" xfId="0" applyFont="1" applyFill="1" applyBorder="1"/>
    <xf numFmtId="0" fontId="8" fillId="2" borderId="4" xfId="2" applyFont="1" applyFill="1" applyBorder="1"/>
    <xf numFmtId="0" fontId="2" fillId="2" borderId="7" xfId="0" applyFont="1" applyFill="1" applyBorder="1" applyAlignment="1">
      <alignment vertical="top"/>
    </xf>
    <xf numFmtId="0" fontId="2" fillId="2" borderId="8" xfId="0" applyFont="1" applyFill="1" applyBorder="1" applyAlignment="1">
      <alignment vertical="top"/>
    </xf>
    <xf numFmtId="0" fontId="3" fillId="2" borderId="4" xfId="0" applyFont="1" applyFill="1" applyBorder="1"/>
    <xf numFmtId="0" fontId="2" fillId="2" borderId="4" xfId="0" applyFont="1" applyFill="1" applyBorder="1" applyAlignment="1">
      <alignment vertical="top"/>
    </xf>
    <xf numFmtId="0" fontId="4" fillId="2" borderId="4" xfId="0" applyFont="1" applyFill="1" applyBorder="1"/>
    <xf numFmtId="0" fontId="4" fillId="2" borderId="0" xfId="0" applyFont="1" applyFill="1" applyBorder="1"/>
    <xf numFmtId="0" fontId="2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2" fillId="2" borderId="4" xfId="0" applyFont="1" applyFill="1" applyBorder="1" applyAlignment="1">
      <alignment horizontal="center" vertical="top"/>
    </xf>
    <xf numFmtId="0" fontId="2" fillId="2" borderId="0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center" wrapText="1"/>
    </xf>
    <xf numFmtId="167" fontId="11" fillId="0" borderId="0" xfId="3" applyNumberFormat="1" applyFont="1" applyAlignment="1">
      <alignment vertical="center"/>
    </xf>
    <xf numFmtId="166" fontId="3" fillId="2" borderId="4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166" fontId="2" fillId="2" borderId="6" xfId="0" applyNumberFormat="1" applyFont="1" applyFill="1" applyBorder="1" applyAlignment="1">
      <alignment vertical="center"/>
    </xf>
    <xf numFmtId="166" fontId="0" fillId="2" borderId="7" xfId="0" applyNumberFormat="1" applyFill="1" applyBorder="1" applyAlignment="1"/>
    <xf numFmtId="166" fontId="0" fillId="2" borderId="8" xfId="0" applyNumberFormat="1" applyFill="1" applyBorder="1" applyAlignment="1"/>
    <xf numFmtId="0" fontId="0" fillId="2" borderId="1" xfId="0" applyFill="1" applyBorder="1"/>
    <xf numFmtId="0" fontId="0" fillId="2" borderId="2" xfId="0" applyFill="1" applyBorder="1"/>
    <xf numFmtId="0" fontId="12" fillId="0" borderId="0" xfId="0" applyFont="1" applyFill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2" fillId="2" borderId="4" xfId="0" applyFont="1" applyFill="1" applyBorder="1" applyAlignment="1">
      <alignment vertic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3" fillId="2" borderId="0" xfId="0" applyFont="1" applyFill="1" applyBorder="1" applyAlignment="1">
      <alignment vertical="center"/>
    </xf>
    <xf numFmtId="0" fontId="4" fillId="0" borderId="0" xfId="0" applyFont="1" applyAlignment="1">
      <alignment horizontal="left"/>
    </xf>
    <xf numFmtId="0" fontId="0" fillId="0" borderId="9" xfId="0" applyBorder="1"/>
    <xf numFmtId="0" fontId="0" fillId="0" borderId="9" xfId="0" applyFill="1" applyBorder="1"/>
    <xf numFmtId="0" fontId="9" fillId="0" borderId="0" xfId="0" applyFont="1"/>
    <xf numFmtId="0" fontId="15" fillId="0" borderId="0" xfId="0" applyFont="1" applyFill="1"/>
    <xf numFmtId="0" fontId="16" fillId="0" borderId="0" xfId="0" applyFont="1" applyFill="1" applyAlignment="1">
      <alignment horizontal="right"/>
    </xf>
    <xf numFmtId="0" fontId="18" fillId="0" borderId="0" xfId="0" applyFont="1"/>
    <xf numFmtId="0" fontId="2" fillId="0" borderId="1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4" fillId="2" borderId="0" xfId="0" applyFont="1" applyFill="1" applyBorder="1" applyAlignment="1"/>
    <xf numFmtId="0" fontId="4" fillId="2" borderId="5" xfId="0" applyFont="1" applyFill="1" applyBorder="1" applyAlignment="1"/>
    <xf numFmtId="0" fontId="2" fillId="2" borderId="0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4" fillId="2" borderId="4" xfId="0" applyFont="1" applyFill="1" applyBorder="1" applyAlignment="1"/>
    <xf numFmtId="0" fontId="4" fillId="2" borderId="6" xfId="0" applyFont="1" applyFill="1" applyBorder="1" applyAlignment="1"/>
    <xf numFmtId="0" fontId="4" fillId="2" borderId="7" xfId="0" applyFont="1" applyFill="1" applyBorder="1" applyAlignment="1"/>
    <xf numFmtId="0" fontId="4" fillId="2" borderId="8" xfId="0" applyFont="1" applyFill="1" applyBorder="1" applyAlignment="1"/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14" fillId="0" borderId="4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/>
    </xf>
    <xf numFmtId="166" fontId="21" fillId="2" borderId="0" xfId="0" applyNumberFormat="1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right" vertical="center"/>
    </xf>
    <xf numFmtId="0" fontId="21" fillId="2" borderId="0" xfId="0" applyFont="1" applyFill="1" applyBorder="1" applyAlignment="1">
      <alignment horizontal="left" vertical="center"/>
    </xf>
    <xf numFmtId="2" fontId="21" fillId="2" borderId="0" xfId="0" applyNumberFormat="1" applyFont="1" applyFill="1" applyBorder="1" applyAlignment="1">
      <alignment horizontal="center" vertical="center"/>
    </xf>
    <xf numFmtId="0" fontId="21" fillId="2" borderId="5" xfId="0" applyFont="1" applyFill="1" applyBorder="1" applyAlignment="1">
      <alignment horizontal="left" vertical="center"/>
    </xf>
    <xf numFmtId="0" fontId="21" fillId="2" borderId="0" xfId="0" applyFont="1" applyFill="1" applyBorder="1"/>
    <xf numFmtId="169" fontId="0" fillId="0" borderId="0" xfId="0" applyNumberFormat="1" applyFill="1"/>
    <xf numFmtId="0" fontId="16" fillId="0" borderId="0" xfId="0" applyFont="1" applyFill="1"/>
    <xf numFmtId="0" fontId="22" fillId="0" borderId="0" xfId="0" applyFont="1" applyFill="1"/>
    <xf numFmtId="0" fontId="22" fillId="0" borderId="0" xfId="0" applyFont="1"/>
    <xf numFmtId="0" fontId="19" fillId="0" borderId="0" xfId="0" applyFont="1" applyAlignment="1">
      <alignment horizontal="left" vertical="center"/>
    </xf>
    <xf numFmtId="0" fontId="4" fillId="2" borderId="4" xfId="0" applyFont="1" applyFill="1" applyBorder="1" applyAlignment="1">
      <alignment vertical="top"/>
    </xf>
    <xf numFmtId="0" fontId="0" fillId="0" borderId="0" xfId="0" applyFill="1" applyBorder="1"/>
    <xf numFmtId="2" fontId="21" fillId="2" borderId="0" xfId="0" applyNumberFormat="1" applyFont="1" applyFill="1" applyBorder="1" applyAlignment="1">
      <alignment horizontal="left" vertical="center"/>
    </xf>
    <xf numFmtId="0" fontId="0" fillId="0" borderId="8" xfId="0" applyFill="1" applyBorder="1"/>
    <xf numFmtId="2" fontId="21" fillId="2" borderId="0" xfId="0" applyNumberFormat="1" applyFont="1" applyFill="1" applyBorder="1" applyAlignment="1">
      <alignment vertical="center"/>
    </xf>
    <xf numFmtId="168" fontId="21" fillId="2" borderId="0" xfId="1" applyNumberFormat="1" applyFont="1" applyFill="1" applyBorder="1" applyAlignment="1">
      <alignment horizontal="center" vertical="center"/>
    </xf>
    <xf numFmtId="166" fontId="21" fillId="2" borderId="0" xfId="1" applyNumberFormat="1" applyFont="1" applyFill="1" applyBorder="1" applyAlignment="1">
      <alignment horizontal="center" vertical="center"/>
    </xf>
    <xf numFmtId="0" fontId="24" fillId="2" borderId="4" xfId="2" applyFont="1" applyFill="1" applyBorder="1"/>
    <xf numFmtId="0" fontId="4" fillId="2" borderId="7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4" fillId="2" borderId="5" xfId="0" applyFont="1" applyFill="1" applyBorder="1"/>
    <xf numFmtId="0" fontId="4" fillId="0" borderId="0" xfId="0" applyFont="1"/>
    <xf numFmtId="0" fontId="21" fillId="0" borderId="5" xfId="0" applyFont="1" applyFill="1" applyBorder="1" applyAlignment="1"/>
    <xf numFmtId="0" fontId="25" fillId="0" borderId="4" xfId="2" applyFont="1" applyBorder="1"/>
    <xf numFmtId="0" fontId="26" fillId="2" borderId="4" xfId="0" applyFont="1" applyFill="1" applyBorder="1" applyAlignment="1">
      <alignment vertical="center"/>
    </xf>
    <xf numFmtId="0" fontId="27" fillId="2" borderId="0" xfId="0" applyFont="1" applyFill="1" applyBorder="1" applyAlignment="1">
      <alignment vertical="center"/>
    </xf>
    <xf numFmtId="0" fontId="28" fillId="2" borderId="2" xfId="0" applyFont="1" applyFill="1" applyBorder="1"/>
    <xf numFmtId="0" fontId="29" fillId="2" borderId="2" xfId="0" applyFont="1" applyFill="1" applyBorder="1" applyAlignment="1">
      <alignment vertical="top"/>
    </xf>
    <xf numFmtId="0" fontId="28" fillId="2" borderId="0" xfId="0" applyFont="1" applyFill="1" applyBorder="1"/>
    <xf numFmtId="0" fontId="29" fillId="2" borderId="0" xfId="0" applyFont="1" applyFill="1" applyBorder="1" applyAlignment="1">
      <alignment vertical="top"/>
    </xf>
    <xf numFmtId="0" fontId="28" fillId="0" borderId="4" xfId="0" applyFont="1" applyFill="1" applyBorder="1"/>
    <xf numFmtId="0" fontId="30" fillId="2" borderId="0" xfId="0" applyFont="1" applyFill="1" applyBorder="1" applyAlignment="1">
      <alignment vertical="center"/>
    </xf>
    <xf numFmtId="0" fontId="31" fillId="2" borderId="0" xfId="0" applyFont="1" applyFill="1" applyBorder="1"/>
    <xf numFmtId="166" fontId="31" fillId="2" borderId="0" xfId="0" applyNumberFormat="1" applyFont="1" applyFill="1" applyBorder="1" applyAlignment="1">
      <alignment horizontal="center" vertical="center"/>
    </xf>
    <xf numFmtId="2" fontId="31" fillId="0" borderId="0" xfId="0" applyNumberFormat="1" applyFont="1" applyBorder="1"/>
    <xf numFmtId="0" fontId="31" fillId="2" borderId="0" xfId="0" applyFont="1" applyFill="1" applyBorder="1" applyAlignment="1">
      <alignment vertical="center"/>
    </xf>
    <xf numFmtId="2" fontId="31" fillId="2" borderId="0" xfId="0" applyNumberFormat="1" applyFont="1" applyFill="1" applyBorder="1" applyAlignment="1">
      <alignment horizontal="left" vertical="center"/>
    </xf>
    <xf numFmtId="0" fontId="31" fillId="2" borderId="0" xfId="0" applyFont="1" applyFill="1" applyBorder="1" applyAlignment="1">
      <alignment horizontal="left" vertical="center"/>
    </xf>
    <xf numFmtId="2" fontId="31" fillId="2" borderId="0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center" vertical="center"/>
    </xf>
    <xf numFmtId="0" fontId="28" fillId="0" borderId="0" xfId="0" applyFont="1" applyFill="1" applyBorder="1"/>
    <xf numFmtId="0" fontId="31" fillId="0" borderId="6" xfId="0" applyFont="1" applyFill="1" applyBorder="1" applyAlignment="1">
      <alignment horizontal="center"/>
    </xf>
    <xf numFmtId="0" fontId="28" fillId="0" borderId="7" xfId="0" applyFont="1" applyFill="1" applyBorder="1"/>
    <xf numFmtId="166" fontId="31" fillId="2" borderId="7" xfId="0" applyNumberFormat="1" applyFont="1" applyFill="1" applyBorder="1" applyAlignment="1">
      <alignment horizontal="center" vertical="center"/>
    </xf>
    <xf numFmtId="0" fontId="28" fillId="0" borderId="7" xfId="0" applyFont="1" applyBorder="1"/>
    <xf numFmtId="0" fontId="31" fillId="0" borderId="7" xfId="0" applyFont="1" applyBorder="1" applyAlignment="1">
      <alignment horizontal="left"/>
    </xf>
    <xf numFmtId="0" fontId="31" fillId="2" borderId="7" xfId="0" applyFont="1" applyFill="1" applyBorder="1" applyAlignment="1">
      <alignment horizontal="left" vertical="center"/>
    </xf>
    <xf numFmtId="2" fontId="31" fillId="2" borderId="7" xfId="0" applyNumberFormat="1" applyFont="1" applyFill="1" applyBorder="1" applyAlignment="1">
      <alignment horizontal="center" vertical="center"/>
    </xf>
    <xf numFmtId="2" fontId="31" fillId="0" borderId="7" xfId="0" applyNumberFormat="1" applyFont="1" applyBorder="1"/>
    <xf numFmtId="0" fontId="31" fillId="2" borderId="7" xfId="0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center"/>
    </xf>
    <xf numFmtId="2" fontId="0" fillId="0" borderId="0" xfId="0" applyNumberFormat="1" applyFill="1"/>
    <xf numFmtId="0" fontId="0" fillId="0" borderId="0" xfId="0" applyAlignment="1">
      <alignment vertical="center"/>
    </xf>
    <xf numFmtId="0" fontId="18" fillId="0" borderId="0" xfId="0" applyFont="1" applyAlignment="1">
      <alignment vertical="center"/>
    </xf>
    <xf numFmtId="17" fontId="2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7" fontId="2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/>
    <xf numFmtId="0" fontId="28" fillId="0" borderId="0" xfId="0" applyFont="1" applyFill="1" applyBorder="1"/>
    <xf numFmtId="0" fontId="31" fillId="2" borderId="7" xfId="0" applyFont="1" applyFill="1" applyBorder="1"/>
    <xf numFmtId="0" fontId="2" fillId="2" borderId="4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vertical="top"/>
    </xf>
    <xf numFmtId="0" fontId="2" fillId="2" borderId="5" xfId="0" applyFont="1" applyFill="1" applyBorder="1" applyAlignment="1">
      <alignment vertical="top"/>
    </xf>
    <xf numFmtId="0" fontId="7" fillId="2" borderId="4" xfId="2" applyFont="1" applyFill="1" applyBorder="1"/>
    <xf numFmtId="0" fontId="24" fillId="2" borderId="4" xfId="2" applyFont="1" applyFill="1" applyBorder="1"/>
    <xf numFmtId="0" fontId="4" fillId="2" borderId="7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25" fillId="0" borderId="4" xfId="2" applyFont="1" applyBorder="1" applyAlignment="1">
      <alignment horizontal="left"/>
    </xf>
    <xf numFmtId="0" fontId="7" fillId="2" borderId="4" xfId="2" applyFont="1" applyFill="1" applyBorder="1" applyAlignment="1">
      <alignment vertical="top"/>
    </xf>
    <xf numFmtId="0" fontId="31" fillId="0" borderId="4" xfId="0" applyFont="1" applyBorder="1" applyAlignment="1">
      <alignment horizontal="center"/>
    </xf>
    <xf numFmtId="0" fontId="31" fillId="2" borderId="0" xfId="0" applyFont="1" applyFill="1"/>
    <xf numFmtId="0" fontId="28" fillId="0" borderId="0" xfId="0" applyFont="1"/>
    <xf numFmtId="166" fontId="31" fillId="2" borderId="0" xfId="0" applyNumberFormat="1" applyFont="1" applyFill="1" applyAlignment="1">
      <alignment horizontal="center" vertical="center"/>
    </xf>
    <xf numFmtId="0" fontId="31" fillId="0" borderId="0" xfId="0" applyFont="1"/>
    <xf numFmtId="0" fontId="31" fillId="2" borderId="0" xfId="0" applyFont="1" applyFill="1" applyAlignment="1">
      <alignment horizontal="left" vertical="center"/>
    </xf>
    <xf numFmtId="2" fontId="31" fillId="2" borderId="0" xfId="0" applyNumberFormat="1" applyFont="1" applyFill="1" applyAlignment="1">
      <alignment horizontal="center" vertical="center"/>
    </xf>
    <xf numFmtId="2" fontId="31" fillId="0" borderId="0" xfId="0" applyNumberFormat="1" applyFont="1"/>
    <xf numFmtId="0" fontId="31" fillId="2" borderId="7" xfId="0" applyFont="1" applyFill="1" applyBorder="1" applyAlignment="1">
      <alignment horizontal="center"/>
    </xf>
    <xf numFmtId="0" fontId="28" fillId="0" borderId="7" xfId="0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2" fontId="31" fillId="0" borderId="7" xfId="0" applyNumberFormat="1" applyFont="1" applyBorder="1" applyAlignment="1">
      <alignment horizontal="center"/>
    </xf>
    <xf numFmtId="0" fontId="21" fillId="2" borderId="8" xfId="0" applyFont="1" applyFill="1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1" fillId="2" borderId="7" xfId="0" applyFont="1" applyFill="1" applyBorder="1" applyAlignment="1">
      <alignment horizontal="left"/>
    </xf>
    <xf numFmtId="2" fontId="31" fillId="0" borderId="0" xfId="0" applyNumberFormat="1" applyFont="1" applyAlignment="1">
      <alignment horizontal="center"/>
    </xf>
    <xf numFmtId="0" fontId="10" fillId="0" borderId="11" xfId="0" applyFont="1" applyFill="1" applyBorder="1" applyAlignment="1">
      <alignment horizontal="center" vertical="center" wrapText="1"/>
    </xf>
    <xf numFmtId="0" fontId="10" fillId="0" borderId="12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vertical="top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23" fillId="0" borderId="0" xfId="0" applyNumberFormat="1" applyFont="1" applyAlignment="1">
      <alignment vertical="center"/>
    </xf>
    <xf numFmtId="0" fontId="4" fillId="0" borderId="16" xfId="0" applyFont="1" applyBorder="1" applyAlignment="1">
      <alignment horizontal="center"/>
    </xf>
    <xf numFmtId="0" fontId="0" fillId="0" borderId="0" xfId="0" applyBorder="1"/>
    <xf numFmtId="0" fontId="18" fillId="0" borderId="0" xfId="0" applyFont="1" applyBorder="1"/>
    <xf numFmtId="0" fontId="12" fillId="0" borderId="0" xfId="0" applyFont="1" applyBorder="1"/>
    <xf numFmtId="0" fontId="32" fillId="0" borderId="13" xfId="0" applyFont="1" applyBorder="1" applyAlignment="1">
      <alignment horizontal="center" vertical="center"/>
    </xf>
    <xf numFmtId="0" fontId="32" fillId="0" borderId="13" xfId="0" applyFont="1" applyFill="1" applyBorder="1" applyAlignment="1">
      <alignment horizontal="center" vertical="center" wrapText="1"/>
    </xf>
    <xf numFmtId="43" fontId="4" fillId="0" borderId="16" xfId="1" applyFont="1" applyBorder="1" applyAlignment="1">
      <alignment horizontal="center"/>
    </xf>
    <xf numFmtId="44" fontId="4" fillId="0" borderId="17" xfId="27" applyFont="1" applyBorder="1" applyAlignment="1">
      <alignment horizontal="center"/>
    </xf>
    <xf numFmtId="0" fontId="0" fillId="0" borderId="0" xfId="0" applyFont="1" applyAlignment="1">
      <alignment vertical="top"/>
    </xf>
    <xf numFmtId="2" fontId="32" fillId="0" borderId="13" xfId="0" applyNumberFormat="1" applyFont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2" fontId="4" fillId="0" borderId="0" xfId="0" applyNumberFormat="1" applyFont="1" applyAlignment="1">
      <alignment horizontal="center" vertical="top"/>
    </xf>
    <xf numFmtId="0" fontId="0" fillId="0" borderId="0" xfId="0" applyNumberFormat="1" applyAlignment="1">
      <alignment vertical="center"/>
    </xf>
    <xf numFmtId="0" fontId="23" fillId="0" borderId="0" xfId="0" quotePrefix="1" applyNumberFormat="1" applyFont="1" applyAlignment="1">
      <alignment vertical="center"/>
    </xf>
    <xf numFmtId="0" fontId="10" fillId="2" borderId="1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2" fontId="3" fillId="2" borderId="1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2" fillId="2" borderId="0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vertical="top"/>
    </xf>
    <xf numFmtId="0" fontId="4" fillId="2" borderId="1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top"/>
    </xf>
    <xf numFmtId="165" fontId="2" fillId="0" borderId="0" xfId="0" applyNumberFormat="1" applyFont="1" applyFill="1" applyBorder="1" applyAlignment="1">
      <alignment horizontal="center" vertical="top"/>
    </xf>
    <xf numFmtId="165" fontId="2" fillId="0" borderId="0" xfId="0" quotePrefix="1" applyNumberFormat="1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0" fontId="9" fillId="0" borderId="10" xfId="0" applyFont="1" applyBorder="1" applyAlignment="1">
      <alignment horizontal="left"/>
    </xf>
    <xf numFmtId="0" fontId="9" fillId="2" borderId="4" xfId="0" applyFont="1" applyFill="1" applyBorder="1" applyAlignment="1">
      <alignment horizontal="center" vertical="top" wrapText="1"/>
    </xf>
    <xf numFmtId="0" fontId="9" fillId="2" borderId="0" xfId="0" applyFont="1" applyFill="1" applyBorder="1" applyAlignment="1">
      <alignment horizontal="center" vertical="top" wrapText="1"/>
    </xf>
    <xf numFmtId="0" fontId="9" fillId="2" borderId="5" xfId="0" applyFont="1" applyFill="1" applyBorder="1" applyAlignment="1">
      <alignment horizontal="center" vertical="top" wrapText="1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170" fontId="3" fillId="2" borderId="4" xfId="0" applyNumberFormat="1" applyFont="1" applyFill="1" applyBorder="1" applyAlignment="1">
      <alignment horizontal="center" vertical="center" wrapText="1"/>
    </xf>
    <xf numFmtId="170" fontId="3" fillId="2" borderId="0" xfId="0" applyNumberFormat="1" applyFont="1" applyFill="1" applyBorder="1" applyAlignment="1">
      <alignment horizontal="center" wrapText="1"/>
    </xf>
    <xf numFmtId="170" fontId="3" fillId="2" borderId="5" xfId="0" applyNumberFormat="1" applyFont="1" applyFill="1" applyBorder="1" applyAlignment="1">
      <alignment horizontal="center" wrapText="1"/>
    </xf>
    <xf numFmtId="170" fontId="2" fillId="2" borderId="2" xfId="0" applyNumberFormat="1" applyFont="1" applyFill="1" applyBorder="1" applyAlignment="1">
      <alignment horizontal="center" vertical="top"/>
    </xf>
    <xf numFmtId="170" fontId="2" fillId="2" borderId="3" xfId="0" applyNumberFormat="1" applyFont="1" applyFill="1" applyBorder="1" applyAlignment="1">
      <alignment horizontal="center" vertical="top"/>
    </xf>
    <xf numFmtId="170" fontId="2" fillId="2" borderId="0" xfId="0" applyNumberFormat="1" applyFont="1" applyFill="1" applyBorder="1" applyAlignment="1">
      <alignment horizontal="center" vertical="top"/>
    </xf>
    <xf numFmtId="170" fontId="2" fillId="2" borderId="5" xfId="0" applyNumberFormat="1" applyFont="1" applyFill="1" applyBorder="1" applyAlignment="1">
      <alignment horizontal="center" vertical="top"/>
    </xf>
    <xf numFmtId="170" fontId="2" fillId="2" borderId="7" xfId="0" applyNumberFormat="1" applyFont="1" applyFill="1" applyBorder="1" applyAlignment="1">
      <alignment horizontal="center" vertical="top"/>
    </xf>
    <xf numFmtId="170" fontId="2" fillId="2" borderId="8" xfId="0" applyNumberFormat="1" applyFont="1" applyFill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7" fillId="0" borderId="0" xfId="0" applyFont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15" fontId="2" fillId="2" borderId="0" xfId="0" applyNumberFormat="1" applyFont="1" applyFill="1" applyBorder="1" applyAlignment="1">
      <alignment horizontal="center" vertical="top"/>
    </xf>
    <xf numFmtId="0" fontId="9" fillId="2" borderId="4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2" fontId="4" fillId="2" borderId="4" xfId="0" applyNumberFormat="1" applyFont="1" applyFill="1" applyBorder="1" applyAlignment="1">
      <alignment horizontal="center" vertical="center"/>
    </xf>
    <xf numFmtId="2" fontId="4" fillId="2" borderId="0" xfId="0" applyNumberFormat="1" applyFont="1" applyFill="1" applyBorder="1" applyAlignment="1">
      <alignment horizontal="center" vertical="center"/>
    </xf>
    <xf numFmtId="2" fontId="4" fillId="2" borderId="5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left"/>
    </xf>
    <xf numFmtId="0" fontId="32" fillId="0" borderId="13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0" fontId="10" fillId="2" borderId="42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</cellXfs>
  <cellStyles count="671">
    <cellStyle name="､@ｯ・SPL1130A" xfId="72" xr:uid="{3BA5920F-870D-458D-8886-77EBD48C4AD3}"/>
    <cellStyle name="､@ｯ・SPLY_LST" xfId="73" xr:uid="{A52E4556-5B87-47EA-8E1B-D2A768588E5D}"/>
    <cellStyle name="/1000" xfId="74" xr:uid="{C1661DFA-ACAD-4563-A455-BF4DF9DC4060}"/>
    <cellStyle name="???????" xfId="75" xr:uid="{A428ACEB-EA13-49DF-9611-FD404FDFC472}"/>
    <cellStyle name="????????????" xfId="76" xr:uid="{A7303BD1-9949-4C3F-A32B-B3A3A7AE1EC0}"/>
    <cellStyle name="???????????? Change1.5.1" xfId="77" xr:uid="{30D2070F-022E-42EE-9BBF-41674CAA8807}"/>
    <cellStyle name="????????????_02 PR-X02A-Feb'10" xfId="78" xr:uid="{0EF72E62-70B1-4F82-8DC3-C9C1EA7AF1A1}"/>
    <cellStyle name="????????????esolume 02A3" xfId="79" xr:uid="{5C6803DC-AC86-48E3-94FF-23B083F4C646}"/>
    <cellStyle name="????????????ge Details1c" xfId="80" xr:uid="{D31A61F6-5C0A-474A-9A54-C85B469C1B6C}"/>
    <cellStyle name="????????????le" xfId="81" xr:uid="{C7EC0F5F-D153-49CD-BB7C-957FD73C8113}"/>
    <cellStyle name="???????_Dataer" xfId="82" xr:uid="{DB38F40F-7D0A-4D0B-A656-F7D9FAE2C2CA}"/>
    <cellStyle name="???????usmixes" xfId="83" xr:uid="{072270FE-9EED-4666-B63E-933B2466E4B5}"/>
    <cellStyle name="?????_?????" xfId="84" xr:uid="{C88744A1-0A70-433C-94B2-D1F1D27C3B2F}"/>
    <cellStyle name="????_??? " xfId="85" xr:uid="{16F1C5B1-3D6B-4C39-BD12-929203389884}"/>
    <cellStyle name="???_????????aro" xfId="86" xr:uid="{4397058D-796F-4231-957C-9292CDF6E954}"/>
    <cellStyle name="??_??? (2)(2))t" xfId="87" xr:uid="{77BD8F15-E340-481F-81F1-33F7C035F875}"/>
    <cellStyle name="?\??・?????n?C?pー???“?N" xfId="88" xr:uid="{EA1FA69A-2DD1-48B9-A510-FA7A5890EB85}"/>
    <cellStyle name="?\?|I?Y?I?n?C?p[???g?N" xfId="89" xr:uid="{056CB2BD-A916-45AB-9BD6-826F8ABA6535}"/>
    <cellStyle name="?\?|巧?Y?I?n?C?pー???“?N" xfId="90" xr:uid="{64B878C5-0D2E-429E-B161-85D37A4CC223}"/>
    <cellStyle name="?·? [0]_????l" xfId="91" xr:uid="{01A28B02-56C9-4261-AD64-2F9FE24B6395}"/>
    <cellStyle name="?·?_???_?" xfId="92" xr:uid="{28D6B0E1-0E51-4059-8C67-89DDCFFB89A6}"/>
    <cellStyle name="?…?a唇?e [0.00]_Book1" xfId="93" xr:uid="{4E6347D2-DADE-4CEB-A2BE-FB0B9225B630}"/>
    <cellStyle name="?…?a唇?e_Book1" xfId="94" xr:uid="{A2D93A3F-12A4-4766-9B58-96A5078E202E}"/>
    <cellStyle name="?n?C?p[???g?N" xfId="95" xr:uid="{8C920A61-AA92-4531-8EDD-D6779615DDDB}"/>
    <cellStyle name="?n?C?pー???“?N" xfId="96" xr:uid="{2BA9CEB7-4F19-4F99-A8AB-AD23104B7E9B}"/>
    <cellStyle name="?W・_Attach34_X61B_US_(2)" xfId="97" xr:uid="{B90115FA-4DCD-424D-B74A-822839332A8E}"/>
    <cellStyle name="_~1330072" xfId="98" xr:uid="{B1DD064B-3822-44A6-8346-48004FBE1A0D}"/>
    <cellStyle name="_~2711328" xfId="99" xr:uid="{51E1FCF5-9749-49CA-BEF5-8CC2971A4441}"/>
    <cellStyle name="_~6404371" xfId="100" xr:uid="{63A4FEE4-2F58-4213-9198-EEAD586D49A2}"/>
    <cellStyle name="_~8321260" xfId="101" xr:uid="{A20F7434-1033-4BC9-BEC3-EFFE336120F8}"/>
    <cellStyle name="_【X02A_DF】Data Base Clip and Ohter" xfId="102" xr:uid="{EEB73890-38E1-4DE7-AD20-1A96B288CA48}"/>
    <cellStyle name="_【X02A_DF】Data Base Connector Assy" xfId="103" xr:uid="{05197A6F-66BA-4EB9-98A8-BB6161F07692}"/>
    <cellStyle name="_07_P0700" xfId="104" xr:uid="{364A9C84-0822-42E8-81CC-0165A1909188}"/>
    <cellStyle name="_0809E06_Raw-Materials (Wire)" xfId="105" xr:uid="{3CDC8158-93A6-470C-A375-33290A91B969}"/>
    <cellStyle name="_Active Die Spare " xfId="106" xr:uid="{532AFC96-ED21-482D-85AB-5F6226111854}"/>
    <cellStyle name="_A-PF日産仕切価格 2009.05.08(再見積変更）" xfId="107" xr:uid="{A1160663-560C-40F0-AB8C-272F4A10ABE8}"/>
    <cellStyle name="_APPLICATOR REQUIRMENT WK-21" xfId="108" xr:uid="{613204E9-A482-464F-8D3E-16E819DED686}"/>
    <cellStyle name="_APPLICATOR REQUIRMENT WK-21_03 PR-X02A-Mar'10" xfId="109" xr:uid="{89D8503A-7053-4FD6-B8AC-8818D38AE908}"/>
    <cellStyle name="_APPLICATOR REQUIRMENT WK-21_03 PR-X02A-Mar'10_WR-N-001 (X02B)-1" xfId="110" xr:uid="{ACAB5AC6-509F-49AA-B101-2A5BA080A891}"/>
    <cellStyle name="_APPLICATOR REQUIRMENT WK-21_Excel P0119 (2)" xfId="111" xr:uid="{AEB6C6F0-E745-4C3B-AB0C-B3764045FF06}"/>
    <cellStyle name="_APPLICATOR REQUIRMENT WK-21_Excel P0119 (2)_WR-N-001 (X02B)-1" xfId="112" xr:uid="{CF9DB13F-7B91-4533-9112-F76A4A03C893}"/>
    <cellStyle name="_APPLICATOR REQUIRMENT WK-21_FAST09-P0114 2009.11.19 attached" xfId="113" xr:uid="{9EB6E86C-C2E3-48D4-9C63-BF15185A3E4D}"/>
    <cellStyle name="_APPLICATOR REQUIRMENT WK-21_FAST09-P0114 2009.11.19 attached_WR-N-001 (X02B)-1" xfId="114" xr:uid="{627443F4-5378-4F06-AFE9-72681B3EEA9F}"/>
    <cellStyle name="_APPLICATOR REQUIRMENT WK-21_Stock Jig" xfId="115" xr:uid="{EBDC1CFC-A51C-4256-A37D-C7EFF47AB702}"/>
    <cellStyle name="_APPLICATOR REQUIRMENT WK-21_Stock Jig_WR-N-001 (X02B)-1" xfId="116" xr:uid="{2520667B-0CAF-409C-9AF3-2FB63490A716}"/>
    <cellStyle name="_APPLICATOR REQUIRMENT WK-21_WR-N-001 (X02B)-1" xfId="117" xr:uid="{8A345301-B498-4385-93DF-6A6AAE89E346}"/>
    <cellStyle name="_APPLICATOR REQUIRMENT WK-21_X02A (A'Y Jig) shipment by Air List (FedEx)# FAST09-PO095" xfId="118" xr:uid="{7B467C72-2954-4E8C-A754-289008C992AC}"/>
    <cellStyle name="_APPLICATOR REQUIRMENT WK-21_X02A (A'Y Jig) shipment by Air List (FedEx)# FAST09-PO095_WR-N-001 (X02B)-1" xfId="119" xr:uid="{8AF9CD75-B17A-406A-8CAF-E7EF05049183}"/>
    <cellStyle name="_Book1" xfId="120" xr:uid="{72DC4DB9-2044-4F8A-931A-608F5EEDA003}"/>
    <cellStyle name="_Control table of Equipments(MFE)_081002確認 from 高田さん" xfId="121" xr:uid="{82C503CE-93F4-4F87-AA4E-1303B4C4EE1D}"/>
    <cellStyle name="_Control table of Equipments(MFE)_081002確認 from 高田さん_03 PR-X02A-Mar'10" xfId="122" xr:uid="{79C05CCA-883C-4873-8317-3ABE31D163DC}"/>
    <cellStyle name="_Control table of Equipments(MFE)_081002確認 from 高田さん_03 PR-X02A-Mar'10_WR-N-001 (X02B)-1" xfId="123" xr:uid="{7B073767-417F-4C85-AF07-74BCAFB721A3}"/>
    <cellStyle name="_Control table of Equipments(MFE)_081002確認 from 高田さん_2009.10.07(設備）(X02A) rev1" xfId="124" xr:uid="{677307C1-0AF2-4AAA-904D-57DE8196DCAB}"/>
    <cellStyle name="_Control table of Equipments(MFE)_081002確認 from 高田さん_2009.10.07(設備）(X02A) rev1_03 PR-X02A-Mar'10" xfId="125" xr:uid="{5AD55386-9D74-4506-B586-E945A703EFB8}"/>
    <cellStyle name="_Control table of Equipments(MFE)_081002確認 from 高田さん_2009.10.07(設備）(X02A) rev1_03 PR-X02A-Mar'10_WR-N-001 (X02B)-1" xfId="126" xr:uid="{CD4C9B12-B0D5-4C34-BD14-171FFEB3A2C9}"/>
    <cellStyle name="_Control table of Equipments(MFE)_081002確認 from 高田さん_2009.10.07(設備）(X02A) rev1_Excel P0119 (2)" xfId="127" xr:uid="{457B0523-1D4A-4C2B-A47E-52FB9AB3A538}"/>
    <cellStyle name="_Control table of Equipments(MFE)_081002確認 from 高田さん_2009.10.07(設備）(X02A) rev1_Excel P0119 (2)_WR-N-001 (X02B)-1" xfId="128" xr:uid="{F1088198-45E5-484B-9CC1-36105FA91429}"/>
    <cellStyle name="_Control table of Equipments(MFE)_081002確認 from 高田さん_2009.10.07(設備）(X02A) rev1_FAST09-P0114 2009.11.19 attached" xfId="129" xr:uid="{DAA60C42-206F-4C92-B5BC-C6E993A74F55}"/>
    <cellStyle name="_Control table of Equipments(MFE)_081002確認 from 高田さん_2009.10.07(設備）(X02A) rev1_FAST09-P0114 2009.11.19 attached_WR-N-001 (X02B)-1" xfId="130" xr:uid="{6F99A644-CAF9-480F-A417-2A67C65C6904}"/>
    <cellStyle name="_Control table of Equipments(MFE)_081002確認 from 高田さん_2009.10.07(設備）(X02A) rev1_Stock Jig" xfId="131" xr:uid="{33D5EC81-1D7F-44C0-88FF-ECBC34FBBCC5}"/>
    <cellStyle name="_Control table of Equipments(MFE)_081002確認 from 高田さん_2009.10.07(設備）(X02A) rev1_Stock Jig_WR-N-001 (X02B)-1" xfId="132" xr:uid="{418E1A06-AF1D-4E37-866D-DC540200B8F1}"/>
    <cellStyle name="_Control table of Equipments(MFE)_081002確認 from 高田さん_2009.10.07(設備）(X02A) rev1_WR-N-001 (X02B)-1" xfId="133" xr:uid="{51AA3C7B-A629-456B-A871-B2C6FDC030BD}"/>
    <cellStyle name="_Control table of Equipments(MFE)_081002確認 from 高田さん_2009.10.07(設備）(X02A) rev1_X02A (A'Y Jig) shipment by Air List (FedEx)# FAST09-PO095" xfId="134" xr:uid="{F1F6C763-F592-4949-BBD9-9575020B15FB}"/>
    <cellStyle name="_Control table of Equipments(MFE)_081002確認 from 高田さん_2009.10.07(設備）(X02A) rev1_X02A (A'Y Jig) shipment by Air List (FedEx)# FAST09-PO095_WR-N-001 (X02B)-1" xfId="135" xr:uid="{3A1F9EEE-A119-4225-A8B5-B81BAAF068F7}"/>
    <cellStyle name="_Control table of Equipments(MFE)_081002確認 from 高田さん_ASSY盤作製冶具リスト_【FAST】(090923)" xfId="136" xr:uid="{AC5A13E0-17CD-4D11-8C09-5EDB4AB406B6}"/>
    <cellStyle name="_Control table of Equipments(MFE)_081002確認 from 高田さん_ASSY盤作製冶具リスト_【FAST】(090923)_03 PR-X02A-Mar'10" xfId="137" xr:uid="{9E47C77A-2A10-4A02-9136-ADC12C126987}"/>
    <cellStyle name="_Control table of Equipments(MFE)_081002確認 from 高田さん_ASSY盤作製冶具リスト_【FAST】(090923)_03 PR-X02A-Mar'10_WR-N-001 (X02B)-1" xfId="138" xr:uid="{DCB3E531-12D0-4839-8A23-6836F8C403D3}"/>
    <cellStyle name="_Control table of Equipments(MFE)_081002確認 from 高田さん_ASSY盤作製冶具リスト_【FAST】(090923)_Excel P0119 (2)" xfId="139" xr:uid="{C7A93F78-5793-4416-95D4-D795351BE5E6}"/>
    <cellStyle name="_Control table of Equipments(MFE)_081002確認 from 高田さん_ASSY盤作製冶具リスト_【FAST】(090923)_Excel P0119 (2)_WR-N-001 (X02B)-1" xfId="140" xr:uid="{07D7C064-0D67-4BD2-9975-3BCB14554D2E}"/>
    <cellStyle name="_Control table of Equipments(MFE)_081002確認 from 高田さん_ASSY盤作製冶具リスト_【FAST】(090923)_FAST09-P0114 2009.11.19 attached" xfId="141" xr:uid="{11DC3962-7278-40A8-B6EE-E62D0030D886}"/>
    <cellStyle name="_Control table of Equipments(MFE)_081002確認 from 高田さん_ASSY盤作製冶具リスト_【FAST】(090923)_FAST09-P0114 2009.11.19 attached_WR-N-001 (X02B)-1" xfId="142" xr:uid="{A3E8C34C-106A-4AF6-AC40-C2CB58FE62BF}"/>
    <cellStyle name="_Control table of Equipments(MFE)_081002確認 from 高田さん_ASSY盤作製冶具リスト_【FAST】(090923)_Stock Jig" xfId="143" xr:uid="{E9515EA8-7D03-4DB3-9505-75743468E5C9}"/>
    <cellStyle name="_Control table of Equipments(MFE)_081002確認 from 高田さん_ASSY盤作製冶具リスト_【FAST】(090923)_Stock Jig_WR-N-001 (X02B)-1" xfId="144" xr:uid="{AAA3414E-9A69-41D9-A32D-436AD8EDDF6F}"/>
    <cellStyle name="_Control table of Equipments(MFE)_081002確認 from 高田さん_ASSY盤作製冶具リスト_【FAST】(090923)_WR-N-001 (X02B)-1" xfId="145" xr:uid="{25A70E5B-4009-4D66-856A-24A73DE5DE46}"/>
    <cellStyle name="_Control table of Equipments(MFE)_081002確認 from 高田さん_ASSY盤作製冶具リスト_【FAST】(090923)_X02A (A'Y Jig) shipment by Air List (FedEx)# FAST09-PO095" xfId="146" xr:uid="{83D5C826-4B34-4856-B97E-D05748241F8E}"/>
    <cellStyle name="_Control table of Equipments(MFE)_081002確認 from 高田さん_ASSY盤作製冶具リスト_【FAST】(090923)_X02A (A'Y Jig) shipment by Air List (FedEx)# FAST09-PO095_WR-N-001 (X02B)-1" xfId="147" xr:uid="{8B3105DC-57B8-4DE4-BEB5-8767797FDF7C}"/>
    <cellStyle name="_Control table of Equipments(MFE)_081002確認 from 高田さん_Excel P0061" xfId="148" xr:uid="{B9F3FFE7-09FC-44F5-8819-C519421ABAA4}"/>
    <cellStyle name="_Control table of Equipments(MFE)_081002確認 from 高田さん_Excel P0061_03 PR-X02A-Mar'10" xfId="149" xr:uid="{6532C707-5CC1-48E9-8C75-9E7C345717E6}"/>
    <cellStyle name="_Control table of Equipments(MFE)_081002確認 from 高田さん_Excel P0061_03 PR-X02A-Mar'10_WR-N-001 (X02B)-1" xfId="150" xr:uid="{E9A0518F-E4DA-4670-A0C9-D7FBAEB403F0}"/>
    <cellStyle name="_Control table of Equipments(MFE)_081002確認 from 高田さん_Excel P0061_2009.10.07(設備）(X02A) rev1" xfId="151" xr:uid="{E920C6D1-AAFB-49CA-BCBC-99BC5CC6CD72}"/>
    <cellStyle name="_Control table of Equipments(MFE)_081002確認 from 高田さん_Excel P0061_2009.10.07(設備）(X02A) rev1_03 PR-X02A-Mar'10" xfId="152" xr:uid="{7B5DA10F-2E2D-4850-91EA-D24EFF82E293}"/>
    <cellStyle name="_Control table of Equipments(MFE)_081002確認 from 高田さん_Excel P0061_2009.10.07(設備）(X02A) rev1_03 PR-X02A-Mar'10_WR-N-001 (X02B)-1" xfId="153" xr:uid="{9AE3B9FF-13CB-40EE-9A28-A2B3D397A83C}"/>
    <cellStyle name="_Control table of Equipments(MFE)_081002確認 from 高田さん_Excel P0061_2009.10.07(設備）(X02A) rev1_Excel P0119 (2)" xfId="154" xr:uid="{709D1C18-5CAF-40CA-A3D0-B6FCE7853F5C}"/>
    <cellStyle name="_Control table of Equipments(MFE)_081002確認 from 高田さん_Excel P0061_2009.10.07(設備）(X02A) rev1_Excel P0119 (2)_WR-N-001 (X02B)-1" xfId="155" xr:uid="{63968F47-54F1-4902-8173-24DEBC734A06}"/>
    <cellStyle name="_Control table of Equipments(MFE)_081002確認 from 高田さん_Excel P0061_2009.10.07(設備）(X02A) rev1_FAST09-P0114 2009.11.19 attached" xfId="156" xr:uid="{6C26B120-905F-4D24-9835-189241FA9FC0}"/>
    <cellStyle name="_Control table of Equipments(MFE)_081002確認 from 高田さん_Excel P0061_2009.10.07(設備）(X02A) rev1_FAST09-P0114 2009.11.19 attached_WR-N-001 (X02B)-1" xfId="157" xr:uid="{B69D536F-A60C-4163-85A9-21ABD2F7F9BA}"/>
    <cellStyle name="_Control table of Equipments(MFE)_081002確認 from 高田さん_Excel P0061_2009.10.07(設備）(X02A) rev1_Stock Jig" xfId="158" xr:uid="{E2B54690-7B00-4DF0-A65B-F0058DE7C517}"/>
    <cellStyle name="_Control table of Equipments(MFE)_081002確認 from 高田さん_Excel P0061_2009.10.07(設備）(X02A) rev1_Stock Jig_WR-N-001 (X02B)-1" xfId="159" xr:uid="{C44E150E-1579-4846-87ED-777E1E3E65F0}"/>
    <cellStyle name="_Control table of Equipments(MFE)_081002確認 from 高田さん_Excel P0061_2009.10.07(設備）(X02A) rev1_WR-N-001 (X02B)-1" xfId="160" xr:uid="{E3A8DAC5-CE2F-4F91-BD24-F5128FBE336E}"/>
    <cellStyle name="_Control table of Equipments(MFE)_081002確認 from 高田さん_Excel P0061_2009.10.07(設備）(X02A) rev1_X02A (A'Y Jig) shipment by Air List (FedEx)# FAST09-PO095" xfId="161" xr:uid="{D1C6E62C-5AE6-4F52-A833-55A61D53D322}"/>
    <cellStyle name="_Control table of Equipments(MFE)_081002確認 from 高田さん_Excel P0061_2009.10.07(設備）(X02A) rev1_X02A (A'Y Jig) shipment by Air List (FedEx)# FAST09-PO095_WR-N-001 (X02B)-1" xfId="162" xr:uid="{C0FF378F-ADD6-4D96-9F90-709BAC078B68}"/>
    <cellStyle name="_Control table of Equipments(MFE)_081002確認 from 高田さん_Excel P0061_ASSY盤作製冶具リスト_【FAST】(090923)" xfId="163" xr:uid="{C0BF34B3-5580-4C23-B997-85B3A82A2683}"/>
    <cellStyle name="_Control table of Equipments(MFE)_081002確認 from 高田さん_Excel P0061_ASSY盤作製冶具リスト_【FAST】(090923)_03 PR-X02A-Mar'10" xfId="164" xr:uid="{8FE88346-2184-444A-B8D0-6A25E933C719}"/>
    <cellStyle name="_Control table of Equipments(MFE)_081002確認 from 高田さん_Excel P0061_ASSY盤作製冶具リスト_【FAST】(090923)_03 PR-X02A-Mar'10_WR-N-001 (X02B)-1" xfId="165" xr:uid="{5DAD3BDC-890D-4153-A368-D25D8836FBE7}"/>
    <cellStyle name="_Control table of Equipments(MFE)_081002確認 from 高田さん_Excel P0061_ASSY盤作製冶具リスト_【FAST】(090923)_Excel P0119 (2)" xfId="166" xr:uid="{64123AB9-CA0B-4C04-8E27-091625F8E541}"/>
    <cellStyle name="_Control table of Equipments(MFE)_081002確認 from 高田さん_Excel P0061_ASSY盤作製冶具リスト_【FAST】(090923)_Excel P0119 (2)_WR-N-001 (X02B)-1" xfId="167" xr:uid="{34B43B59-3A12-484C-88FA-E6A4580B50A4}"/>
    <cellStyle name="_Control table of Equipments(MFE)_081002確認 from 高田さん_Excel P0061_ASSY盤作製冶具リスト_【FAST】(090923)_FAST09-P0114 2009.11.19 attached" xfId="168" xr:uid="{177E3018-414A-42C4-B361-5BEF62A06AE7}"/>
    <cellStyle name="_Control table of Equipments(MFE)_081002確認 from 高田さん_Excel P0061_ASSY盤作製冶具リスト_【FAST】(090923)_FAST09-P0114 2009.11.19 attached_WR-N-001 (X02B)-1" xfId="169" xr:uid="{999AEED7-BE25-48D2-A8E8-D124BFF4D7AB}"/>
    <cellStyle name="_Control table of Equipments(MFE)_081002確認 from 高田さん_Excel P0061_ASSY盤作製冶具リスト_【FAST】(090923)_Stock Jig" xfId="170" xr:uid="{9763280C-233F-4D66-8225-E41859643F4C}"/>
    <cellStyle name="_Control table of Equipments(MFE)_081002確認 from 高田さん_Excel P0061_ASSY盤作製冶具リスト_【FAST】(090923)_Stock Jig_WR-N-001 (X02B)-1" xfId="171" xr:uid="{F78D835F-60C0-42E3-B2D0-FDBFE38857B4}"/>
    <cellStyle name="_Control table of Equipments(MFE)_081002確認 from 高田さん_Excel P0061_ASSY盤作製冶具リスト_【FAST】(090923)_WR-N-001 (X02B)-1" xfId="172" xr:uid="{88CA82D4-8B90-493E-978F-F82FCBD35215}"/>
    <cellStyle name="_Control table of Equipments(MFE)_081002確認 from 高田さん_Excel P0061_ASSY盤作製冶具リスト_【FAST】(090923)_X02A (A'Y Jig) shipment by Air List (FedEx)# FAST09-PO095" xfId="173" xr:uid="{130FA1E5-34FA-4E2A-884F-63DE61E3C3D0}"/>
    <cellStyle name="_Control table of Equipments(MFE)_081002確認 from 高田さん_Excel P0061_ASSY盤作製冶具リスト_【FAST】(090923)_X02A (A'Y Jig) shipment by Air List (FedEx)# FAST09-PO095_WR-N-001 (X02B)-1" xfId="174" xr:uid="{3A6291D2-3D88-49A7-8757-894F0E22D129}"/>
    <cellStyle name="_Control table of Equipments(MFE)_081002確認 from 高田さん_Excel P0061_Excel P0119 (2)" xfId="175" xr:uid="{ADAA0E76-51AC-4A75-B0AC-A1E0C2377272}"/>
    <cellStyle name="_Control table of Equipments(MFE)_081002確認 from 高田さん_Excel P0061_Excel P0119 (2)_WR-N-001 (X02B)-1" xfId="176" xr:uid="{A3FFD770-BA7A-44FD-ACCA-29D34030B6D7}"/>
    <cellStyle name="_Control table of Equipments(MFE)_081002確認 from 高田さん_Excel P0061_FAST09-P0114 2009.11.19 attached" xfId="177" xr:uid="{E4A7A698-7787-4386-B501-0835CECFE8AB}"/>
    <cellStyle name="_Control table of Equipments(MFE)_081002確認 from 高田さん_Excel P0061_FAST09-P0114 2009.11.19 attached_WR-N-001 (X02B)-1" xfId="178" xr:uid="{25A69662-F4E9-4B49-A006-009CEDE858B1}"/>
    <cellStyle name="_Control table of Equipments(MFE)_081002確認 from 高田さん_Excel P0061_Stock Jig" xfId="179" xr:uid="{84673DC0-CAC8-49DA-AC80-32C9EE5DC5FE}"/>
    <cellStyle name="_Control table of Equipments(MFE)_081002確認 from 高田さん_Excel P0061_Stock Jig_WR-N-001 (X02B)-1" xfId="180" xr:uid="{DF1F71AB-5250-4945-8EBB-D28D9FD2DEEC}"/>
    <cellStyle name="_Control table of Equipments(MFE)_081002確認 from 高田さん_Excel P0061_WR-N-001 (X02B)-1" xfId="181" xr:uid="{1F0C5976-EF96-4CD7-8B88-2871588772BE}"/>
    <cellStyle name="_Control table of Equipments(MFE)_081002確認 from 高田さん_Excel P0061_X02A (A'Y Jig) shipment by Air List (FedEx)# FAST09-PO095" xfId="182" xr:uid="{74A4EE7D-CE75-4D65-B8A8-9CFF51425BA7}"/>
    <cellStyle name="_Control table of Equipments(MFE)_081002確認 from 高田さん_Excel P0061_X02A (A'Y Jig) shipment by Air List (FedEx)# FAST09-PO095_WR-N-001 (X02B)-1" xfId="183" xr:uid="{D64A9643-A89A-4A76-9A37-F51540DDE3DF}"/>
    <cellStyle name="_Control table of Equipments(MFE)_081002確認 from 高田さん_Excel P0119 (2)" xfId="184" xr:uid="{3D5E12E8-5340-4EBE-8697-A79862599833}"/>
    <cellStyle name="_Control table of Equipments(MFE)_081002確認 from 高田さん_Excel P0119 (2)_WR-N-001 (X02B)-1" xfId="185" xr:uid="{B5DD2922-1797-420F-9868-F5B5F16F11E7}"/>
    <cellStyle name="_Control table of Equipments(MFE)_081002確認 from 高田さん_FAST09-P0061 2009 07 13(設備） Rev 2" xfId="186" xr:uid="{10A1154B-CCDA-40CE-9BFF-72E30CB2513E}"/>
    <cellStyle name="_Control table of Equipments(MFE)_081002確認 from 高田さん_FAST09-P0061 2009 07 13(設備） Rev 2_03 PR-X02A-Mar'10" xfId="187" xr:uid="{9F7C7DB6-E2CB-40B7-9E7C-48B4ECA527BD}"/>
    <cellStyle name="_Control table of Equipments(MFE)_081002確認 from 高田さん_FAST09-P0061 2009 07 13(設備） Rev 2_03 PR-X02A-Mar'10_WR-N-001 (X02B)-1" xfId="188" xr:uid="{9CA10CCC-BF0E-4916-B093-113E36C22149}"/>
    <cellStyle name="_Control table of Equipments(MFE)_081002確認 from 高田さん_FAST09-P0061 2009 07 13(設備） Rev 2_2009.10.07(設備）(X02A) rev1" xfId="189" xr:uid="{222D72C1-3F12-4F68-9F15-4F1D8B25FF35}"/>
    <cellStyle name="_Control table of Equipments(MFE)_081002確認 from 高田さん_FAST09-P0061 2009 07 13(設備） Rev 2_2009.10.07(設備）(X02A) rev1_03 PR-X02A-Mar'10" xfId="190" xr:uid="{499E9DC9-239B-4AEE-8C67-F50CE714310B}"/>
    <cellStyle name="_Control table of Equipments(MFE)_081002確認 from 高田さん_FAST09-P0061 2009 07 13(設備） Rev 2_2009.10.07(設備）(X02A) rev1_03 PR-X02A-Mar'10_WR-N-001 (X02B)-1" xfId="191" xr:uid="{458690FA-F8F8-4234-974C-2E41ADF34530}"/>
    <cellStyle name="_Control table of Equipments(MFE)_081002確認 from 高田さん_FAST09-P0061 2009 07 13(設備） Rev 2_2009.10.07(設備）(X02A) rev1_Excel P0119 (2)" xfId="192" xr:uid="{33A0833D-0089-4D9A-9ACC-F251F6A84FDF}"/>
    <cellStyle name="_Control table of Equipments(MFE)_081002確認 from 高田さん_FAST09-P0061 2009 07 13(設備） Rev 2_2009.10.07(設備）(X02A) rev1_Excel P0119 (2)_WR-N-001 (X02B)-1" xfId="193" xr:uid="{65DCAB42-69E5-4215-90EC-9245D4E27C2E}"/>
    <cellStyle name="_Control table of Equipments(MFE)_081002確認 from 高田さん_FAST09-P0061 2009 07 13(設備） Rev 2_2009.10.07(設備）(X02A) rev1_FAST09-P0114 2009.11.19 attached" xfId="194" xr:uid="{25917A0D-64B5-4BEA-959B-ACDE6BFD1805}"/>
    <cellStyle name="_Control table of Equipments(MFE)_081002確認 from 高田さん_FAST09-P0061 2009 07 13(設備） Rev 2_2009.10.07(設備）(X02A) rev1_FAST09-P0114 2009.11.19 attached_WR-N-001 (X02B)-1" xfId="195" xr:uid="{0DB76F66-6E4A-446D-A354-C93916C8068D}"/>
    <cellStyle name="_Control table of Equipments(MFE)_081002確認 from 高田さん_FAST09-P0061 2009 07 13(設備） Rev 2_2009.10.07(設備）(X02A) rev1_Stock Jig" xfId="196" xr:uid="{D4F45A4C-E569-4432-858F-5193FCB8C8E7}"/>
    <cellStyle name="_Control table of Equipments(MFE)_081002確認 from 高田さん_FAST09-P0061 2009 07 13(設備） Rev 2_2009.10.07(設備）(X02A) rev1_Stock Jig_WR-N-001 (X02B)-1" xfId="197" xr:uid="{9A23A965-D5BB-4CA2-B3A8-F04AF9E9D71A}"/>
    <cellStyle name="_Control table of Equipments(MFE)_081002確認 from 高田さん_FAST09-P0061 2009 07 13(設備） Rev 2_2009.10.07(設備）(X02A) rev1_WR-N-001 (X02B)-1" xfId="198" xr:uid="{D9A9E739-CF65-403F-B368-98C183F82C56}"/>
    <cellStyle name="_Control table of Equipments(MFE)_081002確認 from 高田さん_FAST09-P0061 2009 07 13(設備） Rev 2_2009.10.07(設備）(X02A) rev1_X02A (A'Y Jig) shipment by Air List (FedEx)# FAST09-PO095" xfId="199" xr:uid="{EA6AD5B8-C3CE-4975-AE50-891FBF0D1A3B}"/>
    <cellStyle name="_Control table of Equipments(MFE)_081002確認 from 高田さん_FAST09-P0061 2009 07 13(設備） Rev 2_2009.10.07(設備）(X02A) rev1_X02A (A'Y Jig) shipment by Air List (FedEx)# FAST09-PO095_WR-N-001 (X02B)-1" xfId="200" xr:uid="{2E4FA555-78C0-4022-9FFE-2EDFD248D481}"/>
    <cellStyle name="_Control table of Equipments(MFE)_081002確認 from 高田さん_FAST09-P0061 2009 07 13(設備） Rev 2_ASSY盤作製冶具リスト_【FAST】(090923)" xfId="201" xr:uid="{4C4A2DDD-59BF-460B-A124-A399BCAE0271}"/>
    <cellStyle name="_Control table of Equipments(MFE)_081002確認 from 高田さん_FAST09-P0061 2009 07 13(設備） Rev 2_ASSY盤作製冶具リスト_【FAST】(090923)_03 PR-X02A-Mar'10" xfId="202" xr:uid="{2EF4C2B8-1C79-4F7D-8D62-87E7DE65DE85}"/>
    <cellStyle name="_Control table of Equipments(MFE)_081002確認 from 高田さん_FAST09-P0061 2009 07 13(設備） Rev 2_ASSY盤作製冶具リスト_【FAST】(090923)_03 PR-X02A-Mar'10_WR-N-001 (X02B)-1" xfId="203" xr:uid="{A5B1AE75-348C-43F1-AC44-4BE0073B85BC}"/>
    <cellStyle name="_Control table of Equipments(MFE)_081002確認 from 高田さん_FAST09-P0061 2009 07 13(設備） Rev 2_ASSY盤作製冶具リスト_【FAST】(090923)_Excel P0119 (2)" xfId="204" xr:uid="{567489F6-E232-45C2-BD35-E0BA16409DB5}"/>
    <cellStyle name="_Control table of Equipments(MFE)_081002確認 from 高田さん_FAST09-P0061 2009 07 13(設備） Rev 2_ASSY盤作製冶具リスト_【FAST】(090923)_Excel P0119 (2)_WR-N-001 (X02B)-1" xfId="205" xr:uid="{06338FE4-3444-43BA-95B3-BC4140BD5C7C}"/>
    <cellStyle name="_Control table of Equipments(MFE)_081002確認 from 高田さん_FAST09-P0061 2009 07 13(設備） Rev 2_ASSY盤作製冶具リスト_【FAST】(090923)_FAST09-P0114 2009.11.19 attached" xfId="206" xr:uid="{E24A5162-29E4-4F90-A8A1-6D1ABEC1BF81}"/>
    <cellStyle name="_Control table of Equipments(MFE)_081002確認 from 高田さん_FAST09-P0061 2009 07 13(設備） Rev 2_ASSY盤作製冶具リスト_【FAST】(090923)_FAST09-P0114 2009.11.19 attached_WR-N-001 (X02B)-1" xfId="207" xr:uid="{C673A6B8-6BAA-4D22-8D62-6EB6A34BDC8C}"/>
    <cellStyle name="_Control table of Equipments(MFE)_081002確認 from 高田さん_FAST09-P0061 2009 07 13(設備） Rev 2_ASSY盤作製冶具リスト_【FAST】(090923)_Stock Jig" xfId="208" xr:uid="{83983565-17BB-4106-86F3-C9D4745D9B36}"/>
    <cellStyle name="_Control table of Equipments(MFE)_081002確認 from 高田さん_FAST09-P0061 2009 07 13(設備） Rev 2_ASSY盤作製冶具リスト_【FAST】(090923)_Stock Jig_WR-N-001 (X02B)-1" xfId="209" xr:uid="{DD5212E0-ACEC-413C-A061-33A4131989B2}"/>
    <cellStyle name="_Control table of Equipments(MFE)_081002確認 from 高田さん_FAST09-P0061 2009 07 13(設備） Rev 2_ASSY盤作製冶具リスト_【FAST】(090923)_WR-N-001 (X02B)-1" xfId="210" xr:uid="{8F329A41-0E12-496E-98B8-6E70437DC12F}"/>
    <cellStyle name="_Control table of Equipments(MFE)_081002確認 from 高田さん_FAST09-P0061 2009 07 13(設備） Rev 2_ASSY盤作製冶具リスト_【FAST】(090923)_X02A (A'Y Jig) shipment by Air List (FedEx)# FAST09-PO095" xfId="211" xr:uid="{0240E6BD-F74C-48EF-BC6C-5270238FF03E}"/>
    <cellStyle name="_Control table of Equipments(MFE)_081002確認 from 高田さん_FAST09-P0061 2009 07 13(設備） Rev 2_ASSY盤作製冶具リスト_【FAST】(090923)_X02A (A'Y Jig) shipment by Air List (FedEx)# FAST09-PO095_WR-N-001 (X02B)-1" xfId="212" xr:uid="{1745526F-4291-4E2D-BB3D-7837A6AFABCE}"/>
    <cellStyle name="_Control table of Equipments(MFE)_081002確認 from 高田さん_FAST09-P0061 2009 07 13(設備） Rev 2_Excel P0119 (2)" xfId="213" xr:uid="{1A47108F-FD7E-48A9-8747-991F25391C0A}"/>
    <cellStyle name="_Control table of Equipments(MFE)_081002確認 from 高田さん_FAST09-P0061 2009 07 13(設備） Rev 2_Excel P0119 (2)_WR-N-001 (X02B)-1" xfId="214" xr:uid="{223E30A9-14AB-4684-9E75-790B71D8F329}"/>
    <cellStyle name="_Control table of Equipments(MFE)_081002確認 from 高田さん_FAST09-P0061 2009 07 13(設備） Rev 2_FAST09-P0114 2009.11.19 attached" xfId="215" xr:uid="{35F03225-EEA5-4604-96AB-B707B640AA67}"/>
    <cellStyle name="_Control table of Equipments(MFE)_081002確認 from 高田さん_FAST09-P0061 2009 07 13(設備） Rev 2_FAST09-P0114 2009.11.19 attached_WR-N-001 (X02B)-1" xfId="216" xr:uid="{9BDB84CC-F869-4548-BC53-521C3C6E2F22}"/>
    <cellStyle name="_Control table of Equipments(MFE)_081002確認 from 高田さん_FAST09-P0061 2009 07 13(設備） Rev 2_Stock Jig" xfId="217" xr:uid="{7D37984E-BF92-4466-B06A-70A6568116D7}"/>
    <cellStyle name="_Control table of Equipments(MFE)_081002確認 from 高田さん_FAST09-P0061 2009 07 13(設備） Rev 2_Stock Jig_WR-N-001 (X02B)-1" xfId="218" xr:uid="{4353BBBA-1F10-4547-858A-FA3FB816D6D3}"/>
    <cellStyle name="_Control table of Equipments(MFE)_081002確認 from 高田さん_FAST09-P0061 2009 07 13(設備） Rev 2_WR-N-001 (X02B)-1" xfId="219" xr:uid="{B35960E7-6A26-4C3F-AB1E-5C59EC6D898F}"/>
    <cellStyle name="_Control table of Equipments(MFE)_081002確認 from 高田さん_FAST09-P0061 2009 07 13(設備） Rev 2_X02A (A'Y Jig) shipment by Air List (FedEx)# FAST09-PO095" xfId="220" xr:uid="{3DD92F7B-4973-47E8-BC94-0BFB3D531EC8}"/>
    <cellStyle name="_Control table of Equipments(MFE)_081002確認 from 高田さん_FAST09-P0061 2009 07 13(設備） Rev 2_X02A (A'Y Jig) shipment by Air List (FedEx)# FAST09-PO095_WR-N-001 (X02B)-1" xfId="221" xr:uid="{10164E16-F4BC-4463-A288-C20CECE8C2A9}"/>
    <cellStyle name="_Control table of Equipments(MFE)_081002確認 from 高田さん_FAST09-P0114 2009.11.19 attached" xfId="222" xr:uid="{4174CAB7-32FD-4F00-8215-C430D7799F44}"/>
    <cellStyle name="_Control table of Equipments(MFE)_081002確認 from 高田さん_FAST09-P0114 2009.11.19 attached_WR-N-001 (X02B)-1" xfId="223" xr:uid="{7EB63B96-F40C-450F-A7C1-72F3934CB988}"/>
    <cellStyle name="_Control table of Equipments(MFE)_081002確認 from 高田さん_Stock Jig" xfId="224" xr:uid="{C2A8257E-840C-49C2-B87A-BFB438D0399F}"/>
    <cellStyle name="_Control table of Equipments(MFE)_081002確認 from 高田さん_Stock Jig_WR-N-001 (X02B)-1" xfId="225" xr:uid="{0272DEDB-1E2D-4A5A-ABD1-43D9B2E0FAB4}"/>
    <cellStyle name="_Control table of Equipments(MFE)_081002確認 from 高田さん_WR-N-001 (X02B)-1" xfId="226" xr:uid="{C39BE718-FC29-47BE-ACE6-9316DB51D996}"/>
    <cellStyle name="_Control table of Equipments(MFE)_081002確認 from 高田さん_X02A (A'Y Jig) shipment by Air List (FedEx)# FAST09-PO095" xfId="227" xr:uid="{3448AA49-96E4-44E6-B9B9-38B93586982A}"/>
    <cellStyle name="_Control table of Equipments(MFE)_081002確認 from 高田さん_X02A (A'Y Jig) shipment by Air List (FedEx)# FAST09-PO095_WR-N-001 (X02B)-1" xfId="228" xr:uid="{0A78B004-0D30-473C-B85F-6F3B9278A5F7}"/>
    <cellStyle name="_kai-036_1_parts　加工" xfId="229" xr:uid="{EF7497EC-E151-4172-9817-2E9947744206}"/>
    <cellStyle name="_kai-038_1_parts　加工" xfId="230" xr:uid="{BB0766AC-839E-4A98-BEDA-C5EB9E4A0D22}"/>
    <cellStyle name="_MFE 見積" xfId="231" xr:uid="{D6D66DDA-F086-46D8-BA7C-7E9DB6DFCEA6}"/>
    <cellStyle name="_MFEP_MATERIAL MASTER LIST 090414" xfId="232" xr:uid="{0E5450C2-5B96-4D28-AC8E-6E86DFBC08FE}"/>
    <cellStyle name="_MFEP_MATERIAL MASTER LIST 091226" xfId="233" xr:uid="{49C4C076-FB1A-4CF2-A2D6-BE23A7793585}"/>
    <cellStyle name="_MFEP_MATERIAL MASTER LIST 100407" xfId="234" xr:uid="{74EC1AA8-4D23-42E1-93C1-D1CBAC16C766}"/>
    <cellStyle name="_NISSAN FS DOCUMENTΔ2 20081114-1" xfId="235" xr:uid="{0BCAC95D-1C74-4273-8EA8-90B58E1EAB25}"/>
    <cellStyle name="_NISSAN FS DOCUMENTΔ2 20081114-1_03 PR-X02A-Mar'10" xfId="236" xr:uid="{3FA72D1A-A679-48C4-B9D7-FB64F800323A}"/>
    <cellStyle name="_NISSAN FS DOCUMENTΔ2 20081114-1_03 PR-X02A-Mar'10_WR-N-001 (X02B)-1" xfId="237" xr:uid="{0ECB843A-77BC-48BC-9DB2-5FFFDAEA0328}"/>
    <cellStyle name="_NISSAN FS DOCUMENTΔ2 20081114-1_2009.10.07(設備）(X02A) rev1" xfId="238" xr:uid="{1CA2050B-6F2D-4378-8FE1-DF570D42BE98}"/>
    <cellStyle name="_NISSAN FS DOCUMENTΔ2 20081114-1_2009.10.07(設備）(X02A) rev1_03 PR-X02A-Mar'10" xfId="239" xr:uid="{6DBF281E-1D9E-47E3-A011-F4078711D0D0}"/>
    <cellStyle name="_NISSAN FS DOCUMENTΔ2 20081114-1_2009.10.07(設備）(X02A) rev1_03 PR-X02A-Mar'10_WR-N-001 (X02B)-1" xfId="240" xr:uid="{E5C83684-F1F5-4FC7-BBA4-57329AD9D34F}"/>
    <cellStyle name="_NISSAN FS DOCUMENTΔ2 20081114-1_2009.10.07(設備）(X02A) rev1_Excel P0119 (2)" xfId="241" xr:uid="{7D63D45D-5E0C-4E9B-8DCF-5046869D1BB1}"/>
    <cellStyle name="_NISSAN FS DOCUMENTΔ2 20081114-1_2009.10.07(設備）(X02A) rev1_Excel P0119 (2)_WR-N-001 (X02B)-1" xfId="242" xr:uid="{F6BF3A55-D478-4E3E-898C-FF566EEF3E23}"/>
    <cellStyle name="_NISSAN FS DOCUMENTΔ2 20081114-1_2009.10.07(設備）(X02A) rev1_FAST09-P0114 2009.11.19 attached" xfId="243" xr:uid="{2AB2B847-CF6E-4BD2-94F7-14B6359644F8}"/>
    <cellStyle name="_NISSAN FS DOCUMENTΔ2 20081114-1_2009.10.07(設備）(X02A) rev1_FAST09-P0114 2009.11.19 attached_WR-N-001 (X02B)-1" xfId="244" xr:uid="{03FC9405-A455-4E8F-9CF9-106616DDC773}"/>
    <cellStyle name="_NISSAN FS DOCUMENTΔ2 20081114-1_2009.10.07(設備）(X02A) rev1_Stock Jig" xfId="245" xr:uid="{5D94DFE0-4081-419A-984F-D9840BC48478}"/>
    <cellStyle name="_NISSAN FS DOCUMENTΔ2 20081114-1_2009.10.07(設備）(X02A) rev1_Stock Jig_WR-N-001 (X02B)-1" xfId="246" xr:uid="{F661E01C-E556-4D49-B6CA-10998617E26E}"/>
    <cellStyle name="_NISSAN FS DOCUMENTΔ2 20081114-1_2009.10.07(設備）(X02A) rev1_WR-N-001 (X02B)-1" xfId="247" xr:uid="{01FF1BD2-B8C6-4305-B0F2-65D6460183C3}"/>
    <cellStyle name="_NISSAN FS DOCUMENTΔ2 20081114-1_2009.10.07(設備）(X02A) rev1_X02A (A'Y Jig) shipment by Air List (FedEx)# FAST09-PO095" xfId="248" xr:uid="{DC66BFDC-4D4B-48DE-BA66-30005855406E}"/>
    <cellStyle name="_NISSAN FS DOCUMENTΔ2 20081114-1_2009.10.07(設備）(X02A) rev1_X02A (A'Y Jig) shipment by Air List (FedEx)# FAST09-PO095_WR-N-001 (X02B)-1" xfId="249" xr:uid="{BC13A443-8EC8-40F5-BCC4-29338290CF7B}"/>
    <cellStyle name="_NISSAN FS DOCUMENTΔ2 20081114-1_ASSY盤作製冶具リスト_【FAST】(090923)" xfId="250" xr:uid="{B5CBCEA0-448C-4ED9-9BFA-8C273DEE991A}"/>
    <cellStyle name="_NISSAN FS DOCUMENTΔ2 20081114-1_ASSY盤作製冶具リスト_【FAST】(090923)_03 PR-X02A-Mar'10" xfId="251" xr:uid="{EF613834-9CDC-4665-BD48-413809B1A39E}"/>
    <cellStyle name="_NISSAN FS DOCUMENTΔ2 20081114-1_ASSY盤作製冶具リスト_【FAST】(090923)_03 PR-X02A-Mar'10_WR-N-001 (X02B)-1" xfId="252" xr:uid="{148794B9-F8A0-4C50-8CFC-BC06E222C676}"/>
    <cellStyle name="_NISSAN FS DOCUMENTΔ2 20081114-1_ASSY盤作製冶具リスト_【FAST】(090923)_Excel P0119 (2)" xfId="253" xr:uid="{E26F2F7E-A538-4185-BF28-42ED5E62F6F1}"/>
    <cellStyle name="_NISSAN FS DOCUMENTΔ2 20081114-1_ASSY盤作製冶具リスト_【FAST】(090923)_Excel P0119 (2)_WR-N-001 (X02B)-1" xfId="254" xr:uid="{062D7820-DC48-41B3-80D6-130F4F50C634}"/>
    <cellStyle name="_NISSAN FS DOCUMENTΔ2 20081114-1_ASSY盤作製冶具リスト_【FAST】(090923)_FAST09-P0114 2009.11.19 attached" xfId="255" xr:uid="{74177510-2F0D-471E-AF17-7E80039B8F20}"/>
    <cellStyle name="_NISSAN FS DOCUMENTΔ2 20081114-1_ASSY盤作製冶具リスト_【FAST】(090923)_FAST09-P0114 2009.11.19 attached_WR-N-001 (X02B)-1" xfId="256" xr:uid="{4CC36F5F-AB73-4327-8F54-BE0EB5A40E39}"/>
    <cellStyle name="_NISSAN FS DOCUMENTΔ2 20081114-1_ASSY盤作製冶具リスト_【FAST】(090923)_Stock Jig" xfId="257" xr:uid="{996706F1-2F14-426D-B21E-AD7BE8FFED52}"/>
    <cellStyle name="_NISSAN FS DOCUMENTΔ2 20081114-1_ASSY盤作製冶具リスト_【FAST】(090923)_Stock Jig_WR-N-001 (X02B)-1" xfId="258" xr:uid="{04DF9E03-3E87-42D9-A319-68E0735A2EE4}"/>
    <cellStyle name="_NISSAN FS DOCUMENTΔ2 20081114-1_ASSY盤作製冶具リスト_【FAST】(090923)_WR-N-001 (X02B)-1" xfId="259" xr:uid="{99CD2AFB-1BFB-4EEC-BAA3-AE47CFEE629D}"/>
    <cellStyle name="_NISSAN FS DOCUMENTΔ2 20081114-1_ASSY盤作製冶具リスト_【FAST】(090923)_X02A (A'Y Jig) shipment by Air List (FedEx)# FAST09-PO095" xfId="260" xr:uid="{197DE432-3B82-410C-9713-1FB44EE40DB8}"/>
    <cellStyle name="_NISSAN FS DOCUMENTΔ2 20081114-1_ASSY盤作製冶具リスト_【FAST】(090923)_X02A (A'Y Jig) shipment by Air List (FedEx)# FAST09-PO095_WR-N-001 (X02B)-1" xfId="261" xr:uid="{45566716-4CC0-4557-AFA3-F4B281753C2A}"/>
    <cellStyle name="_NISSAN FS DOCUMENTΔ2 20081114-1_Excel P0061" xfId="262" xr:uid="{E51F45CB-E040-42E9-B6F0-60ED696C4DB4}"/>
    <cellStyle name="_NISSAN FS DOCUMENTΔ2 20081114-1_Excel P0061_03 PR-X02A-Mar'10" xfId="263" xr:uid="{DFEDD55E-3148-41D8-A4A1-FFE9F2CF0055}"/>
    <cellStyle name="_NISSAN FS DOCUMENTΔ2 20081114-1_Excel P0061_03 PR-X02A-Mar'10_WR-N-001 (X02B)-1" xfId="264" xr:uid="{AB1237D4-78D9-4128-99DB-9366E055A520}"/>
    <cellStyle name="_NISSAN FS DOCUMENTΔ2 20081114-1_Excel P0061_2009.10.07(設備）(X02A) rev1" xfId="265" xr:uid="{CCB384FF-0989-4F11-8FE2-AE5157AD0278}"/>
    <cellStyle name="_NISSAN FS DOCUMENTΔ2 20081114-1_Excel P0061_2009.10.07(設備）(X02A) rev1_03 PR-X02A-Mar'10" xfId="266" xr:uid="{CA07D5F9-9243-46EB-8A96-D6EF8523B50D}"/>
    <cellStyle name="_NISSAN FS DOCUMENTΔ2 20081114-1_Excel P0061_2009.10.07(設備）(X02A) rev1_03 PR-X02A-Mar'10_WR-N-001 (X02B)-1" xfId="267" xr:uid="{A8929300-5222-4438-A8A9-5838F31BD523}"/>
    <cellStyle name="_NISSAN FS DOCUMENTΔ2 20081114-1_Excel P0061_2009.10.07(設備）(X02A) rev1_Excel P0119 (2)" xfId="268" xr:uid="{2976A902-A79B-4AC1-8BCF-88CCDB4DF4B0}"/>
    <cellStyle name="_NISSAN FS DOCUMENTΔ2 20081114-1_Excel P0061_2009.10.07(設備）(X02A) rev1_Excel P0119 (2)_WR-N-001 (X02B)-1" xfId="269" xr:uid="{DA5B1511-BD1D-458E-ACC1-CB473F40FBB5}"/>
    <cellStyle name="_NISSAN FS DOCUMENTΔ2 20081114-1_Excel P0061_2009.10.07(設備）(X02A) rev1_FAST09-P0114 2009.11.19 attached" xfId="270" xr:uid="{894E4CA3-EE2D-416F-8A09-23171B90F33F}"/>
    <cellStyle name="_NISSAN FS DOCUMENTΔ2 20081114-1_Excel P0061_2009.10.07(設備）(X02A) rev1_FAST09-P0114 2009.11.19 attached_WR-N-001 (X02B)-1" xfId="271" xr:uid="{61E7FD85-AA18-46E2-AF27-F76AA59C76AD}"/>
    <cellStyle name="_NISSAN FS DOCUMENTΔ2 20081114-1_Excel P0061_2009.10.07(設備）(X02A) rev1_Stock Jig" xfId="272" xr:uid="{1B8A21D8-3CEB-42CA-B68A-FA2150AC24D4}"/>
    <cellStyle name="_NISSAN FS DOCUMENTΔ2 20081114-1_Excel P0061_2009.10.07(設備）(X02A) rev1_Stock Jig_WR-N-001 (X02B)-1" xfId="273" xr:uid="{5360257C-5169-49C6-8F1D-980A482DA819}"/>
    <cellStyle name="_NISSAN FS DOCUMENTΔ2 20081114-1_Excel P0061_2009.10.07(設備）(X02A) rev1_WR-N-001 (X02B)-1" xfId="274" xr:uid="{38100959-39F1-4077-83A6-CA97CE96797B}"/>
    <cellStyle name="_NISSAN FS DOCUMENTΔ2 20081114-1_Excel P0061_2009.10.07(設備）(X02A) rev1_X02A (A'Y Jig) shipment by Air List (FedEx)# FAST09-PO095" xfId="275" xr:uid="{0C99DB27-DB5D-4A1B-A1CF-0044AC660E5C}"/>
    <cellStyle name="_NISSAN FS DOCUMENTΔ2 20081114-1_Excel P0061_2009.10.07(設備）(X02A) rev1_X02A (A'Y Jig) shipment by Air List (FedEx)# FAST09-PO095_WR-N-001 (X02B)-1" xfId="276" xr:uid="{0B38E318-8067-4ED7-993F-1B16600F5BF6}"/>
    <cellStyle name="_NISSAN FS DOCUMENTΔ2 20081114-1_Excel P0061_ASSY盤作製冶具リスト_【FAST】(090923)" xfId="277" xr:uid="{210AF6ED-4310-4FFA-A204-A497FFF1F3FA}"/>
    <cellStyle name="_NISSAN FS DOCUMENTΔ2 20081114-1_Excel P0061_ASSY盤作製冶具リスト_【FAST】(090923)_03 PR-X02A-Mar'10" xfId="278" xr:uid="{BD65E1AD-78A3-4371-B26F-35A31E3BB355}"/>
    <cellStyle name="_NISSAN FS DOCUMENTΔ2 20081114-1_Excel P0061_ASSY盤作製冶具リスト_【FAST】(090923)_03 PR-X02A-Mar'10_WR-N-001 (X02B)-1" xfId="279" xr:uid="{3A9A43F6-40AD-4446-9175-1034A90FE1B7}"/>
    <cellStyle name="_NISSAN FS DOCUMENTΔ2 20081114-1_Excel P0061_ASSY盤作製冶具リスト_【FAST】(090923)_Excel P0119 (2)" xfId="280" xr:uid="{AA781D05-90F5-4CA3-A64F-0A082E1DE5F3}"/>
    <cellStyle name="_NISSAN FS DOCUMENTΔ2 20081114-1_Excel P0061_ASSY盤作製冶具リスト_【FAST】(090923)_Excel P0119 (2)_WR-N-001 (X02B)-1" xfId="281" xr:uid="{91C244EC-3CD7-45BF-B566-FD0538A4F453}"/>
    <cellStyle name="_NISSAN FS DOCUMENTΔ2 20081114-1_Excel P0061_ASSY盤作製冶具リスト_【FAST】(090923)_FAST09-P0114 2009.11.19 attached" xfId="282" xr:uid="{3C178CDC-D62A-48D8-87A5-EA9FD662C5F9}"/>
    <cellStyle name="_NISSAN FS DOCUMENTΔ2 20081114-1_Excel P0061_ASSY盤作製冶具リスト_【FAST】(090923)_FAST09-P0114 2009.11.19 attached_WR-N-001 (X02B)-1" xfId="283" xr:uid="{328B39E3-5A12-4841-859F-7781F8CB5A75}"/>
    <cellStyle name="_NISSAN FS DOCUMENTΔ2 20081114-1_Excel P0061_ASSY盤作製冶具リスト_【FAST】(090923)_Stock Jig" xfId="284" xr:uid="{429032F2-4850-4C74-8243-EA137F4611C7}"/>
    <cellStyle name="_NISSAN FS DOCUMENTΔ2 20081114-1_Excel P0061_ASSY盤作製冶具リスト_【FAST】(090923)_Stock Jig_WR-N-001 (X02B)-1" xfId="285" xr:uid="{FA419B8F-1CC2-4518-BF57-D4587A48C969}"/>
    <cellStyle name="_NISSAN FS DOCUMENTΔ2 20081114-1_Excel P0061_ASSY盤作製冶具リスト_【FAST】(090923)_WR-N-001 (X02B)-1" xfId="286" xr:uid="{B8348336-354D-4A0F-A5DC-525B1B2944C0}"/>
    <cellStyle name="_NISSAN FS DOCUMENTΔ2 20081114-1_Excel P0061_ASSY盤作製冶具リスト_【FAST】(090923)_X02A (A'Y Jig) shipment by Air List (FedEx)# FAST09-PO095" xfId="287" xr:uid="{BB63BD57-D5E0-4F7C-8DCF-8C7C6F0DD6D6}"/>
    <cellStyle name="_NISSAN FS DOCUMENTΔ2 20081114-1_Excel P0061_ASSY盤作製冶具リスト_【FAST】(090923)_X02A (A'Y Jig) shipment by Air List (FedEx)# FAST09-PO095_WR-N-001 (X02B)-1" xfId="288" xr:uid="{928C711A-2377-49DD-A3AD-971F74DA4D4C}"/>
    <cellStyle name="_NISSAN FS DOCUMENTΔ2 20081114-1_Excel P0061_Excel P0119 (2)" xfId="289" xr:uid="{1C553EA0-EF51-47CE-B824-212B757E07BD}"/>
    <cellStyle name="_NISSAN FS DOCUMENTΔ2 20081114-1_Excel P0061_Excel P0119 (2)_WR-N-001 (X02B)-1" xfId="290" xr:uid="{A1180AAF-98AE-4A22-ADE1-B921F66C9146}"/>
    <cellStyle name="_NISSAN FS DOCUMENTΔ2 20081114-1_Excel P0061_FAST09-P0114 2009.11.19 attached" xfId="291" xr:uid="{6084018A-5E61-43BC-BA83-74D79FD44BB3}"/>
    <cellStyle name="_NISSAN FS DOCUMENTΔ2 20081114-1_Excel P0061_FAST09-P0114 2009.11.19 attached_WR-N-001 (X02B)-1" xfId="292" xr:uid="{6398BCA7-A0DE-491F-9F0E-5376B26546A1}"/>
    <cellStyle name="_NISSAN FS DOCUMENTΔ2 20081114-1_Excel P0061_Stock Jig" xfId="293" xr:uid="{5EE34382-A373-41DE-94DC-E837DBF025E8}"/>
    <cellStyle name="_NISSAN FS DOCUMENTΔ2 20081114-1_Excel P0061_Stock Jig_WR-N-001 (X02B)-1" xfId="294" xr:uid="{C7B7D4AF-34B3-46B7-944A-0BAB353D5686}"/>
    <cellStyle name="_NISSAN FS DOCUMENTΔ2 20081114-1_Excel P0061_WR-N-001 (X02B)-1" xfId="295" xr:uid="{121CE483-F99C-426F-84B2-D276F1AE2B2E}"/>
    <cellStyle name="_NISSAN FS DOCUMENTΔ2 20081114-1_Excel P0061_X02A (A'Y Jig) shipment by Air List (FedEx)# FAST09-PO095" xfId="296" xr:uid="{457FFA9F-2B3B-471B-AAF3-A6BBC2D96BEB}"/>
    <cellStyle name="_NISSAN FS DOCUMENTΔ2 20081114-1_Excel P0061_X02A (A'Y Jig) shipment by Air List (FedEx)# FAST09-PO095_WR-N-001 (X02B)-1" xfId="297" xr:uid="{618C137F-9386-4EAE-B5FA-A1032D233835}"/>
    <cellStyle name="_NISSAN FS DOCUMENTΔ2 20081114-1_Excel P0119 (2)" xfId="298" xr:uid="{DFD1CB16-4DBE-4234-8FBE-1E33A2BE7B48}"/>
    <cellStyle name="_NISSAN FS DOCUMENTΔ2 20081114-1_Excel P0119 (2)_WR-N-001 (X02B)-1" xfId="299" xr:uid="{E8D446D6-BD31-4720-8DEB-EF19E2F633F3}"/>
    <cellStyle name="_NISSAN FS DOCUMENTΔ2 20081114-1_FAST09-P0061 2009 07 13(設備） Rev 2" xfId="300" xr:uid="{4ED12FD9-5BF0-4905-9C5A-288C41344FF2}"/>
    <cellStyle name="_NISSAN FS DOCUMENTΔ2 20081114-1_FAST09-P0061 2009 07 13(設備） Rev 2_03 PR-X02A-Mar'10" xfId="301" xr:uid="{9B25D342-37FA-49B1-9C4F-E534CC9EE342}"/>
    <cellStyle name="_NISSAN FS DOCUMENTΔ2 20081114-1_FAST09-P0061 2009 07 13(設備） Rev 2_03 PR-X02A-Mar'10_WR-N-001 (X02B)-1" xfId="302" xr:uid="{67DD6309-F9E5-4910-BBAC-60A80342AC2D}"/>
    <cellStyle name="_NISSAN FS DOCUMENTΔ2 20081114-1_FAST09-P0061 2009 07 13(設備） Rev 2_2009.10.07(設備）(X02A) rev1" xfId="303" xr:uid="{080D98CA-9BEC-4439-BEA1-6D06EC210184}"/>
    <cellStyle name="_NISSAN FS DOCUMENTΔ2 20081114-1_FAST09-P0061 2009 07 13(設備） Rev 2_2009.10.07(設備）(X02A) rev1_03 PR-X02A-Mar'10" xfId="304" xr:uid="{123A7275-5A5C-431F-9E3E-F4728D0025A6}"/>
    <cellStyle name="_NISSAN FS DOCUMENTΔ2 20081114-1_FAST09-P0061 2009 07 13(設備） Rev 2_2009.10.07(設備）(X02A) rev1_03 PR-X02A-Mar'10_WR-N-001 (X02B)-1" xfId="305" xr:uid="{AC1F64E2-16A3-4590-BFDC-C995F55D2DEC}"/>
    <cellStyle name="_NISSAN FS DOCUMENTΔ2 20081114-1_FAST09-P0061 2009 07 13(設備） Rev 2_2009.10.07(設備）(X02A) rev1_Excel P0119 (2)" xfId="306" xr:uid="{770D3EB3-4A78-4188-9AF9-FF24E90F1B7D}"/>
    <cellStyle name="_NISSAN FS DOCUMENTΔ2 20081114-1_FAST09-P0061 2009 07 13(設備） Rev 2_2009.10.07(設備）(X02A) rev1_Excel P0119 (2)_WR-N-001 (X02B)-1" xfId="307" xr:uid="{83E8A52A-48F5-48D3-ACFF-4EB3FA3F5E77}"/>
    <cellStyle name="_NISSAN FS DOCUMENTΔ2 20081114-1_FAST09-P0061 2009 07 13(設備） Rev 2_2009.10.07(設備）(X02A) rev1_FAST09-P0114 2009.11.19 attached" xfId="308" xr:uid="{EB9CCFF0-FE02-4C90-89E7-B62685A2649E}"/>
    <cellStyle name="_NISSAN FS DOCUMENTΔ2 20081114-1_FAST09-P0061 2009 07 13(設備） Rev 2_2009.10.07(設備）(X02A) rev1_FAST09-P0114 2009.11.19 attached_WR-N-001 (X02B)-1" xfId="309" xr:uid="{714FD034-B222-4152-AFB3-2AA21F792792}"/>
    <cellStyle name="_NISSAN FS DOCUMENTΔ2 20081114-1_FAST09-P0061 2009 07 13(設備） Rev 2_2009.10.07(設備）(X02A) rev1_Stock Jig" xfId="310" xr:uid="{F3061E6A-3413-4AC4-AEB2-0917AE864245}"/>
    <cellStyle name="_NISSAN FS DOCUMENTΔ2 20081114-1_FAST09-P0061 2009 07 13(設備） Rev 2_2009.10.07(設備）(X02A) rev1_Stock Jig_WR-N-001 (X02B)-1" xfId="311" xr:uid="{EC25B8C9-B317-49E2-A269-98EDF82735B1}"/>
    <cellStyle name="_NISSAN FS DOCUMENTΔ2 20081114-1_FAST09-P0061 2009 07 13(設備） Rev 2_2009.10.07(設備）(X02A) rev1_WR-N-001 (X02B)-1" xfId="312" xr:uid="{4FD338EC-0EF2-44C0-99E8-32D7EC91847E}"/>
    <cellStyle name="_NISSAN FS DOCUMENTΔ2 20081114-1_FAST09-P0061 2009 07 13(設備） Rev 2_2009.10.07(設備）(X02A) rev1_X02A (A'Y Jig) shipment by Air List (FedEx)# FAST09-PO095" xfId="313" xr:uid="{E5EB452A-C65C-4ABE-9C13-1D327B8F92A0}"/>
    <cellStyle name="_NISSAN FS DOCUMENTΔ2 20081114-1_FAST09-P0061 2009 07 13(設備） Rev 2_2009.10.07(設備）(X02A) rev1_X02A (A'Y Jig) shipment by Air List (FedEx)# FAST09-PO095_WR-N-001 (X02B)-1" xfId="314" xr:uid="{9F3B5391-A089-43A7-952A-69E3202D4BD7}"/>
    <cellStyle name="_NISSAN FS DOCUMENTΔ2 20081114-1_FAST09-P0061 2009 07 13(設備） Rev 2_ASSY盤作製冶具リスト_【FAST】(090923)" xfId="315" xr:uid="{12EE6850-0BA2-45AB-83B4-D8FC0DCF8377}"/>
    <cellStyle name="_NISSAN FS DOCUMENTΔ2 20081114-1_FAST09-P0061 2009 07 13(設備） Rev 2_ASSY盤作製冶具リスト_【FAST】(090923)_03 PR-X02A-Mar'10" xfId="316" xr:uid="{86DE6BC1-22C4-49A3-9007-DCFC5B5F4559}"/>
    <cellStyle name="_NISSAN FS DOCUMENTΔ2 20081114-1_FAST09-P0061 2009 07 13(設備） Rev 2_ASSY盤作製冶具リスト_【FAST】(090923)_03 PR-X02A-Mar'10_WR-N-001 (X02B)-1" xfId="317" xr:uid="{87B52018-4858-447A-B616-13B82D687742}"/>
    <cellStyle name="_NISSAN FS DOCUMENTΔ2 20081114-1_FAST09-P0061 2009 07 13(設備） Rev 2_ASSY盤作製冶具リスト_【FAST】(090923)_Excel P0119 (2)" xfId="318" xr:uid="{7459E296-F08F-4025-A3A2-1C9148A6D499}"/>
    <cellStyle name="_NISSAN FS DOCUMENTΔ2 20081114-1_FAST09-P0061 2009 07 13(設備） Rev 2_ASSY盤作製冶具リスト_【FAST】(090923)_Excel P0119 (2)_WR-N-001 (X02B)-1" xfId="319" xr:uid="{E1FDE06B-4A8F-4447-83D3-CC2F7F3D4A45}"/>
    <cellStyle name="_NISSAN FS DOCUMENTΔ2 20081114-1_FAST09-P0061 2009 07 13(設備） Rev 2_ASSY盤作製冶具リスト_【FAST】(090923)_FAST09-P0114 2009.11.19 attached" xfId="320" xr:uid="{3C478BAD-2383-4CBA-8AA4-0EBE08592106}"/>
    <cellStyle name="_NISSAN FS DOCUMENTΔ2 20081114-1_FAST09-P0061 2009 07 13(設備） Rev 2_ASSY盤作製冶具リスト_【FAST】(090923)_FAST09-P0114 2009.11.19 attached_WR-N-001 (X02B)-1" xfId="321" xr:uid="{D09A1949-63E4-49BE-AD34-561BED0E68CB}"/>
    <cellStyle name="_NISSAN FS DOCUMENTΔ2 20081114-1_FAST09-P0061 2009 07 13(設備） Rev 2_ASSY盤作製冶具リスト_【FAST】(090923)_Stock Jig" xfId="322" xr:uid="{894D5E45-8061-452A-8554-93E8AE5B0699}"/>
    <cellStyle name="_NISSAN FS DOCUMENTΔ2 20081114-1_FAST09-P0061 2009 07 13(設備） Rev 2_ASSY盤作製冶具リスト_【FAST】(090923)_Stock Jig_WR-N-001 (X02B)-1" xfId="323" xr:uid="{BCBBE30E-BEE3-45CE-AAB5-5040A5676BE9}"/>
    <cellStyle name="_NISSAN FS DOCUMENTΔ2 20081114-1_FAST09-P0061 2009 07 13(設備） Rev 2_ASSY盤作製冶具リスト_【FAST】(090923)_WR-N-001 (X02B)-1" xfId="324" xr:uid="{99B27884-FF97-4E0D-984D-E67703F4B1AD}"/>
    <cellStyle name="_NISSAN FS DOCUMENTΔ2 20081114-1_FAST09-P0061 2009 07 13(設備） Rev 2_ASSY盤作製冶具リスト_【FAST】(090923)_X02A (A'Y Jig) shipment by Air List (FedEx)# FAST09-PO095" xfId="325" xr:uid="{88131281-DAE4-4B80-BF0B-3A63AFCA34DF}"/>
    <cellStyle name="_NISSAN FS DOCUMENTΔ2 20081114-1_FAST09-P0061 2009 07 13(設備） Rev 2_ASSY盤作製冶具リスト_【FAST】(090923)_X02A (A'Y Jig) shipment by Air List (FedEx)# FAST09-PO095_WR-N-001 (X02B)-1" xfId="326" xr:uid="{FDC8DB51-2252-4104-9FF3-684326F69210}"/>
    <cellStyle name="_NISSAN FS DOCUMENTΔ2 20081114-1_FAST09-P0061 2009 07 13(設備） Rev 2_Excel P0119 (2)" xfId="327" xr:uid="{B6399178-B4D2-4EEA-9959-7D3B683515D9}"/>
    <cellStyle name="_NISSAN FS DOCUMENTΔ2 20081114-1_FAST09-P0061 2009 07 13(設備） Rev 2_Excel P0119 (2)_WR-N-001 (X02B)-1" xfId="328" xr:uid="{CD3CD33F-B6C1-4A0F-96EC-1BE47CC66A3B}"/>
    <cellStyle name="_NISSAN FS DOCUMENTΔ2 20081114-1_FAST09-P0061 2009 07 13(設備） Rev 2_FAST09-P0114 2009.11.19 attached" xfId="329" xr:uid="{5EBFD37B-4DE2-430C-9E4C-13BCAB7F71E3}"/>
    <cellStyle name="_NISSAN FS DOCUMENTΔ2 20081114-1_FAST09-P0061 2009 07 13(設備） Rev 2_FAST09-P0114 2009.11.19 attached_WR-N-001 (X02B)-1" xfId="330" xr:uid="{73B867BB-D404-44EE-BCB7-4F8C303A0CDF}"/>
    <cellStyle name="_NISSAN FS DOCUMENTΔ2 20081114-1_FAST09-P0061 2009 07 13(設備） Rev 2_Stock Jig" xfId="331" xr:uid="{A7F02204-3335-4948-8B9B-FDCD6FFD527C}"/>
    <cellStyle name="_NISSAN FS DOCUMENTΔ2 20081114-1_FAST09-P0061 2009 07 13(設備） Rev 2_Stock Jig_WR-N-001 (X02B)-1" xfId="332" xr:uid="{058617AF-D4E9-4E80-B37B-25C90950AF66}"/>
    <cellStyle name="_NISSAN FS DOCUMENTΔ2 20081114-1_FAST09-P0061 2009 07 13(設備） Rev 2_WR-N-001 (X02B)-1" xfId="333" xr:uid="{1BC4C9FF-80CC-4424-A765-A6216F5D3AB0}"/>
    <cellStyle name="_NISSAN FS DOCUMENTΔ2 20081114-1_FAST09-P0061 2009 07 13(設備） Rev 2_X02A (A'Y Jig) shipment by Air List (FedEx)# FAST09-PO095" xfId="334" xr:uid="{F8410A26-88D3-4C6F-98FF-0C40D96099B4}"/>
    <cellStyle name="_NISSAN FS DOCUMENTΔ2 20081114-1_FAST09-P0061 2009 07 13(設備） Rev 2_X02A (A'Y Jig) shipment by Air List (FedEx)# FAST09-PO095_WR-N-001 (X02B)-1" xfId="335" xr:uid="{0C0553A1-6C5C-4EC5-B76A-F4C57C0474D6}"/>
    <cellStyle name="_NISSAN FS DOCUMENTΔ2 20081114-1_FAST09-P0114 2009.11.19 attached" xfId="336" xr:uid="{EAEC36DC-A21B-4B0B-88B4-D1FECE10A241}"/>
    <cellStyle name="_NISSAN FS DOCUMENTΔ2 20081114-1_FAST09-P0114 2009.11.19 attached_WR-N-001 (X02B)-1" xfId="337" xr:uid="{ADDE5CF3-4267-43F8-8F6C-8F635A5761BD}"/>
    <cellStyle name="_NISSAN FS DOCUMENTΔ2 20081114-1_Stock Jig" xfId="338" xr:uid="{5D2A80E2-4878-425C-9EE5-231F120864ED}"/>
    <cellStyle name="_NISSAN FS DOCUMENTΔ2 20081114-1_Stock Jig_WR-N-001 (X02B)-1" xfId="339" xr:uid="{ECF1DF01-2C80-4B3B-8C83-23D6BD374E12}"/>
    <cellStyle name="_NISSAN FS DOCUMENTΔ2 20081114-1_WR-N-001 (X02B)-1" xfId="340" xr:uid="{79ECE76C-C633-4037-9EBE-3792E8FA3035}"/>
    <cellStyle name="_NISSAN FS DOCUMENTΔ2 20081114-1_X02A (A'Y Jig) shipment by Air List (FedEx)# FAST09-PO095" xfId="341" xr:uid="{73809F2A-8CB1-40EA-8919-27D86DAE1B43}"/>
    <cellStyle name="_NISSAN FS DOCUMENTΔ2 20081114-1_X02A (A'Y Jig) shipment by Air List (FedEx)# FAST09-PO095_WR-N-001 (X02B)-1" xfId="342" xr:uid="{0391C6F3-DC69-42C4-88AA-E6159AFF0D1A}"/>
    <cellStyle name="_OT-060 " xfId="343" xr:uid="{F7DC510D-BEDD-4665-AE0D-BB3E8EE99849}"/>
    <cellStyle name="_OT-060 _03 PR-X02A-Mar'10" xfId="344" xr:uid="{AE19A42B-DECA-413A-A956-39C0EBF65124}"/>
    <cellStyle name="_OT-060 _03 PR-X02A-Mar'10_WR-N-001 (X02B)-1" xfId="345" xr:uid="{101DD6AF-CC71-48C7-863E-CC0EFCB1C525}"/>
    <cellStyle name="_OT-060 _Excel P0119 (2)" xfId="346" xr:uid="{B1223B35-DD44-43AC-B590-57E8D0927898}"/>
    <cellStyle name="_OT-060 _Excel P0119 (2)_WR-N-001 (X02B)-1" xfId="347" xr:uid="{3E6D4D31-AB47-4663-8735-FA1F7F817479}"/>
    <cellStyle name="_OT-060 _FAST09-P0114 2009.11.19 attached" xfId="348" xr:uid="{0126A2FB-4D3C-42AA-8AFA-E1D8FB2D8259}"/>
    <cellStyle name="_OT-060 _FAST09-P0114 2009.11.19 attached_WR-N-001 (X02B)-1" xfId="349" xr:uid="{134F1223-BE29-4C44-95AB-E4EE92F98412}"/>
    <cellStyle name="_OT-060 _Stock Jig" xfId="350" xr:uid="{D0E1FA5C-0FD3-4D48-A094-0BC9E8035D2D}"/>
    <cellStyle name="_OT-060 _Stock Jig_WR-N-001 (X02B)-1" xfId="351" xr:uid="{D72192A6-1A58-4EE3-BB20-C679B1FAD1B7}"/>
    <cellStyle name="_OT-060 _WR-N-001 (X02B)-1" xfId="352" xr:uid="{CC02B109-3191-4D69-99B8-EFA76AA8B390}"/>
    <cellStyle name="_OT-060 _X02A (A'Y Jig) shipment by Air List (FedEx)# FAST09-PO095" xfId="353" xr:uid="{DCFAC928-B289-4AC6-A79C-C03EC9B52B40}"/>
    <cellStyle name="_OT-060 _X02A (A'Y Jig) shipment by Air List (FedEx)# FAST09-PO095_WR-N-001 (X02B)-1" xfId="354" xr:uid="{0D365BB9-4C10-4B8B-881D-BAFDDB5A6B53}"/>
    <cellStyle name="_RFQ-005　Nissan　（日本語）確認1 提出.xls." xfId="355" xr:uid="{C58B9499-683E-45E8-B2A7-CA1C3CEB3903}"/>
    <cellStyle name="_TCVR" xfId="356" xr:uid="{3392AD16-9C3A-4D12-8FB5-F52FECFBD7EE}"/>
    <cellStyle name="_TCVR_03 PR-X02A-Mar'10" xfId="357" xr:uid="{DE6CE8EE-9B28-4084-ADB4-5825D601500A}"/>
    <cellStyle name="_TCVR_03 PR-X02A-Mar'10_WR-N-001 (X02B)-1" xfId="358" xr:uid="{316ABFC5-B4CC-48E1-A1C9-2C735D6F47DA}"/>
    <cellStyle name="_TCVR_Excel P0119 (2)" xfId="359" xr:uid="{AB4F51CE-DA5D-46B3-B3D2-48C204998868}"/>
    <cellStyle name="_TCVR_Excel P0119 (2)_WR-N-001 (X02B)-1" xfId="360" xr:uid="{17626544-3E46-4648-A00D-CA99EE679103}"/>
    <cellStyle name="_TCVR_FAST09-P0114 2009.11.19 attached" xfId="361" xr:uid="{918CFF07-8D96-4F05-8556-2759DA3F9F99}"/>
    <cellStyle name="_TCVR_FAST09-P0114 2009.11.19 attached_WR-N-001 (X02B)-1" xfId="362" xr:uid="{9C173C5D-6E6F-428B-9C10-69B86420745E}"/>
    <cellStyle name="_TCVR_Stock Jig" xfId="363" xr:uid="{0F3E91E7-2B56-4367-96AD-149658D6A4CC}"/>
    <cellStyle name="_TCVR_Stock Jig_WR-N-001 (X02B)-1" xfId="364" xr:uid="{977211B2-5E62-4373-B016-587B7EBF443C}"/>
    <cellStyle name="_TCVR_WR-N-001 (X02B)-1" xfId="365" xr:uid="{8784B6E0-729B-46FF-A266-A61E8DBB5F3A}"/>
    <cellStyle name="_TCVR_X02A (A'Y Jig) shipment by Air List (FedEx)# FAST09-PO095" xfId="366" xr:uid="{3570909A-8FFC-437B-BA59-0D76DC97564A}"/>
    <cellStyle name="_TCVR_X02A (A'Y Jig) shipment by Air List (FedEx)# FAST09-PO095_WR-N-001 (X02B)-1" xfId="367" xr:uid="{72698C8B-CB7B-4B4D-97B4-B1049724900F}"/>
    <cellStyle name="_WH-I-FEC-J-227 (Spares) R-08" xfId="368" xr:uid="{375C5718-4DC8-404D-9098-FEDEEBC92283}"/>
    <cellStyle name="_WH-I-FEC-J-290 (Spares)-09" xfId="369" xr:uid="{9B1674CB-649D-4F68-A88A-17E56890916E}"/>
    <cellStyle name="_WH-I-FEC-J-334 (Spares)-09" xfId="370" xr:uid="{F26A5796-DA67-4CC1-9CF6-5AC4229243B8}"/>
    <cellStyle name="_WH-I-FEC-J-363 (CHK)-09" xfId="371" xr:uid="{6F67B126-22E6-49B3-B266-3E1C272A457D}"/>
    <cellStyle name="_WH-I-FEC-J-376 (SPARES)-09" xfId="372" xr:uid="{0315F7A5-4796-4D6D-885B-6DB2E08FE789}"/>
    <cellStyle name="_WH-I-FEC-J-408-(SPARES)-09" xfId="373" xr:uid="{F60516C9-3885-4FF3-BC0A-C9226F68BE49}"/>
    <cellStyle name="_日産_X02A_VC_Connector Assy List-□N" xfId="375" xr:uid="{4361F15C-BF85-4C60-8B45-848194FDBE44}"/>
    <cellStyle name="_見積明細（送付用）サンプル" xfId="374" xr:uid="{8EF4ACF5-6F6D-4513-AF7C-C3F855168F11}"/>
    <cellStyle name="_販売仕入単価ﾏｽﾀｰ" xfId="376" xr:uid="{38918C72-3057-4D06-9721-BF430B9DB6CF}"/>
    <cellStyle name="’E‰Y [0.00]_Book1" xfId="377" xr:uid="{8146AA8C-7D8C-432F-A2E1-5853A9F900DB}"/>
    <cellStyle name="’E‰Y_Book1" xfId="378" xr:uid="{0F3097C3-450F-4BFE-96FB-462D1A8138CD}"/>
    <cellStyle name="•\Ž¦Ï‚Ý‚ÌƒnƒCƒp[ƒŠƒ“ƒN" xfId="379" xr:uid="{316EFB25-8F3E-4145-BA40-120DA2736226}"/>
    <cellStyle name="•W€_6+6 NCC summary" xfId="380" xr:uid="{7A2EC72A-41BC-4D33-8290-F425D3D8CC76}"/>
    <cellStyle name="æØè [0.00]_Model Mix" xfId="381" xr:uid="{5A7613FB-0316-4532-80EC-50796901C2AA}"/>
    <cellStyle name="æØè_Model Mix" xfId="382" xr:uid="{8B524E4A-EAAD-4BAE-9AD9-4CCF09F978F3}"/>
    <cellStyle name="ÊÝ [0.00]_Model Mix" xfId="383" xr:uid="{BB11A706-2B0C-47C1-B1A7-F12DCB73E711}"/>
    <cellStyle name="ÊÝ_Model Mix" xfId="384" xr:uid="{94A26FA1-C1CF-4851-BAAB-13AA44628BB4}"/>
    <cellStyle name="W_Book4" xfId="385" xr:uid="{04EAD58A-DA06-4747-8D2F-25E073F05216}"/>
    <cellStyle name="20% - Accent1" xfId="45" builtinId="30" customBuiltin="1"/>
    <cellStyle name="20% - Accent1 2" xfId="642" xr:uid="{41DDF416-84CC-498E-BF6F-F59414A5C722}"/>
    <cellStyle name="20% - Accent2" xfId="48" builtinId="34" customBuiltin="1"/>
    <cellStyle name="20% - Accent2 2" xfId="645" xr:uid="{0B5F3D28-FA26-45AE-98EF-D3545C8903D2}"/>
    <cellStyle name="20% - Accent3" xfId="51" builtinId="38" customBuiltin="1"/>
    <cellStyle name="20% - Accent3 2" xfId="648" xr:uid="{7D01AD24-A24A-4D81-B82F-0EF4866B7F8C}"/>
    <cellStyle name="20% - Accent4" xfId="54" builtinId="42" customBuiltin="1"/>
    <cellStyle name="20% - Accent4 2" xfId="651" xr:uid="{A62CFF7F-F6EF-4739-B87A-86CD3BF55EEB}"/>
    <cellStyle name="20% - Accent5" xfId="57" builtinId="46" customBuiltin="1"/>
    <cellStyle name="20% - Accent5 2" xfId="654" xr:uid="{E088F471-A450-420C-96A0-CAFECF0F030A}"/>
    <cellStyle name="20% - Accent6" xfId="60" builtinId="50" customBuiltin="1"/>
    <cellStyle name="20% - Accent6 2" xfId="657" xr:uid="{9A0342DC-51D8-4043-9D8A-4BC078B01F54}"/>
    <cellStyle name="20% - 强调文字颜色 1" xfId="386" xr:uid="{3270D97C-1540-4C6F-8632-96CC9E4161C1}"/>
    <cellStyle name="20% - 强调文字颜色 2" xfId="387" xr:uid="{CE346AC5-2BF6-4893-AF99-04CB25CB6B43}"/>
    <cellStyle name="20% - 强调文字颜色 3" xfId="388" xr:uid="{76F77273-C27A-4368-8ADC-760DFBB70617}"/>
    <cellStyle name="20% - 强调文字颜色 4" xfId="389" xr:uid="{AE12E23B-E7B8-4E80-A3BD-E2F4285EAA23}"/>
    <cellStyle name="20% - 强调文字颜色 5" xfId="390" xr:uid="{9541F252-1516-4E28-ADB7-149BE0E64159}"/>
    <cellStyle name="20% - 强调文字颜色 6" xfId="391" xr:uid="{4C0B9AB3-496C-44CC-A6D0-24EA565D99AD}"/>
    <cellStyle name="40% - Accent1" xfId="46" builtinId="31" customBuiltin="1"/>
    <cellStyle name="40% - Accent1 2" xfId="643" xr:uid="{B089C8D3-AC1E-476F-B960-EF10B62D3D9E}"/>
    <cellStyle name="40% - Accent2" xfId="49" builtinId="35" customBuiltin="1"/>
    <cellStyle name="40% - Accent2 2" xfId="646" xr:uid="{7A6EC685-0E9D-4ACD-B76A-3DB2FB3B04D7}"/>
    <cellStyle name="40% - Accent3" xfId="52" builtinId="39" customBuiltin="1"/>
    <cellStyle name="40% - Accent3 2" xfId="649" xr:uid="{3E58173A-BA96-424D-9F35-3A99A7C8B6B7}"/>
    <cellStyle name="40% - Accent4" xfId="55" builtinId="43" customBuiltin="1"/>
    <cellStyle name="40% - Accent4 2" xfId="652" xr:uid="{E395F1C9-4552-41E1-B556-355994639541}"/>
    <cellStyle name="40% - Accent5" xfId="58" builtinId="47" customBuiltin="1"/>
    <cellStyle name="40% - Accent5 2" xfId="655" xr:uid="{B264A252-1E71-4C5B-B80B-D1007807FD05}"/>
    <cellStyle name="40% - Accent6" xfId="61" builtinId="51" customBuiltin="1"/>
    <cellStyle name="40% - Accent6 2" xfId="658" xr:uid="{57E8FF68-DBBD-462E-9754-44001798A9B7}"/>
    <cellStyle name="40% - 强调文字颜色 1" xfId="392" xr:uid="{AE8A0AA6-8D14-47EE-AD9F-DF1A238819BF}"/>
    <cellStyle name="40% - 强调文字颜色 2" xfId="393" xr:uid="{63973415-A9BC-4BB9-8ED9-5C070352580E}"/>
    <cellStyle name="40% - 强调文字颜色 3" xfId="394" xr:uid="{A7C2D0C5-8848-444B-A124-E4B150960DB7}"/>
    <cellStyle name="40% - 强调文字颜色 4" xfId="395" xr:uid="{4ACB6418-6B6B-46E9-9AA4-E15A6A5166AF}"/>
    <cellStyle name="40% - 强调文字颜色 5" xfId="396" xr:uid="{757D565E-149B-41E1-9595-EE1AF6E54526}"/>
    <cellStyle name="40% - 强调文字颜色 6" xfId="397" xr:uid="{69F8CE55-884C-4A30-A6AE-D7A860853F1F}"/>
    <cellStyle name="60% - Accent1 2" xfId="63" xr:uid="{00000000-0005-0000-0000-00000C000000}"/>
    <cellStyle name="60% - Accent2 2" xfId="64" xr:uid="{00000000-0005-0000-0000-00000D000000}"/>
    <cellStyle name="60% - Accent3 2" xfId="65" xr:uid="{00000000-0005-0000-0000-00000E000000}"/>
    <cellStyle name="60% - Accent4 2" xfId="66" xr:uid="{00000000-0005-0000-0000-00000F000000}"/>
    <cellStyle name="60% - Accent5 2" xfId="67" xr:uid="{00000000-0005-0000-0000-000010000000}"/>
    <cellStyle name="60% - Accent6 2" xfId="68" xr:uid="{00000000-0005-0000-0000-000011000000}"/>
    <cellStyle name="60% - 强调文字颜色 1" xfId="398" xr:uid="{7B8E58E5-A46D-4283-BEC0-E88828F46EE7}"/>
    <cellStyle name="60% - 强调文字颜色 2" xfId="399" xr:uid="{37A7071D-0C2A-40B0-B3CF-E15C0C467FE9}"/>
    <cellStyle name="60% - 强调文字颜色 3" xfId="400" xr:uid="{74F36685-EA67-4A08-AF75-A6A3FC7631EE}"/>
    <cellStyle name="60% - 强调文字颜色 4" xfId="401" xr:uid="{A067E112-6A31-4080-977E-7048D89211D0}"/>
    <cellStyle name="60% - 强调文字颜色 5" xfId="402" xr:uid="{255AFDA6-2D7C-43E5-AA99-1E90ED1AC615}"/>
    <cellStyle name="60% - 强调文字颜色 6" xfId="403" xr:uid="{65662403-C95B-477B-B11E-20CDDC855B06}"/>
    <cellStyle name="Accent1" xfId="44" builtinId="29" customBuiltin="1"/>
    <cellStyle name="Accent1 2" xfId="641" xr:uid="{5EBD69FA-55EF-4516-89A2-91039DF9C194}"/>
    <cellStyle name="Accent2" xfId="47" builtinId="33" customBuiltin="1"/>
    <cellStyle name="Accent2 2" xfId="644" xr:uid="{9994B589-71E1-4FB0-9D27-22C2CE97AB86}"/>
    <cellStyle name="Accent3" xfId="50" builtinId="37" customBuiltin="1"/>
    <cellStyle name="Accent3 2" xfId="647" xr:uid="{29E56CB5-E643-409F-BF2C-572E66B25AAF}"/>
    <cellStyle name="Accent4" xfId="53" builtinId="41" customBuiltin="1"/>
    <cellStyle name="Accent4 2" xfId="650" xr:uid="{AF8FDFFE-4D94-4088-8189-81C27004F013}"/>
    <cellStyle name="Accent5" xfId="56" builtinId="45" customBuiltin="1"/>
    <cellStyle name="Accent5 2" xfId="653" xr:uid="{2B084A05-C377-4CA2-B488-62799F29D7AB}"/>
    <cellStyle name="Accent6" xfId="59" builtinId="49" customBuiltin="1"/>
    <cellStyle name="Accent6 2" xfId="656" xr:uid="{40863387-49E1-4CD7-AE2B-FAA941095BA2}"/>
    <cellStyle name="AutoFormat-Optionen" xfId="404" xr:uid="{6A06A6A8-5906-4BE8-89CD-3BB9129D9BC2}"/>
    <cellStyle name="Bad" xfId="34" builtinId="27" customBuiltin="1"/>
    <cellStyle name="Bad 2" xfId="631" xr:uid="{60BFF7FC-688A-4722-995B-0D9F543DD450}"/>
    <cellStyle name="Body" xfId="405" xr:uid="{7650690D-4F1F-405C-9666-F17D2FADB015}"/>
    <cellStyle name="Border1" xfId="406" xr:uid="{1CCBEF2A-CDEB-44F5-81FB-CF0BD8379F2E}"/>
    <cellStyle name="Border2" xfId="407" xr:uid="{867CEF8A-1896-4535-AB92-793E3E808ECB}"/>
    <cellStyle name="Border3" xfId="408" xr:uid="{0E66D559-B44D-4FB4-8DAB-96695D4E7A25}"/>
    <cellStyle name="Ç¥ÁØ_¸ÅÀÌ¼ö" xfId="409" xr:uid="{BF7A9110-A77E-47E9-B887-55A96C56853A}"/>
    <cellStyle name="Cadence" xfId="410" xr:uid="{DC0D9B0C-3A41-4249-9744-52195A58314A}"/>
    <cellStyle name="Cadence2" xfId="411" xr:uid="{DF18577D-1AB3-49A6-BAB1-18FDACE49BEE}"/>
    <cellStyle name="Calc Currency (0)" xfId="412" xr:uid="{54032362-A061-4D5B-941B-95352FD66674}"/>
    <cellStyle name="Calc Currency (2)" xfId="413" xr:uid="{D51BCD01-3793-43CC-8DCB-3C5B77E93A16}"/>
    <cellStyle name="Calc Percent (0)" xfId="414" xr:uid="{6B9F781D-A66D-47C1-AC4E-6B1242466572}"/>
    <cellStyle name="Calc Percent (1)" xfId="415" xr:uid="{85D2676D-64C7-4F18-978F-C38EFF883336}"/>
    <cellStyle name="Calc Percent (2)" xfId="416" xr:uid="{7D3B19CE-AC24-4614-9EB5-3C3309BAD930}"/>
    <cellStyle name="Calc Units (0)" xfId="417" xr:uid="{AC2F1CA7-51C8-453C-BE27-0DA4D4405BD2}"/>
    <cellStyle name="Calc Units (1)" xfId="418" xr:uid="{63835867-CDA2-4A5F-851C-D230A8A94C05}"/>
    <cellStyle name="Calc Units (2)" xfId="419" xr:uid="{181F529B-6B3C-4851-BD78-A9F8FB2C9564}"/>
    <cellStyle name="Calculation" xfId="37" builtinId="22" customBuiltin="1"/>
    <cellStyle name="Calculation 2" xfId="634" xr:uid="{C4AB2C08-6F35-4436-83D3-0387C1DEC02C}"/>
    <cellStyle name="Check Cell" xfId="39" builtinId="23" customBuiltin="1"/>
    <cellStyle name="Check Cell 2" xfId="636" xr:uid="{EC999246-C0F6-4279-9951-BA09A60D9579}"/>
    <cellStyle name="Comma" xfId="1" builtinId="3"/>
    <cellStyle name="Comma [0] 2" xfId="69" xr:uid="{FAA46401-09BC-49D6-AE6B-79495BFEF492}"/>
    <cellStyle name="Comma [0] 3" xfId="660" xr:uid="{5D63F977-6723-4D1D-9F78-4B8222634006}"/>
    <cellStyle name="Comma [0] 4" xfId="669" xr:uid="{5BF0DC82-5965-483E-8897-8D3CF0D3E4E7}"/>
    <cellStyle name="Comma [00]" xfId="420" xr:uid="{7D6A09B3-841A-483A-90B9-FED32D659F31}"/>
    <cellStyle name="Comma 2" xfId="6" xr:uid="{00000000-0005-0000-0000-00001C000000}"/>
    <cellStyle name="Comma 2 2" xfId="7" xr:uid="{00000000-0005-0000-0000-00001D000000}"/>
    <cellStyle name="Comma 2 2 2" xfId="9" xr:uid="{00000000-0005-0000-0000-00001E000000}"/>
    <cellStyle name="Comma 2 2 2 2" xfId="14" xr:uid="{00000000-0005-0000-0000-00001F000000}"/>
    <cellStyle name="Comma 2 2 2 2 2" xfId="22" xr:uid="{00000000-0005-0000-0000-000020000000}"/>
    <cellStyle name="Comma 2 2 2 3" xfId="18" xr:uid="{00000000-0005-0000-0000-000021000000}"/>
    <cellStyle name="Comma 2 2 3" xfId="12" xr:uid="{00000000-0005-0000-0000-000022000000}"/>
    <cellStyle name="Comma 2 2 3 2" xfId="20" xr:uid="{00000000-0005-0000-0000-000023000000}"/>
    <cellStyle name="Comma 2 2 4" xfId="16" xr:uid="{00000000-0005-0000-0000-000024000000}"/>
    <cellStyle name="Comma 2 3" xfId="8" xr:uid="{00000000-0005-0000-0000-000025000000}"/>
    <cellStyle name="Comma 2 3 2" xfId="13" xr:uid="{00000000-0005-0000-0000-000026000000}"/>
    <cellStyle name="Comma 2 3 2 2" xfId="21" xr:uid="{00000000-0005-0000-0000-000027000000}"/>
    <cellStyle name="Comma 2 3 3" xfId="17" xr:uid="{00000000-0005-0000-0000-000028000000}"/>
    <cellStyle name="Comma 2 4" xfId="11" xr:uid="{00000000-0005-0000-0000-000029000000}"/>
    <cellStyle name="Comma 2 4 2" xfId="19" xr:uid="{00000000-0005-0000-0000-00002A000000}"/>
    <cellStyle name="Comma 2 4 2 2" xfId="26" xr:uid="{00000000-0005-0000-0000-00002B000000}"/>
    <cellStyle name="Comma 2 4 3" xfId="24" xr:uid="{00000000-0005-0000-0000-00002C000000}"/>
    <cellStyle name="Comma 2 5" xfId="15" xr:uid="{00000000-0005-0000-0000-00002D000000}"/>
    <cellStyle name="Comma 2 5 2" xfId="25" xr:uid="{00000000-0005-0000-0000-00002E000000}"/>
    <cellStyle name="Comma 2 6" xfId="23" xr:uid="{00000000-0005-0000-0000-00002F000000}"/>
    <cellStyle name="Comma 2 7" xfId="666" xr:uid="{A32548FF-EB3B-40DB-9F72-8B6C92D865D3}"/>
    <cellStyle name="Comma 3" xfId="5" xr:uid="{00000000-0005-0000-0000-000030000000}"/>
    <cellStyle name="Comma 3 2" xfId="10" xr:uid="{00000000-0005-0000-0000-000031000000}"/>
    <cellStyle name="Comma 4" xfId="71" xr:uid="{CF85EDBF-C9EA-436E-8F5A-3929F0E8906F}"/>
    <cellStyle name="Comma 5" xfId="624" xr:uid="{C7960AE4-9471-4E2E-850B-574C4266F251}"/>
    <cellStyle name="Comma 6" xfId="662" xr:uid="{64999997-C9BC-4189-8061-C1609296C2CD}"/>
    <cellStyle name="comma zerodec" xfId="421" xr:uid="{85510AF1-4BEF-4EFC-B709-9610A4472AE3}"/>
    <cellStyle name="comma zerodec 2" xfId="422" xr:uid="{30A75A84-CAE6-483D-9330-2C90CFEFA09D}"/>
    <cellStyle name="Contrôle" xfId="423" xr:uid="{C4BAB523-2514-4AEB-8F1A-D23F9DEC5D7D}"/>
    <cellStyle name="Currency" xfId="27" builtinId="4"/>
    <cellStyle name="Currency [00]" xfId="424" xr:uid="{AF605C77-507F-41C3-BE65-C3D528BD0E96}"/>
    <cellStyle name="Currency1" xfId="425" xr:uid="{27A8ABDA-CF78-4846-AF01-73FE05AABDAA}"/>
    <cellStyle name="Currency1 2" xfId="426" xr:uid="{60A39BF5-43A5-4338-9BDF-513737834744}"/>
    <cellStyle name="Date Short" xfId="427" xr:uid="{3EA14A88-5BFD-4249-A643-F67BE9B13961}"/>
    <cellStyle name="Dollar (zero dec)" xfId="428" xr:uid="{5263E59A-0AD7-469B-BC5D-D909FD26F29F}"/>
    <cellStyle name="Dollar (zero dec) 2" xfId="429" xr:uid="{B295FC8E-F8A6-47EB-AEC1-BB6444AC8CB6}"/>
    <cellStyle name="Edited_Data" xfId="430" xr:uid="{EDFB64B7-0717-46E0-84D4-AFFD940CBAA7}"/>
    <cellStyle name="Enter Currency (0)" xfId="431" xr:uid="{D31E5A7E-98F6-44BA-A18F-9070E0360D2C}"/>
    <cellStyle name="Enter Currency (2)" xfId="432" xr:uid="{00CEDCEF-054A-406C-820F-EE5B1A381B8A}"/>
    <cellStyle name="Enter Units (0)" xfId="433" xr:uid="{057252AE-7C4A-4F42-AA2A-30F3ADA4EDBE}"/>
    <cellStyle name="Enter Units (1)" xfId="434" xr:uid="{1DA8D0DF-C45B-4224-95B1-12774C776375}"/>
    <cellStyle name="Enter Units (2)" xfId="435" xr:uid="{F44C6876-FE2F-4C19-B457-49DEE8D030B9}"/>
    <cellStyle name="Estimated_Data" xfId="436" xr:uid="{C7C5B82A-D2AE-45AC-8E1C-931C642448BD}"/>
    <cellStyle name="Euro" xfId="437" xr:uid="{77411EA7-AF92-4F20-9759-D6CCC0F65871}"/>
    <cellStyle name="Explanatory Text" xfId="42" builtinId="53" customBuiltin="1"/>
    <cellStyle name="Explanatory Text 2" xfId="639" xr:uid="{0C7F7763-F493-4E0A-9019-B8D90C56B1FF}"/>
    <cellStyle name="ƒnƒCƒp[ƒŠƒ“ƒN" xfId="438" xr:uid="{CE9BBD17-0C25-454F-A0FE-56566DC97AA4}"/>
    <cellStyle name="Forecast_Data" xfId="439" xr:uid="{C5DD8F8D-C895-49E3-927E-5A946BEC5E96}"/>
    <cellStyle name="Good" xfId="33" builtinId="26" customBuiltin="1"/>
    <cellStyle name="Good 2" xfId="630" xr:uid="{7E9AA04F-BF3A-430D-A137-D81BF4B89A5D}"/>
    <cellStyle name="Grey" xfId="440" xr:uid="{977D3807-BA92-41E1-9D6E-927F23E235AF}"/>
    <cellStyle name="Header1" xfId="441" xr:uid="{02ABB5CF-CC5F-46C6-A3F7-E730ED5FBC0B}"/>
    <cellStyle name="Header2" xfId="442" xr:uid="{DCFC8485-D305-47BE-83F9-059A12BC5D56}"/>
    <cellStyle name="Heading 1" xfId="29" builtinId="16" customBuiltin="1"/>
    <cellStyle name="Heading 1 2" xfId="626" xr:uid="{2D55BBDE-B075-461E-A9BA-A50546CEB8BA}"/>
    <cellStyle name="Heading 2" xfId="30" builtinId="17" customBuiltin="1"/>
    <cellStyle name="Heading 2 2" xfId="627" xr:uid="{9DE0558C-DA12-480D-9D18-A0D5C1C105D9}"/>
    <cellStyle name="Heading 3" xfId="31" builtinId="18" customBuiltin="1"/>
    <cellStyle name="Heading 3 2" xfId="628" xr:uid="{FB074877-FAEA-4ECA-A3E6-6779C67CC979}"/>
    <cellStyle name="Heading 4" xfId="32" builtinId="19" customBuiltin="1"/>
    <cellStyle name="Heading 4 2" xfId="629" xr:uid="{A5D2F6D4-2ABA-48BD-B025-2F18AE257540}"/>
    <cellStyle name="Heading1" xfId="443" xr:uid="{927D83B2-722D-40DA-A456-9E1DA1C7FC8C}"/>
    <cellStyle name="Heading1 1" xfId="444" xr:uid="{DE196EF7-C393-4D47-9CDA-1A06E4FB6ACE}"/>
    <cellStyle name="Heading1 1 1" xfId="445" xr:uid="{DCA39DDF-62AD-4D4F-A0CF-98575BA5C5D2}"/>
    <cellStyle name="Heading2" xfId="446" xr:uid="{94AC506D-6F63-4689-8D46-334BDBFB9C04}"/>
    <cellStyle name="Heading3" xfId="447" xr:uid="{951720FB-55A6-4D22-8B25-6748040C5F9E}"/>
    <cellStyle name="Hiperligação visitada_STOCK  B2S2" xfId="448" xr:uid="{4C1231C0-45A7-4065-A423-CF29C5E9F45C}"/>
    <cellStyle name="Hiperligação_STOCK  B2S2" xfId="449" xr:uid="{16A17856-E199-4CA0-A7A7-DA0700C9ADA7}"/>
    <cellStyle name="Hyperlink seguido" xfId="450" xr:uid="{108E7AAB-CC8F-4C56-99FA-FA8E450FB53A}"/>
    <cellStyle name="Indefinido" xfId="451" xr:uid="{C46050CB-E80A-4C5A-A069-B0ED1B70DCB8}"/>
    <cellStyle name="Input" xfId="35" builtinId="20" customBuiltin="1"/>
    <cellStyle name="Input [yellow]" xfId="452" xr:uid="{BF2E46E4-A21C-4506-B692-D0A73D611DE9}"/>
    <cellStyle name="Input 2" xfId="632" xr:uid="{0A71ED44-0967-43A1-9B78-25D874690570}"/>
    <cellStyle name="Input 3" xfId="663" xr:uid="{700B98D5-2EB5-4A17-B77E-B8287CFFE8C6}"/>
    <cellStyle name="Item_Current" xfId="453" xr:uid="{AFD7F917-AD5B-4652-AECE-2073A542E32A}"/>
    <cellStyle name="l]_x000d__x000a_Path=h:_x000d__x000a_Name=Diana Chang_x000d__x000a_DDEApps=nsf,nsg,nsh,ntf,ns2,ors,org_x000d__x000a_SmartIcons=Read Message_x000d__x000a__x000d__x000a__x000d__x000a_[cc:Edit" xfId="454" xr:uid="{AE4E36D2-4C77-4BE7-B67E-B5A6FF589CA8}"/>
    <cellStyle name="Link Currency (0)" xfId="455" xr:uid="{E321CD60-026D-4A80-8A89-0CA2385FAFF4}"/>
    <cellStyle name="Link Currency (2)" xfId="456" xr:uid="{55D56603-E696-4E83-9E98-48569C9ABD67}"/>
    <cellStyle name="Link Units (0)" xfId="457" xr:uid="{DA05FA8B-8540-4A19-AE78-ECDD6B9CD4E8}"/>
    <cellStyle name="Link Units (1)" xfId="458" xr:uid="{9EBA91CC-E52B-4BF6-A29F-577FE59513F6}"/>
    <cellStyle name="Link Units (2)" xfId="459" xr:uid="{CFFEE06E-791B-4446-BFBB-30C4A2B1D54D}"/>
    <cellStyle name="Linked Cell" xfId="38" builtinId="24" customBuiltin="1"/>
    <cellStyle name="Linked Cell 2" xfId="635" xr:uid="{C2940C64-05C6-4CBE-B2BB-BDAB51EF9DF7}"/>
    <cellStyle name="Millares [0]_Budget S2 2002 v2" xfId="460" xr:uid="{47592F07-7807-471E-9A6D-9736A525A755}"/>
    <cellStyle name="Millares_Budget S2 2002 v2" xfId="461" xr:uid="{9CFDBE55-7229-4DE6-B912-1C08B2757367}"/>
    <cellStyle name="Milliers [0]_0606 Pricing - Details for Profile - 3 Draft" xfId="462" xr:uid="{402BE529-42BC-4309-B4A7-A02BCC43EB45}"/>
    <cellStyle name="Milliers_AR1194" xfId="463" xr:uid="{F7067A07-3E28-4810-BC1C-7A0CBA59A4EE}"/>
    <cellStyle name="Moeda [0]_GM" xfId="464" xr:uid="{B1A64D58-0CFD-44F8-A37A-E4002C862FA7}"/>
    <cellStyle name="Moeda_GM" xfId="465" xr:uid="{219E98B9-0073-42FE-860D-DDE13C8CF091}"/>
    <cellStyle name="Moneda [0]_Budget S2 2002 v2" xfId="466" xr:uid="{40022DA8-B466-4474-8B44-3B49CCAB36F3}"/>
    <cellStyle name="Moneda_Budget S2 2002 v2" xfId="467" xr:uid="{AF5483E0-3018-4FC9-94B6-B3B929669B49}"/>
    <cellStyle name="Mon騁aire [0]_AR1194" xfId="468" xr:uid="{08B87CA1-484E-47F2-A86F-DD3CEF7EA425}"/>
    <cellStyle name="Mon騁aire_AR1194" xfId="469" xr:uid="{9F0151EF-59CA-4D79-81BE-5E0565B9E24B}"/>
    <cellStyle name="ＭＳゴシック" xfId="470" xr:uid="{1EC5528C-7990-489A-8FEC-818C400FF24A}"/>
    <cellStyle name="Neutral 2" xfId="62" xr:uid="{00000000-0005-0000-0000-00003B000000}"/>
    <cellStyle name="no dec" xfId="471" xr:uid="{53CB7F41-D5FF-4C7F-9A66-1F0D6AEA8FC9}"/>
    <cellStyle name="No-definido" xfId="472" xr:uid="{264A9194-7678-43B4-8C7D-413CACB5756C}"/>
    <cellStyle name="Non défini" xfId="473" xr:uid="{22C799CB-F498-4198-9253-803403DB5504}"/>
    <cellStyle name="Normal" xfId="0" builtinId="0"/>
    <cellStyle name="Normal - Style1" xfId="474" xr:uid="{3E2176E9-1871-4E94-AB16-BCC0446B758B}"/>
    <cellStyle name="Normal 2" xfId="4" xr:uid="{00000000-0005-0000-0000-00003D000000}"/>
    <cellStyle name="Normal 2 2" xfId="665" xr:uid="{1D25EFB5-EFD3-45F5-92C2-583A60A87587}"/>
    <cellStyle name="Normal 3" xfId="623" xr:uid="{082B9460-69CD-44CB-BF99-986511E325B9}"/>
    <cellStyle name="Normal 4" xfId="661" xr:uid="{6FAC2DAF-4879-40E8-A6B5-04E30A57AB4E}"/>
    <cellStyle name="Normal 5" xfId="622" xr:uid="{4F54BF44-AE02-4049-A02D-5DBAFCD492A5}"/>
    <cellStyle name="Normal 6" xfId="659" xr:uid="{E08ABE88-10F2-4EE6-B96D-83890747C5C9}"/>
    <cellStyle name="Normal 7" xfId="667" xr:uid="{0A52C44E-3DEB-4C64-81C6-3BC3BDC5EE77}"/>
    <cellStyle name="Normal 8" xfId="668" xr:uid="{7E166FDB-B73F-4F02-BB59-FE521089E958}"/>
    <cellStyle name="Normal 9" xfId="670" xr:uid="{BE43337B-197D-42D0-BC34-2B058297D47C}"/>
    <cellStyle name="Normale_REDDITIVITà 120301" xfId="475" xr:uid="{48B0A935-6DAC-4C26-BD6D-C5BD6DE8F9EF}"/>
    <cellStyle name="Note" xfId="41" builtinId="10" customBuiltin="1"/>
    <cellStyle name="Note 2" xfId="638" xr:uid="{22DCB269-0241-4AFC-9351-0A228FEA8430}"/>
    <cellStyle name="Œ…‹aO‚e [0.00]_Other MP and Fixed Cost" xfId="476" xr:uid="{D66FF9FE-2005-43F3-A7A3-08569D6D9D94}"/>
    <cellStyle name="Œ…‹aO‚e_Other MP and Fixed Cost" xfId="477" xr:uid="{E0568260-5BD2-44E1-9AC4-04D7BB4A8809}"/>
    <cellStyle name="oft Excel]_x000a__x000d_Comment=open=/f を指定すると、ユーザー定義関数を関数貼り付けの一覧に登録することができます。_x000a__x000d_Maximized" xfId="478" xr:uid="{A6508F8D-23E1-4926-B923-BCF528FE3EE9}"/>
    <cellStyle name="oft Excel]_x000d__x000a_Comment=open=/f を指定すると、ユーザー定義関数を関数貼り付けの一覧に登録することができます。_x000d__x000a_Maximized" xfId="479" xr:uid="{4F5E9088-AD7F-4565-9418-36441E48B76C}"/>
    <cellStyle name="Option_Added_Cont_Desc" xfId="480" xr:uid="{F0651248-6BFB-4CD4-99BF-AB8EC5243A49}"/>
    <cellStyle name="Output" xfId="36" builtinId="21" customBuiltin="1"/>
    <cellStyle name="Output 2" xfId="633" xr:uid="{0AB553D7-42B6-4BAA-BC12-AAC6CFF85DEF}"/>
    <cellStyle name="Percent [0]" xfId="481" xr:uid="{46E87E0B-E1D5-4201-A46C-D08A639CFE89}"/>
    <cellStyle name="Percent [00]" xfId="482" xr:uid="{61D1CF46-A71F-4BE3-8BC8-CF0636E731E1}"/>
    <cellStyle name="Percent [2]" xfId="483" xr:uid="{3CD6FFC9-EBB6-4C47-BFD9-12AEE59992F1}"/>
    <cellStyle name="Pourcentage [2]" xfId="484" xr:uid="{848EFDDF-4548-422C-8830-42AE96F0978C}"/>
    <cellStyle name="Preliminary_Data" xfId="485" xr:uid="{37DAD91D-F1A2-4B5E-9D5C-CAFF3C6FB841}"/>
    <cellStyle name="PrePop Currency (0)" xfId="486" xr:uid="{AF588ACE-2B34-417C-8170-95F919F61C6E}"/>
    <cellStyle name="PrePop Currency (2)" xfId="487" xr:uid="{845C33A7-7838-4981-A988-3BB93BEBB1DB}"/>
    <cellStyle name="PrePop Units (0)" xfId="488" xr:uid="{2977C62A-0D3D-4D25-BBA4-58D88792914A}"/>
    <cellStyle name="PrePop Units (1)" xfId="489" xr:uid="{553333B1-692E-41DB-A520-24F76718B851}"/>
    <cellStyle name="PrePop Units (2)" xfId="490" xr:uid="{DD9E4099-E7F8-4CA2-A94E-A6E69537A6A1}"/>
    <cellStyle name="Prices_Data" xfId="491" xr:uid="{945EB448-6374-4079-ACBF-9C4E259CC19C}"/>
    <cellStyle name="Scientific" xfId="492" xr:uid="{2FBD746E-F731-4061-BDE5-8D5F3A104DB3}"/>
    <cellStyle name="Separador de milhares [0]_GM" xfId="493" xr:uid="{F5AA801A-48AB-4BA5-ACD4-A10B5561FA80}"/>
    <cellStyle name="special" xfId="494" xr:uid="{DD4C54FD-08A6-4D32-8893-5431E27453B3}"/>
    <cellStyle name="Standard" xfId="495" xr:uid="{7A78C697-CC3F-4588-A1F3-A778B54E066E}"/>
    <cellStyle name="Style 1" xfId="496" xr:uid="{C6F17EFA-ACEA-443B-BB27-40026B829431}"/>
    <cellStyle name="subhead" xfId="497" xr:uid="{F6C01393-2FA1-4681-84BF-7A3866FE9685}"/>
    <cellStyle name="Text Indent A" xfId="498" xr:uid="{0401BBF0-2084-41CD-A6BE-68EEE91DB880}"/>
    <cellStyle name="Text Indent B" xfId="499" xr:uid="{012C5D30-CD61-4F29-82B5-E888A260515E}"/>
    <cellStyle name="Text Indent C" xfId="500" xr:uid="{65CC1CAA-1637-438E-AF58-CB375D810540}"/>
    <cellStyle name="Title" xfId="28" builtinId="15" customBuiltin="1"/>
    <cellStyle name="Title 2" xfId="625" xr:uid="{B7937CB2-6C70-4272-81D8-6EBD89C997B4}"/>
    <cellStyle name="Total" xfId="43" builtinId="25" customBuiltin="1"/>
    <cellStyle name="Total 2" xfId="640" xr:uid="{49C19BAA-D2F3-427C-8D7A-DE9AE4D90287}"/>
    <cellStyle name="Vehicle_Benchmark" xfId="501" xr:uid="{CDD78B9D-286D-4E3A-9E17-675FAE4E65F8}"/>
    <cellStyle name="Version_Header" xfId="502" xr:uid="{7F5F65B5-F6E1-4B24-A727-0A7D3E3F4375}"/>
    <cellStyle name="Vírgula_GM" xfId="503" xr:uid="{3640503E-A891-4E92-B21B-FE05C8F0E88F}"/>
    <cellStyle name="Volume" xfId="504" xr:uid="{33298077-32B6-4E36-9E02-97B5ED5C7B12}"/>
    <cellStyle name="Volumes_Data" xfId="505" xr:uid="{1A6666A7-6CB0-4B3B-8DBF-32957F8F49BF}"/>
    <cellStyle name="Warning Text" xfId="40" builtinId="11" customBuiltin="1"/>
    <cellStyle name="Warning Text 2" xfId="637" xr:uid="{567F0647-4809-4F9E-8D0B-3C6C5E0A4754}"/>
    <cellStyle name="ｹ鮗ﾐﾀｲ_ｰ豼ｵﾁ･" xfId="506" xr:uid="{DF68AAE2-1A8E-4F7D-B716-F1DA39EB44A1}"/>
    <cellStyle name="スタイル 1" xfId="507" xr:uid="{4DF6036C-972B-4493-8C67-8EC830676CB8}"/>
    <cellStyle name="テーブル 1" xfId="508" xr:uid="{DD9300A9-24F7-4981-8E44-FDD7FD58F97C}"/>
    <cellStyle name="ﾄﾞｸｶ [0]_ｰ霾ｹ" xfId="509" xr:uid="{7650E3CE-B3D4-4C34-B5DE-6A7E4B2F714C}"/>
    <cellStyle name="ﾄﾞｸｶ_ｰ霾ｹ" xfId="510" xr:uid="{507E5E8E-FD7F-41BF-8373-96C767E58E79}"/>
    <cellStyle name="ﾅ・ｭ [0]_ｰ霾ｹ" xfId="511" xr:uid="{075AA535-9F11-4A3D-B5FD-6907D5232AD0}"/>
    <cellStyle name="ﾅ・ｭ_ｰ霾ｹ" xfId="512" xr:uid="{049AC776-878B-4390-8C3B-975EC736148C}"/>
    <cellStyle name="ﾇ･ﾁﾘ_ｰ霾ｹ" xfId="513" xr:uid="{94D591E3-ABDA-49A5-937B-A56E8B622A6C}"/>
    <cellStyle name="เครื่องหมายจุลภาค [0]_customerclaim99" xfId="514" xr:uid="{9C128919-247D-4C0B-AD0C-712EC4122E3A}"/>
    <cellStyle name="เครื่องหมายจุลภาค_customerclaim99" xfId="515" xr:uid="{87ACB915-2C81-4E9E-B93F-DD136C111376}"/>
    <cellStyle name="เครื่องหมายสกุลเงิน [0]_customerclaim99" xfId="516" xr:uid="{5533CBEF-3769-4A85-987D-073471590257}"/>
    <cellStyle name="เครื่องหมายสกุลเงิน_customerclaim99" xfId="517" xr:uid="{65ED8727-473A-433B-85B3-04759C0CE931}"/>
    <cellStyle name="ปกติ_001" xfId="518" xr:uid="{0FA632B8-241A-4056-A617-B9A1BE72A365}"/>
    <cellStyle name="_Sheet1" xfId="519" xr:uid="{70BBB717-0C50-45E1-8B2B-92D81746F61D}"/>
    <cellStyle name="だ[0]_Sheet1" xfId="520" xr:uid="{2D62A008-4D5C-4668-80B1-7114A9513C1C}"/>
    <cellStyle name="だ_Sheet1" xfId="521" xr:uid="{44C7CE7B-8FA7-4981-92A1-86424170B5EA}"/>
    <cellStyle name="?_" xfId="522" xr:uid="{6688B0D9-D7B1-4771-8FA6-394715C109B2}"/>
    <cellStyle name="고정소숫점" xfId="523" xr:uid="{04FF9041-4CC5-432E-B7B1-73A957B292CC}"/>
    <cellStyle name="고정출력1" xfId="524" xr:uid="{E3957DC5-F4FB-44F6-B93F-B016685036FD}"/>
    <cellStyle name="고정출력2" xfId="525" xr:uid="{505B67C0-E9EB-477D-A8BB-2E6573343DB1}"/>
    <cellStyle name="날짜" xfId="527" xr:uid="{8D02C746-037B-4BF4-8558-5F8F894F6FFA}"/>
    <cellStyle name="달러" xfId="536" xr:uid="{91F102F2-C304-4E63-84D6-1FB7FBE9DEF2}"/>
    <cellStyle name="자리수" xfId="587" xr:uid="{AB39DEA4-648C-4C15-8128-7574600B9380}"/>
    <cellStyle name="자리수0" xfId="588" xr:uid="{083EA4E5-1B87-4765-94A1-71D68DEFFFCA}"/>
    <cellStyle name="콤마 [0]_4.11 내수 4DR NB PHASE II" xfId="589" xr:uid="{F5F82B0A-FBF8-402B-9F6C-D65A9754249E}"/>
    <cellStyle name="콤마_4.11 내수 4DR NB PHASE II" xfId="590" xr:uid="{5D2B55B4-B128-492A-932F-EB2E986D0EF6}"/>
    <cellStyle name="통화 [0]_4.11 내수 4DR NB PHASE II" xfId="591" xr:uid="{C4854097-2F8A-4445-AF71-85BADD38D947}"/>
    <cellStyle name="통화_4.11 내수 4DR NB PHASE II" xfId="592" xr:uid="{642EC05C-A317-4EF2-8854-86C080A394D1}"/>
    <cellStyle name="퍼센트" xfId="593" xr:uid="{F52A68F4-CB79-4C86-ACC5-8D48CC5BD391}"/>
    <cellStyle name="표준_1112" xfId="594" xr:uid="{742B80AE-4E3F-4349-AE45-F7F834FF358A}"/>
    <cellStyle name="합산" xfId="595" xr:uid="{9E994789-4219-4ED9-A012-C801962C14DE}"/>
    <cellStyle name="화폐기호" xfId="596" xr:uid="{786DA632-2FAE-43E9-86BB-7722A8889620}"/>
    <cellStyle name="화폐기호0" xfId="597" xr:uid="{B7F99DE7-D4BE-4332-BB96-9EE894415701}"/>
    <cellStyle name="화폐기호0 2" xfId="598" xr:uid="{1DAEB9B7-AE2A-4C5D-AF9E-62C24826AF3F}"/>
    <cellStyle name="一般_PLDT" xfId="526" xr:uid="{1D9CB308-B55D-4129-82F9-59EC22B49FB7}"/>
    <cellStyle name="千位分隔[0]_909TJGK" xfId="566" xr:uid="{99DD1351-AF43-436D-8BB6-0D65B186B6BA}"/>
    <cellStyle name="千位分隔_909TJGK" xfId="567" xr:uid="{7322D9DD-1AD3-4063-AB7E-0D4D6ACA60ED}"/>
    <cellStyle name="千分位[0]_PLDT" xfId="568" xr:uid="{AADBC4DD-2D2C-4B2E-AA3A-1687E24BF02A}"/>
    <cellStyle name="千分位_PLDT" xfId="569" xr:uid="{4E9D80C9-CD4F-4507-9255-5E61B3CEC6F7}"/>
    <cellStyle name="報告" xfId="585" xr:uid="{C5964295-063C-4E25-887D-210FE5ABAE86}"/>
    <cellStyle name="好" xfId="537" xr:uid="{6C3FAD34-73EF-4B37-BD63-44A8D447F77E}"/>
    <cellStyle name="好_11 PR-X02A-June'09" xfId="538" xr:uid="{82C380D6-5382-47AC-8450-F1F631452BA4}"/>
    <cellStyle name="好_9568-0906E07(設備） FAST 送付用" xfId="539" xr:uid="{9BF79461-23AD-4E4F-861B-4BAAC658C767}"/>
    <cellStyle name="好_9568-0910E05(設備） FAST 送付用" xfId="540" xr:uid="{D91EE5B4-FB85-4FE7-9E95-C5FAA1B48D88}"/>
    <cellStyle name="好_ASSY盤作製冶具リスト_【FAST】(090923)" xfId="541" xr:uid="{05ED06A6-73C7-4850-A8CE-7B300717C712}"/>
    <cellStyle name="好_A'Y Jig" xfId="542" xr:uid="{9952E03A-09F6-4A2C-B497-DE38CE148C28}"/>
    <cellStyle name="好_Book1" xfId="543" xr:uid="{20EC52C1-1EC3-4296-AE1C-8E2BF284577C}"/>
    <cellStyle name="好_FAST09-P0061 2009 07 13(設備） Rev 2" xfId="544" xr:uid="{43E0818A-B599-463A-A5EF-384651EF9954}"/>
    <cellStyle name="好_RQF A'Y Jig" xfId="545" xr:uid="{F4EB9BEE-4235-4127-8FBE-797C4E7FCA36}"/>
    <cellStyle name="好_RQF A'Y Jig Rev 090630" xfId="546" xr:uid="{05E2A10A-0D3A-476A-96C5-5B22111077F9}"/>
    <cellStyle name="好_WR-N-001 (X02B)" xfId="547" xr:uid="{5F73325F-5A44-47A8-A8F8-48D7FE846484}"/>
    <cellStyle name="好_WR-N-003-1 (X02B)　FAST向け冶具見積依頼回答　2010.09" xfId="548" xr:uid="{7E614EA0-2A7D-4968-A937-5E435488E98D}"/>
    <cellStyle name="好_WR-N-022-1" xfId="549" xr:uid="{8CFACAA0-790B-43B5-9CE5-F55199E185A7}"/>
    <cellStyle name="好_WR-N-035 第二購買　田中様より　2010.4.27" xfId="550" xr:uid="{1A66BE3B-B50D-48D8-8440-A1CC36085076}"/>
    <cellStyle name="差" xfId="551" xr:uid="{7ACF9C68-3559-40DD-A27E-17EDFB525637}"/>
    <cellStyle name="差_11 PR-X02A-June'09" xfId="552" xr:uid="{E2623ABD-0C28-4BBF-A9EF-3172DEA318BC}"/>
    <cellStyle name="差_9568-0906E07(設備） FAST 送付用" xfId="553" xr:uid="{2EEBE330-58CA-4747-8F17-0A83485B91F8}"/>
    <cellStyle name="差_9568-0910E05(設備） FAST 送付用" xfId="554" xr:uid="{80AE09E0-A247-4F03-B03C-800C988578EC}"/>
    <cellStyle name="差_ASSY盤作製冶具リスト_【FAST】(090923)" xfId="555" xr:uid="{BAF118ED-43C8-4ED6-833A-6D5B2E20DD9D}"/>
    <cellStyle name="差_A'Y Jig" xfId="556" xr:uid="{85522E8A-39E5-464A-8D01-7F9EE8770747}"/>
    <cellStyle name="差_Book1" xfId="557" xr:uid="{8A2DCB4D-73AA-4CFD-B132-DE4A561C811B}"/>
    <cellStyle name="差_FAST09-P0061 2009 07 13(設備） Rev 2" xfId="558" xr:uid="{550F42CA-4EEC-4715-BB28-773A735B71DA}"/>
    <cellStyle name="差_RQF A'Y Jig" xfId="559" xr:uid="{370BE16E-DA01-4C4A-BC25-958C1D781A74}"/>
    <cellStyle name="差_RQF A'Y Jig Rev 090630" xfId="560" xr:uid="{D9C5A6F7-1B60-41D6-9121-18C6B84E100B}"/>
    <cellStyle name="差_WR-N-001 (X02B)" xfId="561" xr:uid="{EE85A000-E5A9-4D91-BD7D-B55A2D8F255D}"/>
    <cellStyle name="差_WR-N-003-1 (X02B)　FAST向け冶具見積依頼回答　2010.09" xfId="562" xr:uid="{A0E9302D-9549-48AA-ACB5-863BD799345A}"/>
    <cellStyle name="差_WR-N-022-1" xfId="563" xr:uid="{2F39E328-0354-43E7-A382-A63960D5F4B1}"/>
    <cellStyle name="差_WR-N-035 第二購買　田中様より　2010.4.27" xfId="564" xr:uid="{59565590-72F5-49C8-B5DD-F04B1578F6E9}"/>
    <cellStyle name="常规_123" xfId="565" xr:uid="{DCDE2C18-ED88-432F-8858-2883C3C08D0D}"/>
    <cellStyle name="强调文字颜色 1" xfId="599" xr:uid="{347EBAF0-7174-4F87-BAC6-93D2C8D3FC2D}"/>
    <cellStyle name="强调文字颜色 2" xfId="600" xr:uid="{D7DD67B4-19F1-4DBF-A816-8AC7053C9EA4}"/>
    <cellStyle name="强调文字颜色 3" xfId="601" xr:uid="{5ECDA222-E7FC-46F0-A114-A159275DA755}"/>
    <cellStyle name="强调文字颜色 4" xfId="602" xr:uid="{7F73D0DE-402F-4F76-962A-D5C80DDA3D65}"/>
    <cellStyle name="强调文字颜色 5" xfId="603" xr:uid="{D46EDC69-1C12-4E39-A542-7F99EC558823}"/>
    <cellStyle name="强调文字颜色 6" xfId="604" xr:uid="{6C0F813C-E712-40B1-AE31-23AA12929F42}"/>
    <cellStyle name="未定義" xfId="586" xr:uid="{18BF9AC9-98D2-4DBB-A7BC-B68C95DA1F29}"/>
    <cellStyle name="标题" xfId="605" xr:uid="{2B5975F9-6C6B-4308-8F6C-1AC5BEC7692E}"/>
    <cellStyle name="标题 1" xfId="606" xr:uid="{7C57BB89-9B8C-4D3E-B2BE-6C1650D51B6F}"/>
    <cellStyle name="标题 2" xfId="607" xr:uid="{873DD8C6-4CEF-4340-AEED-AB54BA77D33A}"/>
    <cellStyle name="标题 3" xfId="608" xr:uid="{AF6FB0D1-4A29-4AB7-A004-B3AA33606151}"/>
    <cellStyle name="标题 4" xfId="609" xr:uid="{7B18FF9E-CB79-4F5D-B4E4-809467F5FEA3}"/>
    <cellStyle name="桁区切り [0.00] 2" xfId="534" xr:uid="{83ADA51A-8869-4E8D-B97B-DE87664BE0D4}"/>
    <cellStyle name="桁区切り 2" xfId="535" xr:uid="{A21A1A03-E430-48E5-AB40-1067B59EA0DE}"/>
    <cellStyle name="桁蟻唇Ｆ [0.00]_11th Dec. (2)" xfId="532" xr:uid="{E212F9E2-1CF1-461C-AD3C-754B96D37FFC}"/>
    <cellStyle name="桁蟻唇Ｆ_11th Dec. (2)" xfId="533" xr:uid="{558762F1-4B08-4CD7-A8C2-6C911F60B3F1}"/>
    <cellStyle name="检查单元格" xfId="610" xr:uid="{13FDB378-7EBC-4CDB-AEC3-76BB0DBF862C}"/>
    <cellStyle name="標準 2" xfId="582" xr:uid="{7CD20813-DE86-4860-B90B-2C5733E1B5E9}"/>
    <cellStyle name="標準 3" xfId="70" xr:uid="{0E81AA5F-58A3-4D49-B2AF-988C964E08B6}"/>
    <cellStyle name="標準_~5457471" xfId="664" xr:uid="{BB7BEBA1-3DBF-403D-AAA7-22D66859B9FE}"/>
    <cellStyle name="標準_HONDA T2AZ(FWSM応援)訓練手配出荷用" xfId="3" xr:uid="{00000000-0005-0000-0000-000043000000}"/>
    <cellStyle name="標準_SAMPLE 98 -W-2012-01697_2" xfId="2" xr:uid="{00000000-0005-0000-0000-000044000000}"/>
    <cellStyle name="標準G" xfId="583" xr:uid="{9CE14035-ED25-4FA7-8C39-C95B2C9334E4}"/>
    <cellStyle name="汇总" xfId="611" xr:uid="{242DE6FF-5456-48FA-A93C-FDCCB198A5D9}"/>
    <cellStyle name="注释" xfId="575" xr:uid="{B8AAF7CF-A48D-43ED-ADCC-3BCF337342CA}"/>
    <cellStyle name="砯刽 [0]_Sheet1" xfId="612" xr:uid="{5C4089FD-3C54-49EB-AF7C-5E06F03C5374}"/>
    <cellStyle name="砯刽[0]_Sheet1" xfId="613" xr:uid="{DB642CA8-719D-49BB-B84C-C6F28E292C43}"/>
    <cellStyle name="砯刽_Sheet1" xfId="614" xr:uid="{6BC1C053-8489-40C7-AD6D-92E188BDCFA8}"/>
    <cellStyle name="脱浦" xfId="570" xr:uid="{CD98B6AB-B080-4808-8483-DE0DE584EDFE}"/>
    <cellStyle name="脱浦 [0.00]" xfId="571" xr:uid="{A5E07A14-7AC0-434D-AD27-32E4DCEF30F3}"/>
    <cellStyle name="脱浦 [0.00] 2" xfId="572" xr:uid="{C8553FA2-5C41-4350-824A-2FC119F7E3A4}"/>
    <cellStyle name="脱浦 2" xfId="573" xr:uid="{497BD97D-1B3B-4DCC-9FB0-92BF9967B89C}"/>
    <cellStyle name="脱浦_＝Y?2" xfId="574" xr:uid="{73A5C5C8-9B79-4094-8244-6DE8300E878B}"/>
    <cellStyle name="表旨巧・・ハイパーリンク" xfId="584" xr:uid="{3C784EF0-DDF4-402E-97C8-0979336FA996}"/>
    <cellStyle name="解释性文本" xfId="530" xr:uid="{30A09254-F5FF-41FD-B90D-0AA0FE7182CC}"/>
    <cellStyle name="警告文本" xfId="531" xr:uid="{7741E5F4-4990-4FCE-9649-39D65C52A2DC}"/>
    <cellStyle name="计算" xfId="615" xr:uid="{E903C35A-3C3B-4D18-A0C3-8B4527D14274}"/>
    <cellStyle name="貨幣 [0]_PLDT" xfId="528" xr:uid="{F8C95044-DEC2-4CA4-9BD7-7506B1A2434B}"/>
    <cellStyle name="貨幣_PLDT" xfId="529" xr:uid="{A75E3AF4-D06A-410E-866D-4DDBBB82D894}"/>
    <cellStyle name="货币[0]_123" xfId="616" xr:uid="{2E9C6959-8B7A-4C5E-B523-BE701B1DB12B}"/>
    <cellStyle name="货币_123" xfId="617" xr:uid="{BB85FB73-B740-43DB-B0BD-62B45EF15390}"/>
    <cellStyle name="输入" xfId="619" xr:uid="{29C118F7-89C2-4DC0-8642-3E955854DAA6}"/>
    <cellStyle name="输出" xfId="618" xr:uid="{EF94D49F-EA20-459D-B8F7-06FFE3A5C20D}"/>
    <cellStyle name="适中" xfId="620" xr:uid="{81BE2ABF-7964-404B-963D-79EB10BC6322}"/>
    <cellStyle name="通貨 [0.00] 2" xfId="576" xr:uid="{737F1C0A-D3A8-4AE3-9653-3432ACC8A937}"/>
    <cellStyle name="通貨 [0.00] 2 2" xfId="577" xr:uid="{A4DF22F0-47E0-4C8E-B5C6-47DFD011DE0C}"/>
    <cellStyle name="通貨 [0.00] 2 3" xfId="578" xr:uid="{79FC3CE4-159C-4035-9D12-9027A1E1BE24}"/>
    <cellStyle name="通貨 [0.00] 3" xfId="579" xr:uid="{A413E484-99AC-4447-BCB3-94FA22A14BFB}"/>
    <cellStyle name="通貨 [0.00] 3 2" xfId="580" xr:uid="{E89CC416-26F8-4DDD-8345-71465DDB47A2}"/>
    <cellStyle name="通貨 [0.00] 4" xfId="581" xr:uid="{E392C8B2-F585-455D-9799-2B4E5CF9F877}"/>
    <cellStyle name="链接单元格" xfId="621" xr:uid="{8C329B50-973E-486F-9784-78F2B5B2A239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6A9E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28573</xdr:colOff>
      <xdr:row>0</xdr:row>
      <xdr:rowOff>47625</xdr:rowOff>
    </xdr:from>
    <xdr:ext cx="6715127" cy="7334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247773" y="47625"/>
          <a:ext cx="6715127" cy="7334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0"/>
            <a:t>FURUKAWA AUTOMOTIVE SYSTEMS LIMA PHILIPPINES, INC. WAREHOUSING</a:t>
          </a:r>
          <a:r>
            <a:rPr lang="en-US" sz="2000" b="0" baseline="0"/>
            <a:t> DIVISION</a:t>
          </a:r>
          <a:endParaRPr lang="en-US" sz="2000" b="0"/>
        </a:p>
        <a:p>
          <a:endParaRPr lang="en-US" sz="2000" b="1"/>
        </a:p>
      </xdr:txBody>
    </xdr:sp>
    <xdr:clientData/>
  </xdr:oneCellAnchor>
  <xdr:oneCellAnchor>
    <xdr:from>
      <xdr:col>1</xdr:col>
      <xdr:colOff>600075</xdr:colOff>
      <xdr:row>2</xdr:row>
      <xdr:rowOff>152400</xdr:rowOff>
    </xdr:from>
    <xdr:ext cx="6715127" cy="50482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209675" y="781050"/>
          <a:ext cx="6715127" cy="504825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Phase 2A Lot 3 Block 2 J. P. Rizal Ave., Lima Technology Center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Lipa City, Batangas 4217  PHILIPPINES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2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2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oneCellAnchor>
  <xdr:oneCellAnchor>
    <xdr:from>
      <xdr:col>4</xdr:col>
      <xdr:colOff>381001</xdr:colOff>
      <xdr:row>6</xdr:row>
      <xdr:rowOff>66675</xdr:rowOff>
    </xdr:from>
    <xdr:ext cx="2314574" cy="85725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905126" y="1695450"/>
          <a:ext cx="2314574" cy="857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3600" b="1"/>
            <a:t>Invoice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2</xdr:col>
      <xdr:colOff>47625</xdr:colOff>
      <xdr:row>2</xdr:row>
      <xdr:rowOff>209550</xdr:rowOff>
    </xdr:to>
    <xdr:pic>
      <xdr:nvPicPr>
        <xdr:cNvPr id="2" name="Picture 2" descr="C:\Users\user\AppData\Local\Microsoft\Windows\Temporary Internet Files\Content.Outlook\M64TITLX\FASカラーロゴ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66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47625</xdr:colOff>
      <xdr:row>2</xdr:row>
      <xdr:rowOff>209550</xdr:rowOff>
    </xdr:to>
    <xdr:pic>
      <xdr:nvPicPr>
        <xdr:cNvPr id="2" name="Picture 1" descr="C:\Users\user\AppData\Local\Microsoft\Windows\Temporary Internet Files\Content.Outlook\M64TITLX\FASカラーロゴ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66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</xdr:col>
      <xdr:colOff>28573</xdr:colOff>
      <xdr:row>0</xdr:row>
      <xdr:rowOff>47625</xdr:rowOff>
    </xdr:from>
    <xdr:ext cx="6715127" cy="7429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247773" y="47625"/>
          <a:ext cx="6715127" cy="7429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0"/>
            <a:t>FURUKAWA AUTOMOTIVE SYSTEMS LIMA PHILIPPINES, INC. WAREHOUSING</a:t>
          </a:r>
          <a:r>
            <a:rPr lang="en-US" sz="2000" b="0" baseline="0"/>
            <a:t> DIVISION</a:t>
          </a:r>
          <a:r>
            <a:rPr lang="en-US" sz="2000" b="0"/>
            <a:t>  </a:t>
          </a:r>
          <a:endParaRPr lang="en-US" sz="2000" b="1"/>
        </a:p>
      </xdr:txBody>
    </xdr:sp>
    <xdr:clientData/>
  </xdr:oneCellAnchor>
  <xdr:oneCellAnchor>
    <xdr:from>
      <xdr:col>2</xdr:col>
      <xdr:colOff>28575</xdr:colOff>
      <xdr:row>2</xdr:row>
      <xdr:rowOff>133350</xdr:rowOff>
    </xdr:from>
    <xdr:ext cx="6715127" cy="50482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1247775" y="762000"/>
          <a:ext cx="6715127" cy="504825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Phase 2A Lot 3 Block 2 J. P. Rizal Ave., Lima Technology Center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Lipa City, Batangas 4217  PHILIPPINES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2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2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oneCellAnchor>
  <xdr:oneCellAnchor>
    <xdr:from>
      <xdr:col>4</xdr:col>
      <xdr:colOff>161925</xdr:colOff>
      <xdr:row>6</xdr:row>
      <xdr:rowOff>9525</xdr:rowOff>
    </xdr:from>
    <xdr:ext cx="2705100" cy="85725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2676525" y="1638300"/>
          <a:ext cx="2705100" cy="857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3600" b="1"/>
            <a:t>Packing List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C_GIA%20Files%202021/0.1%20Parts%20Sale%20FILES%20for%20Preparation/UPDATED%20SUMMARY%20OPEN%20P.O%20FOR%20PARTS%20SALES%20AS%20OF%20May%2011,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S Japan (3)"/>
      <sheetName val="Sheet5"/>
      <sheetName val="Sheet4"/>
      <sheetName val="04.19"/>
      <sheetName val="Sheet1"/>
      <sheetName val="FAS Japan (2)"/>
      <sheetName val="FASI"/>
      <sheetName val="Sheet6"/>
      <sheetName val="FAPV"/>
      <sheetName val="FAVV"/>
      <sheetName val="List of Items"/>
      <sheetName val="INVENTORY"/>
      <sheetName val="Sheet3"/>
      <sheetName val="Sheet2"/>
    </sheetNames>
    <sheetDataSet>
      <sheetData sheetId="0">
        <row r="567">
          <cell r="H567" t="str">
            <v>PR-104TKR0030WCP</v>
          </cell>
        </row>
        <row r="585">
          <cell r="H585" t="str">
            <v>DA-573-W-FALP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1"/>
  <sheetViews>
    <sheetView tabSelected="1" zoomScale="85" zoomScaleNormal="85" zoomScalePageLayoutView="85" workbookViewId="0">
      <selection activeCell="B45" sqref="B45"/>
    </sheetView>
  </sheetViews>
  <sheetFormatPr defaultRowHeight="15"/>
  <cols>
    <col min="1" max="3" width="9.140625" style="1"/>
    <col min="4" max="4" width="10.42578125" style="1" customWidth="1"/>
    <col min="5" max="5" width="14.28515625" style="1" customWidth="1"/>
    <col min="6" max="6" width="14" customWidth="1"/>
    <col min="8" max="8" width="7.28515625" customWidth="1"/>
    <col min="9" max="10" width="9.140625" style="1" customWidth="1"/>
    <col min="11" max="11" width="7.42578125" style="1" bestFit="1" customWidth="1"/>
    <col min="12" max="12" width="5" style="1" customWidth="1"/>
    <col min="13" max="13" width="11.140625" style="1" customWidth="1"/>
    <col min="14" max="14" width="9.140625" style="1"/>
  </cols>
  <sheetData>
    <row r="1" spans="1:14" ht="24.95" customHeight="1"/>
    <row r="2" spans="1:14" ht="24.95" customHeight="1"/>
    <row r="3" spans="1:14" ht="33" customHeight="1">
      <c r="N3" s="2"/>
    </row>
    <row r="4" spans="1:14" ht="20.25" customHeight="1">
      <c r="N4" s="2"/>
    </row>
    <row r="5" spans="1:14" ht="20.100000000000001" customHeight="1">
      <c r="F5" s="3" t="s">
        <v>0</v>
      </c>
      <c r="G5" s="4" t="s">
        <v>1</v>
      </c>
      <c r="H5" s="4"/>
      <c r="N5" s="2"/>
    </row>
    <row r="6" spans="1:14" ht="20.100000000000001" customHeight="1">
      <c r="F6" s="3" t="s">
        <v>2</v>
      </c>
      <c r="G6" s="4" t="s">
        <v>3</v>
      </c>
      <c r="H6" s="4"/>
    </row>
    <row r="12" spans="1:14" ht="15" customHeight="1">
      <c r="A12" s="237" t="s">
        <v>68</v>
      </c>
      <c r="B12" s="238"/>
      <c r="C12" s="238"/>
      <c r="D12" s="238"/>
      <c r="E12" s="238"/>
      <c r="F12" s="238"/>
      <c r="G12" s="238"/>
      <c r="H12" s="239"/>
      <c r="I12" s="243" t="s">
        <v>94</v>
      </c>
      <c r="J12" s="243"/>
      <c r="K12" s="243"/>
      <c r="L12" s="243"/>
      <c r="M12" s="243"/>
      <c r="N12" s="243"/>
    </row>
    <row r="13" spans="1:14" ht="15" customHeight="1">
      <c r="A13" s="240"/>
      <c r="B13" s="241"/>
      <c r="C13" s="241"/>
      <c r="D13" s="241"/>
      <c r="E13" s="241"/>
      <c r="F13" s="241"/>
      <c r="G13" s="241"/>
      <c r="H13" s="242"/>
      <c r="I13" s="243"/>
      <c r="J13" s="243"/>
      <c r="K13" s="243"/>
      <c r="L13" s="243"/>
      <c r="M13" s="243"/>
      <c r="N13" s="243"/>
    </row>
    <row r="14" spans="1:14" ht="15" customHeight="1">
      <c r="A14" s="240"/>
      <c r="B14" s="241"/>
      <c r="C14" s="241"/>
      <c r="D14" s="241"/>
      <c r="E14" s="241"/>
      <c r="F14" s="241"/>
      <c r="G14" s="241"/>
      <c r="H14" s="242"/>
      <c r="I14" s="243"/>
      <c r="J14" s="243"/>
      <c r="K14" s="243"/>
      <c r="L14" s="243"/>
      <c r="M14" s="243"/>
      <c r="N14" s="243"/>
    </row>
    <row r="15" spans="1:14" ht="15" customHeight="1">
      <c r="A15" s="244" t="s">
        <v>4</v>
      </c>
      <c r="B15" s="244"/>
      <c r="C15" s="244"/>
      <c r="D15" s="245" t="s">
        <v>50</v>
      </c>
      <c r="E15" s="245"/>
      <c r="F15" s="245"/>
      <c r="G15" s="245"/>
      <c r="H15" s="245"/>
      <c r="I15" s="5"/>
      <c r="J15" s="6"/>
      <c r="K15" s="6"/>
      <c r="L15" s="6"/>
      <c r="M15" s="6"/>
      <c r="N15" s="7"/>
    </row>
    <row r="16" spans="1:14" ht="15" customHeight="1">
      <c r="A16" s="244"/>
      <c r="B16" s="244"/>
      <c r="C16" s="244"/>
      <c r="D16" s="245"/>
      <c r="E16" s="245"/>
      <c r="F16" s="245"/>
      <c r="G16" s="245"/>
      <c r="H16" s="245"/>
      <c r="I16" s="8"/>
      <c r="J16" s="9"/>
      <c r="K16" s="9"/>
      <c r="L16" s="9"/>
      <c r="M16" s="9"/>
      <c r="N16" s="10"/>
    </row>
    <row r="17" spans="1:14" ht="15" customHeight="1">
      <c r="A17" s="244"/>
      <c r="B17" s="244"/>
      <c r="C17" s="244"/>
      <c r="D17" s="245"/>
      <c r="E17" s="245"/>
      <c r="F17" s="245"/>
      <c r="G17" s="245"/>
      <c r="H17" s="245"/>
      <c r="I17" s="8"/>
      <c r="J17" s="9"/>
      <c r="K17" s="9"/>
      <c r="L17" s="9"/>
      <c r="M17" s="9"/>
      <c r="N17" s="10"/>
    </row>
    <row r="18" spans="1:14" ht="20.25" customHeight="1">
      <c r="A18" s="11" t="s">
        <v>5</v>
      </c>
      <c r="B18" s="12"/>
      <c r="C18" s="12"/>
      <c r="D18" s="12"/>
      <c r="E18" s="12"/>
      <c r="F18" s="12"/>
      <c r="G18" s="12"/>
      <c r="H18" s="13"/>
      <c r="I18" s="246" t="s">
        <v>6</v>
      </c>
      <c r="J18" s="247"/>
      <c r="K18" s="247"/>
      <c r="L18" s="247"/>
      <c r="M18" s="247"/>
      <c r="N18" s="248"/>
    </row>
    <row r="19" spans="1:14" ht="17.25" customHeight="1">
      <c r="A19" s="169" t="s">
        <v>7</v>
      </c>
      <c r="B19" s="170"/>
      <c r="C19" s="170"/>
      <c r="D19" s="170"/>
      <c r="E19" s="170"/>
      <c r="F19" s="170"/>
      <c r="G19" s="170"/>
      <c r="H19" s="171"/>
      <c r="I19" s="246"/>
      <c r="J19" s="247"/>
      <c r="K19" s="247"/>
      <c r="L19" s="247"/>
      <c r="M19" s="247"/>
      <c r="N19" s="248"/>
    </row>
    <row r="20" spans="1:14" ht="17.25" customHeight="1">
      <c r="A20" s="176" t="s">
        <v>51</v>
      </c>
      <c r="B20" s="170"/>
      <c r="C20" s="170"/>
      <c r="D20" s="170"/>
      <c r="E20" s="170"/>
      <c r="F20" s="170"/>
      <c r="G20" s="170"/>
      <c r="H20" s="171"/>
      <c r="I20" s="246"/>
      <c r="J20" s="247"/>
      <c r="K20" s="247"/>
      <c r="L20" s="247"/>
      <c r="M20" s="247"/>
      <c r="N20" s="248"/>
    </row>
    <row r="21" spans="1:14" ht="17.25" customHeight="1">
      <c r="A21" s="172" t="s">
        <v>52</v>
      </c>
      <c r="B21" s="170"/>
      <c r="C21" s="170"/>
      <c r="D21" s="170"/>
      <c r="E21" s="170"/>
      <c r="F21" s="170"/>
      <c r="G21" s="170"/>
      <c r="H21" s="171"/>
      <c r="I21" s="18" t="s">
        <v>8</v>
      </c>
      <c r="J21" s="18"/>
      <c r="K21" s="18"/>
      <c r="L21" s="18"/>
      <c r="M21" s="18"/>
      <c r="N21" s="19"/>
    </row>
    <row r="22" spans="1:14" ht="21" customHeight="1">
      <c r="A22" s="177" t="s">
        <v>53</v>
      </c>
      <c r="B22" s="170"/>
      <c r="C22" s="170"/>
      <c r="D22" s="170"/>
      <c r="E22" s="170"/>
      <c r="F22" s="170"/>
      <c r="G22" s="170"/>
      <c r="H22" s="171"/>
      <c r="I22" s="18"/>
      <c r="J22" s="18"/>
      <c r="K22" s="18"/>
      <c r="L22" s="18"/>
      <c r="M22" s="18"/>
      <c r="N22" s="19"/>
    </row>
    <row r="23" spans="1:14" ht="15.75" customHeight="1">
      <c r="A23" s="173" t="s">
        <v>54</v>
      </c>
      <c r="B23" s="174"/>
      <c r="C23" s="174"/>
      <c r="D23" s="174"/>
      <c r="E23" s="174"/>
      <c r="F23" s="174"/>
      <c r="G23" s="174"/>
      <c r="H23" s="175"/>
      <c r="I23" s="18"/>
      <c r="J23" s="18"/>
      <c r="K23" s="18"/>
      <c r="L23" s="18"/>
      <c r="M23" s="18"/>
      <c r="N23" s="19"/>
    </row>
    <row r="24" spans="1:14" ht="20.25" customHeight="1">
      <c r="A24" s="11" t="s">
        <v>9</v>
      </c>
      <c r="B24" s="12"/>
      <c r="C24" s="12"/>
      <c r="D24" s="12"/>
      <c r="E24" s="12"/>
      <c r="F24" s="12"/>
      <c r="G24" s="12"/>
      <c r="H24" s="13"/>
      <c r="I24" s="23"/>
      <c r="J24" s="18"/>
      <c r="K24" s="18"/>
      <c r="L24" s="18"/>
      <c r="M24" s="18"/>
      <c r="N24" s="19"/>
    </row>
    <row r="25" spans="1:14" ht="15" customHeight="1">
      <c r="A25" s="24"/>
      <c r="B25" s="15"/>
      <c r="C25" s="15"/>
      <c r="D25" s="15"/>
      <c r="E25" s="15"/>
      <c r="F25" s="15"/>
      <c r="G25" s="15"/>
      <c r="H25" s="16"/>
      <c r="I25" s="23"/>
      <c r="J25" s="18"/>
      <c r="K25" s="18"/>
      <c r="L25" s="18"/>
      <c r="M25" s="18"/>
      <c r="N25" s="19"/>
    </row>
    <row r="26" spans="1:14" ht="19.5" customHeight="1">
      <c r="A26" s="249"/>
      <c r="B26" s="250"/>
      <c r="C26" s="250"/>
      <c r="D26" s="15"/>
      <c r="E26" s="235"/>
      <c r="F26" s="236"/>
      <c r="G26" s="15"/>
      <c r="H26" s="16"/>
      <c r="I26" s="23"/>
      <c r="J26" s="18"/>
      <c r="K26" s="18"/>
      <c r="L26" s="18"/>
      <c r="M26" s="18"/>
      <c r="N26" s="19"/>
    </row>
    <row r="27" spans="1:14" ht="15" customHeight="1">
      <c r="A27" s="24"/>
      <c r="B27" s="15"/>
      <c r="C27" s="15"/>
      <c r="D27" s="15"/>
      <c r="E27" s="15"/>
      <c r="F27" s="15"/>
      <c r="G27" s="15"/>
      <c r="H27" s="16"/>
      <c r="I27" s="25" t="s">
        <v>92</v>
      </c>
      <c r="J27" s="26"/>
      <c r="K27" s="18"/>
      <c r="L27" s="18"/>
      <c r="M27" s="18"/>
      <c r="N27" s="19"/>
    </row>
    <row r="28" spans="1:14" ht="15" customHeight="1">
      <c r="A28" s="27" t="s">
        <v>10</v>
      </c>
      <c r="B28" s="28"/>
      <c r="C28" s="28"/>
      <c r="D28" s="28"/>
      <c r="E28" s="28"/>
      <c r="F28" s="28"/>
      <c r="G28" s="28"/>
      <c r="H28" s="29"/>
      <c r="I28" s="23"/>
      <c r="J28" s="18"/>
      <c r="K28" s="18"/>
      <c r="L28" s="18"/>
      <c r="M28" s="18"/>
      <c r="N28" s="19"/>
    </row>
    <row r="29" spans="1:14" ht="15" customHeight="1">
      <c r="A29" s="30"/>
      <c r="B29" s="31"/>
      <c r="C29" s="31"/>
      <c r="D29" s="31"/>
      <c r="E29" s="31"/>
      <c r="F29" s="31"/>
      <c r="G29" s="31"/>
      <c r="H29" s="32"/>
      <c r="I29" s="252"/>
      <c r="J29" s="253"/>
      <c r="K29" s="253"/>
      <c r="L29" s="253"/>
      <c r="M29" s="253"/>
      <c r="N29" s="254"/>
    </row>
    <row r="30" spans="1:14" ht="16.5" customHeight="1">
      <c r="A30" s="30" t="s">
        <v>11</v>
      </c>
      <c r="B30" s="31"/>
      <c r="C30" s="31"/>
      <c r="D30" s="31"/>
      <c r="E30" s="30"/>
      <c r="F30" s="31"/>
      <c r="G30" s="31"/>
      <c r="H30" s="32"/>
      <c r="I30" s="252"/>
      <c r="J30" s="253"/>
      <c r="K30" s="253"/>
      <c r="L30" s="253"/>
      <c r="M30" s="253"/>
      <c r="N30" s="254"/>
    </row>
    <row r="31" spans="1:14" ht="15" customHeight="1">
      <c r="A31" s="33"/>
      <c r="B31" s="34"/>
      <c r="C31" s="34"/>
      <c r="D31" s="34"/>
      <c r="E31" s="34"/>
      <c r="F31" s="34"/>
      <c r="G31" s="34"/>
      <c r="H31" s="35"/>
      <c r="I31" s="252"/>
      <c r="J31" s="253"/>
      <c r="K31" s="253"/>
      <c r="L31" s="253"/>
      <c r="M31" s="253"/>
      <c r="N31" s="254"/>
    </row>
    <row r="32" spans="1:14" ht="15" customHeight="1">
      <c r="A32" s="237" t="s">
        <v>39</v>
      </c>
      <c r="B32" s="255"/>
      <c r="C32" s="255"/>
      <c r="D32" s="255"/>
      <c r="E32" s="255"/>
      <c r="F32" s="255"/>
      <c r="G32" s="255"/>
      <c r="H32" s="256"/>
      <c r="I32" s="252"/>
      <c r="J32" s="253"/>
      <c r="K32" s="253"/>
      <c r="L32" s="253"/>
      <c r="M32" s="253"/>
      <c r="N32" s="254"/>
    </row>
    <row r="33" spans="1:16" ht="15" customHeight="1">
      <c r="A33" s="257"/>
      <c r="B33" s="258"/>
      <c r="C33" s="258"/>
      <c r="D33" s="258"/>
      <c r="E33" s="258"/>
      <c r="F33" s="258"/>
      <c r="G33" s="258"/>
      <c r="H33" s="259"/>
      <c r="I33" s="252"/>
      <c r="J33" s="253"/>
      <c r="K33" s="253"/>
      <c r="L33" s="253"/>
      <c r="M33" s="253"/>
      <c r="N33" s="254"/>
    </row>
    <row r="34" spans="1:16" ht="15" customHeight="1">
      <c r="A34" s="260"/>
      <c r="B34" s="261"/>
      <c r="C34" s="261"/>
      <c r="D34" s="261"/>
      <c r="E34" s="261"/>
      <c r="F34" s="261"/>
      <c r="G34" s="261"/>
      <c r="H34" s="262"/>
      <c r="I34" s="252"/>
      <c r="J34" s="253"/>
      <c r="K34" s="253"/>
      <c r="L34" s="253"/>
      <c r="M34" s="253"/>
      <c r="N34" s="254"/>
    </row>
    <row r="35" spans="1:16" ht="15" customHeight="1">
      <c r="A35" s="263" t="s">
        <v>12</v>
      </c>
      <c r="B35" s="264"/>
      <c r="C35" s="264"/>
      <c r="D35" s="264"/>
      <c r="E35" s="264"/>
      <c r="F35" s="264"/>
      <c r="G35" s="264"/>
      <c r="H35" s="264"/>
      <c r="I35" s="267" t="s">
        <v>13</v>
      </c>
      <c r="J35" s="267"/>
      <c r="K35" s="267"/>
      <c r="L35" s="268" t="s">
        <v>14</v>
      </c>
      <c r="M35" s="269"/>
      <c r="N35" s="270"/>
    </row>
    <row r="36" spans="1:16" ht="15" customHeight="1">
      <c r="A36" s="265"/>
      <c r="B36" s="266"/>
      <c r="C36" s="266"/>
      <c r="D36" s="266"/>
      <c r="E36" s="266"/>
      <c r="F36" s="266"/>
      <c r="G36" s="266"/>
      <c r="H36" s="266"/>
      <c r="I36" s="267"/>
      <c r="J36" s="267"/>
      <c r="K36" s="267"/>
      <c r="L36" s="271"/>
      <c r="M36" s="272"/>
      <c r="N36" s="273"/>
    </row>
    <row r="37" spans="1:16" ht="15" customHeight="1">
      <c r="A37" s="36"/>
      <c r="B37" s="37"/>
      <c r="C37" s="37"/>
      <c r="D37" s="274" t="s">
        <v>40</v>
      </c>
      <c r="E37" s="266"/>
      <c r="F37" s="37"/>
      <c r="G37" s="37"/>
      <c r="H37" s="38"/>
      <c r="I37" s="5"/>
      <c r="J37" s="6"/>
      <c r="K37" s="6"/>
      <c r="L37" s="5"/>
      <c r="M37" s="6"/>
      <c r="N37" s="7"/>
    </row>
    <row r="38" spans="1:16" ht="15" customHeight="1">
      <c r="A38" s="36"/>
      <c r="B38" s="37"/>
      <c r="C38" s="37"/>
      <c r="D38" s="266"/>
      <c r="E38" s="266"/>
      <c r="F38" s="37"/>
      <c r="G38" s="37"/>
      <c r="H38" s="38"/>
      <c r="I38" s="5"/>
      <c r="J38" s="6"/>
      <c r="K38" s="6"/>
      <c r="L38" s="275" t="s">
        <v>58</v>
      </c>
      <c r="M38" s="276"/>
      <c r="N38" s="277"/>
    </row>
    <row r="39" spans="1:16" ht="15" customHeight="1">
      <c r="A39" s="36"/>
      <c r="B39" s="37"/>
      <c r="C39" s="37"/>
      <c r="D39" s="39"/>
      <c r="E39" s="39"/>
      <c r="F39" s="37"/>
      <c r="G39" s="37"/>
      <c r="H39" s="38"/>
      <c r="I39" s="5"/>
      <c r="J39" s="6"/>
      <c r="K39" s="6"/>
      <c r="L39" s="275"/>
      <c r="M39" s="276"/>
      <c r="N39" s="277"/>
    </row>
    <row r="40" spans="1:16" ht="15" customHeight="1">
      <c r="A40" s="278" t="s">
        <v>15</v>
      </c>
      <c r="B40" s="279"/>
      <c r="C40" s="279"/>
      <c r="D40" s="279"/>
      <c r="E40" s="279"/>
      <c r="F40" s="279"/>
      <c r="G40" s="279"/>
      <c r="H40" s="280"/>
      <c r="I40" s="5"/>
      <c r="J40" s="6"/>
      <c r="K40" s="6"/>
      <c r="L40" s="281">
        <f>+'invoice attachment'!G23</f>
        <v>11129.749999999996</v>
      </c>
      <c r="M40" s="282"/>
      <c r="N40" s="283"/>
      <c r="P40" s="40"/>
    </row>
    <row r="41" spans="1:16" ht="15" customHeight="1">
      <c r="A41" s="20"/>
      <c r="B41" s="15"/>
      <c r="C41" s="15"/>
      <c r="D41" s="15"/>
      <c r="E41" s="15"/>
      <c r="F41" s="15"/>
      <c r="G41" s="15"/>
      <c r="H41" s="16"/>
      <c r="I41" s="5"/>
      <c r="J41" s="6"/>
      <c r="K41" s="6"/>
      <c r="L41" s="41"/>
      <c r="M41" s="42"/>
      <c r="N41" s="43"/>
    </row>
    <row r="42" spans="1:16" ht="15" customHeight="1">
      <c r="A42" s="20"/>
      <c r="B42" s="15"/>
      <c r="C42" s="15"/>
      <c r="D42" s="15"/>
      <c r="E42" s="15"/>
      <c r="F42" s="15"/>
      <c r="G42" s="15"/>
      <c r="H42" s="16"/>
      <c r="I42" s="5"/>
      <c r="J42" s="6"/>
      <c r="K42" s="6"/>
      <c r="L42" s="41"/>
      <c r="M42" s="42"/>
      <c r="N42" s="43"/>
    </row>
    <row r="43" spans="1:16" ht="15" customHeight="1">
      <c r="A43" s="20"/>
      <c r="B43" s="21"/>
      <c r="C43" s="21"/>
      <c r="D43" s="21"/>
      <c r="E43" s="21"/>
      <c r="F43" s="21"/>
      <c r="G43" s="21"/>
      <c r="H43" s="22"/>
      <c r="I43" s="5"/>
      <c r="J43" s="6"/>
      <c r="K43" s="6"/>
      <c r="L43" s="44"/>
      <c r="M43" s="45"/>
      <c r="N43" s="46"/>
    </row>
    <row r="44" spans="1:16" ht="15" customHeight="1">
      <c r="A44" s="47"/>
      <c r="B44" s="48"/>
      <c r="C44" s="48"/>
      <c r="D44" s="6"/>
      <c r="E44" s="6"/>
      <c r="F44" s="6"/>
      <c r="G44" s="6"/>
      <c r="H44" s="49"/>
      <c r="I44" s="5"/>
      <c r="J44" s="6"/>
      <c r="K44" s="7"/>
      <c r="L44" s="284">
        <f>+L40</f>
        <v>11129.749999999996</v>
      </c>
      <c r="M44" s="284"/>
      <c r="N44" s="285"/>
    </row>
    <row r="45" spans="1:16" ht="18.75" customHeight="1">
      <c r="A45" s="50" t="s">
        <v>55</v>
      </c>
      <c r="B45" s="52">
        <f>+'invoice attachment'!E23</f>
        <v>21571</v>
      </c>
      <c r="C45" s="212" t="s">
        <v>59</v>
      </c>
      <c r="D45" s="52" t="s">
        <v>93</v>
      </c>
      <c r="E45" s="51"/>
      <c r="F45" s="51"/>
      <c r="G45" s="51"/>
      <c r="H45" s="51"/>
      <c r="I45" s="5"/>
      <c r="J45" s="6"/>
      <c r="K45" s="7"/>
      <c r="L45" s="286"/>
      <c r="M45" s="286"/>
      <c r="N45" s="287"/>
    </row>
    <row r="46" spans="1:16" ht="15" customHeight="1">
      <c r="A46" s="53"/>
      <c r="B46" s="51"/>
      <c r="C46" s="51"/>
      <c r="D46" s="51"/>
      <c r="E46" s="51"/>
      <c r="F46" s="51"/>
      <c r="G46" s="51"/>
      <c r="H46" s="51"/>
      <c r="I46" s="54"/>
      <c r="J46" s="55"/>
      <c r="K46" s="56"/>
      <c r="L46" s="288"/>
      <c r="M46" s="288"/>
      <c r="N46" s="289"/>
    </row>
    <row r="47" spans="1:16" ht="15" customHeight="1">
      <c r="A47" s="129" t="s">
        <v>47</v>
      </c>
      <c r="B47" s="130"/>
      <c r="C47" s="130"/>
      <c r="D47" s="130"/>
      <c r="E47" s="130"/>
      <c r="F47" s="130"/>
      <c r="G47" s="130"/>
      <c r="H47" s="130"/>
      <c r="I47" s="131"/>
      <c r="J47" s="131"/>
      <c r="K47" s="131"/>
      <c r="L47" s="132"/>
      <c r="M47" s="132"/>
      <c r="N47" s="13"/>
    </row>
    <row r="48" spans="1:16" ht="15" customHeight="1">
      <c r="A48" s="129" t="s">
        <v>16</v>
      </c>
      <c r="B48" s="130"/>
      <c r="C48" s="130"/>
      <c r="D48" s="130"/>
      <c r="E48" s="130"/>
      <c r="F48" s="130"/>
      <c r="G48" s="130"/>
      <c r="H48" s="130"/>
      <c r="I48" s="133"/>
      <c r="J48" s="133"/>
      <c r="K48" s="133"/>
      <c r="L48" s="134"/>
      <c r="M48" s="134"/>
      <c r="N48" s="16"/>
    </row>
    <row r="49" spans="1:15" ht="15" customHeight="1">
      <c r="A49" s="167"/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"/>
    </row>
    <row r="50" spans="1:15" ht="15" customHeight="1">
      <c r="A50" s="167"/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27"/>
    </row>
    <row r="51" spans="1:15" ht="15" customHeight="1">
      <c r="A51" s="167"/>
      <c r="B51" s="167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6"/>
      <c r="O51" s="104"/>
    </row>
    <row r="52" spans="1:15" ht="15" customHeight="1">
      <c r="A52" s="146">
        <v>13</v>
      </c>
      <c r="B52" s="168" t="s">
        <v>56</v>
      </c>
      <c r="C52" s="147"/>
      <c r="D52" s="147"/>
      <c r="E52" s="148">
        <v>2100</v>
      </c>
      <c r="F52" s="148">
        <f>+A52*E52</f>
        <v>27300</v>
      </c>
      <c r="G52" s="149"/>
      <c r="H52" s="150">
        <v>10.5</v>
      </c>
      <c r="I52" s="151" t="s">
        <v>17</v>
      </c>
      <c r="J52" s="152" t="s">
        <v>18</v>
      </c>
      <c r="K52" s="153">
        <f>A52*H52</f>
        <v>136.5</v>
      </c>
      <c r="L52" s="154" t="s">
        <v>17</v>
      </c>
      <c r="M52" s="147"/>
      <c r="N52" s="118"/>
      <c r="O52" s="104"/>
    </row>
    <row r="53" spans="1:15" ht="15" customHeight="1">
      <c r="A53" s="155"/>
      <c r="B53" s="137"/>
      <c r="C53" s="140"/>
      <c r="D53" s="137"/>
      <c r="E53" s="138"/>
      <c r="F53" s="138"/>
      <c r="G53" s="140"/>
      <c r="H53" s="141"/>
      <c r="I53" s="142"/>
      <c r="J53" s="143"/>
      <c r="K53" s="139"/>
      <c r="L53" s="144"/>
      <c r="M53" s="145"/>
      <c r="N53" s="116"/>
    </row>
    <row r="54" spans="1:15" ht="15" customHeight="1">
      <c r="F54" s="290" t="s">
        <v>19</v>
      </c>
      <c r="G54" s="290"/>
      <c r="H54" s="290"/>
      <c r="I54" s="290"/>
      <c r="J54" s="290"/>
      <c r="K54" s="290"/>
      <c r="L54" s="290"/>
      <c r="M54" s="290"/>
      <c r="N54" s="290"/>
    </row>
    <row r="55" spans="1:15" ht="7.5" customHeight="1">
      <c r="F55" s="290"/>
      <c r="G55" s="290"/>
      <c r="H55" s="290"/>
      <c r="I55" s="290"/>
      <c r="J55" s="290"/>
      <c r="K55" s="290"/>
      <c r="L55" s="290"/>
      <c r="M55" s="290"/>
      <c r="N55" s="290"/>
    </row>
    <row r="56" spans="1:15" ht="15" customHeight="1">
      <c r="F56" s="58"/>
      <c r="G56" s="58"/>
      <c r="H56" s="58"/>
      <c r="I56" s="58"/>
      <c r="J56" s="58"/>
      <c r="K56" s="58"/>
      <c r="L56" s="58"/>
      <c r="M56" s="58"/>
      <c r="N56" s="58"/>
    </row>
    <row r="57" spans="1:15" ht="15" customHeight="1">
      <c r="F57" s="4" t="s">
        <v>20</v>
      </c>
    </row>
    <row r="58" spans="1:15" ht="15" customHeight="1"/>
    <row r="59" spans="1:15" ht="15" customHeight="1"/>
    <row r="60" spans="1:15" ht="21" customHeight="1" thickBot="1">
      <c r="F60" s="59"/>
      <c r="G60" s="59"/>
      <c r="H60" s="59"/>
      <c r="I60" s="60"/>
      <c r="J60" s="60"/>
      <c r="K60" s="60"/>
      <c r="L60" s="60"/>
      <c r="M60" s="60"/>
      <c r="N60" s="60"/>
    </row>
    <row r="61" spans="1:15" ht="15" customHeight="1">
      <c r="F61" s="251" t="s">
        <v>48</v>
      </c>
      <c r="G61" s="251"/>
      <c r="H61" s="251"/>
      <c r="I61" s="251"/>
      <c r="J61" s="251"/>
      <c r="K61" s="251"/>
      <c r="L61" s="251"/>
      <c r="M61" s="251"/>
      <c r="N61" s="251"/>
    </row>
    <row r="62" spans="1:15" ht="15" customHeight="1">
      <c r="F62" s="61" t="s">
        <v>49</v>
      </c>
    </row>
    <row r="63" spans="1:15" ht="15" customHeight="1"/>
    <row r="64" spans="1:15" ht="15" customHeight="1"/>
    <row r="65" spans="1:14" ht="15" customHeight="1"/>
    <row r="66" spans="1:14" ht="15" customHeight="1"/>
    <row r="67" spans="1:14" ht="15" customHeight="1"/>
    <row r="68" spans="1:14" ht="15" customHeight="1"/>
    <row r="69" spans="1:14" ht="15" customHeight="1"/>
    <row r="70" spans="1:14" ht="15" customHeight="1">
      <c r="A70" s="62"/>
      <c r="N70" s="63"/>
    </row>
    <row r="71" spans="1:14">
      <c r="A71" s="62"/>
      <c r="N71" s="63"/>
    </row>
  </sheetData>
  <mergeCells count="19">
    <mergeCell ref="F61:N61"/>
    <mergeCell ref="I29:N34"/>
    <mergeCell ref="A32:H34"/>
    <mergeCell ref="A35:H36"/>
    <mergeCell ref="I35:K36"/>
    <mergeCell ref="L35:N36"/>
    <mergeCell ref="D37:E38"/>
    <mergeCell ref="L38:N39"/>
    <mergeCell ref="A40:H40"/>
    <mergeCell ref="L40:N40"/>
    <mergeCell ref="L44:N46"/>
    <mergeCell ref="F54:N55"/>
    <mergeCell ref="E26:F26"/>
    <mergeCell ref="A12:H14"/>
    <mergeCell ref="I12:N14"/>
    <mergeCell ref="A15:C17"/>
    <mergeCell ref="D15:H17"/>
    <mergeCell ref="I18:N20"/>
    <mergeCell ref="A26:C26"/>
  </mergeCells>
  <printOptions horizontalCentered="1"/>
  <pageMargins left="0.3" right="0.3" top="0.5" bottom="0.5" header="0.3" footer="0.3"/>
  <pageSetup paperSize="9" scale="6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27"/>
  <sheetViews>
    <sheetView showGridLines="0" topLeftCell="A10" zoomScale="89" zoomScaleNormal="89" workbookViewId="0">
      <selection activeCell="B24" sqref="B24"/>
    </sheetView>
  </sheetViews>
  <sheetFormatPr defaultColWidth="4.7109375" defaultRowHeight="15"/>
  <cols>
    <col min="1" max="1" width="9" customWidth="1"/>
    <col min="2" max="2" width="23.42578125" style="162" customWidth="1"/>
    <col min="3" max="3" width="38.42578125" style="162" customWidth="1"/>
    <col min="4" max="4" width="30.140625" customWidth="1"/>
    <col min="5" max="5" width="18" style="197" bestFit="1" customWidth="1"/>
    <col min="6" max="6" width="22.42578125" customWidth="1"/>
    <col min="7" max="7" width="21.140625" customWidth="1"/>
    <col min="8" max="8" width="8.7109375" style="203" bestFit="1" customWidth="1"/>
    <col min="9" max="9" width="16.42578125" style="203" customWidth="1"/>
    <col min="10" max="10" width="28.85546875" style="203" bestFit="1" customWidth="1"/>
    <col min="11" max="11" width="16.140625" style="203" bestFit="1" customWidth="1"/>
    <col min="12" max="12" width="13" style="203" bestFit="1" customWidth="1"/>
    <col min="13" max="13" width="11" style="203" bestFit="1" customWidth="1"/>
    <col min="14" max="16384" width="4.7109375" style="203"/>
  </cols>
  <sheetData>
    <row r="1" spans="1:10" ht="15" customHeight="1">
      <c r="A1" s="291" t="s">
        <v>21</v>
      </c>
      <c r="B1" s="291"/>
      <c r="C1" s="291"/>
      <c r="D1" s="291"/>
      <c r="E1" s="291"/>
      <c r="F1" s="291"/>
      <c r="G1" s="291"/>
    </row>
    <row r="2" spans="1:10" ht="15" customHeight="1">
      <c r="A2" s="291"/>
      <c r="B2" s="291"/>
      <c r="C2" s="291"/>
      <c r="D2" s="291"/>
      <c r="E2" s="291"/>
      <c r="F2" s="291"/>
      <c r="G2" s="291"/>
    </row>
    <row r="3" spans="1:10" ht="15" customHeight="1">
      <c r="A3" s="291"/>
      <c r="B3" s="291"/>
      <c r="C3" s="291"/>
      <c r="D3" s="291"/>
      <c r="E3" s="291"/>
      <c r="F3" s="291"/>
      <c r="G3" s="291"/>
    </row>
    <row r="4" spans="1:10" s="204" customFormat="1" ht="23.25">
      <c r="A4" s="291"/>
      <c r="B4" s="291"/>
      <c r="C4" s="291"/>
      <c r="D4" s="291"/>
      <c r="E4" s="291"/>
      <c r="F4" s="291"/>
      <c r="G4" s="291"/>
    </row>
    <row r="5" spans="1:10" s="204" customFormat="1" ht="23.25">
      <c r="A5" s="199" t="str">
        <f>invoice!A12</f>
        <v>Invoice No. 59-PS-2022-00074</v>
      </c>
      <c r="B5" s="200"/>
      <c r="C5" s="200"/>
      <c r="D5" s="199"/>
      <c r="E5" s="196"/>
      <c r="F5" s="64"/>
      <c r="G5" s="64"/>
    </row>
    <row r="7" spans="1:10" s="205" customFormat="1" ht="22.5" customHeight="1">
      <c r="A7" s="293" t="s">
        <v>22</v>
      </c>
      <c r="B7" s="293" t="s">
        <v>23</v>
      </c>
      <c r="C7" s="293" t="s">
        <v>24</v>
      </c>
      <c r="D7" s="293" t="s">
        <v>12</v>
      </c>
      <c r="E7" s="293" t="s">
        <v>25</v>
      </c>
      <c r="F7" s="293" t="s">
        <v>13</v>
      </c>
      <c r="G7" s="292" t="s">
        <v>14</v>
      </c>
      <c r="H7" s="221"/>
      <c r="I7" s="221"/>
      <c r="J7" s="221"/>
    </row>
    <row r="8" spans="1:10" s="205" customFormat="1" ht="17.25" customHeight="1">
      <c r="A8" s="294"/>
      <c r="B8" s="294"/>
      <c r="C8" s="294"/>
      <c r="D8" s="294"/>
      <c r="E8" s="294"/>
      <c r="F8" s="294"/>
      <c r="G8" s="292"/>
      <c r="H8" s="221"/>
      <c r="I8" s="221"/>
      <c r="J8" s="221"/>
    </row>
    <row r="9" spans="1:10" s="205" customFormat="1" ht="27" customHeight="1">
      <c r="A9" s="220">
        <v>1</v>
      </c>
      <c r="B9" s="222" t="s">
        <v>64</v>
      </c>
      <c r="C9" s="224" t="s">
        <v>67</v>
      </c>
      <c r="D9" s="224" t="s">
        <v>60</v>
      </c>
      <c r="E9" s="224">
        <v>3375</v>
      </c>
      <c r="F9" s="218">
        <v>0.77</v>
      </c>
      <c r="G9" s="219">
        <f>+E9*F9</f>
        <v>2598.75</v>
      </c>
      <c r="H9" s="221"/>
      <c r="I9" s="221"/>
      <c r="J9" s="221"/>
    </row>
    <row r="10" spans="1:10" s="205" customFormat="1" ht="27" customHeight="1">
      <c r="A10" s="229">
        <v>2</v>
      </c>
      <c r="B10" s="222" t="s">
        <v>66</v>
      </c>
      <c r="C10" s="224" t="s">
        <v>67</v>
      </c>
      <c r="D10" s="224" t="s">
        <v>60</v>
      </c>
      <c r="E10" s="224">
        <v>750</v>
      </c>
      <c r="F10" s="218">
        <v>0.77</v>
      </c>
      <c r="G10" s="219">
        <f>+E10*F10</f>
        <v>577.5</v>
      </c>
      <c r="H10" s="221"/>
      <c r="I10" s="221"/>
      <c r="J10" s="221"/>
    </row>
    <row r="11" spans="1:10" s="205" customFormat="1" ht="27" customHeight="1">
      <c r="A11" s="229">
        <v>3</v>
      </c>
      <c r="B11" s="222" t="s">
        <v>66</v>
      </c>
      <c r="C11" s="224" t="s">
        <v>65</v>
      </c>
      <c r="D11" s="224" t="s">
        <v>60</v>
      </c>
      <c r="E11" s="224">
        <v>375</v>
      </c>
      <c r="F11" s="218">
        <v>0.77</v>
      </c>
      <c r="G11" s="219">
        <f t="shared" ref="G11:G22" si="0">+E11*F11</f>
        <v>288.75</v>
      </c>
      <c r="H11" s="221"/>
      <c r="I11" s="221"/>
      <c r="J11" s="221"/>
    </row>
    <row r="12" spans="1:10" s="205" customFormat="1" ht="26.25" customHeight="1">
      <c r="A12" s="229">
        <v>4</v>
      </c>
      <c r="B12" s="222" t="s">
        <v>64</v>
      </c>
      <c r="C12" s="224" t="s">
        <v>65</v>
      </c>
      <c r="D12" s="224" t="s">
        <v>60</v>
      </c>
      <c r="E12" s="224">
        <f>11*125</f>
        <v>1375</v>
      </c>
      <c r="F12" s="218">
        <v>0.77</v>
      </c>
      <c r="G12" s="219">
        <f t="shared" si="0"/>
        <v>1058.75</v>
      </c>
      <c r="H12" s="221"/>
      <c r="I12" s="221"/>
      <c r="J12" s="221"/>
    </row>
    <row r="13" spans="1:10" s="205" customFormat="1" ht="27" customHeight="1">
      <c r="A13" s="229">
        <v>5</v>
      </c>
      <c r="B13" s="222" t="s">
        <v>61</v>
      </c>
      <c r="C13" s="224" t="s">
        <v>62</v>
      </c>
      <c r="D13" s="224" t="s">
        <v>63</v>
      </c>
      <c r="E13" s="224">
        <f>80*90</f>
        <v>7200</v>
      </c>
      <c r="F13" s="218">
        <v>0.42</v>
      </c>
      <c r="G13" s="219">
        <f t="shared" si="0"/>
        <v>3024</v>
      </c>
      <c r="H13" s="221"/>
      <c r="I13" s="221"/>
      <c r="J13" s="221"/>
    </row>
    <row r="14" spans="1:10" s="205" customFormat="1" ht="27" customHeight="1">
      <c r="A14" s="229">
        <v>6</v>
      </c>
      <c r="B14" s="222" t="s">
        <v>86</v>
      </c>
      <c r="C14" s="224" t="s">
        <v>71</v>
      </c>
      <c r="D14" s="224" t="s">
        <v>85</v>
      </c>
      <c r="E14" s="222">
        <v>2304</v>
      </c>
      <c r="F14" s="218">
        <v>0.45</v>
      </c>
      <c r="G14" s="219">
        <f t="shared" si="0"/>
        <v>1036.8</v>
      </c>
      <c r="H14" s="221"/>
      <c r="I14" s="221"/>
      <c r="J14" s="221"/>
    </row>
    <row r="15" spans="1:10" s="205" customFormat="1" ht="27" customHeight="1">
      <c r="A15" s="229">
        <v>7</v>
      </c>
      <c r="B15" s="222" t="s">
        <v>64</v>
      </c>
      <c r="C15" s="224" t="s">
        <v>71</v>
      </c>
      <c r="D15" s="224" t="s">
        <v>85</v>
      </c>
      <c r="E15" s="222">
        <f>40*72</f>
        <v>2880</v>
      </c>
      <c r="F15" s="218">
        <v>0.45</v>
      </c>
      <c r="G15" s="219">
        <f t="shared" si="0"/>
        <v>1296</v>
      </c>
      <c r="H15" s="221"/>
      <c r="I15" s="221"/>
      <c r="J15" s="221"/>
    </row>
    <row r="16" spans="1:10" s="205" customFormat="1" ht="27" customHeight="1">
      <c r="A16" s="229">
        <v>8</v>
      </c>
      <c r="B16" s="222" t="s">
        <v>61</v>
      </c>
      <c r="C16" s="224" t="s">
        <v>71</v>
      </c>
      <c r="D16" s="224" t="s">
        <v>85</v>
      </c>
      <c r="E16" s="222">
        <v>72</v>
      </c>
      <c r="F16" s="218">
        <v>0.45</v>
      </c>
      <c r="G16" s="219">
        <f t="shared" si="0"/>
        <v>32.4</v>
      </c>
      <c r="H16" s="221"/>
      <c r="I16" s="221"/>
      <c r="J16" s="221"/>
    </row>
    <row r="17" spans="1:10" s="205" customFormat="1" ht="27" customHeight="1">
      <c r="A17" s="229">
        <v>9</v>
      </c>
      <c r="B17" s="222" t="s">
        <v>64</v>
      </c>
      <c r="C17" s="217" t="str">
        <f>+'[1]FAS Japan (3)'!$H$567</f>
        <v>PR-104TKR0030WCP</v>
      </c>
      <c r="D17" s="224" t="s">
        <v>63</v>
      </c>
      <c r="E17" s="222">
        <f>6*40</f>
        <v>240</v>
      </c>
      <c r="F17" s="218">
        <v>0.77</v>
      </c>
      <c r="G17" s="219">
        <f t="shared" si="0"/>
        <v>184.8</v>
      </c>
      <c r="H17" s="221"/>
      <c r="I17" s="221"/>
      <c r="J17" s="221"/>
    </row>
    <row r="18" spans="1:10" s="205" customFormat="1" ht="27" customHeight="1">
      <c r="A18" s="229">
        <v>10</v>
      </c>
      <c r="B18" s="222" t="s">
        <v>87</v>
      </c>
      <c r="C18" s="217" t="str">
        <f>+'[1]FAS Japan (3)'!$H$567</f>
        <v>PR-104TKR0030WCP</v>
      </c>
      <c r="D18" s="224" t="s">
        <v>63</v>
      </c>
      <c r="E18" s="222">
        <v>440</v>
      </c>
      <c r="F18" s="218">
        <v>0.77</v>
      </c>
      <c r="G18" s="219">
        <f t="shared" si="0"/>
        <v>338.8</v>
      </c>
      <c r="H18" s="221"/>
      <c r="I18" s="221"/>
      <c r="J18" s="221"/>
    </row>
    <row r="19" spans="1:10" s="205" customFormat="1" ht="27" customHeight="1">
      <c r="A19" s="229">
        <v>11</v>
      </c>
      <c r="B19" s="222" t="s">
        <v>61</v>
      </c>
      <c r="C19" s="217" t="s">
        <v>78</v>
      </c>
      <c r="D19" s="224" t="s">
        <v>63</v>
      </c>
      <c r="E19" s="222">
        <v>40</v>
      </c>
      <c r="F19" s="218">
        <v>0.77</v>
      </c>
      <c r="G19" s="219">
        <f t="shared" si="0"/>
        <v>30.8</v>
      </c>
      <c r="H19" s="221"/>
      <c r="I19" s="221"/>
      <c r="J19" s="221"/>
    </row>
    <row r="20" spans="1:10" s="205" customFormat="1" ht="27" customHeight="1">
      <c r="A20" s="229">
        <v>12</v>
      </c>
      <c r="B20" s="222" t="s">
        <v>88</v>
      </c>
      <c r="C20" s="217" t="s">
        <v>78</v>
      </c>
      <c r="D20" s="224" t="s">
        <v>63</v>
      </c>
      <c r="E20" s="222">
        <f>18*40</f>
        <v>720</v>
      </c>
      <c r="F20" s="218">
        <v>0.77</v>
      </c>
      <c r="G20" s="219">
        <f t="shared" si="0"/>
        <v>554.4</v>
      </c>
      <c r="H20" s="221"/>
      <c r="I20" s="221"/>
      <c r="J20" s="221"/>
    </row>
    <row r="21" spans="1:10" s="205" customFormat="1" ht="27" customHeight="1">
      <c r="A21" s="229">
        <v>13</v>
      </c>
      <c r="B21" s="222" t="s">
        <v>90</v>
      </c>
      <c r="C21" s="217" t="str">
        <f>+'[1]FAS Japan (3)'!$H$585</f>
        <v>DA-573-W-FALP</v>
      </c>
      <c r="D21" s="222" t="s">
        <v>81</v>
      </c>
      <c r="E21" s="222">
        <v>600</v>
      </c>
      <c r="F21" s="218">
        <v>0.06</v>
      </c>
      <c r="G21" s="219">
        <f t="shared" si="0"/>
        <v>36</v>
      </c>
      <c r="H21" s="221"/>
      <c r="I21" s="221"/>
      <c r="J21" s="221"/>
    </row>
    <row r="22" spans="1:10" s="205" customFormat="1" ht="26.25" customHeight="1">
      <c r="A22" s="229">
        <v>14</v>
      </c>
      <c r="B22" s="222" t="s">
        <v>87</v>
      </c>
      <c r="C22" s="217" t="str">
        <f>+'[1]FAS Japan (3)'!$H$585</f>
        <v>DA-573-W-FALP</v>
      </c>
      <c r="D22" s="222" t="s">
        <v>81</v>
      </c>
      <c r="E22" s="222">
        <f>300*4</f>
        <v>1200</v>
      </c>
      <c r="F22" s="218">
        <v>0.06</v>
      </c>
      <c r="G22" s="219">
        <f t="shared" si="0"/>
        <v>72</v>
      </c>
      <c r="H22" s="221"/>
      <c r="I22" s="221"/>
      <c r="J22" s="221"/>
    </row>
    <row r="23" spans="1:10" ht="25.5" customHeight="1" thickBot="1">
      <c r="A23" s="202" t="s">
        <v>57</v>
      </c>
      <c r="B23" s="202"/>
      <c r="C23" s="202"/>
      <c r="D23" s="202"/>
      <c r="E23" s="208">
        <f>SUM(E9:E22)</f>
        <v>21571</v>
      </c>
      <c r="F23" s="202"/>
      <c r="G23" s="209">
        <f>SUM(G9:G22)</f>
        <v>11129.749999999996</v>
      </c>
    </row>
    <row r="24" spans="1:10" ht="25.5" customHeight="1" thickTop="1"/>
    <row r="25" spans="1:10" ht="25.5" customHeight="1"/>
    <row r="26" spans="1:10" ht="25.5" customHeight="1"/>
    <row r="27" spans="1:10" ht="25.5" customHeight="1"/>
  </sheetData>
  <mergeCells count="8">
    <mergeCell ref="A1:G4"/>
    <mergeCell ref="G7:G8"/>
    <mergeCell ref="D7:D8"/>
    <mergeCell ref="A7:A8"/>
    <mergeCell ref="B7:B8"/>
    <mergeCell ref="C7:C8"/>
    <mergeCell ref="E7:E8"/>
    <mergeCell ref="F7:F8"/>
  </mergeCells>
  <printOptions horizontalCentered="1"/>
  <pageMargins left="0.31496062992125984" right="0.31496062992125984" top="2.4500000000000002" bottom="0.51181102362204722" header="0.31496062992125984" footer="0.31496062992125984"/>
  <pageSetup paperSize="9" scale="5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28"/>
  <sheetViews>
    <sheetView topLeftCell="A31" zoomScale="85" zoomScaleNormal="85" workbookViewId="0">
      <selection activeCell="A55" sqref="A55"/>
    </sheetView>
  </sheetViews>
  <sheetFormatPr defaultRowHeight="15"/>
  <cols>
    <col min="1" max="3" width="9.140625" style="1"/>
    <col min="4" max="4" width="10.28515625" style="1" customWidth="1"/>
    <col min="5" max="5" width="14.28515625" style="1" bestFit="1" customWidth="1"/>
    <col min="6" max="6" width="14.85546875" customWidth="1"/>
    <col min="8" max="8" width="0.85546875" customWidth="1"/>
    <col min="9" max="9" width="5.28515625" style="1" customWidth="1"/>
    <col min="10" max="12" width="4.28515625" style="1" customWidth="1"/>
    <col min="13" max="13" width="5.7109375" style="1" bestFit="1" customWidth="1"/>
    <col min="14" max="14" width="8.140625" style="1" bestFit="1" customWidth="1"/>
    <col min="15" max="15" width="5" style="1" customWidth="1"/>
    <col min="16" max="16" width="9.140625" style="1"/>
    <col min="17" max="17" width="8.140625" style="1" customWidth="1"/>
  </cols>
  <sheetData>
    <row r="1" spans="1:17" ht="24.95" customHeight="1"/>
    <row r="2" spans="1:17" ht="24.95" customHeight="1"/>
    <row r="3" spans="1:17" ht="30" customHeight="1"/>
    <row r="4" spans="1:17" ht="20.25" customHeight="1"/>
    <row r="5" spans="1:17" ht="20.100000000000001" customHeight="1">
      <c r="F5" s="3" t="s">
        <v>0</v>
      </c>
      <c r="G5" s="4" t="s">
        <v>26</v>
      </c>
      <c r="H5" s="4"/>
    </row>
    <row r="6" spans="1:17" ht="20.100000000000001" customHeight="1">
      <c r="F6" s="3" t="s">
        <v>2</v>
      </c>
      <c r="G6" s="4" t="s">
        <v>3</v>
      </c>
      <c r="H6" s="4"/>
    </row>
    <row r="12" spans="1:17" ht="15" customHeight="1">
      <c r="A12" s="237" t="str">
        <f>invoice!A12</f>
        <v>Invoice No. 59-PS-2022-00074</v>
      </c>
      <c r="B12" s="238"/>
      <c r="C12" s="238"/>
      <c r="D12" s="238"/>
      <c r="E12" s="238"/>
      <c r="F12" s="238"/>
      <c r="G12" s="238"/>
      <c r="H12" s="239"/>
      <c r="I12" s="243" t="str">
        <f>invoice!I12</f>
        <v xml:space="preserve">      Date of issue: May 12,2022</v>
      </c>
      <c r="J12" s="243"/>
      <c r="K12" s="243"/>
      <c r="L12" s="243"/>
      <c r="M12" s="243"/>
      <c r="N12" s="243"/>
      <c r="O12" s="243"/>
      <c r="P12" s="243"/>
      <c r="Q12" s="243"/>
    </row>
    <row r="13" spans="1:17" ht="15" customHeight="1">
      <c r="A13" s="240"/>
      <c r="B13" s="241"/>
      <c r="C13" s="241"/>
      <c r="D13" s="241"/>
      <c r="E13" s="241"/>
      <c r="F13" s="241"/>
      <c r="G13" s="241"/>
      <c r="H13" s="242"/>
      <c r="I13" s="243"/>
      <c r="J13" s="243"/>
      <c r="K13" s="243"/>
      <c r="L13" s="243"/>
      <c r="M13" s="243"/>
      <c r="N13" s="243"/>
      <c r="O13" s="243"/>
      <c r="P13" s="243"/>
      <c r="Q13" s="243"/>
    </row>
    <row r="14" spans="1:17" ht="15" customHeight="1">
      <c r="A14" s="240"/>
      <c r="B14" s="241"/>
      <c r="C14" s="241"/>
      <c r="D14" s="241"/>
      <c r="E14" s="241"/>
      <c r="F14" s="241"/>
      <c r="G14" s="241"/>
      <c r="H14" s="242"/>
      <c r="I14" s="243"/>
      <c r="J14" s="243"/>
      <c r="K14" s="243"/>
      <c r="L14" s="243"/>
      <c r="M14" s="243"/>
      <c r="N14" s="243"/>
      <c r="O14" s="243"/>
      <c r="P14" s="243"/>
      <c r="Q14" s="243"/>
    </row>
    <row r="15" spans="1:17" ht="15" customHeight="1">
      <c r="A15" s="299" t="s">
        <v>27</v>
      </c>
      <c r="B15" s="300"/>
      <c r="C15" s="300"/>
      <c r="D15" s="245" t="str">
        <f>invoice!D15</f>
        <v>T/T REMITTANCE WITHIN 90 DAYS AFTER IMPORT PERMIT DATE</v>
      </c>
      <c r="E15" s="245"/>
      <c r="F15" s="245"/>
      <c r="G15" s="245"/>
      <c r="H15" s="245"/>
      <c r="I15" s="5"/>
      <c r="J15" s="6"/>
      <c r="K15" s="6"/>
      <c r="L15" s="6"/>
      <c r="M15" s="6"/>
      <c r="N15" s="6"/>
      <c r="O15" s="6"/>
      <c r="P15" s="6"/>
      <c r="Q15" s="7"/>
    </row>
    <row r="16" spans="1:17" ht="15" customHeight="1">
      <c r="A16" s="278"/>
      <c r="B16" s="279"/>
      <c r="C16" s="279"/>
      <c r="D16" s="245"/>
      <c r="E16" s="245"/>
      <c r="F16" s="245"/>
      <c r="G16" s="245"/>
      <c r="H16" s="245"/>
      <c r="I16" s="8"/>
      <c r="J16" s="9"/>
      <c r="K16" s="9"/>
      <c r="L16" s="9"/>
      <c r="M16" s="9"/>
      <c r="N16" s="9"/>
      <c r="O16" s="9"/>
      <c r="P16" s="9"/>
      <c r="Q16" s="10"/>
    </row>
    <row r="17" spans="1:17" ht="15" customHeight="1">
      <c r="A17" s="301"/>
      <c r="B17" s="302"/>
      <c r="C17" s="302"/>
      <c r="D17" s="245"/>
      <c r="E17" s="245"/>
      <c r="F17" s="245"/>
      <c r="G17" s="245"/>
      <c r="H17" s="245"/>
      <c r="I17" s="8"/>
      <c r="J17" s="9"/>
      <c r="K17" s="9"/>
      <c r="L17" s="9"/>
      <c r="M17" s="9"/>
      <c r="N17" s="9"/>
      <c r="O17" s="9"/>
      <c r="P17" s="9"/>
      <c r="Q17" s="10"/>
    </row>
    <row r="18" spans="1:17" ht="20.25" customHeight="1">
      <c r="A18" s="11" t="s">
        <v>5</v>
      </c>
      <c r="B18" s="12"/>
      <c r="C18" s="12"/>
      <c r="D18" s="12"/>
      <c r="E18" s="12"/>
      <c r="F18" s="12"/>
      <c r="G18" s="12"/>
      <c r="H18" s="13"/>
      <c r="I18" s="303" t="s">
        <v>6</v>
      </c>
      <c r="J18" s="304"/>
      <c r="K18" s="304"/>
      <c r="L18" s="304"/>
      <c r="M18" s="304"/>
      <c r="N18" s="304"/>
      <c r="O18" s="304"/>
      <c r="P18" s="304"/>
      <c r="Q18" s="305"/>
    </row>
    <row r="19" spans="1:17" ht="20.25" customHeight="1">
      <c r="A19" s="14" t="s">
        <v>7</v>
      </c>
      <c r="B19" s="15"/>
      <c r="C19" s="15"/>
      <c r="D19" s="15"/>
      <c r="E19" s="15"/>
      <c r="F19" s="15"/>
      <c r="G19" s="15"/>
      <c r="H19" s="16"/>
      <c r="I19" s="303"/>
      <c r="J19" s="304"/>
      <c r="K19" s="304"/>
      <c r="L19" s="304"/>
      <c r="M19" s="304"/>
      <c r="N19" s="304"/>
      <c r="O19" s="304"/>
      <c r="P19" s="304"/>
      <c r="Q19" s="305"/>
    </row>
    <row r="20" spans="1:17" ht="15.75" customHeight="1">
      <c r="A20" s="128" t="str">
        <f>invoice!A20</f>
        <v>475-2 Fukuoka-cho, Kuwana-shi</v>
      </c>
      <c r="B20" s="15"/>
      <c r="C20" s="15"/>
      <c r="D20" s="15"/>
      <c r="E20" s="15"/>
      <c r="F20" s="15"/>
      <c r="G20" s="15"/>
      <c r="H20" s="16"/>
      <c r="I20" s="303"/>
      <c r="J20" s="304"/>
      <c r="K20" s="304"/>
      <c r="L20" s="304"/>
      <c r="M20" s="304"/>
      <c r="N20" s="304"/>
      <c r="O20" s="304"/>
      <c r="P20" s="304"/>
      <c r="Q20" s="305"/>
    </row>
    <row r="21" spans="1:17" ht="15" customHeight="1">
      <c r="A21" s="17" t="str">
        <f>invoice!A21</f>
        <v>MIE PREFECTURE JAPAN, 511-0844</v>
      </c>
      <c r="B21" s="15"/>
      <c r="C21" s="15"/>
      <c r="D21" s="15"/>
      <c r="E21" s="15"/>
      <c r="F21" s="15"/>
      <c r="G21" s="15"/>
      <c r="H21" s="16"/>
      <c r="I21" s="18"/>
      <c r="J21" s="18" t="s">
        <v>8</v>
      </c>
      <c r="K21" s="6"/>
      <c r="L21" s="6"/>
      <c r="M21" s="6"/>
      <c r="N21" s="6"/>
      <c r="O21" s="6"/>
      <c r="P21" s="6"/>
      <c r="Q21" s="7"/>
    </row>
    <row r="22" spans="1:17" ht="15" customHeight="1">
      <c r="A22" s="177" t="s">
        <v>53</v>
      </c>
      <c r="B22" s="170"/>
      <c r="C22" s="170"/>
      <c r="D22" s="170"/>
      <c r="E22" s="170"/>
      <c r="F22" s="170"/>
      <c r="G22" s="15"/>
      <c r="H22" s="16"/>
      <c r="I22" s="18"/>
      <c r="J22" s="18"/>
      <c r="K22" s="6"/>
      <c r="L22" s="6"/>
      <c r="M22" s="6"/>
      <c r="N22" s="6"/>
      <c r="O22" s="6"/>
      <c r="P22" s="6"/>
      <c r="Q22" s="7"/>
    </row>
    <row r="23" spans="1:17" s="126" customFormat="1" ht="17.25" customHeight="1">
      <c r="A23" s="122" t="str">
        <f>invoice!A23</f>
        <v>ATTENTION PERSON :  Mr. Takuya Kitagawa</v>
      </c>
      <c r="B23" s="123"/>
      <c r="C23" s="123"/>
      <c r="D23" s="123"/>
      <c r="E23" s="123"/>
      <c r="F23" s="123"/>
      <c r="G23" s="123"/>
      <c r="H23" s="124"/>
      <c r="I23" s="26"/>
      <c r="J23" s="26"/>
      <c r="K23" s="26"/>
      <c r="L23" s="26"/>
      <c r="M23" s="26"/>
      <c r="N23" s="26"/>
      <c r="O23" s="26"/>
      <c r="P23" s="26"/>
      <c r="Q23" s="125"/>
    </row>
    <row r="24" spans="1:17" ht="21" customHeight="1">
      <c r="A24" s="65" t="s">
        <v>9</v>
      </c>
      <c r="B24" s="66"/>
      <c r="C24" s="66"/>
      <c r="D24" s="66"/>
      <c r="E24" s="66"/>
      <c r="F24" s="67"/>
      <c r="G24" s="67"/>
      <c r="H24" s="68"/>
      <c r="I24" s="25" t="str">
        <f>invoice!I27</f>
        <v>( TOTAL  13 PALLETS)</v>
      </c>
      <c r="J24" s="26"/>
      <c r="K24" s="18"/>
      <c r="L24" s="18"/>
      <c r="M24" s="18"/>
      <c r="N24" s="18"/>
      <c r="O24" s="69"/>
      <c r="P24" s="69"/>
      <c r="Q24" s="70"/>
    </row>
    <row r="25" spans="1:17" ht="15" customHeight="1">
      <c r="A25" s="14"/>
      <c r="B25" s="71"/>
      <c r="C25" s="71"/>
      <c r="D25" s="71"/>
      <c r="E25" s="71"/>
      <c r="F25" s="71"/>
      <c r="G25" s="71"/>
      <c r="H25" s="72"/>
      <c r="I25" s="23"/>
      <c r="J25" s="18"/>
      <c r="K25" s="18"/>
      <c r="L25" s="18"/>
      <c r="M25" s="18"/>
      <c r="N25" s="18"/>
      <c r="O25" s="69"/>
      <c r="P25" s="69"/>
      <c r="Q25" s="70"/>
    </row>
    <row r="26" spans="1:17" ht="19.5" customHeight="1">
      <c r="A26" s="115"/>
      <c r="B26" s="71"/>
      <c r="C26" s="71"/>
      <c r="D26" s="71"/>
      <c r="E26" s="295"/>
      <c r="F26" s="295"/>
      <c r="G26" s="71"/>
      <c r="H26" s="72"/>
      <c r="I26" s="296"/>
      <c r="J26" s="297"/>
      <c r="K26" s="297"/>
      <c r="L26" s="297"/>
      <c r="M26" s="297"/>
      <c r="N26" s="297"/>
      <c r="O26" s="297"/>
      <c r="P26" s="297"/>
      <c r="Q26" s="298"/>
    </row>
    <row r="27" spans="1:17" ht="15" customHeight="1">
      <c r="A27" s="14"/>
      <c r="B27" s="71"/>
      <c r="C27" s="71"/>
      <c r="D27" s="71"/>
      <c r="E27" s="71"/>
      <c r="F27" s="71"/>
      <c r="G27" s="71"/>
      <c r="H27" s="72"/>
      <c r="I27" s="296"/>
      <c r="J27" s="297"/>
      <c r="K27" s="297"/>
      <c r="L27" s="297"/>
      <c r="M27" s="297"/>
      <c r="N27" s="297"/>
      <c r="O27" s="297"/>
      <c r="P27" s="297"/>
      <c r="Q27" s="298"/>
    </row>
    <row r="28" spans="1:17" ht="15" customHeight="1">
      <c r="A28" s="73" t="s">
        <v>10</v>
      </c>
      <c r="B28" s="74"/>
      <c r="C28" s="74"/>
      <c r="D28" s="74"/>
      <c r="E28" s="74"/>
      <c r="F28" s="74"/>
      <c r="G28" s="74"/>
      <c r="H28" s="75"/>
      <c r="I28" s="296"/>
      <c r="J28" s="297"/>
      <c r="K28" s="297"/>
      <c r="L28" s="297"/>
      <c r="M28" s="297"/>
      <c r="N28" s="297"/>
      <c r="O28" s="297"/>
      <c r="P28" s="297"/>
      <c r="Q28" s="298"/>
    </row>
    <row r="29" spans="1:17" ht="15" customHeight="1">
      <c r="A29" s="76"/>
      <c r="B29" s="77"/>
      <c r="C29" s="77"/>
      <c r="D29" s="77"/>
      <c r="E29" s="77"/>
      <c r="F29" s="77"/>
      <c r="G29" s="77"/>
      <c r="H29" s="78"/>
      <c r="I29" s="296"/>
      <c r="J29" s="297"/>
      <c r="K29" s="297"/>
      <c r="L29" s="297"/>
      <c r="M29" s="297"/>
      <c r="N29" s="297"/>
      <c r="O29" s="297"/>
      <c r="P29" s="297"/>
      <c r="Q29" s="298"/>
    </row>
    <row r="30" spans="1:17" ht="15" customHeight="1">
      <c r="A30" s="76" t="s">
        <v>11</v>
      </c>
      <c r="B30" s="77"/>
      <c r="C30" s="77"/>
      <c r="D30" s="77"/>
      <c r="E30" s="76"/>
      <c r="F30" s="77"/>
      <c r="G30" s="77"/>
      <c r="H30" s="78"/>
      <c r="I30" s="296"/>
      <c r="J30" s="297"/>
      <c r="K30" s="297"/>
      <c r="L30" s="297"/>
      <c r="M30" s="297"/>
      <c r="N30" s="297"/>
      <c r="O30" s="297"/>
      <c r="P30" s="297"/>
      <c r="Q30" s="298"/>
    </row>
    <row r="31" spans="1:17" ht="15" customHeight="1">
      <c r="A31" s="79"/>
      <c r="B31" s="80"/>
      <c r="C31" s="80"/>
      <c r="D31" s="80"/>
      <c r="E31" s="80"/>
      <c r="F31" s="80"/>
      <c r="G31" s="80"/>
      <c r="H31" s="81"/>
      <c r="I31" s="296"/>
      <c r="J31" s="297"/>
      <c r="K31" s="297"/>
      <c r="L31" s="297"/>
      <c r="M31" s="297"/>
      <c r="N31" s="297"/>
      <c r="O31" s="297"/>
      <c r="P31" s="297"/>
      <c r="Q31" s="298"/>
    </row>
    <row r="32" spans="1:17" ht="15" customHeight="1">
      <c r="A32" s="237" t="s">
        <v>42</v>
      </c>
      <c r="B32" s="255"/>
      <c r="C32" s="255"/>
      <c r="D32" s="255"/>
      <c r="E32" s="255"/>
      <c r="F32" s="255"/>
      <c r="G32" s="255"/>
      <c r="H32" s="256"/>
      <c r="I32" s="82"/>
      <c r="J32" s="69"/>
      <c r="K32" s="69"/>
      <c r="L32" s="69"/>
      <c r="M32" s="69"/>
      <c r="N32" s="69"/>
      <c r="O32" s="69"/>
      <c r="P32" s="69"/>
      <c r="Q32" s="70"/>
    </row>
    <row r="33" spans="1:17" ht="15" customHeight="1">
      <c r="A33" s="257"/>
      <c r="B33" s="258"/>
      <c r="C33" s="258"/>
      <c r="D33" s="258"/>
      <c r="E33" s="258"/>
      <c r="F33" s="258"/>
      <c r="G33" s="258"/>
      <c r="H33" s="259"/>
      <c r="I33" s="82"/>
      <c r="J33" s="69"/>
      <c r="K33" s="69"/>
      <c r="L33" s="69"/>
      <c r="M33" s="69"/>
      <c r="N33" s="69"/>
      <c r="O33" s="69"/>
      <c r="P33" s="69"/>
      <c r="Q33" s="70"/>
    </row>
    <row r="34" spans="1:17" ht="15" customHeight="1">
      <c r="A34" s="260"/>
      <c r="B34" s="261"/>
      <c r="C34" s="261"/>
      <c r="D34" s="261"/>
      <c r="E34" s="261"/>
      <c r="F34" s="261"/>
      <c r="G34" s="261"/>
      <c r="H34" s="262"/>
      <c r="I34" s="83"/>
      <c r="J34" s="84"/>
      <c r="K34" s="84"/>
      <c r="L34" s="84"/>
      <c r="M34" s="84"/>
      <c r="N34" s="84"/>
      <c r="O34" s="84"/>
      <c r="P34" s="84"/>
      <c r="Q34" s="85"/>
    </row>
    <row r="35" spans="1:17" ht="15" customHeight="1">
      <c r="A35" s="263" t="s">
        <v>12</v>
      </c>
      <c r="B35" s="264"/>
      <c r="C35" s="264"/>
      <c r="D35" s="264"/>
      <c r="E35" s="264"/>
      <c r="F35" s="264"/>
      <c r="G35" s="264"/>
      <c r="H35" s="306"/>
      <c r="I35" s="263" t="s">
        <v>28</v>
      </c>
      <c r="J35" s="309"/>
      <c r="K35" s="310"/>
      <c r="L35" s="263" t="s">
        <v>29</v>
      </c>
      <c r="M35" s="309"/>
      <c r="N35" s="310"/>
      <c r="O35" s="313" t="s">
        <v>30</v>
      </c>
      <c r="P35" s="314"/>
      <c r="Q35" s="315"/>
    </row>
    <row r="36" spans="1:17" ht="15" customHeight="1">
      <c r="A36" s="265"/>
      <c r="B36" s="307"/>
      <c r="C36" s="307"/>
      <c r="D36" s="307"/>
      <c r="E36" s="307"/>
      <c r="F36" s="307"/>
      <c r="G36" s="307"/>
      <c r="H36" s="308"/>
      <c r="I36" s="311"/>
      <c r="J36" s="274"/>
      <c r="K36" s="312"/>
      <c r="L36" s="311"/>
      <c r="M36" s="274"/>
      <c r="N36" s="312"/>
      <c r="O36" s="316"/>
      <c r="P36" s="317"/>
      <c r="Q36" s="318"/>
    </row>
    <row r="37" spans="1:17" ht="15" customHeight="1">
      <c r="A37" s="36"/>
      <c r="B37" s="37"/>
      <c r="C37" s="37"/>
      <c r="D37" s="274" t="s">
        <v>43</v>
      </c>
      <c r="E37" s="307"/>
      <c r="F37" s="37"/>
      <c r="G37" s="37"/>
      <c r="H37" s="38"/>
      <c r="I37" s="311"/>
      <c r="J37" s="274"/>
      <c r="K37" s="312"/>
      <c r="L37" s="311"/>
      <c r="M37" s="274"/>
      <c r="N37" s="312"/>
      <c r="O37" s="6"/>
      <c r="P37" s="6"/>
      <c r="Q37" s="7"/>
    </row>
    <row r="38" spans="1:17" ht="15" customHeight="1">
      <c r="A38" s="36"/>
      <c r="B38" s="37"/>
      <c r="C38" s="37"/>
      <c r="D38" s="307"/>
      <c r="E38" s="307"/>
      <c r="F38" s="37"/>
      <c r="G38" s="37"/>
      <c r="H38" s="38"/>
      <c r="I38" s="319">
        <f>+'packing attachment'!H25</f>
        <v>777.62</v>
      </c>
      <c r="J38" s="320"/>
      <c r="K38" s="321"/>
      <c r="L38" s="319">
        <f>+'packing attachment'!J25+'packing list '!N54</f>
        <v>1169</v>
      </c>
      <c r="M38" s="320"/>
      <c r="N38" s="321"/>
      <c r="O38" s="319">
        <f>+'packing attachment'!K25</f>
        <v>23.372999999999994</v>
      </c>
      <c r="P38" s="320"/>
      <c r="Q38" s="321"/>
    </row>
    <row r="39" spans="1:17" ht="15" customHeight="1">
      <c r="A39" s="322" t="s">
        <v>15</v>
      </c>
      <c r="B39" s="323"/>
      <c r="C39" s="323"/>
      <c r="D39" s="323"/>
      <c r="E39" s="323"/>
      <c r="F39" s="323"/>
      <c r="G39" s="323"/>
      <c r="H39" s="324"/>
      <c r="I39" s="319"/>
      <c r="J39" s="320"/>
      <c r="K39" s="321"/>
      <c r="L39" s="319"/>
      <c r="M39" s="320"/>
      <c r="N39" s="321"/>
      <c r="O39" s="319"/>
      <c r="P39" s="320"/>
      <c r="Q39" s="321"/>
    </row>
    <row r="40" spans="1:17" ht="15" customHeight="1">
      <c r="A40" s="86"/>
      <c r="B40" s="87"/>
      <c r="C40" s="87"/>
      <c r="D40" s="87"/>
      <c r="E40" s="87"/>
      <c r="F40" s="87"/>
      <c r="G40" s="87"/>
      <c r="H40" s="88"/>
      <c r="I40" s="319"/>
      <c r="J40" s="320"/>
      <c r="K40" s="321"/>
      <c r="L40" s="319"/>
      <c r="M40" s="320"/>
      <c r="N40" s="321"/>
      <c r="O40" s="319"/>
      <c r="P40" s="320"/>
      <c r="Q40" s="321"/>
    </row>
    <row r="41" spans="1:17" ht="15" customHeight="1">
      <c r="A41" s="20"/>
      <c r="B41" s="87"/>
      <c r="C41" s="87"/>
      <c r="D41" s="87"/>
      <c r="E41" s="87"/>
      <c r="F41" s="87"/>
      <c r="G41" s="87"/>
      <c r="H41" s="88"/>
      <c r="I41" s="319"/>
      <c r="J41" s="320"/>
      <c r="K41" s="321"/>
      <c r="L41" s="319"/>
      <c r="M41" s="320"/>
      <c r="N41" s="321"/>
      <c r="O41" s="319"/>
      <c r="P41" s="320"/>
      <c r="Q41" s="321"/>
    </row>
    <row r="42" spans="1:17" ht="15" customHeight="1">
      <c r="A42" s="20"/>
      <c r="B42" s="89"/>
      <c r="C42" s="89"/>
      <c r="D42" s="89"/>
      <c r="E42" s="89"/>
      <c r="F42" s="89"/>
      <c r="G42" s="89"/>
      <c r="H42" s="90"/>
      <c r="I42" s="319"/>
      <c r="J42" s="320"/>
      <c r="K42" s="321"/>
      <c r="L42" s="319"/>
      <c r="M42" s="320"/>
      <c r="N42" s="321"/>
      <c r="O42" s="319"/>
      <c r="P42" s="320"/>
      <c r="Q42" s="321"/>
    </row>
    <row r="43" spans="1:17" ht="15" customHeight="1">
      <c r="A43" s="91"/>
      <c r="B43" s="28"/>
      <c r="C43" s="28"/>
      <c r="D43" s="28"/>
      <c r="E43" s="28"/>
      <c r="F43" s="28"/>
      <c r="G43" s="28"/>
      <c r="H43" s="92"/>
      <c r="I43" s="319"/>
      <c r="J43" s="320"/>
      <c r="K43" s="321"/>
      <c r="L43" s="319"/>
      <c r="M43" s="320"/>
      <c r="N43" s="321"/>
      <c r="O43" s="319"/>
      <c r="P43" s="320"/>
      <c r="Q43" s="321"/>
    </row>
    <row r="44" spans="1:17" ht="15" customHeight="1">
      <c r="A44" s="93"/>
      <c r="B44" s="31"/>
      <c r="C44" s="31"/>
      <c r="D44" s="31"/>
      <c r="E44" s="31"/>
      <c r="F44" s="31"/>
      <c r="G44" s="31"/>
      <c r="H44" s="32"/>
      <c r="I44" s="319"/>
      <c r="J44" s="320"/>
      <c r="K44" s="321"/>
      <c r="L44" s="319"/>
      <c r="M44" s="320"/>
      <c r="N44" s="321"/>
      <c r="O44" s="319"/>
      <c r="P44" s="320"/>
      <c r="Q44" s="321"/>
    </row>
    <row r="45" spans="1:17" ht="15" customHeight="1">
      <c r="A45" s="94" t="str">
        <f>invoice!A45</f>
        <v xml:space="preserve">Total :                 </v>
      </c>
      <c r="B45" s="95">
        <f>+invoice!B45</f>
        <v>21571</v>
      </c>
      <c r="C45" s="95" t="s">
        <v>59</v>
      </c>
      <c r="D45" s="95" t="str">
        <f>invoice!D45</f>
        <v>PACKAGES: 13 PALLETS)</v>
      </c>
      <c r="E45" s="95"/>
      <c r="F45" s="95"/>
      <c r="G45" s="31"/>
      <c r="H45" s="32"/>
      <c r="I45" s="96"/>
      <c r="J45" s="97"/>
      <c r="K45" s="98"/>
      <c r="L45" s="96"/>
      <c r="M45" s="97"/>
      <c r="N45" s="98"/>
      <c r="O45" s="96"/>
      <c r="P45" s="97"/>
      <c r="Q45" s="98"/>
    </row>
    <row r="46" spans="1:17" ht="15" customHeight="1">
      <c r="A46" s="93"/>
      <c r="B46" s="31"/>
      <c r="C46" s="31"/>
      <c r="D46" s="31"/>
      <c r="E46" s="31"/>
      <c r="F46" s="31"/>
      <c r="G46" s="31"/>
      <c r="H46" s="32"/>
      <c r="I46" s="96"/>
      <c r="J46" s="97"/>
      <c r="K46" s="98"/>
      <c r="L46" s="96"/>
      <c r="M46" s="97"/>
      <c r="N46" s="98"/>
      <c r="O46" s="96"/>
      <c r="P46" s="97"/>
      <c r="Q46" s="98"/>
    </row>
    <row r="47" spans="1:17" ht="15" customHeight="1">
      <c r="A47" s="93"/>
      <c r="B47" s="31"/>
      <c r="C47" s="31"/>
      <c r="D47" s="31"/>
      <c r="E47" s="31"/>
      <c r="F47" s="31"/>
      <c r="G47" s="31"/>
      <c r="H47" s="32"/>
      <c r="I47" s="96"/>
      <c r="J47" s="97"/>
      <c r="K47" s="98"/>
      <c r="L47" s="96"/>
      <c r="M47" s="97"/>
      <c r="N47" s="98"/>
      <c r="O47" s="96"/>
      <c r="P47" s="97"/>
      <c r="Q47" s="98"/>
    </row>
    <row r="48" spans="1:17" ht="15" customHeight="1">
      <c r="A48" s="129" t="s">
        <v>47</v>
      </c>
      <c r="B48" s="130"/>
      <c r="C48" s="130"/>
      <c r="D48" s="130"/>
      <c r="E48" s="51"/>
      <c r="F48" s="51"/>
      <c r="G48" s="31"/>
      <c r="H48" s="32"/>
      <c r="I48" s="325" t="s">
        <v>17</v>
      </c>
      <c r="J48" s="326"/>
      <c r="K48" s="327"/>
      <c r="L48" s="325" t="s">
        <v>17</v>
      </c>
      <c r="M48" s="326"/>
      <c r="N48" s="327"/>
      <c r="O48" s="325" t="s">
        <v>31</v>
      </c>
      <c r="P48" s="326"/>
      <c r="Q48" s="327"/>
    </row>
    <row r="49" spans="1:17" ht="15" customHeight="1">
      <c r="A49" s="129" t="s">
        <v>16</v>
      </c>
      <c r="B49" s="130"/>
      <c r="C49" s="130"/>
      <c r="D49" s="130"/>
      <c r="E49" s="51"/>
      <c r="F49" s="51"/>
      <c r="G49" s="31"/>
      <c r="H49" s="32"/>
      <c r="I49" s="328"/>
      <c r="J49" s="329"/>
      <c r="K49" s="330"/>
      <c r="L49" s="328"/>
      <c r="M49" s="329"/>
      <c r="N49" s="330"/>
      <c r="O49" s="328"/>
      <c r="P49" s="329"/>
      <c r="Q49" s="330"/>
    </row>
    <row r="50" spans="1:17" ht="17.25" customHeight="1">
      <c r="A50" s="135"/>
      <c r="B50" s="136"/>
      <c r="C50" s="136"/>
      <c r="D50" s="133"/>
      <c r="E50" s="18"/>
      <c r="F50" s="57"/>
      <c r="G50" s="31"/>
      <c r="H50" s="31"/>
      <c r="I50" s="99"/>
      <c r="J50" s="99"/>
      <c r="K50" s="99"/>
      <c r="L50" s="99"/>
      <c r="M50" s="99"/>
      <c r="N50" s="99"/>
      <c r="O50" s="99"/>
      <c r="P50" s="99"/>
      <c r="Q50" s="100"/>
    </row>
    <row r="51" spans="1:17" ht="15" customHeight="1">
      <c r="A51" s="101"/>
      <c r="B51" s="331"/>
      <c r="C51" s="331"/>
      <c r="D51" s="331"/>
      <c r="E51" s="102"/>
      <c r="F51" s="120"/>
      <c r="G51" s="103"/>
      <c r="H51" s="103"/>
      <c r="I51" s="104"/>
      <c r="J51" s="105"/>
      <c r="K51" s="106"/>
      <c r="L51" s="104"/>
      <c r="M51" s="106"/>
      <c r="N51" s="104"/>
      <c r="O51" s="104"/>
      <c r="P51" s="107"/>
      <c r="Q51" s="108"/>
    </row>
    <row r="52" spans="1:17" ht="15" customHeight="1">
      <c r="A52" s="101"/>
      <c r="B52" s="109"/>
      <c r="C52" s="103"/>
      <c r="D52" s="109"/>
      <c r="E52" s="102"/>
      <c r="F52" s="121"/>
      <c r="G52" s="119"/>
      <c r="H52" s="103"/>
      <c r="I52" s="104"/>
      <c r="J52" s="105"/>
      <c r="K52" s="106"/>
      <c r="L52" s="107"/>
      <c r="M52" s="117"/>
      <c r="N52" s="107"/>
      <c r="O52" s="104"/>
      <c r="P52" s="107"/>
      <c r="Q52" s="108"/>
    </row>
    <row r="53" spans="1:17" ht="15" customHeight="1">
      <c r="A53" s="178"/>
      <c r="B53" s="179"/>
      <c r="C53" s="180"/>
      <c r="D53" s="180"/>
      <c r="E53" s="181"/>
      <c r="F53" s="181"/>
      <c r="G53" s="191"/>
      <c r="H53" s="182"/>
      <c r="I53" s="183"/>
      <c r="J53" s="184"/>
      <c r="K53" s="185"/>
      <c r="L53" s="184"/>
      <c r="M53" s="185"/>
      <c r="N53" s="193"/>
      <c r="O53" s="184"/>
      <c r="P53" s="140"/>
      <c r="Q53" s="108"/>
    </row>
    <row r="54" spans="1:17" s="162" customFormat="1" ht="15" customHeight="1">
      <c r="A54" s="186">
        <v>13</v>
      </c>
      <c r="B54" s="192" t="s">
        <v>56</v>
      </c>
      <c r="C54" s="187"/>
      <c r="D54" s="187"/>
      <c r="E54" s="148">
        <v>2100</v>
      </c>
      <c r="F54" s="148">
        <f>+A54*E54</f>
        <v>27300</v>
      </c>
      <c r="G54" s="188">
        <v>10.5</v>
      </c>
      <c r="H54" s="188"/>
      <c r="I54" s="154" t="s">
        <v>17</v>
      </c>
      <c r="J54" s="152"/>
      <c r="K54" s="189"/>
      <c r="L54" s="152" t="s">
        <v>18</v>
      </c>
      <c r="M54" s="189"/>
      <c r="N54" s="189">
        <f>+G54*A54</f>
        <v>136.5</v>
      </c>
      <c r="O54" s="154" t="s">
        <v>17</v>
      </c>
      <c r="P54" s="154"/>
      <c r="Q54" s="190"/>
    </row>
    <row r="55" spans="1:17" ht="15" customHeight="1"/>
    <row r="56" spans="1:17" ht="15" customHeight="1">
      <c r="N56" s="156"/>
      <c r="P56" s="110"/>
    </row>
    <row r="57" spans="1:17" ht="15" customHeight="1">
      <c r="P57" s="110"/>
    </row>
    <row r="58" spans="1:17" ht="15" customHeight="1"/>
    <row r="59" spans="1:17" ht="15" customHeight="1">
      <c r="F59" s="290" t="s">
        <v>19</v>
      </c>
      <c r="G59" s="290"/>
      <c r="H59" s="290"/>
      <c r="I59" s="290"/>
      <c r="J59" s="290"/>
      <c r="K59" s="290"/>
      <c r="L59" s="290"/>
      <c r="M59" s="290"/>
      <c r="N59" s="290"/>
      <c r="O59" s="290"/>
      <c r="P59" s="290"/>
      <c r="Q59" s="290"/>
    </row>
    <row r="60" spans="1:17" ht="15" customHeight="1">
      <c r="F60" s="290"/>
      <c r="G60" s="290"/>
      <c r="H60" s="290"/>
      <c r="I60" s="290"/>
      <c r="J60" s="290"/>
      <c r="K60" s="290"/>
      <c r="L60" s="290"/>
      <c r="M60" s="290"/>
      <c r="N60" s="290"/>
      <c r="O60" s="290"/>
      <c r="P60" s="290"/>
      <c r="Q60" s="290"/>
    </row>
    <row r="61" spans="1:17" ht="7.5" customHeight="1"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</row>
    <row r="62" spans="1:17" ht="15" customHeight="1">
      <c r="F62" s="4" t="s">
        <v>20</v>
      </c>
    </row>
    <row r="63" spans="1:17" ht="15" customHeight="1"/>
    <row r="64" spans="1:17" ht="15" customHeight="1"/>
    <row r="65" spans="1:17" ht="15" customHeight="1"/>
    <row r="66" spans="1:17" ht="15" customHeight="1" thickBot="1">
      <c r="F66" s="59"/>
      <c r="G66" s="59"/>
      <c r="H66" s="59"/>
      <c r="I66" s="60"/>
      <c r="J66" s="60"/>
      <c r="K66" s="60"/>
      <c r="L66" s="60"/>
      <c r="M66" s="60"/>
      <c r="N66" s="60"/>
      <c r="O66" s="60"/>
      <c r="P66" s="60"/>
      <c r="Q66" s="60"/>
    </row>
    <row r="67" spans="1:17" ht="21" customHeight="1">
      <c r="F67" s="251" t="s">
        <v>48</v>
      </c>
      <c r="G67" s="251"/>
      <c r="H67" s="251"/>
      <c r="I67" s="251"/>
      <c r="J67" s="251"/>
      <c r="K67" s="251"/>
      <c r="L67" s="251"/>
      <c r="M67" s="251"/>
      <c r="N67" s="251"/>
      <c r="O67" s="251"/>
      <c r="P67" s="251"/>
      <c r="Q67" s="251"/>
    </row>
    <row r="68" spans="1:17" ht="15" customHeight="1">
      <c r="F68" s="61" t="s">
        <v>49</v>
      </c>
    </row>
    <row r="69" spans="1:17" ht="15" customHeight="1"/>
    <row r="70" spans="1:17" ht="15" customHeight="1"/>
    <row r="71" spans="1:17" ht="15" customHeight="1"/>
    <row r="72" spans="1:17" ht="15" customHeight="1">
      <c r="A72" s="111"/>
      <c r="B72" s="112"/>
      <c r="C72" s="112"/>
      <c r="D72" s="112"/>
      <c r="E72" s="112"/>
      <c r="F72" s="113"/>
      <c r="G72" s="113"/>
      <c r="H72" s="113"/>
      <c r="I72" s="112"/>
      <c r="J72" s="112"/>
      <c r="K72" s="112"/>
      <c r="L72" s="112"/>
      <c r="M72" s="112"/>
      <c r="N72" s="112"/>
      <c r="O72" s="112"/>
      <c r="P72" s="63"/>
      <c r="Q72" s="63"/>
    </row>
    <row r="73" spans="1:17" ht="15" customHeight="1"/>
    <row r="74" spans="1:17" ht="15" customHeight="1"/>
    <row r="75" spans="1:17" ht="15" customHeight="1"/>
    <row r="76" spans="1:17" ht="15" customHeight="1"/>
    <row r="77" spans="1:17" ht="15" customHeight="1"/>
    <row r="78" spans="1:17" ht="15" customHeight="1"/>
    <row r="79" spans="1:17" ht="15" customHeight="1"/>
    <row r="80" spans="1:17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</sheetData>
  <mergeCells count="23">
    <mergeCell ref="F67:Q67"/>
    <mergeCell ref="A32:H34"/>
    <mergeCell ref="A35:H36"/>
    <mergeCell ref="I35:K37"/>
    <mergeCell ref="L35:N37"/>
    <mergeCell ref="O35:Q36"/>
    <mergeCell ref="D37:E38"/>
    <mergeCell ref="I38:K44"/>
    <mergeCell ref="L38:N44"/>
    <mergeCell ref="O38:Q44"/>
    <mergeCell ref="A39:H39"/>
    <mergeCell ref="I48:K49"/>
    <mergeCell ref="L48:N49"/>
    <mergeCell ref="O48:Q49"/>
    <mergeCell ref="B51:D51"/>
    <mergeCell ref="F59:Q60"/>
    <mergeCell ref="E26:F26"/>
    <mergeCell ref="I26:Q31"/>
    <mergeCell ref="A12:H14"/>
    <mergeCell ref="I12:Q14"/>
    <mergeCell ref="A15:C17"/>
    <mergeCell ref="D15:H17"/>
    <mergeCell ref="I18:Q20"/>
  </mergeCells>
  <printOptions horizontalCentered="1"/>
  <pageMargins left="0.3" right="0.3" top="0.5" bottom="0.5" header="0.3" footer="0.3"/>
  <pageSetup paperSize="9"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25"/>
  <sheetViews>
    <sheetView showGridLines="0" view="pageBreakPreview" topLeftCell="A11" zoomScale="90" zoomScaleNormal="90" zoomScaleSheetLayoutView="90" workbookViewId="0">
      <selection activeCell="E21" sqref="E21"/>
    </sheetView>
  </sheetViews>
  <sheetFormatPr defaultColWidth="4.7109375" defaultRowHeight="15"/>
  <cols>
    <col min="1" max="1" width="16.42578125" style="163" customWidth="1"/>
    <col min="2" max="2" width="17.85546875" style="165" customWidth="1"/>
    <col min="3" max="3" width="26.140625" style="163" customWidth="1"/>
    <col min="4" max="4" width="20.140625" style="163" customWidth="1"/>
    <col min="5" max="5" width="13.5703125" style="163" customWidth="1"/>
    <col min="6" max="6" width="11.5703125" style="163" customWidth="1"/>
    <col min="7" max="7" width="14.5703125" style="163" customWidth="1"/>
    <col min="8" max="8" width="11.85546875" style="163" customWidth="1"/>
    <col min="9" max="9" width="13.28515625" style="163" customWidth="1"/>
    <col min="10" max="10" width="14.42578125" style="163" customWidth="1"/>
    <col min="11" max="11" width="16.42578125" style="163" customWidth="1"/>
    <col min="12" max="12" width="1.140625" style="157" customWidth="1"/>
    <col min="13" max="13" width="12.7109375" style="157" hidden="1" customWidth="1"/>
    <col min="14" max="14" width="8.5703125" style="157" bestFit="1" customWidth="1"/>
    <col min="15" max="16384" width="4.7109375" style="157"/>
  </cols>
  <sheetData>
    <row r="1" spans="1:11" ht="33" customHeight="1">
      <c r="A1" s="291" t="s">
        <v>32</v>
      </c>
      <c r="B1" s="291"/>
      <c r="C1" s="291"/>
      <c r="D1" s="291"/>
      <c r="E1" s="291"/>
      <c r="F1" s="291"/>
      <c r="G1" s="291"/>
      <c r="H1" s="291"/>
      <c r="I1" s="291"/>
      <c r="J1" s="291"/>
      <c r="K1" s="291"/>
    </row>
    <row r="2" spans="1:11" ht="21" customHeight="1">
      <c r="A2" s="291"/>
      <c r="B2" s="291"/>
      <c r="C2" s="291"/>
      <c r="D2" s="291"/>
      <c r="E2" s="291"/>
      <c r="F2" s="291"/>
      <c r="G2" s="291"/>
      <c r="H2" s="291"/>
      <c r="I2" s="291"/>
      <c r="J2" s="291"/>
      <c r="K2" s="291"/>
    </row>
    <row r="3" spans="1:11" s="158" customFormat="1" ht="23.25">
      <c r="A3" s="291"/>
      <c r="B3" s="291"/>
      <c r="C3" s="291"/>
      <c r="D3" s="291"/>
      <c r="E3" s="291"/>
      <c r="F3" s="291"/>
      <c r="G3" s="291"/>
      <c r="H3" s="291"/>
      <c r="I3" s="291"/>
      <c r="J3" s="291"/>
      <c r="K3" s="291"/>
    </row>
    <row r="4" spans="1:11" s="158" customFormat="1" ht="23.25">
      <c r="A4" s="114" t="str">
        <f>'invoice attachment'!A5</f>
        <v>Invoice No. 59-PS-2022-00074</v>
      </c>
      <c r="B4" s="164"/>
      <c r="C4" s="159"/>
      <c r="D4" s="159"/>
      <c r="E4" s="201"/>
      <c r="F4" s="159"/>
      <c r="H4" s="215"/>
    </row>
    <row r="5" spans="1:11">
      <c r="H5" s="214"/>
    </row>
    <row r="6" spans="1:11" s="160" customFormat="1" ht="18.75" customHeight="1">
      <c r="A6" s="342" t="s">
        <v>33</v>
      </c>
      <c r="B6" s="194" t="s">
        <v>37</v>
      </c>
      <c r="C6" s="343" t="s">
        <v>24</v>
      </c>
      <c r="D6" s="341" t="s">
        <v>41</v>
      </c>
      <c r="E6" s="339" t="s">
        <v>45</v>
      </c>
      <c r="F6" s="339" t="s">
        <v>46</v>
      </c>
      <c r="G6" s="341" t="s">
        <v>34</v>
      </c>
      <c r="H6" s="341" t="s">
        <v>35</v>
      </c>
      <c r="I6" s="340" t="s">
        <v>44</v>
      </c>
      <c r="J6" s="341" t="s">
        <v>36</v>
      </c>
      <c r="K6" s="341" t="s">
        <v>30</v>
      </c>
    </row>
    <row r="7" spans="1:11" s="161" customFormat="1" ht="19.5" customHeight="1">
      <c r="A7" s="342"/>
      <c r="B7" s="195" t="s">
        <v>38</v>
      </c>
      <c r="C7" s="343"/>
      <c r="D7" s="341"/>
      <c r="E7" s="339"/>
      <c r="F7" s="339"/>
      <c r="G7" s="341"/>
      <c r="H7" s="341"/>
      <c r="I7" s="340"/>
      <c r="J7" s="341"/>
      <c r="K7" s="341"/>
    </row>
    <row r="8" spans="1:11" s="161" customFormat="1" ht="19.5" customHeight="1">
      <c r="A8" s="333">
        <v>1</v>
      </c>
      <c r="B8" s="335" t="s">
        <v>69</v>
      </c>
      <c r="C8" s="206" t="s">
        <v>65</v>
      </c>
      <c r="D8" s="224" t="s">
        <v>60</v>
      </c>
      <c r="E8" s="207">
        <v>14</v>
      </c>
      <c r="F8" s="207">
        <v>125</v>
      </c>
      <c r="G8" s="206">
        <f>+E8*F8</f>
        <v>1750</v>
      </c>
      <c r="H8" s="211">
        <v>50.75</v>
      </c>
      <c r="I8" s="211">
        <v>11.899999999999995</v>
      </c>
      <c r="J8" s="211">
        <v>50.75</v>
      </c>
      <c r="K8" s="332">
        <v>1.6695</v>
      </c>
    </row>
    <row r="9" spans="1:11" s="161" customFormat="1" ht="19.5" customHeight="1">
      <c r="A9" s="337"/>
      <c r="B9" s="338"/>
      <c r="C9" s="223" t="s">
        <v>67</v>
      </c>
      <c r="D9" s="224" t="s">
        <v>60</v>
      </c>
      <c r="E9" s="207">
        <v>9</v>
      </c>
      <c r="F9" s="207">
        <v>125</v>
      </c>
      <c r="G9" s="232">
        <f t="shared" ref="G9:G22" si="0">+E9*F9</f>
        <v>1125</v>
      </c>
      <c r="H9" s="211">
        <v>29.700000000000006</v>
      </c>
      <c r="I9" s="211">
        <v>7.6499999999999915</v>
      </c>
      <c r="J9" s="211">
        <v>37.35</v>
      </c>
      <c r="K9" s="332"/>
    </row>
    <row r="10" spans="1:11" s="161" customFormat="1" ht="19.5" customHeight="1">
      <c r="A10" s="334"/>
      <c r="B10" s="336"/>
      <c r="C10" s="223" t="str">
        <f>+C11</f>
        <v>CAP-TDA2000-FALP</v>
      </c>
      <c r="D10" s="224" t="str">
        <f>+D19</f>
        <v>Cover</v>
      </c>
      <c r="E10" s="207">
        <v>1</v>
      </c>
      <c r="F10" s="207">
        <v>72</v>
      </c>
      <c r="G10" s="232">
        <f t="shared" si="0"/>
        <v>72</v>
      </c>
      <c r="H10" s="211">
        <v>2.1999999999999997</v>
      </c>
      <c r="I10" s="211">
        <v>0.7</v>
      </c>
      <c r="J10" s="211">
        <v>2.8999999999999995</v>
      </c>
      <c r="K10" s="232">
        <v>1.6695</v>
      </c>
    </row>
    <row r="11" spans="1:11" s="161" customFormat="1" ht="18.75" customHeight="1">
      <c r="A11" s="226">
        <v>2</v>
      </c>
      <c r="B11" s="216" t="s">
        <v>70</v>
      </c>
      <c r="C11" s="206" t="s">
        <v>71</v>
      </c>
      <c r="D11" s="224" t="s">
        <v>85</v>
      </c>
      <c r="E11" s="207">
        <v>24</v>
      </c>
      <c r="F11" s="207">
        <v>72</v>
      </c>
      <c r="G11" s="232">
        <f t="shared" si="0"/>
        <v>1728</v>
      </c>
      <c r="H11" s="211">
        <v>52.8</v>
      </c>
      <c r="I11" s="211">
        <v>16.8</v>
      </c>
      <c r="J11" s="211">
        <v>69.599999999999994</v>
      </c>
      <c r="K11" s="206">
        <v>1.6695</v>
      </c>
    </row>
    <row r="12" spans="1:11" s="161" customFormat="1" ht="19.5" customHeight="1">
      <c r="A12" s="226">
        <v>3</v>
      </c>
      <c r="B12" s="216" t="s">
        <v>72</v>
      </c>
      <c r="C12" s="223" t="s">
        <v>67</v>
      </c>
      <c r="D12" s="224" t="s">
        <v>60</v>
      </c>
      <c r="E12" s="207">
        <v>24</v>
      </c>
      <c r="F12" s="207">
        <v>125</v>
      </c>
      <c r="G12" s="232">
        <f t="shared" si="0"/>
        <v>3000</v>
      </c>
      <c r="H12" s="211">
        <v>79.200000000000017</v>
      </c>
      <c r="I12" s="211">
        <v>20.399999999999977</v>
      </c>
      <c r="J12" s="211">
        <v>99.6</v>
      </c>
      <c r="K12" s="206">
        <v>1.6695</v>
      </c>
    </row>
    <row r="13" spans="1:11" s="161" customFormat="1" ht="21" customHeight="1">
      <c r="A13" s="226">
        <v>4</v>
      </c>
      <c r="B13" s="216" t="s">
        <v>73</v>
      </c>
      <c r="C13" s="223" t="str">
        <f>+C16</f>
        <v>PR-105TKR0030WCP</v>
      </c>
      <c r="D13" s="224" t="s">
        <v>63</v>
      </c>
      <c r="E13" s="207">
        <v>12</v>
      </c>
      <c r="F13" s="207">
        <v>40</v>
      </c>
      <c r="G13" s="232">
        <f t="shared" si="0"/>
        <v>480</v>
      </c>
      <c r="H13" s="211">
        <v>16.37</v>
      </c>
      <c r="I13" s="211">
        <v>31.030000000000008</v>
      </c>
      <c r="J13" s="211">
        <v>47.400000000000006</v>
      </c>
      <c r="K13" s="206">
        <v>1.6695</v>
      </c>
    </row>
    <row r="14" spans="1:11" s="161" customFormat="1" ht="19.5" customHeight="1">
      <c r="A14" s="226">
        <v>5</v>
      </c>
      <c r="B14" s="216" t="s">
        <v>74</v>
      </c>
      <c r="C14" s="232" t="str">
        <f>+'invoice attachment'!C13</f>
        <v>PR-B1100-FALP</v>
      </c>
      <c r="D14" s="224" t="s">
        <v>63</v>
      </c>
      <c r="E14" s="207">
        <v>16</v>
      </c>
      <c r="F14" s="207">
        <v>90</v>
      </c>
      <c r="G14" s="232">
        <f t="shared" si="0"/>
        <v>1440</v>
      </c>
      <c r="H14" s="211">
        <v>81.400000000000006</v>
      </c>
      <c r="I14" s="211">
        <v>16</v>
      </c>
      <c r="J14" s="211">
        <v>97.399999999999991</v>
      </c>
      <c r="K14" s="206">
        <v>1.6695</v>
      </c>
    </row>
    <row r="15" spans="1:11" s="161" customFormat="1" ht="19.5" customHeight="1">
      <c r="A15" s="226">
        <v>6</v>
      </c>
      <c r="B15" s="216" t="s">
        <v>75</v>
      </c>
      <c r="C15" s="223" t="s">
        <v>77</v>
      </c>
      <c r="D15" s="224" t="s">
        <v>63</v>
      </c>
      <c r="E15" s="207">
        <v>12</v>
      </c>
      <c r="F15" s="207">
        <v>40</v>
      </c>
      <c r="G15" s="232">
        <f t="shared" si="0"/>
        <v>480</v>
      </c>
      <c r="H15" s="211">
        <v>16.37</v>
      </c>
      <c r="I15" s="211">
        <v>31.030000000000008</v>
      </c>
      <c r="J15" s="211">
        <v>47.400000000000006</v>
      </c>
      <c r="K15" s="206">
        <v>1.6695</v>
      </c>
    </row>
    <row r="16" spans="1:11" s="161" customFormat="1" ht="19.5" customHeight="1">
      <c r="A16" s="333">
        <v>7</v>
      </c>
      <c r="B16" s="335" t="s">
        <v>76</v>
      </c>
      <c r="C16" s="223" t="s">
        <v>78</v>
      </c>
      <c r="D16" s="224" t="s">
        <v>63</v>
      </c>
      <c r="E16" s="207">
        <v>7</v>
      </c>
      <c r="F16" s="207">
        <v>40</v>
      </c>
      <c r="G16" s="232">
        <f t="shared" si="0"/>
        <v>280</v>
      </c>
      <c r="H16" s="211">
        <v>9.5491666666666681</v>
      </c>
      <c r="I16" s="211">
        <v>18.100833333333338</v>
      </c>
      <c r="J16" s="211">
        <v>27.650000000000006</v>
      </c>
      <c r="K16" s="332">
        <v>1.6695</v>
      </c>
    </row>
    <row r="17" spans="1:11" s="161" customFormat="1" ht="19.5" customHeight="1">
      <c r="A17" s="334"/>
      <c r="B17" s="336"/>
      <c r="C17" s="223" t="s">
        <v>77</v>
      </c>
      <c r="D17" s="227" t="s">
        <v>63</v>
      </c>
      <c r="E17" s="207">
        <v>5</v>
      </c>
      <c r="F17" s="207">
        <v>40</v>
      </c>
      <c r="G17" s="232">
        <f t="shared" si="0"/>
        <v>200</v>
      </c>
      <c r="H17" s="211">
        <v>6.8208333333333346</v>
      </c>
      <c r="I17" s="211">
        <v>12.929166666666669</v>
      </c>
      <c r="J17" s="211">
        <v>19.750000000000004</v>
      </c>
      <c r="K17" s="332"/>
    </row>
    <row r="18" spans="1:11" s="161" customFormat="1" ht="19.5" customHeight="1">
      <c r="A18" s="231">
        <v>8</v>
      </c>
      <c r="B18" s="230" t="s">
        <v>79</v>
      </c>
      <c r="C18" s="232" t="str">
        <f>+C14</f>
        <v>PR-B1100-FALP</v>
      </c>
      <c r="D18" s="224" t="s">
        <v>63</v>
      </c>
      <c r="E18" s="207">
        <v>16</v>
      </c>
      <c r="F18" s="207">
        <v>90</v>
      </c>
      <c r="G18" s="232">
        <f t="shared" si="0"/>
        <v>1440</v>
      </c>
      <c r="H18" s="211">
        <v>81.400000000000006</v>
      </c>
      <c r="I18" s="211">
        <v>16</v>
      </c>
      <c r="J18" s="211">
        <v>97.399999999999991</v>
      </c>
      <c r="K18" s="232">
        <v>1.6695</v>
      </c>
    </row>
    <row r="19" spans="1:11" s="161" customFormat="1" ht="19.5" customHeight="1">
      <c r="A19" s="333">
        <v>9</v>
      </c>
      <c r="B19" s="335" t="s">
        <v>80</v>
      </c>
      <c r="C19" s="232" t="s">
        <v>71</v>
      </c>
      <c r="D19" s="224" t="str">
        <f>+D23</f>
        <v>Cover</v>
      </c>
      <c r="E19" s="207">
        <v>24</v>
      </c>
      <c r="F19" s="207">
        <v>72</v>
      </c>
      <c r="G19" s="232">
        <f t="shared" si="0"/>
        <v>1728</v>
      </c>
      <c r="H19" s="211">
        <v>52.8</v>
      </c>
      <c r="I19" s="211">
        <v>16.8</v>
      </c>
      <c r="J19" s="211">
        <v>69.599999999999994</v>
      </c>
      <c r="K19" s="332">
        <v>1.6695</v>
      </c>
    </row>
    <row r="20" spans="1:11" s="161" customFormat="1" ht="19.5" customHeight="1">
      <c r="A20" s="334"/>
      <c r="B20" s="336"/>
      <c r="C20" s="223" t="s">
        <v>91</v>
      </c>
      <c r="D20" s="224" t="s">
        <v>81</v>
      </c>
      <c r="E20" s="207">
        <v>6</v>
      </c>
      <c r="F20" s="207">
        <v>300</v>
      </c>
      <c r="G20" s="232">
        <f t="shared" si="0"/>
        <v>1800</v>
      </c>
      <c r="H20" s="211">
        <v>1.26</v>
      </c>
      <c r="I20" s="211">
        <v>2.64</v>
      </c>
      <c r="J20" s="211">
        <v>3.9</v>
      </c>
      <c r="K20" s="332"/>
    </row>
    <row r="21" spans="1:11" s="161" customFormat="1" ht="19.5" customHeight="1">
      <c r="A21" s="231">
        <v>10</v>
      </c>
      <c r="B21" s="230" t="s">
        <v>82</v>
      </c>
      <c r="C21" s="232" t="str">
        <f>+C18</f>
        <v>PR-B1100-FALP</v>
      </c>
      <c r="D21" s="224" t="s">
        <v>63</v>
      </c>
      <c r="E21" s="207">
        <v>16</v>
      </c>
      <c r="F21" s="207">
        <v>90</v>
      </c>
      <c r="G21" s="232">
        <f t="shared" si="0"/>
        <v>1440</v>
      </c>
      <c r="H21" s="211">
        <v>81.400000000000006</v>
      </c>
      <c r="I21" s="211">
        <v>16</v>
      </c>
      <c r="J21" s="211">
        <v>97.399999999999991</v>
      </c>
      <c r="K21" s="232">
        <v>1.6695</v>
      </c>
    </row>
    <row r="22" spans="1:11" s="161" customFormat="1" ht="19.5" customHeight="1">
      <c r="A22" s="231">
        <v>11</v>
      </c>
      <c r="B22" s="230" t="s">
        <v>83</v>
      </c>
      <c r="C22" s="233" t="str">
        <f>+C18</f>
        <v>PR-B1100-FALP</v>
      </c>
      <c r="D22" s="227" t="s">
        <v>63</v>
      </c>
      <c r="E22" s="207">
        <v>16</v>
      </c>
      <c r="F22" s="207">
        <v>90</v>
      </c>
      <c r="G22" s="232">
        <f t="shared" si="0"/>
        <v>1440</v>
      </c>
      <c r="H22" s="211">
        <v>81.400000000000006</v>
      </c>
      <c r="I22" s="211">
        <v>16</v>
      </c>
      <c r="J22" s="211">
        <v>97.399999999999991</v>
      </c>
      <c r="K22" s="232">
        <v>1.6695</v>
      </c>
    </row>
    <row r="23" spans="1:11" s="161" customFormat="1" ht="19.5" customHeight="1">
      <c r="A23" s="231">
        <v>12</v>
      </c>
      <c r="B23" s="230" t="s">
        <v>84</v>
      </c>
      <c r="C23" s="232" t="str">
        <f>+C19</f>
        <v>CAP-TDA2000-FALP</v>
      </c>
      <c r="D23" s="227" t="s">
        <v>85</v>
      </c>
      <c r="E23" s="207">
        <v>24</v>
      </c>
      <c r="F23" s="207">
        <v>72</v>
      </c>
      <c r="G23" s="232">
        <v>1728</v>
      </c>
      <c r="H23" s="211">
        <v>52.8</v>
      </c>
      <c r="I23" s="211">
        <v>16.8</v>
      </c>
      <c r="J23" s="211">
        <v>69.599999999999994</v>
      </c>
      <c r="K23" s="232">
        <v>1.6695</v>
      </c>
    </row>
    <row r="24" spans="1:11" s="161" customFormat="1" ht="19.5" customHeight="1">
      <c r="A24" s="231">
        <v>13</v>
      </c>
      <c r="B24" s="230" t="s">
        <v>89</v>
      </c>
      <c r="C24" s="233" t="str">
        <f>+C22</f>
        <v>PR-B1100-FALP</v>
      </c>
      <c r="D24" s="227" t="s">
        <v>63</v>
      </c>
      <c r="E24" s="207">
        <v>16</v>
      </c>
      <c r="F24" s="207">
        <v>90</v>
      </c>
      <c r="G24" s="232">
        <f>+F24*E24</f>
        <v>1440</v>
      </c>
      <c r="H24" s="211">
        <v>81.400000000000006</v>
      </c>
      <c r="I24" s="211">
        <v>16</v>
      </c>
      <c r="J24" s="211">
        <v>97.399999999999991</v>
      </c>
      <c r="K24" s="232">
        <v>1.6695</v>
      </c>
    </row>
    <row r="25" spans="1:11" s="210" customFormat="1" ht="22.5" customHeight="1">
      <c r="A25" s="228"/>
      <c r="B25" s="225"/>
      <c r="C25" s="228"/>
      <c r="D25" s="198"/>
      <c r="E25" s="234">
        <f>SUM(E8:E24)</f>
        <v>242</v>
      </c>
      <c r="F25" s="213"/>
      <c r="G25" s="213">
        <f t="shared" ref="G25:K25" si="1">SUM(G8:G24)</f>
        <v>21571</v>
      </c>
      <c r="H25" s="213">
        <f>SUM(H8:H24)</f>
        <v>777.62</v>
      </c>
      <c r="I25" s="213">
        <f t="shared" si="1"/>
        <v>266.77999999999997</v>
      </c>
      <c r="J25" s="213">
        <f t="shared" si="1"/>
        <v>1032.5</v>
      </c>
      <c r="K25" s="213">
        <f>SUM(K8:K24)</f>
        <v>23.372999999999994</v>
      </c>
    </row>
  </sheetData>
  <mergeCells count="20">
    <mergeCell ref="A1:K3"/>
    <mergeCell ref="F6:F7"/>
    <mergeCell ref="I6:I7"/>
    <mergeCell ref="J6:J7"/>
    <mergeCell ref="K6:K7"/>
    <mergeCell ref="H6:H7"/>
    <mergeCell ref="G6:G7"/>
    <mergeCell ref="E6:E7"/>
    <mergeCell ref="A6:A7"/>
    <mergeCell ref="C6:C7"/>
    <mergeCell ref="D6:D7"/>
    <mergeCell ref="K16:K17"/>
    <mergeCell ref="K19:K20"/>
    <mergeCell ref="A16:A17"/>
    <mergeCell ref="B16:B17"/>
    <mergeCell ref="A8:A10"/>
    <mergeCell ref="B8:B10"/>
    <mergeCell ref="B19:B20"/>
    <mergeCell ref="A19:A20"/>
    <mergeCell ref="K8:K9"/>
  </mergeCells>
  <phoneticPr fontId="16" type="noConversion"/>
  <conditionalFormatting sqref="B26:B1048576 B1:B8 B11:B14">
    <cfRule type="duplicateValues" dxfId="4" priority="12"/>
  </conditionalFormatting>
  <conditionalFormatting sqref="B25 B15:B16">
    <cfRule type="duplicateValues" dxfId="3" priority="15"/>
  </conditionalFormatting>
  <conditionalFormatting sqref="B18">
    <cfRule type="duplicateValues" dxfId="2" priority="3"/>
  </conditionalFormatting>
  <conditionalFormatting sqref="B22:B24">
    <cfRule type="duplicateValues" dxfId="1" priority="1"/>
  </conditionalFormatting>
  <conditionalFormatting sqref="B19 B21">
    <cfRule type="duplicateValues" dxfId="0" priority="19"/>
  </conditionalFormatting>
  <pageMargins left="0" right="0" top="0" bottom="0" header="0" footer="0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invoice</vt:lpstr>
      <vt:lpstr>invoice attachment</vt:lpstr>
      <vt:lpstr>packing list </vt:lpstr>
      <vt:lpstr>packing attachment</vt:lpstr>
      <vt:lpstr>invoice!Print_Area</vt:lpstr>
      <vt:lpstr>'invoice attachment'!Print_Area</vt:lpstr>
      <vt:lpstr>'packing attachment'!Print_Area</vt:lpstr>
      <vt:lpstr>'packing list '!Print_Area</vt:lpstr>
      <vt:lpstr>'invoice attachment'!Print_Titles</vt:lpstr>
      <vt:lpstr>'packing attachment'!Print_Titles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HEndaya</dc:creator>
  <cp:lastModifiedBy>FAS</cp:lastModifiedBy>
  <cp:lastPrinted>2022-05-12T00:11:45Z</cp:lastPrinted>
  <dcterms:created xsi:type="dcterms:W3CDTF">2014-10-03T10:40:40Z</dcterms:created>
  <dcterms:modified xsi:type="dcterms:W3CDTF">2022-05-12T03:52:38Z</dcterms:modified>
</cp:coreProperties>
</file>