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05" windowWidth="14805" windowHeight="8010" activeTab="2"/>
  </bookViews>
  <sheets>
    <sheet name="装备制作" sheetId="1" r:id="rId1"/>
    <sheet name="Sheet2" sheetId="2" r:id="rId2"/>
    <sheet name="提现率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3" l="1"/>
  <c r="D6" i="3"/>
  <c r="L4" i="3"/>
  <c r="L3" i="3"/>
  <c r="D7" i="3"/>
  <c r="D8" i="3"/>
  <c r="D9" i="3"/>
  <c r="A10" i="3" l="1"/>
  <c r="I6" i="3"/>
  <c r="J6" i="3"/>
  <c r="L6" i="3" s="1"/>
  <c r="B6" i="3"/>
  <c r="E6" i="3" s="1"/>
  <c r="K6" i="3" s="1"/>
  <c r="B4" i="3"/>
  <c r="E4" i="3" s="1"/>
  <c r="K4" i="3" s="1"/>
  <c r="B5" i="3"/>
  <c r="J5" i="3" s="1"/>
  <c r="L5" i="3" s="1"/>
  <c r="B3" i="3"/>
  <c r="J3" i="3" s="1"/>
  <c r="I5" i="3" l="1"/>
  <c r="I3" i="3"/>
  <c r="H10" i="3"/>
  <c r="H11" i="3"/>
  <c r="E3" i="3"/>
  <c r="E5" i="3"/>
  <c r="K5" i="3" s="1"/>
  <c r="E3" i="1"/>
  <c r="E4" i="1"/>
  <c r="E6" i="1"/>
  <c r="E8" i="1"/>
  <c r="E10" i="1"/>
  <c r="C10" i="2"/>
  <c r="F2" i="2"/>
  <c r="J4" i="3" l="1"/>
  <c r="I4" i="3"/>
  <c r="K3" i="3"/>
</calcChain>
</file>

<file path=xl/sharedStrings.xml><?xml version="1.0" encoding="utf-8"?>
<sst xmlns="http://schemas.openxmlformats.org/spreadsheetml/2006/main" count="51" uniqueCount="49">
  <si>
    <t>名称</t>
    <phoneticPr fontId="1" type="noConversion"/>
  </si>
  <si>
    <t>制作方法</t>
    <phoneticPr fontId="1" type="noConversion"/>
  </si>
  <si>
    <t>步骤</t>
    <phoneticPr fontId="1" type="noConversion"/>
  </si>
  <si>
    <t>成本</t>
    <phoneticPr fontId="1" type="noConversion"/>
  </si>
  <si>
    <t>+1弓制作</t>
    <phoneticPr fontId="1" type="noConversion"/>
  </si>
  <si>
    <t>1.洗出纯净金装</t>
    <phoneticPr fontId="1" type="noConversion"/>
  </si>
  <si>
    <t>上脱变然后改造洗出只有一条词缀</t>
    <phoneticPr fontId="1" type="noConversion"/>
  </si>
  <si>
    <t>(1重铸、1脱变)、N改造</t>
    <phoneticPr fontId="1" type="noConversion"/>
  </si>
  <si>
    <t>上富豪变成只有两条词缀的金装</t>
    <phoneticPr fontId="1" type="noConversion"/>
  </si>
  <si>
    <t>1富豪</t>
    <phoneticPr fontId="1" type="noConversion"/>
  </si>
  <si>
    <t>上两个剥离石去掉两条词缀</t>
    <phoneticPr fontId="1" type="noConversion"/>
  </si>
  <si>
    <t>2剥离</t>
    <phoneticPr fontId="1" type="noConversion"/>
  </si>
  <si>
    <t>2.附魔</t>
    <phoneticPr fontId="1" type="noConversion"/>
  </si>
  <si>
    <t>工艺台上不能附加武器攻击相关属性修正</t>
    <phoneticPr fontId="1" type="noConversion"/>
  </si>
  <si>
    <t>1嵩高</t>
    <phoneticPr fontId="1" type="noConversion"/>
  </si>
  <si>
    <t>3.上猎魔词缀</t>
    <phoneticPr fontId="1" type="noConversion"/>
  </si>
  <si>
    <t>买大地巨狼，添加一个前缀去除一个后缀</t>
    <phoneticPr fontId="1" type="noConversion"/>
  </si>
  <si>
    <t>拓印的封魔之玉</t>
    <phoneticPr fontId="1" type="noConversion"/>
  </si>
  <si>
    <t>能量护盾</t>
    <phoneticPr fontId="1" type="noConversion"/>
  </si>
  <si>
    <t>百分比</t>
    <phoneticPr fontId="1" type="noConversion"/>
  </si>
  <si>
    <t>最大能量护盾</t>
    <phoneticPr fontId="1" type="noConversion"/>
  </si>
  <si>
    <t>品质</t>
    <phoneticPr fontId="1" type="noConversion"/>
  </si>
  <si>
    <t>合计</t>
    <phoneticPr fontId="1" type="noConversion"/>
  </si>
  <si>
    <t>丝绸手套</t>
    <phoneticPr fontId="1" type="noConversion"/>
  </si>
  <si>
    <t>数量</t>
    <phoneticPr fontId="1" type="noConversion"/>
  </si>
  <si>
    <t>混沌石</t>
    <phoneticPr fontId="1" type="noConversion"/>
  </si>
  <si>
    <t>工匠石</t>
    <phoneticPr fontId="1" type="noConversion"/>
  </si>
  <si>
    <t>合计数量</t>
    <phoneticPr fontId="1" type="noConversion"/>
  </si>
  <si>
    <t>加工费</t>
    <phoneticPr fontId="1" type="noConversion"/>
  </si>
  <si>
    <t>六连</t>
    <phoneticPr fontId="1" type="noConversion"/>
  </si>
  <si>
    <t xml:space="preserve">Tier 5 无惧的 44 该装备的能量护盾提高 (56–67)% </t>
    <phoneticPr fontId="1" type="noConversion"/>
  </si>
  <si>
    <t>Tier 4 无畏的 60 该装备的能量护盾提高 (68–79)%</t>
    <phoneticPr fontId="1" type="noConversion"/>
  </si>
  <si>
    <t xml:space="preserve">Tier 3 无法征服的 72 该装备的能量护盾提高 (80–91)% </t>
    <phoneticPr fontId="1" type="noConversion"/>
  </si>
  <si>
    <t>实得金额</t>
    <phoneticPr fontId="1" type="noConversion"/>
  </si>
  <si>
    <t>最低收税</t>
    <phoneticPr fontId="1" type="noConversion"/>
  </si>
  <si>
    <t>农行</t>
    <phoneticPr fontId="1" type="noConversion"/>
  </si>
  <si>
    <t>支付宝</t>
    <phoneticPr fontId="1" type="noConversion"/>
  </si>
  <si>
    <t>手续费</t>
    <phoneticPr fontId="1" type="noConversion"/>
  </si>
  <si>
    <t>提现后</t>
    <phoneticPr fontId="1" type="noConversion"/>
  </si>
  <si>
    <t>销售金额</t>
    <phoneticPr fontId="1" type="noConversion"/>
  </si>
  <si>
    <t>商城出货</t>
    <phoneticPr fontId="1" type="noConversion"/>
  </si>
  <si>
    <t>商城出货比率</t>
    <phoneticPr fontId="1" type="noConversion"/>
  </si>
  <si>
    <t>邮政</t>
    <phoneticPr fontId="1" type="noConversion"/>
  </si>
  <si>
    <t>提取银行</t>
    <phoneticPr fontId="1" type="noConversion"/>
  </si>
  <si>
    <t>UU898</t>
    <phoneticPr fontId="1" type="noConversion"/>
  </si>
  <si>
    <t>税收百分比</t>
    <phoneticPr fontId="1" type="noConversion"/>
  </si>
  <si>
    <t>工商</t>
    <phoneticPr fontId="1" type="noConversion"/>
  </si>
  <si>
    <t>正常出货</t>
    <phoneticPr fontId="1" type="noConversion"/>
  </si>
  <si>
    <t>亏损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</si>
</sst>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 &quot;¥&quot;* #,##0.00_ ;_ &quot;¥&quot;* \-#,##0.00_ ;_ &quot;¥&quot;* &quot;-&quot;??_ ;_ @_ "/>
    <numFmt numFmtId="176" formatCode="#\c"/>
    <numFmt numFmtId="177" formatCode="0.00_);[Red]\(0.00\)"/>
    <numFmt numFmtId="178" formatCode="0.0%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176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9" fontId="0" fillId="0" borderId="0" xfId="0" applyNumberFormat="1"/>
    <xf numFmtId="178" fontId="0" fillId="0" borderId="0" xfId="0" applyNumberForma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2">
    <cellStyle name="常规" xfId="0" builtinId="0"/>
    <cellStyle name="货币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90" zoomScaleNormal="190" workbookViewId="0">
      <selection activeCell="E11" sqref="E11"/>
    </sheetView>
  </sheetViews>
  <sheetFormatPr defaultRowHeight="13.5" x14ac:dyDescent="0.15"/>
  <cols>
    <col min="1" max="1" width="10" style="1" customWidth="1"/>
    <col min="2" max="2" width="15.25" style="1" bestFit="1" customWidth="1"/>
    <col min="3" max="3" width="38" style="1" bestFit="1" customWidth="1"/>
    <col min="4" max="4" width="22.75" style="1" bestFit="1" customWidth="1"/>
    <col min="5" max="5" width="10.75" style="3" customWidth="1"/>
    <col min="6" max="16384" width="9" style="1"/>
  </cols>
  <sheetData>
    <row r="1" spans="1:5" ht="20.25" x14ac:dyDescent="0.15">
      <c r="A1" s="10" t="s">
        <v>0</v>
      </c>
      <c r="B1" s="10" t="s">
        <v>1</v>
      </c>
      <c r="C1" s="10" t="s">
        <v>2</v>
      </c>
      <c r="D1" s="24" t="s">
        <v>3</v>
      </c>
      <c r="E1" s="24"/>
    </row>
    <row r="2" spans="1:5" x14ac:dyDescent="0.15">
      <c r="A2" s="2" t="s">
        <v>4</v>
      </c>
      <c r="B2" s="4" t="s">
        <v>5</v>
      </c>
      <c r="C2" s="1" t="s">
        <v>6</v>
      </c>
      <c r="D2" s="1" t="s">
        <v>7</v>
      </c>
    </row>
    <row r="3" spans="1:5" x14ac:dyDescent="0.15">
      <c r="C3" s="1" t="s">
        <v>8</v>
      </c>
      <c r="D3" s="1" t="s">
        <v>9</v>
      </c>
      <c r="E3" s="3">
        <f>1</f>
        <v>1</v>
      </c>
    </row>
    <row r="4" spans="1:5" x14ac:dyDescent="0.15">
      <c r="C4" s="1" t="s">
        <v>10</v>
      </c>
      <c r="D4" s="1" t="s">
        <v>11</v>
      </c>
      <c r="E4" s="3">
        <f>45*2</f>
        <v>90</v>
      </c>
    </row>
    <row r="6" spans="1:5" x14ac:dyDescent="0.15">
      <c r="B6" s="5" t="s">
        <v>12</v>
      </c>
      <c r="C6" s="1" t="s">
        <v>13</v>
      </c>
      <c r="D6" s="1" t="s">
        <v>14</v>
      </c>
      <c r="E6" s="3">
        <f>140</f>
        <v>140</v>
      </c>
    </row>
    <row r="8" spans="1:5" x14ac:dyDescent="0.15">
      <c r="B8" s="4" t="s">
        <v>15</v>
      </c>
      <c r="C8" s="1" t="s">
        <v>16</v>
      </c>
      <c r="D8" s="1" t="s">
        <v>17</v>
      </c>
      <c r="E8" s="3">
        <f>60</f>
        <v>60</v>
      </c>
    </row>
    <row r="10" spans="1:5" ht="14.25" x14ac:dyDescent="0.15">
      <c r="E10" s="6">
        <f>SUM(E3:E8)</f>
        <v>291</v>
      </c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175" zoomScaleNormal="175" workbookViewId="0">
      <selection activeCell="C10" sqref="C10"/>
    </sheetView>
  </sheetViews>
  <sheetFormatPr defaultRowHeight="13.5" x14ac:dyDescent="0.15"/>
  <cols>
    <col min="1" max="1" width="9" style="1"/>
    <col min="2" max="2" width="10.375" style="1" customWidth="1"/>
    <col min="3" max="3" width="18.125" style="1" customWidth="1"/>
    <col min="4" max="4" width="15" style="1" bestFit="1" customWidth="1"/>
    <col min="5" max="5" width="15.375" style="1" customWidth="1"/>
    <col min="6" max="16384" width="9" style="1"/>
  </cols>
  <sheetData>
    <row r="1" spans="1:6" s="7" customFormat="1" ht="14.25" x14ac:dyDescent="0.15">
      <c r="B1" s="7" t="s">
        <v>18</v>
      </c>
      <c r="C1" s="7" t="s">
        <v>19</v>
      </c>
      <c r="D1" s="7" t="s">
        <v>20</v>
      </c>
      <c r="E1" s="7" t="s">
        <v>21</v>
      </c>
      <c r="F1" s="7" t="s">
        <v>22</v>
      </c>
    </row>
    <row r="2" spans="1:6" x14ac:dyDescent="0.15">
      <c r="A2" s="1" t="s">
        <v>23</v>
      </c>
      <c r="B2" s="1">
        <v>43</v>
      </c>
      <c r="C2" s="8">
        <v>0.34</v>
      </c>
      <c r="D2" s="1">
        <v>39</v>
      </c>
      <c r="E2" s="8">
        <v>0.2</v>
      </c>
      <c r="F2" s="9">
        <f>(D2+B2)*(1+C2+E2)</f>
        <v>126.28</v>
      </c>
    </row>
    <row r="6" spans="1:6" x14ac:dyDescent="0.15">
      <c r="B6" s="1" t="s">
        <v>24</v>
      </c>
      <c r="C6" s="1" t="s">
        <v>25</v>
      </c>
    </row>
    <row r="7" spans="1:6" x14ac:dyDescent="0.15">
      <c r="A7" s="1" t="s">
        <v>26</v>
      </c>
      <c r="B7" s="1">
        <v>20</v>
      </c>
      <c r="C7" s="1">
        <v>3</v>
      </c>
      <c r="E7" s="9"/>
    </row>
    <row r="9" spans="1:6" x14ac:dyDescent="0.15">
      <c r="B9" s="1" t="s">
        <v>27</v>
      </c>
      <c r="C9" s="1" t="s">
        <v>28</v>
      </c>
    </row>
    <row r="10" spans="1:6" x14ac:dyDescent="0.15">
      <c r="A10" s="1" t="s">
        <v>29</v>
      </c>
      <c r="B10" s="1">
        <v>350</v>
      </c>
      <c r="C10" s="1">
        <f>B10/B7*3</f>
        <v>52.5</v>
      </c>
    </row>
    <row r="12" spans="1:6" x14ac:dyDescent="0.15">
      <c r="C12" s="1" t="s">
        <v>30</v>
      </c>
    </row>
    <row r="13" spans="1:6" x14ac:dyDescent="0.15">
      <c r="C13" s="1" t="s">
        <v>31</v>
      </c>
    </row>
    <row r="14" spans="1:6" x14ac:dyDescent="0.15">
      <c r="C14" s="1" t="s">
        <v>32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zoomScale="175" zoomScaleNormal="175" workbookViewId="0">
      <selection activeCell="A5" sqref="A5"/>
    </sheetView>
  </sheetViews>
  <sheetFormatPr defaultRowHeight="13.5" x14ac:dyDescent="0.15"/>
  <cols>
    <col min="1" max="1" width="10.25" style="1" bestFit="1" customWidth="1"/>
    <col min="2" max="2" width="10.625" customWidth="1"/>
    <col min="3" max="3" width="15" bestFit="1" customWidth="1"/>
    <col min="4" max="5" width="14.25" style="1" customWidth="1"/>
    <col min="6" max="7" width="9" style="1"/>
    <col min="8" max="8" width="11.875" style="1" bestFit="1" customWidth="1"/>
    <col min="9" max="9" width="9" style="1" customWidth="1"/>
    <col min="10" max="10" width="9" style="1"/>
    <col min="11" max="11" width="10.5" style="1" bestFit="1" customWidth="1"/>
    <col min="12" max="16384" width="9" style="1"/>
  </cols>
  <sheetData>
    <row r="1" spans="1:15" ht="20.25" x14ac:dyDescent="0.15">
      <c r="A1" s="25" t="s">
        <v>44</v>
      </c>
      <c r="B1" s="25"/>
      <c r="C1" s="25"/>
      <c r="D1" s="25"/>
      <c r="E1" s="25"/>
      <c r="F1" s="25"/>
      <c r="G1" s="25"/>
      <c r="H1" s="25"/>
      <c r="I1" s="22"/>
      <c r="J1" s="20" t="s">
        <v>47</v>
      </c>
      <c r="K1" s="21" t="s">
        <v>40</v>
      </c>
      <c r="L1" s="7"/>
      <c r="M1" s="7"/>
      <c r="N1" s="7"/>
      <c r="O1" s="7"/>
    </row>
    <row r="2" spans="1:15" ht="14.25" x14ac:dyDescent="0.15">
      <c r="A2" s="15" t="s">
        <v>39</v>
      </c>
      <c r="B2" s="15" t="s">
        <v>37</v>
      </c>
      <c r="C2" s="15" t="s">
        <v>41</v>
      </c>
      <c r="D2" s="15" t="s">
        <v>33</v>
      </c>
      <c r="E2" s="15" t="s">
        <v>40</v>
      </c>
      <c r="F2" s="15" t="s">
        <v>43</v>
      </c>
      <c r="G2" s="16" t="s">
        <v>34</v>
      </c>
      <c r="H2" s="16" t="s">
        <v>45</v>
      </c>
      <c r="I2" s="16"/>
      <c r="J2" s="15" t="s">
        <v>38</v>
      </c>
      <c r="K2" s="15" t="s">
        <v>38</v>
      </c>
      <c r="L2" s="7" t="s">
        <v>48</v>
      </c>
      <c r="M2" s="11"/>
      <c r="N2" s="11"/>
      <c r="O2" s="7"/>
    </row>
    <row r="3" spans="1:15" x14ac:dyDescent="0.15">
      <c r="A3" s="17">
        <v>69</v>
      </c>
      <c r="B3" s="17">
        <f>IF(A3&lt;=50,1,3%)</f>
        <v>0.03</v>
      </c>
      <c r="C3" s="18">
        <v>0.01</v>
      </c>
      <c r="D3" s="17">
        <v>150.43</v>
      </c>
      <c r="E3" s="17">
        <f>IF(B3=1,$A3-$B3,$A3-$A3*C3)</f>
        <v>68.31</v>
      </c>
      <c r="F3" s="17" t="s">
        <v>35</v>
      </c>
      <c r="G3" s="17">
        <v>1</v>
      </c>
      <c r="H3" s="19">
        <v>4.0000000000000001E-3</v>
      </c>
      <c r="I3" s="23">
        <f>D3*H3</f>
        <v>0.60172000000000003</v>
      </c>
      <c r="J3" s="17">
        <f>IF($D3*$H3&lt;=1,$D3-$G3,$D3*(1-$H3))</f>
        <v>149.43</v>
      </c>
      <c r="K3" s="17">
        <f>IF($E3*$H3&lt;1,$E3-$G3,$E3*$H3)</f>
        <v>67.31</v>
      </c>
      <c r="L3" s="26">
        <f>D3-J3</f>
        <v>1</v>
      </c>
      <c r="N3" s="14"/>
    </row>
    <row r="4" spans="1:15" x14ac:dyDescent="0.15">
      <c r="A4" s="17">
        <v>113</v>
      </c>
      <c r="B4" s="17">
        <f>IF(A4&lt;=50,1,3%)</f>
        <v>0.03</v>
      </c>
      <c r="C4" s="18">
        <v>0.01</v>
      </c>
      <c r="D4" s="17">
        <v>150.43</v>
      </c>
      <c r="E4" s="17">
        <f>IF(B4=1,$A4-$B4,$A4-$A4*C4)</f>
        <v>111.87</v>
      </c>
      <c r="F4" s="17" t="s">
        <v>36</v>
      </c>
      <c r="G4" s="17">
        <v>0.9</v>
      </c>
      <c r="H4" s="19">
        <v>8.9999999999999993E-3</v>
      </c>
      <c r="I4" s="23">
        <f>D4*H4</f>
        <v>1.3538699999999999</v>
      </c>
      <c r="J4" s="17">
        <f>IF($D4*$H4&lt;=1,$D4-$G4,$D4*(1-$H4))</f>
        <v>149.07613000000001</v>
      </c>
      <c r="K4" s="17">
        <f>IF($E4*$H4&lt;1,$E4-$G4,$E4*$H4)</f>
        <v>1.0068299999999999</v>
      </c>
      <c r="L4" s="26">
        <f t="shared" ref="L4:L6" si="0">D4-J4</f>
        <v>1.3538700000000006</v>
      </c>
      <c r="N4" s="14"/>
    </row>
    <row r="5" spans="1:15" x14ac:dyDescent="0.15">
      <c r="A5" s="17">
        <v>69</v>
      </c>
      <c r="B5" s="17">
        <f t="shared" ref="B5:B6" si="1">IF(A5&lt;=50,1,3%)</f>
        <v>0.03</v>
      </c>
      <c r="C5" s="18">
        <v>0.01</v>
      </c>
      <c r="D5" s="17">
        <f t="shared" ref="D5:D9" si="2">IF(B5=1,A5-B5,A5-A5*B5)</f>
        <v>66.930000000000007</v>
      </c>
      <c r="E5" s="17">
        <f>IF(B5=1,$A5-$B5,$A5-$A5*C5)</f>
        <v>68.31</v>
      </c>
      <c r="F5" s="17" t="s">
        <v>42</v>
      </c>
      <c r="G5" s="17">
        <v>1</v>
      </c>
      <c r="H5" s="19">
        <v>5.0000000000000001E-3</v>
      </c>
      <c r="I5" s="23">
        <f>D5*H5</f>
        <v>0.33465000000000006</v>
      </c>
      <c r="J5" s="17">
        <f>IF($D5*$H5&lt;=1,$D5-$G5,$D5*(1-$H5))</f>
        <v>65.930000000000007</v>
      </c>
      <c r="K5" s="17">
        <f t="shared" ref="K5:K6" si="3">IF($E5*$H5&lt;1,$E5-$G5,$E5*$H5)</f>
        <v>67.31</v>
      </c>
      <c r="L5" s="26">
        <f t="shared" si="0"/>
        <v>1</v>
      </c>
      <c r="N5" s="14"/>
    </row>
    <row r="6" spans="1:15" x14ac:dyDescent="0.15">
      <c r="A6" s="17">
        <v>69</v>
      </c>
      <c r="B6" s="17">
        <f t="shared" si="1"/>
        <v>0.03</v>
      </c>
      <c r="C6" s="18">
        <v>0.01</v>
      </c>
      <c r="D6" s="17">
        <f t="shared" si="2"/>
        <v>66.930000000000007</v>
      </c>
      <c r="E6" s="17">
        <f>IF(B6=1,$A6-$B6,$A6-$A6*C6)</f>
        <v>68.31</v>
      </c>
      <c r="F6" s="17" t="s">
        <v>46</v>
      </c>
      <c r="G6" s="17">
        <v>0.9</v>
      </c>
      <c r="H6" s="19">
        <v>8.9999999999999993E-3</v>
      </c>
      <c r="I6" s="23">
        <f>D6*H6</f>
        <v>0.60236999999999996</v>
      </c>
      <c r="J6" s="17">
        <f t="shared" ref="J6" si="4">IF($D6*$H6&lt;=1,$D6-$G6,$D6*(1-$H6))</f>
        <v>66.03</v>
      </c>
      <c r="K6" s="17">
        <f t="shared" si="3"/>
        <v>67.41</v>
      </c>
      <c r="L6" s="26">
        <f t="shared" si="0"/>
        <v>0.90000000000000568</v>
      </c>
      <c r="N6" s="14"/>
    </row>
    <row r="7" spans="1:15" x14ac:dyDescent="0.15">
      <c r="C7" s="13"/>
      <c r="D7" s="17">
        <f t="shared" si="2"/>
        <v>0</v>
      </c>
      <c r="H7" s="14"/>
      <c r="I7" s="14"/>
    </row>
    <row r="8" spans="1:15" x14ac:dyDescent="0.15">
      <c r="C8" s="13"/>
      <c r="D8" s="17">
        <f t="shared" si="2"/>
        <v>0</v>
      </c>
    </row>
    <row r="9" spans="1:15" x14ac:dyDescent="0.15">
      <c r="C9" s="13"/>
      <c r="D9" s="17">
        <f t="shared" si="2"/>
        <v>0</v>
      </c>
    </row>
    <row r="10" spans="1:15" x14ac:dyDescent="0.15">
      <c r="A10" s="1">
        <f>69/10</f>
        <v>6.9</v>
      </c>
      <c r="C10" s="13"/>
      <c r="H10" s="1">
        <f>E4*C4</f>
        <v>1.1187</v>
      </c>
    </row>
    <row r="11" spans="1:15" x14ac:dyDescent="0.15">
      <c r="H11" s="1">
        <f>E4*H4</f>
        <v>1.0068299999999999</v>
      </c>
    </row>
    <row r="15" spans="1:15" x14ac:dyDescent="0.15">
      <c r="A15" s="12"/>
    </row>
    <row r="16" spans="1:15" x14ac:dyDescent="0.15">
      <c r="A16" s="12"/>
    </row>
    <row r="17" spans="1:1" x14ac:dyDescent="0.15">
      <c r="A17" s="12"/>
    </row>
    <row r="18" spans="1:1" x14ac:dyDescent="0.15">
      <c r="A18" s="12"/>
    </row>
    <row r="19" spans="1:1" x14ac:dyDescent="0.15">
      <c r="A19" s="12"/>
    </row>
    <row r="20" spans="1:1" x14ac:dyDescent="0.15">
      <c r="A20" s="12"/>
    </row>
    <row r="21" spans="1:1" x14ac:dyDescent="0.15">
      <c r="A21" s="12"/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装备制作</vt:lpstr>
      <vt:lpstr>Sheet2</vt:lpstr>
      <vt:lpstr>提现率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2019-04-12T12:41:30Z</dcterms:modified>
  <cp:category/>
  <cp:contentStatus/>
</cp:coreProperties>
</file>