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 activeTab="4"/>
  </bookViews>
  <sheets>
    <sheet name="Totals" sheetId="1" r:id="rId1"/>
    <sheet name="PerGame" sheetId="2" r:id="rId2"/>
    <sheet name="Advanced" sheetId="3" r:id="rId3"/>
    <sheet name="17-18" sheetId="4" r:id="rId4"/>
    <sheet name="18-19" sheetId="5" r:id="rId5"/>
    <sheet name="19-20" sheetId="6" r:id="rId6"/>
    <sheet name="20-21" sheetId="7" r:id="rId7"/>
  </sheets>
  <definedNames>
    <definedName name="_xlnm._FilterDatabase" localSheetId="0" hidden="1">Totals!$A$1:$W$7</definedName>
    <definedName name="_xlnm._FilterDatabase" localSheetId="1" hidden="1">PerGame!$A$1:$U$7</definedName>
    <definedName name="_xlnm._FilterDatabase" localSheetId="2" hidden="1">Advanced!$A$1:$Q$7</definedName>
    <definedName name="_xlnm._FilterDatabase" localSheetId="3" hidden="1">'17-18'!$A$2:$Z$89</definedName>
    <definedName name="_xlnm._FilterDatabase" localSheetId="4" hidden="1">'18-19'!$A$2:$Z$89</definedName>
    <definedName name="_xlnm._FilterDatabase" localSheetId="5" hidden="1">'19-20'!$A$2:$Z$88</definedName>
    <definedName name="_xlnm._FilterDatabase" localSheetId="6" hidden="1">'20-21'!$A$2:$Z$88</definedName>
  </definedNames>
  <calcPr calcId="144525"/>
</workbook>
</file>

<file path=xl/sharedStrings.xml><?xml version="1.0" encoding="utf-8"?>
<sst xmlns="http://schemas.openxmlformats.org/spreadsheetml/2006/main" count="146">
  <si>
    <t>Season</t>
  </si>
  <si>
    <t>MIN</t>
  </si>
  <si>
    <t>PTS</t>
  </si>
  <si>
    <t>ORB</t>
  </si>
  <si>
    <t>DRB</t>
  </si>
  <si>
    <t>TRB</t>
  </si>
  <si>
    <t>AST</t>
  </si>
  <si>
    <t>BLK</t>
  </si>
  <si>
    <t>STL</t>
  </si>
  <si>
    <t>FG</t>
  </si>
  <si>
    <t>FGA</t>
  </si>
  <si>
    <t>3P</t>
  </si>
  <si>
    <t>3PA</t>
  </si>
  <si>
    <t>FT</t>
  </si>
  <si>
    <t>FTA</t>
  </si>
  <si>
    <t>TOV</t>
  </si>
  <si>
    <t>PF</t>
  </si>
  <si>
    <t>GS</t>
  </si>
  <si>
    <t>GA</t>
  </si>
  <si>
    <t>DD</t>
  </si>
  <si>
    <t>TD</t>
  </si>
  <si>
    <t>DUNK</t>
  </si>
  <si>
    <t>Team</t>
  </si>
  <si>
    <t>17-18Regular</t>
  </si>
  <si>
    <t>OKC</t>
  </si>
  <si>
    <t>17-18Playoff</t>
  </si>
  <si>
    <t>18-19Regular</t>
  </si>
  <si>
    <t>18-19Playoff</t>
  </si>
  <si>
    <t>19-20Regular</t>
  </si>
  <si>
    <t>19-20Playoff</t>
  </si>
  <si>
    <t>CareerTotal</t>
  </si>
  <si>
    <t>PlayoffTotal</t>
  </si>
  <si>
    <t>CareerHigh</t>
  </si>
  <si>
    <t>PlayoffHigh</t>
  </si>
  <si>
    <t>Championships</t>
  </si>
  <si>
    <t>Allstar</t>
  </si>
  <si>
    <t>ROTY</t>
  </si>
  <si>
    <t>DPOY</t>
  </si>
  <si>
    <t>MVP</t>
  </si>
  <si>
    <t>FMVP</t>
  </si>
  <si>
    <t>Player of the Week</t>
  </si>
  <si>
    <t>Player of the Month</t>
  </si>
  <si>
    <t>Rookie of the Month</t>
  </si>
  <si>
    <t>All-Rookie 1st</t>
  </si>
  <si>
    <t>All-NBA 1st</t>
  </si>
  <si>
    <t>All-NBA 2nd</t>
  </si>
  <si>
    <t>All-Defense 1st</t>
  </si>
  <si>
    <t>All-Defense 2nd</t>
  </si>
  <si>
    <t>FG%</t>
  </si>
  <si>
    <t>3P%</t>
  </si>
  <si>
    <t>FT%</t>
  </si>
  <si>
    <t>CareerAverage</t>
  </si>
  <si>
    <t>PlayoffAveage</t>
  </si>
  <si>
    <t>PER</t>
  </si>
  <si>
    <t>EFF</t>
  </si>
  <si>
    <t>TRB%</t>
  </si>
  <si>
    <t>TS%</t>
  </si>
  <si>
    <t>eFG%</t>
  </si>
  <si>
    <t>AST%</t>
  </si>
  <si>
    <t>TOV%</t>
  </si>
  <si>
    <t>净得分效率</t>
  </si>
  <si>
    <t>控球权</t>
  </si>
  <si>
    <t>USG%</t>
  </si>
  <si>
    <t>EWA</t>
  </si>
  <si>
    <t>加权得分</t>
  </si>
  <si>
    <t>ORBD%</t>
  </si>
  <si>
    <t>DRBD%</t>
  </si>
  <si>
    <t>PACE</t>
  </si>
  <si>
    <t>Regular Season</t>
  </si>
  <si>
    <t>GM</t>
  </si>
  <si>
    <t>+/-</t>
  </si>
  <si>
    <t>负责得分</t>
  </si>
  <si>
    <t>OPP</t>
  </si>
  <si>
    <t>W/L</t>
  </si>
  <si>
    <t>Margin</t>
  </si>
  <si>
    <t>Month</t>
  </si>
  <si>
    <t>NYK</t>
  </si>
  <si>
    <t>W</t>
  </si>
  <si>
    <t>@</t>
  </si>
  <si>
    <t>UTA</t>
  </si>
  <si>
    <t>L</t>
  </si>
  <si>
    <t>IND</t>
  </si>
  <si>
    <t>CHI</t>
  </si>
  <si>
    <t>MIL</t>
  </si>
  <si>
    <t>BOS</t>
  </si>
  <si>
    <t>POR</t>
  </si>
  <si>
    <t>SAC</t>
  </si>
  <si>
    <t>DEN</t>
  </si>
  <si>
    <t>LAC</t>
  </si>
  <si>
    <t>DAL</t>
  </si>
  <si>
    <t>SAS</t>
  </si>
  <si>
    <t>NOP</t>
  </si>
  <si>
    <t>GSW</t>
  </si>
  <si>
    <t>DET</t>
  </si>
  <si>
    <t>ORL</t>
  </si>
  <si>
    <t>BKN</t>
  </si>
  <si>
    <t>MEM</t>
  </si>
  <si>
    <t>CHA</t>
  </si>
  <si>
    <t>PHI</t>
  </si>
  <si>
    <t>ATL</t>
  </si>
  <si>
    <t>HOU</t>
  </si>
  <si>
    <t>TOR</t>
  </si>
  <si>
    <t>LAL</t>
  </si>
  <si>
    <t>PHX</t>
  </si>
  <si>
    <t>CLE</t>
  </si>
  <si>
    <t>WAS</t>
  </si>
  <si>
    <t>MIA</t>
  </si>
  <si>
    <t>Totals</t>
  </si>
  <si>
    <t>PerGame</t>
  </si>
  <si>
    <t>Allstar-Rookie</t>
  </si>
  <si>
    <t>SeasonHigh</t>
  </si>
  <si>
    <t>Awards</t>
  </si>
  <si>
    <t>AMVP</t>
  </si>
  <si>
    <t>12.24-12.30</t>
  </si>
  <si>
    <t>1.21-1.27</t>
  </si>
  <si>
    <t>2.18-2.24</t>
  </si>
  <si>
    <t>3.18-3.24</t>
  </si>
  <si>
    <t>3.25-3.31</t>
  </si>
  <si>
    <t>4.8-4.14</t>
  </si>
  <si>
    <t>Jan</t>
  </si>
  <si>
    <t>Mar</t>
  </si>
  <si>
    <t>Apr</t>
  </si>
  <si>
    <t>Dec</t>
  </si>
  <si>
    <t>Feb</t>
  </si>
  <si>
    <t>All-NBA</t>
  </si>
  <si>
    <t>1st</t>
  </si>
  <si>
    <t>All-Defense</t>
  </si>
  <si>
    <t>Playoff</t>
  </si>
  <si>
    <t>Championship</t>
  </si>
  <si>
    <t>10.21-10.27</t>
  </si>
  <si>
    <t>10.28-11.3</t>
  </si>
  <si>
    <t>11.11-11.17</t>
  </si>
  <si>
    <t>11.25-12.1</t>
  </si>
  <si>
    <t>12.23-12.29</t>
  </si>
  <si>
    <t>1.13-1.19</t>
  </si>
  <si>
    <t>1.20-1.26</t>
  </si>
  <si>
    <t>2.10-2.16</t>
  </si>
  <si>
    <t>2.17-2.23</t>
  </si>
  <si>
    <t>3.3-3.9</t>
  </si>
  <si>
    <t>3.17-3.23</t>
  </si>
  <si>
    <t>3.24-3.30</t>
  </si>
  <si>
    <t>4.14-4.20</t>
  </si>
  <si>
    <t>Nov</t>
  </si>
  <si>
    <t>10.27-11.2</t>
  </si>
  <si>
    <t>11.10-11.16</t>
  </si>
  <si>
    <t>11.17-11.23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</si>
</sst>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  <numFmt numFmtId="177" formatCode="0.0_ "/>
  </numFmts>
  <fonts count="24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rgb="FF000000"/>
      <name val="宋体"/>
      <charset val="134"/>
    </font>
    <font>
      <u/>
      <sz val="11"/>
      <color indexed="20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5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14" fillId="20" borderId="6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76" fontId="1" fillId="0" borderId="0" xfId="0" applyNumberFormat="1" applyFont="1" applyFill="1" applyAlignment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Font="1" applyFill="1" applyAlignment="1">
      <alignment vertical="center"/>
    </xf>
    <xf numFmtId="0" fontId="3" fillId="0" borderId="0" xfId="10" applyFont="1">
      <alignment vertical="center"/>
    </xf>
    <xf numFmtId="177" fontId="0" fillId="0" borderId="0" xfId="0" applyNumberFormat="1" applyFont="1" applyFill="1" applyAlignment="1">
      <alignment vertical="center"/>
    </xf>
    <xf numFmtId="176" fontId="0" fillId="0" borderId="0" xfId="0" applyNumberFormat="1" applyFont="1" applyFill="1" applyAlignment="1">
      <alignment vertical="center"/>
    </xf>
    <xf numFmtId="177" fontId="0" fillId="0" borderId="0" xfId="0" applyNumberFormat="1">
      <alignment vertical="center"/>
    </xf>
    <xf numFmtId="0" fontId="4" fillId="0" borderId="0" xfId="10" applyFill="1" applyAlignment="1">
      <alignment vertical="center"/>
    </xf>
    <xf numFmtId="0" fontId="5" fillId="0" borderId="0" xfId="10" applyFont="1" applyFill="1" applyAlignment="1">
      <alignment vertical="center"/>
    </xf>
    <xf numFmtId="177" fontId="2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0"/>
  <sheetViews>
    <sheetView workbookViewId="0">
      <selection activeCell="U2" sqref="U2"/>
    </sheetView>
  </sheetViews>
  <sheetFormatPr defaultColWidth="9" defaultRowHeight="13.5"/>
  <cols>
    <col min="1" max="1" width="13.5666666666667" customWidth="1"/>
    <col min="4" max="4" width="9.125" customWidth="1"/>
    <col min="5" max="5" width="8.625" customWidth="1"/>
    <col min="6" max="6" width="9.25" customWidth="1"/>
    <col min="19" max="19" width="9.125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5" t="s">
        <v>19</v>
      </c>
      <c r="U1" s="5" t="s">
        <v>20</v>
      </c>
      <c r="V1" s="5" t="s">
        <v>21</v>
      </c>
      <c r="W1" t="s">
        <v>22</v>
      </c>
    </row>
    <row r="2" spans="1:23">
      <c r="A2" s="6" t="s">
        <v>23</v>
      </c>
      <c r="B2">
        <f>'17-18'!B85</f>
        <v>2610</v>
      </c>
      <c r="C2">
        <f>'17-18'!C85</f>
        <v>1269</v>
      </c>
      <c r="D2">
        <f>'17-18'!D85</f>
        <v>371</v>
      </c>
      <c r="E2">
        <f>'17-18'!E85</f>
        <v>1018</v>
      </c>
      <c r="F2">
        <f>'17-18'!F85</f>
        <v>1389</v>
      </c>
      <c r="G2">
        <f>'17-18'!G85</f>
        <v>511</v>
      </c>
      <c r="H2">
        <f>'17-18'!H85</f>
        <v>164</v>
      </c>
      <c r="I2">
        <f>'17-18'!I85</f>
        <v>64</v>
      </c>
      <c r="J2">
        <f>'17-18'!J85</f>
        <v>467</v>
      </c>
      <c r="K2">
        <f>'17-18'!K85</f>
        <v>884</v>
      </c>
      <c r="L2">
        <f>'17-18'!L85</f>
        <v>31</v>
      </c>
      <c r="M2">
        <f>'17-18'!M85</f>
        <v>119</v>
      </c>
      <c r="N2">
        <f>'17-18'!N85</f>
        <v>304</v>
      </c>
      <c r="O2">
        <f>'17-18'!O85</f>
        <v>367</v>
      </c>
      <c r="P2">
        <f>'17-18'!P85</f>
        <v>222</v>
      </c>
      <c r="Q2">
        <f>'17-18'!Q85</f>
        <v>245</v>
      </c>
      <c r="R2">
        <v>66</v>
      </c>
      <c r="S2">
        <f>COUNTIF('17-18'!B3:B84,"&gt;0")</f>
        <v>82</v>
      </c>
      <c r="T2">
        <f>COUNTIFS('17-18'!C3:C84,"&gt;=10",'17-18'!F3:F84,"&gt;=10")+COUNTIFS('17-18'!C3:C84,"&gt;=10",'17-18'!G3:G84,"&gt;=10")+COUNTIFS('17-18'!G3:G84,"&gt;=10",'17-18'!F3:F84,"&gt;=10")-2*U2</f>
        <v>59</v>
      </c>
      <c r="U2">
        <f>COUNTIFS('17-18'!C3:C84,"&gt;=10",'17-18'!F3:F84,"&gt;=10",'17-18'!G3:G84,"&gt;=10")</f>
        <v>10</v>
      </c>
      <c r="V2">
        <f>'17-18'!T85</f>
        <v>109</v>
      </c>
      <c r="W2" t="s">
        <v>24</v>
      </c>
    </row>
    <row r="3" spans="1:23">
      <c r="A3" s="6" t="s">
        <v>25</v>
      </c>
      <c r="B3">
        <f>'17-18'!B120</f>
        <v>770</v>
      </c>
      <c r="C3">
        <f>'17-18'!C120</f>
        <v>510</v>
      </c>
      <c r="D3">
        <f>'17-18'!D120</f>
        <v>118</v>
      </c>
      <c r="E3">
        <f>'17-18'!E120</f>
        <v>310</v>
      </c>
      <c r="F3">
        <f>'17-18'!F120</f>
        <v>428</v>
      </c>
      <c r="G3">
        <f>'17-18'!G120</f>
        <v>203</v>
      </c>
      <c r="H3">
        <f>'17-18'!H120</f>
        <v>69</v>
      </c>
      <c r="I3">
        <f>'17-18'!I120</f>
        <v>14</v>
      </c>
      <c r="J3">
        <f>'17-18'!J120</f>
        <v>193</v>
      </c>
      <c r="K3">
        <f>'17-18'!K120</f>
        <v>315</v>
      </c>
      <c r="L3">
        <f>'17-18'!L120</f>
        <v>16</v>
      </c>
      <c r="M3">
        <f>'17-18'!M120</f>
        <v>38</v>
      </c>
      <c r="N3">
        <f>'17-18'!N120</f>
        <v>108</v>
      </c>
      <c r="O3">
        <f>'17-18'!O120</f>
        <v>124</v>
      </c>
      <c r="P3">
        <f>'17-18'!P120</f>
        <v>55</v>
      </c>
      <c r="Q3">
        <f>'17-18'!Q120</f>
        <v>88</v>
      </c>
      <c r="R3">
        <v>20</v>
      </c>
      <c r="S3">
        <v>20</v>
      </c>
      <c r="T3">
        <f>COUNTIFS('17-18'!C100:C119,"&gt;=10",'17-18'!F100:F119,"&gt;=10")+COUNTIFS('17-18'!C100:C119,"&gt;=10",'17-18'!G100:G119,"&gt;=10")+COUNTIFS('17-18'!G100:G119,"&gt;=10",'17-18'!F100:F119,"&gt;=10")-2*U3</f>
        <v>19</v>
      </c>
      <c r="U3">
        <f>COUNTIFS('17-18'!C100:C119,"&gt;=10",'17-18'!F100:F119,"&gt;=10",'17-18'!G100:G119,"&gt;=10")</f>
        <v>11</v>
      </c>
      <c r="V3">
        <f>'17-18'!T120</f>
        <v>37</v>
      </c>
      <c r="W3" t="s">
        <v>24</v>
      </c>
    </row>
    <row r="4" spans="1:23">
      <c r="A4" s="11" t="s">
        <v>26</v>
      </c>
      <c r="B4">
        <f>'18-19'!B85</f>
        <v>3178</v>
      </c>
      <c r="C4">
        <f>'18-19'!C85</f>
        <v>2186</v>
      </c>
      <c r="D4">
        <f>'18-19'!D85</f>
        <v>404</v>
      </c>
      <c r="E4">
        <f>'18-19'!E85</f>
        <v>1251</v>
      </c>
      <c r="F4">
        <f>'18-19'!F85</f>
        <v>1655</v>
      </c>
      <c r="G4">
        <f>'18-19'!G85</f>
        <v>637</v>
      </c>
      <c r="H4">
        <f>'18-19'!H85</f>
        <v>290</v>
      </c>
      <c r="I4">
        <f>'18-19'!I85</f>
        <v>98</v>
      </c>
      <c r="J4">
        <f>'18-19'!J85</f>
        <v>857</v>
      </c>
      <c r="K4">
        <f>'18-19'!K85</f>
        <v>1441</v>
      </c>
      <c r="L4">
        <f>'18-19'!L85</f>
        <v>72</v>
      </c>
      <c r="M4">
        <f>'18-19'!M85</f>
        <v>189</v>
      </c>
      <c r="N4">
        <f>'18-19'!N85</f>
        <v>400</v>
      </c>
      <c r="O4">
        <f>'18-19'!O85</f>
        <v>450</v>
      </c>
      <c r="P4">
        <f>'18-19'!P85</f>
        <v>254</v>
      </c>
      <c r="Q4">
        <f>'18-19'!Q85</f>
        <v>263</v>
      </c>
      <c r="R4">
        <v>82</v>
      </c>
      <c r="S4">
        <f>COUNTIF('18-19'!B3:B84,"&gt;0")</f>
        <v>82</v>
      </c>
      <c r="T4">
        <f>COUNTIFS('18-19'!C3:C84,"&gt;=10",'18-19'!F3:F84,"&gt;=10")+COUNTIFS('18-19'!C3:C84,"&gt;=10",'18-19'!G3:G84,"&gt;=10")+COUNTIFS('18-19'!G3:G84,"&gt;=10",'18-19'!F3:F84,"&gt;=10")-2*U4</f>
        <v>82</v>
      </c>
      <c r="U4">
        <f>COUNTIFS('18-19'!C3:C84,"&gt;=10",'18-19'!F3:F84,"&gt;=10",'18-19'!G3:G84,"&gt;=10")</f>
        <v>17</v>
      </c>
      <c r="V4">
        <f>'18-19'!T85</f>
        <v>154</v>
      </c>
      <c r="W4" t="s">
        <v>24</v>
      </c>
    </row>
    <row r="5" spans="1:23">
      <c r="A5" s="10" t="s">
        <v>27</v>
      </c>
      <c r="B5">
        <f>SUM('18-19'!B99:B117)</f>
        <v>762</v>
      </c>
      <c r="C5">
        <f>SUM('18-19'!C99:C117)</f>
        <v>516</v>
      </c>
      <c r="D5">
        <f>SUM('18-19'!D99:D117)</f>
        <v>86</v>
      </c>
      <c r="E5">
        <f>SUM('18-19'!E99:E117)</f>
        <v>342</v>
      </c>
      <c r="F5">
        <f>SUM('18-19'!F99:F117)</f>
        <v>428</v>
      </c>
      <c r="G5">
        <f>SUM('18-19'!G99:G117)</f>
        <v>134</v>
      </c>
      <c r="H5">
        <f>SUM('18-19'!H99:H117)</f>
        <v>99</v>
      </c>
      <c r="I5">
        <f>SUM('18-19'!I99:I117)</f>
        <v>20</v>
      </c>
      <c r="J5">
        <f>SUM('18-19'!J99:J117)</f>
        <v>213</v>
      </c>
      <c r="K5">
        <f>SUM('18-19'!K99:K117)</f>
        <v>360</v>
      </c>
      <c r="L5">
        <f>SUM('18-19'!L99:L117)</f>
        <v>13</v>
      </c>
      <c r="M5">
        <f>SUM('18-19'!M99:M117)</f>
        <v>35</v>
      </c>
      <c r="N5">
        <f>SUM('18-19'!N99:N117)</f>
        <v>77</v>
      </c>
      <c r="O5">
        <f>SUM('18-19'!O99:O117)</f>
        <v>79</v>
      </c>
      <c r="P5">
        <f>SUM('18-19'!P99:P117)</f>
        <v>53</v>
      </c>
      <c r="Q5">
        <f>SUM('18-19'!Q99:Q117)</f>
        <v>79</v>
      </c>
      <c r="R5">
        <v>19</v>
      </c>
      <c r="S5">
        <v>19</v>
      </c>
      <c r="T5">
        <f>COUNTIFS('18-19'!C99:C117,"&gt;=10",'18-19'!F99:F117,"&gt;=10")+COUNTIFS('18-19'!C99:C117,"&gt;=10",'18-19'!G99:G117,"&gt;=10")+COUNTIFS('18-19'!G99:G117,"&gt;=10",'18-19'!F99:F117,"&gt;=10")-2*U5</f>
        <v>16</v>
      </c>
      <c r="U5">
        <v>3</v>
      </c>
      <c r="V5">
        <f>'18-19'!T118</f>
        <v>54</v>
      </c>
      <c r="W5" t="s">
        <v>24</v>
      </c>
    </row>
    <row r="6" spans="1:23">
      <c r="A6" s="11" t="s">
        <v>28</v>
      </c>
      <c r="B6">
        <f>'19-20'!B85</f>
        <v>1180</v>
      </c>
      <c r="C6">
        <f>'19-20'!C85</f>
        <v>701</v>
      </c>
      <c r="D6">
        <f>'19-20'!D85</f>
        <v>587</v>
      </c>
      <c r="E6">
        <f>'19-20'!E85</f>
        <v>34</v>
      </c>
      <c r="F6">
        <f>'19-20'!F85</f>
        <v>621</v>
      </c>
      <c r="G6">
        <f>'19-20'!G85</f>
        <v>196</v>
      </c>
      <c r="H6">
        <f>'19-20'!H85</f>
        <v>128</v>
      </c>
      <c r="I6">
        <f>'19-20'!I85</f>
        <v>30</v>
      </c>
      <c r="J6">
        <f>'19-20'!J85</f>
        <v>275</v>
      </c>
      <c r="K6">
        <f>'19-20'!K85</f>
        <v>458</v>
      </c>
      <c r="L6">
        <f>'19-20'!L85</f>
        <v>21</v>
      </c>
      <c r="M6">
        <f>'19-20'!M85</f>
        <v>58</v>
      </c>
      <c r="N6">
        <f>'19-20'!N85</f>
        <v>130</v>
      </c>
      <c r="O6">
        <f>'19-20'!O85</f>
        <v>140</v>
      </c>
      <c r="P6">
        <f>'19-20'!P85</f>
        <v>83</v>
      </c>
      <c r="Q6">
        <f>'19-20'!Q85</f>
        <v>109</v>
      </c>
      <c r="R6">
        <v>13</v>
      </c>
      <c r="S6" s="13">
        <f>COUNTIF('19-20'!B3:B84,"&gt;0")</f>
        <v>30</v>
      </c>
      <c r="T6">
        <f>COUNTIFS('19-20'!C3:C84,"&gt;=10",'19-20'!F3:F84,"&gt;=10")+COUNTIFS('19-20'!C3:C84,"&gt;=10",'19-20'!G3:G84,"&gt;=10")+COUNTIFS('19-20'!G3:G84,"&gt;=10",'19-20'!F3:F84,"&gt;=10")-2*U6</f>
        <v>29</v>
      </c>
      <c r="U6">
        <f>COUNTIFS('19-20'!C3:C84,"&gt;=10",'19-20'!F3:F84,"&gt;=10",'19-20'!G3:G84,"&gt;=10")</f>
        <v>3</v>
      </c>
      <c r="V6">
        <f>'19-20'!T85</f>
        <v>77</v>
      </c>
      <c r="W6" t="s">
        <v>24</v>
      </c>
    </row>
    <row r="7" spans="1:1">
      <c r="A7" s="11" t="s">
        <v>29</v>
      </c>
    </row>
    <row r="41" spans="2:21"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  <c r="I41" t="s">
        <v>8</v>
      </c>
      <c r="J41" t="s">
        <v>9</v>
      </c>
      <c r="K41" t="s">
        <v>10</v>
      </c>
      <c r="L41" t="s">
        <v>11</v>
      </c>
      <c r="M41" t="s">
        <v>12</v>
      </c>
      <c r="N41" t="s">
        <v>13</v>
      </c>
      <c r="O41" t="s">
        <v>14</v>
      </c>
      <c r="P41" t="s">
        <v>15</v>
      </c>
      <c r="Q41" t="s">
        <v>16</v>
      </c>
      <c r="R41" t="s">
        <v>17</v>
      </c>
      <c r="S41" t="s">
        <v>18</v>
      </c>
      <c r="T41" s="5" t="s">
        <v>19</v>
      </c>
      <c r="U41" s="5" t="s">
        <v>20</v>
      </c>
    </row>
    <row r="42" spans="1:21">
      <c r="A42" t="s">
        <v>30</v>
      </c>
      <c r="B42">
        <f>SUM(B2,B4,B6,B8,B10,B12,B14,B16,B18,B20,B22,B24,B26,B28,B30,B32,B34,B36,B38,B40)</f>
        <v>6968</v>
      </c>
      <c r="C42">
        <f t="shared" ref="C42:U42" si="0">SUM(C2,C4,C6,C8,C10,C12,C14,C16,C18,C20,C22,C24,C26,C28,C30,C32,C34,C36,C38,C40)</f>
        <v>4156</v>
      </c>
      <c r="D42">
        <f t="shared" si="0"/>
        <v>1362</v>
      </c>
      <c r="E42">
        <f t="shared" si="0"/>
        <v>2303</v>
      </c>
      <c r="F42">
        <f t="shared" si="0"/>
        <v>3665</v>
      </c>
      <c r="G42">
        <f t="shared" si="0"/>
        <v>1344</v>
      </c>
      <c r="H42">
        <f t="shared" si="0"/>
        <v>582</v>
      </c>
      <c r="I42">
        <f t="shared" si="0"/>
        <v>192</v>
      </c>
      <c r="J42">
        <f t="shared" si="0"/>
        <v>1599</v>
      </c>
      <c r="K42">
        <f t="shared" si="0"/>
        <v>2783</v>
      </c>
      <c r="L42">
        <f t="shared" si="0"/>
        <v>124</v>
      </c>
      <c r="M42">
        <f t="shared" si="0"/>
        <v>366</v>
      </c>
      <c r="N42">
        <f t="shared" si="0"/>
        <v>834</v>
      </c>
      <c r="O42">
        <f t="shared" si="0"/>
        <v>957</v>
      </c>
      <c r="P42">
        <f t="shared" si="0"/>
        <v>559</v>
      </c>
      <c r="Q42">
        <f t="shared" si="0"/>
        <v>617</v>
      </c>
      <c r="R42">
        <f t="shared" si="0"/>
        <v>161</v>
      </c>
      <c r="S42">
        <f t="shared" si="0"/>
        <v>194</v>
      </c>
      <c r="T42">
        <f t="shared" si="0"/>
        <v>170</v>
      </c>
      <c r="U42">
        <f t="shared" si="0"/>
        <v>30</v>
      </c>
    </row>
    <row r="43" spans="1:21">
      <c r="A43" t="s">
        <v>31</v>
      </c>
      <c r="B43">
        <f>SUM(B1,B3,B5,B7,B9,B11,B13,B15,B17,B19,B21,B23,B25,B27,B29,B31,B33,B35,B37,B39)</f>
        <v>1532</v>
      </c>
      <c r="C43">
        <f t="shared" ref="C43:U43" si="1">SUM(C1,C3,C5,C7,C9,C11,C13,C15,C17,C19,C21,C23,C25,C27,C29,C31,C33,C35,C37,C39)</f>
        <v>1026</v>
      </c>
      <c r="D43">
        <f t="shared" si="1"/>
        <v>204</v>
      </c>
      <c r="E43">
        <f t="shared" si="1"/>
        <v>652</v>
      </c>
      <c r="F43">
        <f t="shared" si="1"/>
        <v>856</v>
      </c>
      <c r="G43">
        <f t="shared" si="1"/>
        <v>337</v>
      </c>
      <c r="H43">
        <f t="shared" si="1"/>
        <v>168</v>
      </c>
      <c r="I43">
        <f t="shared" si="1"/>
        <v>34</v>
      </c>
      <c r="J43">
        <f t="shared" si="1"/>
        <v>406</v>
      </c>
      <c r="K43">
        <f t="shared" si="1"/>
        <v>675</v>
      </c>
      <c r="L43">
        <f t="shared" si="1"/>
        <v>29</v>
      </c>
      <c r="M43">
        <f t="shared" si="1"/>
        <v>73</v>
      </c>
      <c r="N43">
        <f t="shared" si="1"/>
        <v>185</v>
      </c>
      <c r="O43">
        <f t="shared" si="1"/>
        <v>203</v>
      </c>
      <c r="P43">
        <f t="shared" si="1"/>
        <v>108</v>
      </c>
      <c r="Q43">
        <f t="shared" si="1"/>
        <v>167</v>
      </c>
      <c r="R43">
        <f t="shared" si="1"/>
        <v>39</v>
      </c>
      <c r="S43">
        <f t="shared" si="1"/>
        <v>39</v>
      </c>
      <c r="T43">
        <f t="shared" si="1"/>
        <v>35</v>
      </c>
      <c r="U43">
        <f t="shared" si="1"/>
        <v>14</v>
      </c>
    </row>
    <row r="44" spans="1:16">
      <c r="A44" t="s">
        <v>32</v>
      </c>
      <c r="B44">
        <f>MAX('17-18'!B89,'18-19'!B89,'19-20'!B88)</f>
        <v>48</v>
      </c>
      <c r="C44">
        <f>MAX('17-18'!C89,'18-19'!C89,'19-20'!C88)</f>
        <v>48</v>
      </c>
      <c r="D44">
        <f>MAX('17-18'!D89,'18-19'!D89,'19-20'!D88)</f>
        <v>45</v>
      </c>
      <c r="E44">
        <f>MAX('17-18'!E89,'18-19'!E89,'19-20'!E88)</f>
        <v>32</v>
      </c>
      <c r="F44">
        <f>MAX('17-18'!F89,'18-19'!F89,'19-20'!F88)</f>
        <v>40</v>
      </c>
      <c r="G44">
        <f>MAX('17-18'!G89,'18-19'!G89,'19-20'!G88)</f>
        <v>14</v>
      </c>
      <c r="H44">
        <f>MAX('17-18'!H89,'18-19'!H89,'19-20'!H88)</f>
        <v>9</v>
      </c>
      <c r="I44">
        <f>MAX('17-18'!I89,'18-19'!I89,'19-20'!I88)</f>
        <v>6</v>
      </c>
      <c r="J44">
        <f>MAX('17-18'!J89,'18-19'!J89,'19-20'!J88)</f>
        <v>21</v>
      </c>
      <c r="K44">
        <f>MAX('17-18'!K89,'18-19'!K89,'19-20'!K88)</f>
        <v>30</v>
      </c>
      <c r="L44">
        <f>MAX('17-18'!L89,'18-19'!L89,'19-20'!L88)</f>
        <v>4</v>
      </c>
      <c r="M44">
        <f>MAX('17-18'!M89,'18-19'!M89,'19-20'!M88)</f>
        <v>8</v>
      </c>
      <c r="N44">
        <f>MAX('17-18'!N89,'18-19'!N89,'19-20'!N88)</f>
        <v>13</v>
      </c>
      <c r="O44">
        <f>MAX('17-18'!O89,'18-19'!O89,'19-20'!O88)</f>
        <v>16</v>
      </c>
      <c r="P44">
        <f>MAX('17-18'!P89,'18-19'!P89,'19-20'!P88)</f>
        <v>9</v>
      </c>
    </row>
    <row r="45" spans="1:16">
      <c r="A45" t="s">
        <v>33</v>
      </c>
      <c r="B45">
        <v>43</v>
      </c>
      <c r="C45">
        <v>44</v>
      </c>
      <c r="D45">
        <v>10</v>
      </c>
      <c r="E45">
        <v>21</v>
      </c>
      <c r="F45">
        <v>29</v>
      </c>
      <c r="G45">
        <v>17</v>
      </c>
      <c r="H45">
        <v>7</v>
      </c>
      <c r="I45">
        <v>3</v>
      </c>
      <c r="J45">
        <v>17</v>
      </c>
      <c r="K45">
        <v>27</v>
      </c>
      <c r="L45">
        <v>3</v>
      </c>
      <c r="M45">
        <v>5</v>
      </c>
      <c r="N45">
        <v>11</v>
      </c>
      <c r="O45">
        <v>11</v>
      </c>
      <c r="P45">
        <v>8</v>
      </c>
    </row>
    <row r="47" spans="1:3">
      <c r="A47" t="s">
        <v>34</v>
      </c>
      <c r="B47">
        <v>2018</v>
      </c>
      <c r="C47">
        <v>2019</v>
      </c>
    </row>
    <row r="48" spans="1:3">
      <c r="A48" t="s">
        <v>35</v>
      </c>
      <c r="B48">
        <v>2018</v>
      </c>
      <c r="C48">
        <v>2019</v>
      </c>
    </row>
    <row r="49" spans="1:2">
      <c r="A49" t="s">
        <v>36</v>
      </c>
      <c r="B49">
        <v>2018</v>
      </c>
    </row>
    <row r="50" spans="1:3">
      <c r="A50" t="s">
        <v>37</v>
      </c>
      <c r="B50">
        <v>2018</v>
      </c>
      <c r="C50">
        <v>2019</v>
      </c>
    </row>
    <row r="51" spans="1:3">
      <c r="A51" t="s">
        <v>38</v>
      </c>
      <c r="B51">
        <v>2018</v>
      </c>
      <c r="C51">
        <v>2019</v>
      </c>
    </row>
    <row r="52" spans="1:3">
      <c r="A52" t="s">
        <v>39</v>
      </c>
      <c r="B52">
        <v>2018</v>
      </c>
      <c r="C52">
        <v>2019</v>
      </c>
    </row>
    <row r="53" spans="1:3">
      <c r="A53" s="1" t="s">
        <v>40</v>
      </c>
      <c r="C53">
        <f>COUNTA('17-18'!C92:M92)+COUNTA('18-19'!C92:Y92)</f>
        <v>19</v>
      </c>
    </row>
    <row r="54" spans="1:3">
      <c r="A54" s="1" t="s">
        <v>41</v>
      </c>
      <c r="C54">
        <f>COUNTA('17-18'!C93:M93)+COUNTA('18-19'!C93:Y93)</f>
        <v>7</v>
      </c>
    </row>
    <row r="55" spans="1:3">
      <c r="A55" s="1" t="s">
        <v>42</v>
      </c>
      <c r="C55">
        <v>5</v>
      </c>
    </row>
    <row r="56" spans="1:3">
      <c r="A56" t="s">
        <v>43</v>
      </c>
      <c r="C56">
        <v>2018</v>
      </c>
    </row>
    <row r="57" spans="1:3">
      <c r="A57" t="s">
        <v>44</v>
      </c>
      <c r="B57">
        <v>2018</v>
      </c>
      <c r="C57">
        <v>2019</v>
      </c>
    </row>
    <row r="58" spans="1:1">
      <c r="A58" t="s">
        <v>45</v>
      </c>
    </row>
    <row r="59" spans="1:4">
      <c r="A59" t="s">
        <v>46</v>
      </c>
      <c r="C59">
        <v>2018</v>
      </c>
      <c r="D59">
        <v>2019</v>
      </c>
    </row>
    <row r="60" spans="1:1">
      <c r="A60" t="s">
        <v>47</v>
      </c>
    </row>
  </sheetData>
  <autoFilter ref="A1:W7">
    <extLst/>
  </autoFilter>
  <hyperlinks>
    <hyperlink ref="A2" location="'17-18'!A1" display="17-18Regular"/>
    <hyperlink ref="A3" location="'17-18'!A96" display="17-18Playoff"/>
    <hyperlink ref="A4" location="'18-19'!A1" display="18-19Regular"/>
    <hyperlink ref="A5" location="'18-19'!A96" display="18-19Playoff"/>
    <hyperlink ref="A6" location="'19-20'!A1" display="19-20Regular"/>
    <hyperlink ref="A7" location="'19-20'!A96" display="19-20Playoff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3"/>
  <sheetViews>
    <sheetView workbookViewId="0">
      <selection activeCell="K3" sqref="J3:K3"/>
    </sheetView>
  </sheetViews>
  <sheetFormatPr defaultColWidth="9" defaultRowHeight="13.5"/>
  <cols>
    <col min="1" max="1" width="13.625" customWidth="1"/>
    <col min="2" max="2" width="8.375" customWidth="1"/>
    <col min="3" max="3" width="8.875" customWidth="1"/>
    <col min="4" max="4" width="8.375" customWidth="1"/>
    <col min="5" max="5" width="9.5" customWidth="1"/>
    <col min="6" max="6" width="7.875" customWidth="1"/>
    <col min="7" max="7" width="8.375" customWidth="1"/>
    <col min="8" max="10" width="8" customWidth="1"/>
    <col min="11" max="11" width="8.375" customWidth="1"/>
    <col min="12" max="12" width="9" customWidth="1"/>
    <col min="13" max="13" width="8.125" customWidth="1"/>
    <col min="14" max="14" width="8.5" customWidth="1"/>
    <col min="15" max="15" width="10.375" customWidth="1"/>
    <col min="16" max="16" width="7.875" customWidth="1"/>
    <col min="17" max="17" width="8.625" customWidth="1"/>
    <col min="18" max="18" width="9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48</v>
      </c>
      <c r="M1" t="s">
        <v>11</v>
      </c>
      <c r="N1" t="s">
        <v>12</v>
      </c>
      <c r="O1" t="s">
        <v>49</v>
      </c>
      <c r="P1" t="s">
        <v>13</v>
      </c>
      <c r="Q1" t="s">
        <v>14</v>
      </c>
      <c r="R1" t="s">
        <v>50</v>
      </c>
      <c r="S1" t="s">
        <v>15</v>
      </c>
      <c r="T1" t="s">
        <v>16</v>
      </c>
      <c r="U1" t="s">
        <v>22</v>
      </c>
    </row>
    <row r="2" spans="1:21">
      <c r="A2" s="6" t="s">
        <v>23</v>
      </c>
      <c r="B2" s="4">
        <f>'17-18'!B86</f>
        <v>31.8292682926829</v>
      </c>
      <c r="C2" s="4">
        <f>'17-18'!C86</f>
        <v>15.4756097560976</v>
      </c>
      <c r="D2" s="4">
        <f>'17-18'!D86</f>
        <v>4.52439024390244</v>
      </c>
      <c r="E2" s="4">
        <f>'17-18'!E86</f>
        <v>12.4146341463415</v>
      </c>
      <c r="F2" s="4">
        <f>'17-18'!F86</f>
        <v>16.9390243902439</v>
      </c>
      <c r="G2" s="4">
        <f>'17-18'!G86</f>
        <v>6.23170731707317</v>
      </c>
      <c r="H2" s="4">
        <f>'17-18'!H86</f>
        <v>2</v>
      </c>
      <c r="I2" s="4">
        <f>'17-18'!I86</f>
        <v>0.780487804878049</v>
      </c>
      <c r="J2" s="4">
        <f>'17-18'!J86</f>
        <v>5.69512195121951</v>
      </c>
      <c r="K2" s="4">
        <f>'17-18'!K86</f>
        <v>10.780487804878</v>
      </c>
      <c r="L2" s="4">
        <f>J2/K2*100</f>
        <v>52.8280542986427</v>
      </c>
      <c r="M2" s="4">
        <f>'17-18'!L86</f>
        <v>0.378048780487805</v>
      </c>
      <c r="N2" s="4">
        <f>'17-18'!M86</f>
        <v>1.45121951219512</v>
      </c>
      <c r="O2" s="4">
        <f>M2/N2*100</f>
        <v>26.0504201680672</v>
      </c>
      <c r="P2" s="4">
        <f>'17-18'!N86</f>
        <v>3.70731707317073</v>
      </c>
      <c r="Q2" s="4">
        <f>'17-18'!O86</f>
        <v>4.47560975609756</v>
      </c>
      <c r="R2" s="4">
        <f>P2/Q2*100</f>
        <v>82.8337874659401</v>
      </c>
      <c r="S2" s="4">
        <f>'17-18'!P86</f>
        <v>2.70731707317073</v>
      </c>
      <c r="T2" s="4">
        <f>'17-18'!Q86</f>
        <v>2.98780487804878</v>
      </c>
      <c r="U2" t="str">
        <f>Totals!W2</f>
        <v>OKC</v>
      </c>
    </row>
    <row r="3" spans="1:21">
      <c r="A3" s="6" t="s">
        <v>25</v>
      </c>
      <c r="B3" s="4">
        <f>'17-18'!B121</f>
        <v>38.5</v>
      </c>
      <c r="C3" s="4">
        <f>'17-18'!C121</f>
        <v>25.5</v>
      </c>
      <c r="D3" s="4">
        <f>'17-18'!D121</f>
        <v>5.9</v>
      </c>
      <c r="E3" s="4">
        <f>'17-18'!E121</f>
        <v>15.5</v>
      </c>
      <c r="F3" s="4">
        <f>'17-18'!F121</f>
        <v>21.4</v>
      </c>
      <c r="G3" s="4">
        <f>'17-18'!G121</f>
        <v>10.15</v>
      </c>
      <c r="H3" s="4">
        <f>'17-18'!H121</f>
        <v>3.45</v>
      </c>
      <c r="I3" s="4">
        <f>'17-18'!I121</f>
        <v>0.7</v>
      </c>
      <c r="J3" s="4">
        <f>'17-18'!J121</f>
        <v>9.65</v>
      </c>
      <c r="K3" s="4">
        <f>'17-18'!K121</f>
        <v>15.75</v>
      </c>
      <c r="L3" s="4">
        <f>J3/K3*100</f>
        <v>61.2698412698413</v>
      </c>
      <c r="M3" s="4">
        <f>'17-18'!L121</f>
        <v>0.8</v>
      </c>
      <c r="N3" s="4">
        <f>'17-18'!M121</f>
        <v>1.9</v>
      </c>
      <c r="O3" s="4">
        <f>M3/N3*100</f>
        <v>42.1052631578947</v>
      </c>
      <c r="P3" s="4">
        <f>'17-18'!N121</f>
        <v>5.4</v>
      </c>
      <c r="Q3" s="4">
        <f>'17-18'!O121</f>
        <v>6.2</v>
      </c>
      <c r="R3" s="4">
        <f>P3/Q3*100</f>
        <v>87.0967741935484</v>
      </c>
      <c r="S3" s="4">
        <f>'17-18'!P121</f>
        <v>2.75</v>
      </c>
      <c r="T3" s="4">
        <f>'17-18'!Q121</f>
        <v>4.4</v>
      </c>
      <c r="U3" t="str">
        <f>Totals!W3</f>
        <v>OKC</v>
      </c>
    </row>
    <row r="4" spans="1:21">
      <c r="A4" s="11" t="s">
        <v>26</v>
      </c>
      <c r="B4" s="4">
        <f>'18-19'!B86</f>
        <v>38.7560975609756</v>
      </c>
      <c r="C4" s="4">
        <f>'18-19'!C86</f>
        <v>26.6585365853659</v>
      </c>
      <c r="D4" s="4">
        <f>'18-19'!D86</f>
        <v>4.92682926829268</v>
      </c>
      <c r="E4" s="4">
        <f>'18-19'!E86</f>
        <v>15.2560975609756</v>
      </c>
      <c r="F4" s="4">
        <f>'18-19'!F86</f>
        <v>20.1829268292683</v>
      </c>
      <c r="G4" s="4">
        <f>'18-19'!G86</f>
        <v>7.76829268292683</v>
      </c>
      <c r="H4" s="4">
        <f>'18-19'!H86</f>
        <v>3.53658536585366</v>
      </c>
      <c r="I4" s="4">
        <f>'18-19'!I86</f>
        <v>1.19512195121951</v>
      </c>
      <c r="J4" s="4">
        <f>'18-19'!J86</f>
        <v>10.4512195121951</v>
      </c>
      <c r="K4" s="4">
        <f>'18-19'!K86</f>
        <v>17.5731707317073</v>
      </c>
      <c r="L4" s="4">
        <f>J4/K4*100</f>
        <v>59.472588480222</v>
      </c>
      <c r="M4" s="4">
        <f>'18-19'!L86</f>
        <v>0.878048780487805</v>
      </c>
      <c r="N4" s="4">
        <f>'18-19'!M86</f>
        <v>2.30487804878049</v>
      </c>
      <c r="O4" s="4">
        <f>M4/N4*100</f>
        <v>38.0952380952381</v>
      </c>
      <c r="P4" s="4">
        <f>'18-19'!N86</f>
        <v>4.8780487804878</v>
      </c>
      <c r="Q4" s="4">
        <f>'18-19'!O86</f>
        <v>5.48780487804878</v>
      </c>
      <c r="R4" s="4">
        <f>P4/Q4*100</f>
        <v>88.8888888888889</v>
      </c>
      <c r="S4" s="4">
        <f>'18-19'!P86</f>
        <v>3.09756097560976</v>
      </c>
      <c r="T4" s="4">
        <f>'18-19'!Q86</f>
        <v>3.20731707317073</v>
      </c>
      <c r="U4" t="s">
        <v>24</v>
      </c>
    </row>
    <row r="5" spans="1:21">
      <c r="A5" s="10" t="s">
        <v>27</v>
      </c>
      <c r="B5" s="4">
        <f>'18-19'!B119</f>
        <v>40.1052631578947</v>
      </c>
      <c r="C5" s="4">
        <f>'18-19'!C119</f>
        <v>27.1578947368421</v>
      </c>
      <c r="D5" s="4">
        <f>'18-19'!D119</f>
        <v>4.52631578947368</v>
      </c>
      <c r="E5" s="4">
        <f>'18-19'!E119</f>
        <v>18</v>
      </c>
      <c r="F5" s="4">
        <f>'18-19'!F119</f>
        <v>22.5263157894737</v>
      </c>
      <c r="G5" s="4">
        <f>'18-19'!G119</f>
        <v>7.05263157894737</v>
      </c>
      <c r="H5" s="4">
        <f>'18-19'!H119</f>
        <v>5.21052631578947</v>
      </c>
      <c r="I5" s="4">
        <f>'18-19'!I119</f>
        <v>1.05263157894737</v>
      </c>
      <c r="J5" s="4">
        <f>'18-19'!J119</f>
        <v>11.2105263157895</v>
      </c>
      <c r="K5" s="4">
        <f>'18-19'!K119</f>
        <v>18.9473684210526</v>
      </c>
      <c r="L5" s="4">
        <f>J5/K5*100</f>
        <v>59.1666666666669</v>
      </c>
      <c r="M5" s="4">
        <f>'18-19'!L119</f>
        <v>0.684210526315789</v>
      </c>
      <c r="N5" s="4">
        <f>'18-19'!M119</f>
        <v>1.84210526315789</v>
      </c>
      <c r="O5" s="4">
        <f>M5/N5*100</f>
        <v>37.1428571428571</v>
      </c>
      <c r="P5" s="4">
        <f>'18-19'!N119</f>
        <v>4.05263157894737</v>
      </c>
      <c r="Q5" s="4">
        <f>'18-19'!O119</f>
        <v>4.15789473684211</v>
      </c>
      <c r="R5" s="4">
        <f>P5/Q5*100</f>
        <v>97.4683544303797</v>
      </c>
      <c r="S5" s="4">
        <f>'18-19'!P119</f>
        <v>2.78947368421053</v>
      </c>
      <c r="T5" s="4">
        <f>'18-19'!Q119</f>
        <v>4.15789473684211</v>
      </c>
      <c r="U5" t="s">
        <v>24</v>
      </c>
    </row>
    <row r="6" spans="1:21">
      <c r="A6" s="11" t="s">
        <v>28</v>
      </c>
      <c r="B6" s="4">
        <f>'19-20'!B86</f>
        <v>39.3333333333333</v>
      </c>
      <c r="C6" s="4">
        <f>'19-20'!C86</f>
        <v>23.3666666666667</v>
      </c>
      <c r="D6" s="4">
        <f>'19-20'!D86</f>
        <v>19.5666666666667</v>
      </c>
      <c r="E6" s="4">
        <f>'19-20'!E86</f>
        <v>1.13333333333333</v>
      </c>
      <c r="F6" s="4">
        <f>'19-20'!F86</f>
        <v>20.7</v>
      </c>
      <c r="G6" s="4">
        <f>'19-20'!G86</f>
        <v>6.53333333333333</v>
      </c>
      <c r="H6" s="4">
        <f>'19-20'!H86</f>
        <v>4.26666666666667</v>
      </c>
      <c r="I6" s="4">
        <f>'19-20'!I86</f>
        <v>1</v>
      </c>
      <c r="J6" s="4">
        <f>'19-20'!J86</f>
        <v>9.16666666666667</v>
      </c>
      <c r="K6" s="4">
        <f>'19-20'!K86</f>
        <v>15.2666666666667</v>
      </c>
      <c r="L6" s="4">
        <f>J6/K6*100</f>
        <v>60.0436681222707</v>
      </c>
      <c r="M6" s="4">
        <f>'19-20'!L86</f>
        <v>0.7</v>
      </c>
      <c r="N6" s="4">
        <f>'19-20'!M86</f>
        <v>1.93333333333333</v>
      </c>
      <c r="O6" s="4">
        <f>M6/N6*100</f>
        <v>36.2068965517241</v>
      </c>
      <c r="P6" s="4">
        <f>'19-20'!N86</f>
        <v>4.33333333333333</v>
      </c>
      <c r="Q6" s="4">
        <f>'19-20'!O86</f>
        <v>4.66666666666667</v>
      </c>
      <c r="R6" s="4">
        <f>P6/Q6*100</f>
        <v>92.8571428571428</v>
      </c>
      <c r="S6" s="4">
        <f>'19-20'!P86</f>
        <v>2.76666666666667</v>
      </c>
      <c r="T6" s="4">
        <f>'19-20'!Q86</f>
        <v>3.63333333333333</v>
      </c>
      <c r="U6" t="s">
        <v>24</v>
      </c>
    </row>
    <row r="7" spans="1:21">
      <c r="A7" s="11" t="s">
        <v>29</v>
      </c>
      <c r="U7" t="s">
        <v>24</v>
      </c>
    </row>
    <row r="41" spans="2:20"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  <c r="I41" t="s">
        <v>8</v>
      </c>
      <c r="J41" t="s">
        <v>9</v>
      </c>
      <c r="K41" t="s">
        <v>10</v>
      </c>
      <c r="L41" t="s">
        <v>48</v>
      </c>
      <c r="M41" t="s">
        <v>11</v>
      </c>
      <c r="N41" t="s">
        <v>12</v>
      </c>
      <c r="O41" t="s">
        <v>49</v>
      </c>
      <c r="P41" t="s">
        <v>13</v>
      </c>
      <c r="Q41" t="s">
        <v>14</v>
      </c>
      <c r="R41" t="s">
        <v>50</v>
      </c>
      <c r="S41" t="s">
        <v>15</v>
      </c>
      <c r="T41" t="s">
        <v>16</v>
      </c>
    </row>
    <row r="42" spans="1:20">
      <c r="A42" t="s">
        <v>51</v>
      </c>
      <c r="B42" s="4">
        <f>Totals!B42/Totals!S42</f>
        <v>35.9175257731959</v>
      </c>
      <c r="C42" s="4">
        <f>Totals!C42/Totals!S42</f>
        <v>21.4226804123711</v>
      </c>
      <c r="D42" s="4">
        <f>Totals!D42/Totals!S42</f>
        <v>7.02061855670103</v>
      </c>
      <c r="E42" s="4">
        <f>Totals!E42/Totals!S42</f>
        <v>11.8711340206186</v>
      </c>
      <c r="F42" s="4">
        <f>Totals!F42/Totals!S42</f>
        <v>18.8917525773196</v>
      </c>
      <c r="G42" s="4">
        <f>Totals!G42/Totals!S42</f>
        <v>6.92783505154639</v>
      </c>
      <c r="H42" s="4">
        <f>Totals!H42/Totals!S42</f>
        <v>3</v>
      </c>
      <c r="I42" s="4">
        <f>Totals!I42/Totals!S42</f>
        <v>0.989690721649485</v>
      </c>
      <c r="J42" s="4">
        <f>Totals!J42/Totals!S42</f>
        <v>8.24226804123711</v>
      </c>
      <c r="K42" s="4">
        <f>Totals!K42/Totals!S42</f>
        <v>14.3453608247423</v>
      </c>
      <c r="L42" s="4">
        <f>J42/K42*100</f>
        <v>57.4559827524254</v>
      </c>
      <c r="M42" s="4">
        <f>Totals!L42/Totals!S42</f>
        <v>0.639175257731959</v>
      </c>
      <c r="N42" s="4">
        <f>Totals!M42/Totals!S42</f>
        <v>1.88659793814433</v>
      </c>
      <c r="O42" s="4">
        <f>M42/N42*100</f>
        <v>33.879781420765</v>
      </c>
      <c r="P42" s="4">
        <f>Totals!N42/Totals!S42</f>
        <v>4.29896907216495</v>
      </c>
      <c r="Q42" s="4">
        <f>Totals!O42/Totals!S42</f>
        <v>4.93298969072165</v>
      </c>
      <c r="R42" s="4">
        <f>P42/Q42*100</f>
        <v>87.1473354231975</v>
      </c>
      <c r="S42" s="4">
        <f>Totals!P42/Totals!S42</f>
        <v>2.88144329896907</v>
      </c>
      <c r="T42" s="4">
        <f>Totals!Q42/Totals!S42</f>
        <v>3.18041237113402</v>
      </c>
    </row>
    <row r="43" spans="1:20">
      <c r="A43" t="s">
        <v>52</v>
      </c>
      <c r="B43" s="4">
        <f>Totals!B43/Totals!S43</f>
        <v>39.2820512820513</v>
      </c>
      <c r="C43" s="4">
        <f>Totals!C43/Totals!S43</f>
        <v>26.3076923076923</v>
      </c>
      <c r="D43" s="4">
        <f>Totals!D43/Totals!S43</f>
        <v>5.23076923076923</v>
      </c>
      <c r="E43" s="4">
        <f>Totals!E43/Totals!S43</f>
        <v>16.7179487179487</v>
      </c>
      <c r="F43" s="4">
        <f>Totals!F43/Totals!S43</f>
        <v>21.9487179487179</v>
      </c>
      <c r="G43" s="4">
        <f>Totals!G43/Totals!S43</f>
        <v>8.64102564102564</v>
      </c>
      <c r="H43" s="4">
        <f>Totals!H43/Totals!S43</f>
        <v>4.30769230769231</v>
      </c>
      <c r="I43" s="4">
        <f>Totals!I43/Totals!S43</f>
        <v>0.871794871794872</v>
      </c>
      <c r="J43" s="4">
        <f>Totals!J43/Totals!S43</f>
        <v>10.4102564102564</v>
      </c>
      <c r="K43" s="4">
        <f>Totals!K43/Totals!S43</f>
        <v>17.3076923076923</v>
      </c>
      <c r="L43" s="4">
        <f>J43/K43*100</f>
        <v>60.1481481481482</v>
      </c>
      <c r="M43" s="4">
        <f>Totals!L43/Totals!S43</f>
        <v>0.743589743589744</v>
      </c>
      <c r="N43" s="4">
        <f>Totals!M43/Totals!S43</f>
        <v>1.87179487179487</v>
      </c>
      <c r="O43" s="4">
        <f>M43/N43*100</f>
        <v>39.7260273972603</v>
      </c>
      <c r="P43" s="4">
        <f>Totals!N43/Totals!S43</f>
        <v>4.74358974358974</v>
      </c>
      <c r="Q43" s="4">
        <f>Totals!O43/Totals!S43</f>
        <v>5.20512820512821</v>
      </c>
      <c r="R43" s="4">
        <f>P43/Q43*100</f>
        <v>91.1330049261084</v>
      </c>
      <c r="S43" s="4">
        <f>Totals!P43/Totals!S43</f>
        <v>2.76923076923077</v>
      </c>
      <c r="T43" s="4">
        <f>Totals!Q43/Totals!S43</f>
        <v>4.28205128205128</v>
      </c>
    </row>
  </sheetData>
  <autoFilter ref="A1:U7">
    <extLst/>
  </autoFilter>
  <hyperlinks>
    <hyperlink ref="A2" location="'17-18'!A1" display="17-18Regular"/>
    <hyperlink ref="A3" location="'17-18'!A96" display="17-18Playoff"/>
    <hyperlink ref="A4" location="'18-19'!A1" display="18-19Regular"/>
    <hyperlink ref="A5" location="'18-19'!A96" display="18-19Playoff"/>
    <hyperlink ref="A6" location="'19-20'!A1" display="19-20Regular"/>
    <hyperlink ref="A7" location="'19-20'!A96" display="19-20Playoff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Q6" sqref="Q6"/>
    </sheetView>
  </sheetViews>
  <sheetFormatPr defaultColWidth="9" defaultRowHeight="13.5" outlineLevelRow="6"/>
  <cols>
    <col min="1" max="1" width="14.625" customWidth="1"/>
    <col min="9" max="9" width="12.5" customWidth="1"/>
    <col min="10" max="10" width="10.2833333333333" customWidth="1"/>
    <col min="13" max="13" width="9.875" customWidth="1"/>
    <col min="14" max="15" width="10.7083333333333" customWidth="1"/>
  </cols>
  <sheetData>
    <row r="1" spans="1:17">
      <c r="A1" s="5" t="s">
        <v>0</v>
      </c>
      <c r="B1" s="5" t="s">
        <v>53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62</v>
      </c>
      <c r="L1" s="5" t="s">
        <v>63</v>
      </c>
      <c r="M1" s="5" t="s">
        <v>64</v>
      </c>
      <c r="N1" s="5" t="s">
        <v>65</v>
      </c>
      <c r="O1" s="5" t="s">
        <v>66</v>
      </c>
      <c r="P1" s="5" t="s">
        <v>67</v>
      </c>
      <c r="Q1" s="5" t="s">
        <v>22</v>
      </c>
    </row>
    <row r="2" spans="1:17">
      <c r="A2" s="6" t="s">
        <v>23</v>
      </c>
      <c r="B2" s="7">
        <v>27.7</v>
      </c>
      <c r="C2" s="7">
        <v>32.9</v>
      </c>
      <c r="D2" s="7">
        <v>25</v>
      </c>
      <c r="E2" s="8">
        <f>Totals!C2/(2*(Totals!K2+0.44*Totals!O2))*100</f>
        <v>60.6898266824808</v>
      </c>
      <c r="F2" s="8">
        <f>(Totals!J2+0.5*Totals!L2)/Totals!K2*100</f>
        <v>54.5814479638009</v>
      </c>
      <c r="G2" s="7">
        <v>28.7</v>
      </c>
      <c r="H2" s="7">
        <v>12.5</v>
      </c>
      <c r="I2" s="7">
        <v>4.5</v>
      </c>
      <c r="J2" s="7">
        <v>19.2</v>
      </c>
      <c r="K2" s="7">
        <v>21.6</v>
      </c>
      <c r="L2" s="7">
        <v>22.3</v>
      </c>
      <c r="M2" s="7">
        <v>1.2</v>
      </c>
      <c r="N2" s="7">
        <v>13.7</v>
      </c>
      <c r="O2" s="7">
        <v>35.7</v>
      </c>
      <c r="P2" s="7">
        <v>97.1</v>
      </c>
      <c r="Q2" s="5" t="str">
        <f>Totals!W2</f>
        <v>OKC</v>
      </c>
    </row>
    <row r="3" spans="1:17">
      <c r="A3" s="6" t="s">
        <v>25</v>
      </c>
      <c r="B3" s="9">
        <v>34.9</v>
      </c>
      <c r="C3" s="9">
        <v>51.7</v>
      </c>
      <c r="D3" s="9">
        <v>26.7</v>
      </c>
      <c r="E3" s="8">
        <f>Totals!C3/(2*(Totals!K3+0.44*Totals!O3))*100</f>
        <v>69.0009741313995</v>
      </c>
      <c r="F3" s="8">
        <f>(Totals!J3+0.5*Totals!L3)/Totals!K3*100</f>
        <v>63.8095238095238</v>
      </c>
      <c r="G3" s="9">
        <v>32.3</v>
      </c>
      <c r="H3" s="9">
        <v>8.9</v>
      </c>
      <c r="I3" s="9">
        <v>10.7</v>
      </c>
      <c r="J3" s="9">
        <v>26.2</v>
      </c>
      <c r="K3" s="9">
        <v>12.8</v>
      </c>
      <c r="L3" s="9">
        <v>8.7</v>
      </c>
      <c r="M3" s="9"/>
      <c r="N3" s="9">
        <v>14.4</v>
      </c>
      <c r="O3" s="9">
        <v>38.9</v>
      </c>
      <c r="P3" s="9">
        <v>99.1</v>
      </c>
      <c r="Q3" s="5" t="str">
        <f>Totals!W3</f>
        <v>OKC</v>
      </c>
    </row>
    <row r="4" spans="1:17">
      <c r="A4" s="10" t="s">
        <v>26</v>
      </c>
      <c r="B4" s="9">
        <v>34.8</v>
      </c>
      <c r="C4" s="9">
        <v>48.5</v>
      </c>
      <c r="D4" s="9">
        <v>25.3</v>
      </c>
      <c r="E4" s="8">
        <f>Totals!C4/(2*(Totals!K4+0.44*Totals!O4))*100</f>
        <v>66.6870042708969</v>
      </c>
      <c r="F4" s="8">
        <f>(Totals!J4+0.5*Totals!L4)/Totals!K4*100</f>
        <v>61.970853573907</v>
      </c>
      <c r="G4" s="9">
        <v>25.2</v>
      </c>
      <c r="H4" s="9">
        <v>10.1</v>
      </c>
      <c r="I4" s="9">
        <v>5.3</v>
      </c>
      <c r="J4" s="9">
        <v>26.9</v>
      </c>
      <c r="K4" s="9">
        <v>25</v>
      </c>
      <c r="L4" s="9">
        <v>38.4</v>
      </c>
      <c r="M4" s="9">
        <v>1.3</v>
      </c>
      <c r="N4" s="9">
        <v>13</v>
      </c>
      <c r="O4" s="9">
        <v>36.5</v>
      </c>
      <c r="P4" s="9">
        <v>97.6</v>
      </c>
      <c r="Q4" s="5" t="str">
        <f>Totals!W4</f>
        <v>OKC</v>
      </c>
    </row>
    <row r="5" spans="1:17">
      <c r="A5" s="10" t="s">
        <v>27</v>
      </c>
      <c r="B5" s="9">
        <v>35</v>
      </c>
      <c r="C5" s="9">
        <v>52.1</v>
      </c>
      <c r="D5" s="9">
        <v>26.1</v>
      </c>
      <c r="E5" s="8">
        <f>Totals!C5/(2*(Totals!K5+0.44*Totals!O5))*100</f>
        <v>65.3561657716081</v>
      </c>
      <c r="F5" s="8">
        <f>(Totals!J5+0.5*Totals!L5)/Totals!K5*100</f>
        <v>60.9722222222222</v>
      </c>
      <c r="G5" s="9">
        <v>22.3</v>
      </c>
      <c r="H5" s="9">
        <v>9.3</v>
      </c>
      <c r="I5" s="9">
        <v>4.2</v>
      </c>
      <c r="J5" s="9">
        <v>26.9</v>
      </c>
      <c r="K5" s="9">
        <v>13</v>
      </c>
      <c r="L5" s="9">
        <v>8.8</v>
      </c>
      <c r="M5" s="9">
        <v>1.3</v>
      </c>
      <c r="N5" s="9">
        <v>11.6</v>
      </c>
      <c r="O5" s="9">
        <v>38</v>
      </c>
      <c r="P5" s="9">
        <v>96.7</v>
      </c>
      <c r="Q5" s="5" t="str">
        <f>Totals!W5</f>
        <v>OKC</v>
      </c>
    </row>
    <row r="6" spans="1:17">
      <c r="A6" s="11" t="s">
        <v>28</v>
      </c>
      <c r="B6" s="12">
        <v>32.6</v>
      </c>
      <c r="C6" s="12">
        <v>46.2</v>
      </c>
      <c r="D6" s="12">
        <v>25</v>
      </c>
      <c r="E6" s="8">
        <f>Totals!C6/(2*(Totals!K6+0.44*Totals!O6))*100</f>
        <v>67.4557351809084</v>
      </c>
      <c r="F6" s="8">
        <f>(Totals!J6+0.5*Totals!L6)/Totals!K6*100</f>
        <v>62.3362445414847</v>
      </c>
      <c r="G6" s="12">
        <v>24.6</v>
      </c>
      <c r="H6" s="12">
        <v>10.7</v>
      </c>
      <c r="I6" s="12">
        <v>3.8</v>
      </c>
      <c r="J6" s="12">
        <v>23</v>
      </c>
      <c r="K6" s="12">
        <v>22</v>
      </c>
      <c r="L6" s="12">
        <v>12.4</v>
      </c>
      <c r="M6" s="12">
        <v>1.4</v>
      </c>
      <c r="N6" s="12">
        <v>10.5</v>
      </c>
      <c r="O6" s="12">
        <v>37.6</v>
      </c>
      <c r="P6" s="12">
        <v>96</v>
      </c>
      <c r="Q6" s="5" t="str">
        <f>Totals!W6</f>
        <v>OKC</v>
      </c>
    </row>
    <row r="7" spans="1:17">
      <c r="A7" s="11" t="s">
        <v>29</v>
      </c>
      <c r="B7" s="9"/>
      <c r="C7" s="9"/>
      <c r="D7" s="9"/>
      <c r="E7" s="7"/>
      <c r="F7" s="7"/>
      <c r="G7" s="9"/>
      <c r="H7" s="9"/>
      <c r="I7" s="9"/>
      <c r="J7" s="9"/>
      <c r="K7" s="9"/>
      <c r="L7" s="9"/>
      <c r="M7" s="9"/>
      <c r="N7" s="9"/>
      <c r="O7" s="9"/>
      <c r="P7" s="9"/>
      <c r="Q7" s="5">
        <f>Totals!W7</f>
        <v>0</v>
      </c>
    </row>
  </sheetData>
  <autoFilter ref="A1:Q7">
    <extLst/>
  </autoFilter>
  <hyperlinks>
    <hyperlink ref="A2" location="'17-18'!A1" display="17-18Regular"/>
    <hyperlink ref="A3" location="'17-18'!A96" display="17-18Playoff"/>
    <hyperlink ref="A4" location="'18-19'!A1" display="18-19Regular"/>
    <hyperlink ref="A5" location="'18-19'!A96" display="18-19Playoff"/>
    <hyperlink ref="A6" location="'19-20'!A1" display="19-20Regular"/>
    <hyperlink ref="A7" location="'19-20'!A96" display="19-20Playoff"/>
  </hyperlink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28"/>
  <sheetViews>
    <sheetView topLeftCell="A72" workbookViewId="0">
      <selection activeCell="G114" sqref="G114:G119"/>
    </sheetView>
  </sheetViews>
  <sheetFormatPr defaultColWidth="9" defaultRowHeight="13.5"/>
  <cols>
    <col min="1" max="1" width="12.25" customWidth="1"/>
    <col min="2" max="2" width="10" customWidth="1"/>
    <col min="19" max="19" width="11.5666666666667" customWidth="1"/>
    <col min="20" max="20" width="10" customWidth="1"/>
  </cols>
  <sheetData>
    <row r="1" spans="1:1">
      <c r="A1" t="s">
        <v>68</v>
      </c>
    </row>
    <row r="2" spans="1:26">
      <c r="A2" t="s">
        <v>69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s="14" t="s">
        <v>70</v>
      </c>
      <c r="S2" t="s">
        <v>71</v>
      </c>
      <c r="T2" t="s">
        <v>21</v>
      </c>
      <c r="U2" t="s">
        <v>22</v>
      </c>
      <c r="W2" t="s">
        <v>72</v>
      </c>
      <c r="X2" t="s">
        <v>73</v>
      </c>
      <c r="Y2" t="s">
        <v>74</v>
      </c>
      <c r="Z2" t="s">
        <v>75</v>
      </c>
    </row>
    <row r="3" spans="1:26">
      <c r="A3">
        <v>1</v>
      </c>
      <c r="B3">
        <v>13</v>
      </c>
      <c r="C3">
        <v>3</v>
      </c>
      <c r="D3">
        <v>3</v>
      </c>
      <c r="E3">
        <v>4</v>
      </c>
      <c r="F3">
        <v>7</v>
      </c>
      <c r="G3">
        <v>3</v>
      </c>
      <c r="H3">
        <v>0</v>
      </c>
      <c r="I3">
        <v>0</v>
      </c>
      <c r="J3">
        <v>1</v>
      </c>
      <c r="K3">
        <v>5</v>
      </c>
      <c r="L3">
        <v>1</v>
      </c>
      <c r="M3">
        <v>3</v>
      </c>
      <c r="N3">
        <v>0</v>
      </c>
      <c r="O3">
        <v>0</v>
      </c>
      <c r="P3">
        <v>2</v>
      </c>
      <c r="Q3">
        <v>2</v>
      </c>
      <c r="R3">
        <v>1</v>
      </c>
      <c r="U3" t="s">
        <v>24</v>
      </c>
      <c r="W3" t="s">
        <v>76</v>
      </c>
      <c r="X3" t="s">
        <v>77</v>
      </c>
      <c r="Y3">
        <v>20</v>
      </c>
      <c r="Z3">
        <v>10</v>
      </c>
    </row>
    <row r="4" spans="1:26">
      <c r="A4">
        <v>2</v>
      </c>
      <c r="B4">
        <v>10</v>
      </c>
      <c r="C4">
        <v>2</v>
      </c>
      <c r="D4">
        <v>3</v>
      </c>
      <c r="E4">
        <v>5</v>
      </c>
      <c r="F4">
        <v>8</v>
      </c>
      <c r="G4">
        <v>1</v>
      </c>
      <c r="H4">
        <v>0</v>
      </c>
      <c r="I4">
        <v>0</v>
      </c>
      <c r="J4">
        <v>1</v>
      </c>
      <c r="K4">
        <v>2</v>
      </c>
      <c r="L4">
        <v>0</v>
      </c>
      <c r="M4">
        <v>0</v>
      </c>
      <c r="N4">
        <v>0</v>
      </c>
      <c r="O4">
        <v>2</v>
      </c>
      <c r="P4">
        <v>0</v>
      </c>
      <c r="Q4">
        <v>0</v>
      </c>
      <c r="R4">
        <v>10</v>
      </c>
      <c r="U4" t="s">
        <v>24</v>
      </c>
      <c r="V4" t="s">
        <v>78</v>
      </c>
      <c r="W4" t="s">
        <v>79</v>
      </c>
      <c r="X4" t="s">
        <v>77</v>
      </c>
      <c r="Y4">
        <v>1</v>
      </c>
      <c r="Z4">
        <v>10</v>
      </c>
    </row>
    <row r="5" spans="1:26">
      <c r="A5">
        <v>3</v>
      </c>
      <c r="B5">
        <v>9</v>
      </c>
      <c r="C5">
        <v>0</v>
      </c>
      <c r="D5">
        <v>0</v>
      </c>
      <c r="E5">
        <v>3</v>
      </c>
      <c r="F5">
        <v>3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</v>
      </c>
      <c r="R5">
        <v>-6</v>
      </c>
      <c r="U5" t="s">
        <v>24</v>
      </c>
      <c r="W5" t="s">
        <v>1</v>
      </c>
      <c r="X5" t="s">
        <v>80</v>
      </c>
      <c r="Y5">
        <v>-13</v>
      </c>
      <c r="Z5">
        <v>10</v>
      </c>
    </row>
    <row r="6" spans="1:26">
      <c r="A6">
        <v>4</v>
      </c>
      <c r="B6">
        <v>11</v>
      </c>
      <c r="C6">
        <v>4</v>
      </c>
      <c r="D6">
        <v>2</v>
      </c>
      <c r="E6">
        <v>4</v>
      </c>
      <c r="F6">
        <v>6</v>
      </c>
      <c r="G6">
        <v>1</v>
      </c>
      <c r="H6">
        <v>0</v>
      </c>
      <c r="I6">
        <v>1</v>
      </c>
      <c r="J6">
        <v>2</v>
      </c>
      <c r="K6">
        <v>6</v>
      </c>
      <c r="L6">
        <v>0</v>
      </c>
      <c r="M6">
        <v>1</v>
      </c>
      <c r="N6">
        <v>0</v>
      </c>
      <c r="O6">
        <v>1</v>
      </c>
      <c r="P6">
        <v>1</v>
      </c>
      <c r="Q6">
        <v>2</v>
      </c>
      <c r="R6">
        <v>7</v>
      </c>
      <c r="U6" t="s">
        <v>24</v>
      </c>
      <c r="W6" t="s">
        <v>81</v>
      </c>
      <c r="X6" t="s">
        <v>77</v>
      </c>
      <c r="Y6">
        <v>19</v>
      </c>
      <c r="Z6">
        <v>10</v>
      </c>
    </row>
    <row r="7" spans="1:26">
      <c r="A7">
        <v>5</v>
      </c>
      <c r="B7">
        <v>13</v>
      </c>
      <c r="C7">
        <v>4</v>
      </c>
      <c r="D7">
        <v>1</v>
      </c>
      <c r="E7">
        <v>3</v>
      </c>
      <c r="F7">
        <v>4</v>
      </c>
      <c r="G7">
        <v>3</v>
      </c>
      <c r="H7">
        <v>0</v>
      </c>
      <c r="I7">
        <v>0</v>
      </c>
      <c r="J7">
        <v>2</v>
      </c>
      <c r="K7">
        <v>2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-13</v>
      </c>
      <c r="U7" t="s">
        <v>24</v>
      </c>
      <c r="V7" t="s">
        <v>78</v>
      </c>
      <c r="W7" t="s">
        <v>1</v>
      </c>
      <c r="X7" t="s">
        <v>80</v>
      </c>
      <c r="Y7">
        <v>-11</v>
      </c>
      <c r="Z7">
        <v>10</v>
      </c>
    </row>
    <row r="8" spans="1:26">
      <c r="A8">
        <v>6</v>
      </c>
      <c r="B8">
        <v>28</v>
      </c>
      <c r="C8">
        <v>13</v>
      </c>
      <c r="D8">
        <v>5</v>
      </c>
      <c r="E8">
        <v>14</v>
      </c>
      <c r="F8">
        <v>19</v>
      </c>
      <c r="G8">
        <v>7</v>
      </c>
      <c r="H8">
        <v>0</v>
      </c>
      <c r="I8">
        <v>0</v>
      </c>
      <c r="J8">
        <v>5</v>
      </c>
      <c r="K8">
        <v>8</v>
      </c>
      <c r="L8">
        <v>1</v>
      </c>
      <c r="M8">
        <v>3</v>
      </c>
      <c r="N8">
        <v>2</v>
      </c>
      <c r="O8">
        <v>3</v>
      </c>
      <c r="P8">
        <v>0</v>
      </c>
      <c r="Q8">
        <v>1</v>
      </c>
      <c r="R8">
        <v>20</v>
      </c>
      <c r="U8" t="s">
        <v>24</v>
      </c>
      <c r="V8" t="s">
        <v>78</v>
      </c>
      <c r="W8" t="s">
        <v>82</v>
      </c>
      <c r="X8" t="s">
        <v>77</v>
      </c>
      <c r="Y8">
        <v>40</v>
      </c>
      <c r="Z8">
        <v>10</v>
      </c>
    </row>
    <row r="9" spans="1:26">
      <c r="A9">
        <v>7</v>
      </c>
      <c r="B9">
        <v>14</v>
      </c>
      <c r="C9">
        <v>4</v>
      </c>
      <c r="D9">
        <v>5</v>
      </c>
      <c r="E9">
        <v>5</v>
      </c>
      <c r="F9">
        <v>10</v>
      </c>
      <c r="G9">
        <v>1</v>
      </c>
      <c r="H9">
        <v>1</v>
      </c>
      <c r="I9">
        <v>1</v>
      </c>
      <c r="J9">
        <v>2</v>
      </c>
      <c r="K9">
        <v>9</v>
      </c>
      <c r="L9">
        <v>0</v>
      </c>
      <c r="M9">
        <v>2</v>
      </c>
      <c r="N9">
        <v>0</v>
      </c>
      <c r="O9">
        <v>0</v>
      </c>
      <c r="P9">
        <v>1</v>
      </c>
      <c r="Q9">
        <v>0</v>
      </c>
      <c r="R9">
        <v>-9</v>
      </c>
      <c r="U9" t="s">
        <v>24</v>
      </c>
      <c r="V9" t="s">
        <v>78</v>
      </c>
      <c r="W9" t="s">
        <v>83</v>
      </c>
      <c r="X9" t="s">
        <v>80</v>
      </c>
      <c r="Y9">
        <v>-4</v>
      </c>
      <c r="Z9">
        <v>10</v>
      </c>
    </row>
    <row r="10" spans="1:26">
      <c r="A10">
        <v>8</v>
      </c>
      <c r="B10">
        <v>18</v>
      </c>
      <c r="C10">
        <v>4</v>
      </c>
      <c r="D10">
        <v>1</v>
      </c>
      <c r="E10">
        <v>6</v>
      </c>
      <c r="F10">
        <v>7</v>
      </c>
      <c r="G10">
        <v>6</v>
      </c>
      <c r="H10">
        <v>0</v>
      </c>
      <c r="I10">
        <v>0</v>
      </c>
      <c r="J10">
        <v>2</v>
      </c>
      <c r="K10">
        <v>2</v>
      </c>
      <c r="L10">
        <v>0</v>
      </c>
      <c r="M10">
        <v>0</v>
      </c>
      <c r="N10">
        <v>0</v>
      </c>
      <c r="O10">
        <v>0</v>
      </c>
      <c r="P10">
        <v>2</v>
      </c>
      <c r="Q10">
        <v>3</v>
      </c>
      <c r="R10">
        <v>3</v>
      </c>
      <c r="U10" t="s">
        <v>24</v>
      </c>
      <c r="W10" t="s">
        <v>84</v>
      </c>
      <c r="X10" t="s">
        <v>80</v>
      </c>
      <c r="Y10">
        <v>-10</v>
      </c>
      <c r="Z10">
        <v>11</v>
      </c>
    </row>
    <row r="11" spans="1:26">
      <c r="A11">
        <v>9</v>
      </c>
      <c r="B11">
        <v>17</v>
      </c>
      <c r="C11">
        <v>5</v>
      </c>
      <c r="D11">
        <v>1</v>
      </c>
      <c r="E11">
        <v>10</v>
      </c>
      <c r="F11">
        <v>11</v>
      </c>
      <c r="G11">
        <v>6</v>
      </c>
      <c r="H11">
        <v>1</v>
      </c>
      <c r="I11">
        <v>0</v>
      </c>
      <c r="J11">
        <v>2</v>
      </c>
      <c r="K11">
        <v>5</v>
      </c>
      <c r="L11">
        <v>0</v>
      </c>
      <c r="M11">
        <v>2</v>
      </c>
      <c r="N11">
        <v>1</v>
      </c>
      <c r="O11">
        <v>1</v>
      </c>
      <c r="P11">
        <v>0</v>
      </c>
      <c r="Q11">
        <v>3</v>
      </c>
      <c r="R11">
        <v>14</v>
      </c>
      <c r="U11" t="s">
        <v>24</v>
      </c>
      <c r="V11" t="s">
        <v>78</v>
      </c>
      <c r="W11" t="s">
        <v>85</v>
      </c>
      <c r="X11" t="s">
        <v>77</v>
      </c>
      <c r="Y11">
        <v>5</v>
      </c>
      <c r="Z11">
        <v>11</v>
      </c>
    </row>
    <row r="12" spans="1:26">
      <c r="A12">
        <v>10</v>
      </c>
      <c r="B12">
        <v>19</v>
      </c>
      <c r="C12">
        <v>4</v>
      </c>
      <c r="D12">
        <v>4</v>
      </c>
      <c r="E12">
        <v>5</v>
      </c>
      <c r="F12">
        <v>9</v>
      </c>
      <c r="G12">
        <v>4</v>
      </c>
      <c r="H12">
        <v>0</v>
      </c>
      <c r="I12">
        <v>0</v>
      </c>
      <c r="J12">
        <v>2</v>
      </c>
      <c r="K12">
        <v>6</v>
      </c>
      <c r="L12">
        <v>0</v>
      </c>
      <c r="M12">
        <v>1</v>
      </c>
      <c r="N12">
        <v>0</v>
      </c>
      <c r="O12">
        <v>0</v>
      </c>
      <c r="P12">
        <v>2</v>
      </c>
      <c r="Q12">
        <v>4</v>
      </c>
      <c r="R12">
        <v>-6</v>
      </c>
      <c r="U12" t="s">
        <v>24</v>
      </c>
      <c r="V12" t="s">
        <v>78</v>
      </c>
      <c r="W12" t="s">
        <v>86</v>
      </c>
      <c r="X12" t="s">
        <v>77</v>
      </c>
      <c r="Y12">
        <v>3</v>
      </c>
      <c r="Z12">
        <v>11</v>
      </c>
    </row>
    <row r="13" spans="1:26">
      <c r="A13">
        <v>11</v>
      </c>
      <c r="B13">
        <v>18</v>
      </c>
      <c r="C13">
        <v>0</v>
      </c>
      <c r="D13">
        <v>2</v>
      </c>
      <c r="E13">
        <v>10</v>
      </c>
      <c r="F13">
        <v>12</v>
      </c>
      <c r="G13">
        <v>5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3</v>
      </c>
      <c r="R13">
        <v>-7</v>
      </c>
      <c r="S13">
        <v>13</v>
      </c>
      <c r="T13">
        <v>0</v>
      </c>
      <c r="U13" t="s">
        <v>24</v>
      </c>
      <c r="V13" t="s">
        <v>78</v>
      </c>
      <c r="W13" t="s">
        <v>87</v>
      </c>
      <c r="X13" t="s">
        <v>80</v>
      </c>
      <c r="Y13">
        <v>-20</v>
      </c>
      <c r="Z13">
        <v>11</v>
      </c>
    </row>
    <row r="14" spans="1:26">
      <c r="A14">
        <v>12</v>
      </c>
      <c r="B14">
        <v>15</v>
      </c>
      <c r="C14">
        <v>2</v>
      </c>
      <c r="D14">
        <v>1</v>
      </c>
      <c r="E14">
        <v>4</v>
      </c>
      <c r="F14">
        <v>5</v>
      </c>
      <c r="G14">
        <v>2</v>
      </c>
      <c r="H14">
        <v>3</v>
      </c>
      <c r="I14">
        <v>0</v>
      </c>
      <c r="J14">
        <v>1</v>
      </c>
      <c r="K14">
        <v>4</v>
      </c>
      <c r="L14">
        <v>0</v>
      </c>
      <c r="M14">
        <v>0</v>
      </c>
      <c r="N14">
        <v>0</v>
      </c>
      <c r="O14">
        <v>0</v>
      </c>
      <c r="P14">
        <v>3</v>
      </c>
      <c r="Q14">
        <v>6</v>
      </c>
      <c r="R14">
        <v>10</v>
      </c>
      <c r="S14">
        <v>6</v>
      </c>
      <c r="T14">
        <v>0</v>
      </c>
      <c r="U14" t="s">
        <v>24</v>
      </c>
      <c r="W14" t="s">
        <v>88</v>
      </c>
      <c r="X14" t="s">
        <v>80</v>
      </c>
      <c r="Y14">
        <v>-18</v>
      </c>
      <c r="Z14">
        <v>11</v>
      </c>
    </row>
    <row r="15" spans="1:26">
      <c r="A15">
        <v>13</v>
      </c>
      <c r="B15">
        <v>21</v>
      </c>
      <c r="C15">
        <v>5</v>
      </c>
      <c r="D15">
        <v>2</v>
      </c>
      <c r="E15">
        <v>4</v>
      </c>
      <c r="F15">
        <v>6</v>
      </c>
      <c r="G15">
        <v>2</v>
      </c>
      <c r="H15">
        <v>2</v>
      </c>
      <c r="I15">
        <v>2</v>
      </c>
      <c r="J15">
        <v>2</v>
      </c>
      <c r="K15">
        <v>4</v>
      </c>
      <c r="L15">
        <v>0</v>
      </c>
      <c r="M15">
        <v>2</v>
      </c>
      <c r="N15">
        <v>1</v>
      </c>
      <c r="O15">
        <v>2</v>
      </c>
      <c r="P15">
        <v>3</v>
      </c>
      <c r="Q15">
        <v>1</v>
      </c>
      <c r="R15">
        <v>5</v>
      </c>
      <c r="S15">
        <v>10</v>
      </c>
      <c r="T15">
        <v>0</v>
      </c>
      <c r="U15" t="s">
        <v>24</v>
      </c>
      <c r="W15" t="s">
        <v>89</v>
      </c>
      <c r="X15" t="s">
        <v>80</v>
      </c>
      <c r="Y15">
        <v>-14</v>
      </c>
      <c r="Z15">
        <v>11</v>
      </c>
    </row>
    <row r="16" spans="1:26">
      <c r="A16">
        <v>14</v>
      </c>
      <c r="B16">
        <v>22</v>
      </c>
      <c r="C16">
        <v>9</v>
      </c>
      <c r="D16">
        <v>3</v>
      </c>
      <c r="E16">
        <v>7</v>
      </c>
      <c r="F16">
        <v>10</v>
      </c>
      <c r="G16">
        <v>3</v>
      </c>
      <c r="H16">
        <v>1</v>
      </c>
      <c r="I16">
        <v>0</v>
      </c>
      <c r="J16">
        <v>4</v>
      </c>
      <c r="K16">
        <v>7</v>
      </c>
      <c r="L16">
        <v>1</v>
      </c>
      <c r="M16">
        <v>1</v>
      </c>
      <c r="N16">
        <v>0</v>
      </c>
      <c r="O16">
        <v>0</v>
      </c>
      <c r="P16">
        <v>1</v>
      </c>
      <c r="Q16">
        <v>0</v>
      </c>
      <c r="R16">
        <v>15</v>
      </c>
      <c r="S16">
        <v>15</v>
      </c>
      <c r="T16">
        <v>0</v>
      </c>
      <c r="U16" t="s">
        <v>24</v>
      </c>
      <c r="W16" t="s">
        <v>82</v>
      </c>
      <c r="X16" t="s">
        <v>77</v>
      </c>
      <c r="Y16">
        <v>24</v>
      </c>
      <c r="Z16">
        <v>11</v>
      </c>
    </row>
    <row r="17" spans="1:26">
      <c r="A17">
        <v>15</v>
      </c>
      <c r="B17">
        <v>22</v>
      </c>
      <c r="C17">
        <v>6</v>
      </c>
      <c r="D17">
        <v>3</v>
      </c>
      <c r="E17">
        <v>7</v>
      </c>
      <c r="F17">
        <v>10</v>
      </c>
      <c r="G17">
        <v>4</v>
      </c>
      <c r="H17">
        <v>3</v>
      </c>
      <c r="I17">
        <v>1</v>
      </c>
      <c r="J17">
        <v>3</v>
      </c>
      <c r="K17">
        <v>7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20</v>
      </c>
      <c r="S17">
        <v>16</v>
      </c>
      <c r="T17">
        <v>1</v>
      </c>
      <c r="U17" t="s">
        <v>24</v>
      </c>
      <c r="V17" t="s">
        <v>78</v>
      </c>
      <c r="W17" t="s">
        <v>90</v>
      </c>
      <c r="X17" t="s">
        <v>77</v>
      </c>
      <c r="Y17">
        <v>18</v>
      </c>
      <c r="Z17">
        <v>11</v>
      </c>
    </row>
    <row r="18" spans="1:26">
      <c r="A18">
        <v>16</v>
      </c>
      <c r="B18">
        <v>26</v>
      </c>
      <c r="C18">
        <v>6</v>
      </c>
      <c r="D18">
        <v>3</v>
      </c>
      <c r="E18">
        <v>9</v>
      </c>
      <c r="F18">
        <v>12</v>
      </c>
      <c r="G18">
        <v>2</v>
      </c>
      <c r="H18">
        <v>3</v>
      </c>
      <c r="I18">
        <v>1</v>
      </c>
      <c r="J18">
        <v>2</v>
      </c>
      <c r="K18">
        <v>5</v>
      </c>
      <c r="L18">
        <v>0</v>
      </c>
      <c r="M18">
        <v>2</v>
      </c>
      <c r="N18">
        <v>2</v>
      </c>
      <c r="O18">
        <v>2</v>
      </c>
      <c r="P18">
        <v>2</v>
      </c>
      <c r="Q18">
        <v>1</v>
      </c>
      <c r="R18">
        <v>17</v>
      </c>
      <c r="S18">
        <v>11</v>
      </c>
      <c r="T18">
        <v>1</v>
      </c>
      <c r="U18" t="s">
        <v>24</v>
      </c>
      <c r="V18" t="s">
        <v>78</v>
      </c>
      <c r="W18" t="s">
        <v>91</v>
      </c>
      <c r="X18" t="s">
        <v>77</v>
      </c>
      <c r="Y18">
        <v>29</v>
      </c>
      <c r="Z18">
        <v>11</v>
      </c>
    </row>
    <row r="19" spans="1:26">
      <c r="A19">
        <v>17</v>
      </c>
      <c r="B19">
        <v>27</v>
      </c>
      <c r="C19">
        <v>4</v>
      </c>
      <c r="D19">
        <v>7</v>
      </c>
      <c r="E19">
        <v>4</v>
      </c>
      <c r="F19">
        <v>11</v>
      </c>
      <c r="G19">
        <v>3</v>
      </c>
      <c r="H19">
        <v>0</v>
      </c>
      <c r="I19">
        <v>1</v>
      </c>
      <c r="J19">
        <v>1</v>
      </c>
      <c r="K19">
        <v>4</v>
      </c>
      <c r="L19">
        <v>0</v>
      </c>
      <c r="M19">
        <v>0</v>
      </c>
      <c r="N19">
        <v>2</v>
      </c>
      <c r="O19">
        <v>3</v>
      </c>
      <c r="P19">
        <v>3</v>
      </c>
      <c r="Q19">
        <v>3</v>
      </c>
      <c r="R19">
        <v>9</v>
      </c>
      <c r="S19">
        <v>11</v>
      </c>
      <c r="T19">
        <v>0</v>
      </c>
      <c r="U19" t="s">
        <v>24</v>
      </c>
      <c r="W19" t="s">
        <v>92</v>
      </c>
      <c r="X19" t="s">
        <v>77</v>
      </c>
      <c r="Y19">
        <v>29</v>
      </c>
      <c r="Z19">
        <v>11</v>
      </c>
    </row>
    <row r="20" spans="1:26">
      <c r="A20">
        <v>18</v>
      </c>
      <c r="B20">
        <v>29</v>
      </c>
      <c r="C20">
        <v>10</v>
      </c>
      <c r="D20">
        <v>5</v>
      </c>
      <c r="E20">
        <v>16</v>
      </c>
      <c r="F20">
        <v>21</v>
      </c>
      <c r="G20">
        <v>6</v>
      </c>
      <c r="H20">
        <v>3</v>
      </c>
      <c r="I20">
        <v>0</v>
      </c>
      <c r="J20">
        <v>3</v>
      </c>
      <c r="K20">
        <v>7</v>
      </c>
      <c r="L20">
        <v>0</v>
      </c>
      <c r="M20">
        <v>1</v>
      </c>
      <c r="N20">
        <v>4</v>
      </c>
      <c r="O20">
        <v>5</v>
      </c>
      <c r="P20">
        <v>2</v>
      </c>
      <c r="Q20">
        <v>5</v>
      </c>
      <c r="R20">
        <v>14</v>
      </c>
      <c r="S20">
        <v>24</v>
      </c>
      <c r="T20">
        <v>1</v>
      </c>
      <c r="U20" t="s">
        <v>24</v>
      </c>
      <c r="W20" t="s">
        <v>93</v>
      </c>
      <c r="X20" t="s">
        <v>77</v>
      </c>
      <c r="Y20">
        <v>1</v>
      </c>
      <c r="Z20">
        <v>11</v>
      </c>
    </row>
    <row r="21" spans="1:26">
      <c r="A21">
        <v>19</v>
      </c>
      <c r="B21">
        <v>27</v>
      </c>
      <c r="C21">
        <v>9</v>
      </c>
      <c r="D21">
        <v>3</v>
      </c>
      <c r="E21">
        <v>10</v>
      </c>
      <c r="F21">
        <v>13</v>
      </c>
      <c r="G21">
        <v>6</v>
      </c>
      <c r="H21">
        <v>0</v>
      </c>
      <c r="I21">
        <v>0</v>
      </c>
      <c r="J21">
        <v>4</v>
      </c>
      <c r="K21">
        <v>6</v>
      </c>
      <c r="L21">
        <v>1</v>
      </c>
      <c r="M21">
        <v>1</v>
      </c>
      <c r="N21">
        <v>0</v>
      </c>
      <c r="O21">
        <v>0</v>
      </c>
      <c r="P21">
        <v>2</v>
      </c>
      <c r="Q21">
        <v>5</v>
      </c>
      <c r="R21">
        <v>18</v>
      </c>
      <c r="S21">
        <v>21</v>
      </c>
      <c r="T21">
        <v>0</v>
      </c>
      <c r="U21" t="s">
        <v>24</v>
      </c>
      <c r="V21" t="s">
        <v>78</v>
      </c>
      <c r="W21" t="s">
        <v>89</v>
      </c>
      <c r="X21" t="s">
        <v>77</v>
      </c>
      <c r="Y21">
        <v>27</v>
      </c>
      <c r="Z21">
        <v>11</v>
      </c>
    </row>
    <row r="22" spans="1:26">
      <c r="A22">
        <v>20</v>
      </c>
      <c r="B22">
        <v>27</v>
      </c>
      <c r="C22">
        <v>6</v>
      </c>
      <c r="D22">
        <v>7</v>
      </c>
      <c r="E22">
        <v>13</v>
      </c>
      <c r="F22">
        <v>20</v>
      </c>
      <c r="G22">
        <v>5</v>
      </c>
      <c r="H22">
        <v>1</v>
      </c>
      <c r="I22">
        <v>0</v>
      </c>
      <c r="J22">
        <v>3</v>
      </c>
      <c r="K22">
        <v>7</v>
      </c>
      <c r="L22">
        <v>0</v>
      </c>
      <c r="M22">
        <v>1</v>
      </c>
      <c r="N22">
        <v>0</v>
      </c>
      <c r="O22">
        <v>0</v>
      </c>
      <c r="P22">
        <v>1</v>
      </c>
      <c r="Q22">
        <v>0</v>
      </c>
      <c r="R22">
        <v>27</v>
      </c>
      <c r="S22">
        <v>17</v>
      </c>
      <c r="T22">
        <v>0</v>
      </c>
      <c r="U22" t="s">
        <v>24</v>
      </c>
      <c r="V22" t="s">
        <v>78</v>
      </c>
      <c r="W22" t="s">
        <v>94</v>
      </c>
      <c r="X22" t="s">
        <v>77</v>
      </c>
      <c r="Y22">
        <v>29</v>
      </c>
      <c r="Z22">
        <v>11</v>
      </c>
    </row>
    <row r="23" spans="1:26">
      <c r="A23">
        <v>21</v>
      </c>
      <c r="B23">
        <v>31</v>
      </c>
      <c r="C23">
        <v>9</v>
      </c>
      <c r="D23">
        <v>5</v>
      </c>
      <c r="E23">
        <v>12</v>
      </c>
      <c r="F23">
        <v>17</v>
      </c>
      <c r="G23">
        <v>2</v>
      </c>
      <c r="H23">
        <v>3</v>
      </c>
      <c r="I23">
        <v>1</v>
      </c>
      <c r="J23">
        <v>4</v>
      </c>
      <c r="K23">
        <v>6</v>
      </c>
      <c r="L23">
        <v>0</v>
      </c>
      <c r="M23">
        <v>0</v>
      </c>
      <c r="N23">
        <v>1</v>
      </c>
      <c r="O23">
        <v>2</v>
      </c>
      <c r="P23">
        <v>2</v>
      </c>
      <c r="Q23">
        <v>5</v>
      </c>
      <c r="R23">
        <v>-3</v>
      </c>
      <c r="S23">
        <v>13</v>
      </c>
      <c r="T23">
        <v>0</v>
      </c>
      <c r="U23" t="s">
        <v>24</v>
      </c>
      <c r="W23" t="s">
        <v>1</v>
      </c>
      <c r="X23" t="s">
        <v>77</v>
      </c>
      <c r="Y23">
        <v>14</v>
      </c>
      <c r="Z23">
        <v>12</v>
      </c>
    </row>
    <row r="24" spans="1:26">
      <c r="A24">
        <v>22</v>
      </c>
      <c r="B24">
        <v>33</v>
      </c>
      <c r="C24">
        <v>10</v>
      </c>
      <c r="D24">
        <v>7</v>
      </c>
      <c r="E24">
        <v>15</v>
      </c>
      <c r="F24">
        <v>22</v>
      </c>
      <c r="G24">
        <v>6</v>
      </c>
      <c r="H24">
        <v>3</v>
      </c>
      <c r="I24">
        <v>0</v>
      </c>
      <c r="J24">
        <v>4</v>
      </c>
      <c r="K24">
        <v>8</v>
      </c>
      <c r="L24">
        <v>0</v>
      </c>
      <c r="M24">
        <v>2</v>
      </c>
      <c r="N24">
        <v>2</v>
      </c>
      <c r="O24">
        <v>4</v>
      </c>
      <c r="P24">
        <v>0</v>
      </c>
      <c r="Q24">
        <v>0</v>
      </c>
      <c r="R24">
        <v>27</v>
      </c>
      <c r="S24">
        <v>24</v>
      </c>
      <c r="T24">
        <v>2</v>
      </c>
      <c r="U24" t="s">
        <v>24</v>
      </c>
      <c r="W24" t="s">
        <v>90</v>
      </c>
      <c r="X24" t="s">
        <v>77</v>
      </c>
      <c r="Y24">
        <v>28</v>
      </c>
      <c r="Z24">
        <v>12</v>
      </c>
    </row>
    <row r="25" spans="1:26">
      <c r="A25">
        <v>23</v>
      </c>
      <c r="B25">
        <v>33</v>
      </c>
      <c r="C25">
        <v>14</v>
      </c>
      <c r="D25">
        <v>3</v>
      </c>
      <c r="E25">
        <v>9</v>
      </c>
      <c r="F25">
        <v>12</v>
      </c>
      <c r="G25">
        <v>7</v>
      </c>
      <c r="H25">
        <v>1</v>
      </c>
      <c r="I25">
        <v>2</v>
      </c>
      <c r="J25">
        <v>4</v>
      </c>
      <c r="K25">
        <v>10</v>
      </c>
      <c r="L25">
        <v>0</v>
      </c>
      <c r="M25">
        <v>2</v>
      </c>
      <c r="N25">
        <v>6</v>
      </c>
      <c r="O25">
        <v>7</v>
      </c>
      <c r="P25">
        <v>2</v>
      </c>
      <c r="Q25">
        <v>2</v>
      </c>
      <c r="R25">
        <v>-7</v>
      </c>
      <c r="S25">
        <v>30</v>
      </c>
      <c r="T25">
        <v>1</v>
      </c>
      <c r="U25" t="s">
        <v>24</v>
      </c>
      <c r="W25" t="s">
        <v>79</v>
      </c>
      <c r="X25" t="s">
        <v>80</v>
      </c>
      <c r="Y25">
        <v>-16</v>
      </c>
      <c r="Z25">
        <v>12</v>
      </c>
    </row>
    <row r="26" spans="1:26">
      <c r="A26">
        <v>24</v>
      </c>
      <c r="B26">
        <v>33</v>
      </c>
      <c r="C26">
        <v>15</v>
      </c>
      <c r="D26">
        <v>6</v>
      </c>
      <c r="E26">
        <v>12</v>
      </c>
      <c r="F26">
        <v>18</v>
      </c>
      <c r="G26">
        <v>7</v>
      </c>
      <c r="H26">
        <v>2</v>
      </c>
      <c r="I26">
        <v>0</v>
      </c>
      <c r="J26">
        <v>6</v>
      </c>
      <c r="K26">
        <v>14</v>
      </c>
      <c r="L26">
        <v>0</v>
      </c>
      <c r="M26">
        <v>0</v>
      </c>
      <c r="N26">
        <v>3</v>
      </c>
      <c r="O26">
        <v>6</v>
      </c>
      <c r="P26">
        <v>1</v>
      </c>
      <c r="Q26">
        <v>4</v>
      </c>
      <c r="R26">
        <v>13</v>
      </c>
      <c r="S26">
        <v>30</v>
      </c>
      <c r="T26">
        <v>0</v>
      </c>
      <c r="U26" t="s">
        <v>24</v>
      </c>
      <c r="V26" t="s">
        <v>78</v>
      </c>
      <c r="W26" t="s">
        <v>95</v>
      </c>
      <c r="X26" t="s">
        <v>77</v>
      </c>
      <c r="Y26">
        <v>23</v>
      </c>
      <c r="Z26">
        <v>12</v>
      </c>
    </row>
    <row r="27" spans="1:26">
      <c r="A27">
        <v>25</v>
      </c>
      <c r="B27">
        <v>34</v>
      </c>
      <c r="C27">
        <v>7</v>
      </c>
      <c r="D27">
        <v>2</v>
      </c>
      <c r="E27">
        <v>10</v>
      </c>
      <c r="F27">
        <v>12</v>
      </c>
      <c r="G27">
        <v>10</v>
      </c>
      <c r="H27">
        <v>0</v>
      </c>
      <c r="I27">
        <v>2</v>
      </c>
      <c r="J27">
        <v>2</v>
      </c>
      <c r="K27">
        <v>8</v>
      </c>
      <c r="L27">
        <v>0</v>
      </c>
      <c r="M27">
        <v>1</v>
      </c>
      <c r="N27">
        <v>3</v>
      </c>
      <c r="O27">
        <v>4</v>
      </c>
      <c r="P27">
        <v>5</v>
      </c>
      <c r="Q27">
        <v>1</v>
      </c>
      <c r="R27">
        <v>-12</v>
      </c>
      <c r="S27">
        <v>32</v>
      </c>
      <c r="T27">
        <v>1</v>
      </c>
      <c r="U27" t="s">
        <v>24</v>
      </c>
      <c r="V27" t="s">
        <v>78</v>
      </c>
      <c r="W27" t="s">
        <v>96</v>
      </c>
      <c r="X27" t="s">
        <v>80</v>
      </c>
      <c r="Y27">
        <v>-20</v>
      </c>
      <c r="Z27">
        <v>12</v>
      </c>
    </row>
    <row r="28" spans="1:26">
      <c r="A28">
        <v>26</v>
      </c>
      <c r="B28">
        <v>33</v>
      </c>
      <c r="C28">
        <v>8</v>
      </c>
      <c r="D28">
        <v>3</v>
      </c>
      <c r="E28">
        <v>12</v>
      </c>
      <c r="F28">
        <v>15</v>
      </c>
      <c r="G28">
        <v>9</v>
      </c>
      <c r="H28">
        <v>0</v>
      </c>
      <c r="I28">
        <v>1</v>
      </c>
      <c r="J28">
        <v>3</v>
      </c>
      <c r="K28">
        <v>11</v>
      </c>
      <c r="L28">
        <v>2</v>
      </c>
      <c r="M28">
        <v>4</v>
      </c>
      <c r="N28">
        <v>0</v>
      </c>
      <c r="O28">
        <v>0</v>
      </c>
      <c r="P28">
        <v>2</v>
      </c>
      <c r="Q28">
        <v>2</v>
      </c>
      <c r="R28">
        <v>15</v>
      </c>
      <c r="S28">
        <v>27</v>
      </c>
      <c r="T28">
        <v>1</v>
      </c>
      <c r="U28" t="s">
        <v>24</v>
      </c>
      <c r="W28" t="s">
        <v>97</v>
      </c>
      <c r="X28" t="s">
        <v>77</v>
      </c>
      <c r="Y28">
        <v>20</v>
      </c>
      <c r="Z28">
        <v>12</v>
      </c>
    </row>
    <row r="29" spans="1:26">
      <c r="A29">
        <v>27</v>
      </c>
      <c r="B29">
        <v>35</v>
      </c>
      <c r="C29">
        <v>14</v>
      </c>
      <c r="D29">
        <v>8</v>
      </c>
      <c r="E29">
        <v>10</v>
      </c>
      <c r="F29">
        <v>18</v>
      </c>
      <c r="G29">
        <v>6</v>
      </c>
      <c r="H29">
        <v>3</v>
      </c>
      <c r="I29">
        <v>1</v>
      </c>
      <c r="J29">
        <v>6</v>
      </c>
      <c r="K29">
        <v>14</v>
      </c>
      <c r="L29">
        <v>0</v>
      </c>
      <c r="M29">
        <v>2</v>
      </c>
      <c r="N29">
        <v>2</v>
      </c>
      <c r="O29">
        <v>2</v>
      </c>
      <c r="P29">
        <v>3</v>
      </c>
      <c r="Q29">
        <v>1</v>
      </c>
      <c r="R29">
        <v>18</v>
      </c>
      <c r="S29">
        <v>29</v>
      </c>
      <c r="T29">
        <v>0</v>
      </c>
      <c r="U29" t="s">
        <v>24</v>
      </c>
      <c r="V29" t="s">
        <v>78</v>
      </c>
      <c r="W29" t="s">
        <v>81</v>
      </c>
      <c r="X29" t="s">
        <v>77</v>
      </c>
      <c r="Y29">
        <v>27</v>
      </c>
      <c r="Z29">
        <v>12</v>
      </c>
    </row>
    <row r="30" spans="1:26">
      <c r="A30">
        <v>28</v>
      </c>
      <c r="B30">
        <v>35</v>
      </c>
      <c r="C30">
        <v>8</v>
      </c>
      <c r="D30">
        <v>2</v>
      </c>
      <c r="E30">
        <v>13</v>
      </c>
      <c r="F30">
        <v>15</v>
      </c>
      <c r="G30">
        <v>7</v>
      </c>
      <c r="H30">
        <v>3</v>
      </c>
      <c r="I30">
        <v>0</v>
      </c>
      <c r="J30">
        <v>3</v>
      </c>
      <c r="K30">
        <v>9</v>
      </c>
      <c r="L30">
        <v>1</v>
      </c>
      <c r="M30">
        <v>3</v>
      </c>
      <c r="N30">
        <v>1</v>
      </c>
      <c r="O30">
        <v>2</v>
      </c>
      <c r="P30">
        <v>5</v>
      </c>
      <c r="Q30">
        <v>4</v>
      </c>
      <c r="R30">
        <v>9</v>
      </c>
      <c r="S30">
        <v>25</v>
      </c>
      <c r="T30">
        <v>0</v>
      </c>
      <c r="U30" t="s">
        <v>24</v>
      </c>
      <c r="V30" t="s">
        <v>78</v>
      </c>
      <c r="W30" t="s">
        <v>98</v>
      </c>
      <c r="X30" t="s">
        <v>77</v>
      </c>
      <c r="Y30">
        <v>16</v>
      </c>
      <c r="Z30">
        <v>12</v>
      </c>
    </row>
    <row r="31" spans="1:26">
      <c r="A31">
        <v>29</v>
      </c>
      <c r="B31">
        <v>34</v>
      </c>
      <c r="C31">
        <v>13</v>
      </c>
      <c r="D31">
        <v>3</v>
      </c>
      <c r="E31">
        <v>10</v>
      </c>
      <c r="F31">
        <v>13</v>
      </c>
      <c r="G31">
        <v>5</v>
      </c>
      <c r="H31">
        <v>1</v>
      </c>
      <c r="I31">
        <v>0</v>
      </c>
      <c r="J31">
        <v>5</v>
      </c>
      <c r="K31">
        <v>15</v>
      </c>
      <c r="L31">
        <v>2</v>
      </c>
      <c r="M31">
        <v>3</v>
      </c>
      <c r="N31">
        <v>1</v>
      </c>
      <c r="O31">
        <v>2</v>
      </c>
      <c r="P31">
        <v>0</v>
      </c>
      <c r="Q31">
        <v>3</v>
      </c>
      <c r="R31">
        <v>7</v>
      </c>
      <c r="S31">
        <v>26</v>
      </c>
      <c r="T31">
        <v>0</v>
      </c>
      <c r="U31" t="s">
        <v>24</v>
      </c>
      <c r="V31" t="s">
        <v>78</v>
      </c>
      <c r="W31" t="s">
        <v>76</v>
      </c>
      <c r="X31" t="s">
        <v>77</v>
      </c>
      <c r="Y31">
        <v>16</v>
      </c>
      <c r="Z31">
        <v>12</v>
      </c>
    </row>
    <row r="32" spans="1:26">
      <c r="A32">
        <v>30</v>
      </c>
      <c r="B32">
        <v>35</v>
      </c>
      <c r="C32">
        <v>5</v>
      </c>
      <c r="D32">
        <v>4</v>
      </c>
      <c r="E32">
        <v>21</v>
      </c>
      <c r="F32">
        <v>25</v>
      </c>
      <c r="G32">
        <v>10</v>
      </c>
      <c r="H32">
        <v>3</v>
      </c>
      <c r="I32">
        <v>0</v>
      </c>
      <c r="J32">
        <v>0</v>
      </c>
      <c r="K32">
        <v>5</v>
      </c>
      <c r="L32">
        <v>0</v>
      </c>
      <c r="M32">
        <v>1</v>
      </c>
      <c r="N32">
        <v>5</v>
      </c>
      <c r="O32">
        <v>6</v>
      </c>
      <c r="P32">
        <v>2</v>
      </c>
      <c r="Q32">
        <v>2</v>
      </c>
      <c r="R32">
        <v>40</v>
      </c>
      <c r="S32">
        <v>29</v>
      </c>
      <c r="T32">
        <v>0</v>
      </c>
      <c r="U32" t="s">
        <v>24</v>
      </c>
      <c r="W32" t="s">
        <v>87</v>
      </c>
      <c r="X32" t="s">
        <v>77</v>
      </c>
      <c r="Y32">
        <v>37</v>
      </c>
      <c r="Z32">
        <v>12</v>
      </c>
    </row>
    <row r="33" spans="1:26">
      <c r="A33">
        <v>31</v>
      </c>
      <c r="B33">
        <v>34</v>
      </c>
      <c r="C33">
        <v>12</v>
      </c>
      <c r="D33">
        <v>6</v>
      </c>
      <c r="E33">
        <v>14</v>
      </c>
      <c r="F33">
        <v>20</v>
      </c>
      <c r="G33">
        <v>8</v>
      </c>
      <c r="H33">
        <v>3</v>
      </c>
      <c r="I33">
        <v>2</v>
      </c>
      <c r="J33">
        <v>4</v>
      </c>
      <c r="K33">
        <v>7</v>
      </c>
      <c r="L33">
        <v>0</v>
      </c>
      <c r="M33">
        <v>1</v>
      </c>
      <c r="N33">
        <v>4</v>
      </c>
      <c r="O33">
        <v>6</v>
      </c>
      <c r="P33">
        <v>6</v>
      </c>
      <c r="Q33">
        <v>1</v>
      </c>
      <c r="R33">
        <v>28</v>
      </c>
      <c r="S33">
        <v>32</v>
      </c>
      <c r="T33">
        <v>1</v>
      </c>
      <c r="U33" t="s">
        <v>24</v>
      </c>
      <c r="W33" t="s">
        <v>79</v>
      </c>
      <c r="X33" t="s">
        <v>77</v>
      </c>
      <c r="Y33">
        <v>40</v>
      </c>
      <c r="Z33">
        <v>12</v>
      </c>
    </row>
    <row r="34" spans="1:26">
      <c r="A34">
        <v>32</v>
      </c>
      <c r="B34">
        <v>35</v>
      </c>
      <c r="C34">
        <v>10</v>
      </c>
      <c r="D34">
        <v>2</v>
      </c>
      <c r="E34">
        <v>16</v>
      </c>
      <c r="F34">
        <v>18</v>
      </c>
      <c r="G34">
        <v>6</v>
      </c>
      <c r="H34">
        <v>1</v>
      </c>
      <c r="I34">
        <v>0</v>
      </c>
      <c r="J34">
        <v>3</v>
      </c>
      <c r="K34">
        <v>10</v>
      </c>
      <c r="L34">
        <v>0</v>
      </c>
      <c r="M34">
        <v>1</v>
      </c>
      <c r="N34">
        <v>4</v>
      </c>
      <c r="O34">
        <v>4</v>
      </c>
      <c r="P34">
        <v>3</v>
      </c>
      <c r="Q34">
        <v>3</v>
      </c>
      <c r="R34">
        <v>4</v>
      </c>
      <c r="S34">
        <v>23</v>
      </c>
      <c r="T34">
        <v>0</v>
      </c>
      <c r="U34" t="s">
        <v>24</v>
      </c>
      <c r="W34" t="s">
        <v>99</v>
      </c>
      <c r="X34" t="s">
        <v>77</v>
      </c>
      <c r="Y34">
        <v>15</v>
      </c>
      <c r="Z34">
        <v>12</v>
      </c>
    </row>
    <row r="35" spans="1:26">
      <c r="A35">
        <v>33</v>
      </c>
      <c r="B35">
        <v>34</v>
      </c>
      <c r="C35">
        <v>13</v>
      </c>
      <c r="D35">
        <v>3</v>
      </c>
      <c r="E35">
        <v>16</v>
      </c>
      <c r="F35">
        <v>19</v>
      </c>
      <c r="G35">
        <v>5</v>
      </c>
      <c r="H35">
        <v>2</v>
      </c>
      <c r="I35">
        <v>0</v>
      </c>
      <c r="J35">
        <v>4</v>
      </c>
      <c r="K35">
        <v>9</v>
      </c>
      <c r="L35">
        <v>1</v>
      </c>
      <c r="M35">
        <v>2</v>
      </c>
      <c r="N35">
        <v>4</v>
      </c>
      <c r="O35">
        <v>4</v>
      </c>
      <c r="P35">
        <v>4</v>
      </c>
      <c r="Q35">
        <v>4</v>
      </c>
      <c r="R35">
        <v>46</v>
      </c>
      <c r="S35">
        <v>24</v>
      </c>
      <c r="T35">
        <v>0</v>
      </c>
      <c r="U35" t="s">
        <v>24</v>
      </c>
      <c r="V35" t="s">
        <v>78</v>
      </c>
      <c r="W35" t="s">
        <v>79</v>
      </c>
      <c r="X35" t="s">
        <v>77</v>
      </c>
      <c r="Y35">
        <v>38</v>
      </c>
      <c r="Z35">
        <v>12</v>
      </c>
    </row>
    <row r="36" spans="1:26">
      <c r="A36">
        <v>34</v>
      </c>
      <c r="B36">
        <v>35</v>
      </c>
      <c r="C36">
        <v>23</v>
      </c>
      <c r="D36">
        <v>9</v>
      </c>
      <c r="E36">
        <v>14</v>
      </c>
      <c r="F36">
        <v>23</v>
      </c>
      <c r="G36">
        <v>11</v>
      </c>
      <c r="H36">
        <v>3</v>
      </c>
      <c r="I36">
        <v>1</v>
      </c>
      <c r="J36">
        <v>11</v>
      </c>
      <c r="K36">
        <v>15</v>
      </c>
      <c r="L36">
        <v>0</v>
      </c>
      <c r="M36">
        <v>0</v>
      </c>
      <c r="N36">
        <v>1</v>
      </c>
      <c r="O36">
        <v>2</v>
      </c>
      <c r="P36">
        <v>5</v>
      </c>
      <c r="Q36">
        <v>1</v>
      </c>
      <c r="R36">
        <v>11</v>
      </c>
      <c r="S36">
        <v>48</v>
      </c>
      <c r="T36">
        <v>2</v>
      </c>
      <c r="U36" t="s">
        <v>24</v>
      </c>
      <c r="W36" t="s">
        <v>100</v>
      </c>
      <c r="X36" t="s">
        <v>77</v>
      </c>
      <c r="Y36">
        <v>19</v>
      </c>
      <c r="Z36">
        <v>12</v>
      </c>
    </row>
    <row r="37" spans="1:26">
      <c r="A37">
        <v>35</v>
      </c>
      <c r="B37">
        <v>35</v>
      </c>
      <c r="C37">
        <v>19</v>
      </c>
      <c r="D37">
        <v>13</v>
      </c>
      <c r="E37">
        <v>12</v>
      </c>
      <c r="F37">
        <v>25</v>
      </c>
      <c r="G37">
        <v>9</v>
      </c>
      <c r="H37">
        <v>1</v>
      </c>
      <c r="I37">
        <v>3</v>
      </c>
      <c r="J37">
        <v>7</v>
      </c>
      <c r="K37">
        <v>18</v>
      </c>
      <c r="L37">
        <v>2</v>
      </c>
      <c r="M37">
        <v>3</v>
      </c>
      <c r="N37">
        <v>3</v>
      </c>
      <c r="O37">
        <v>4</v>
      </c>
      <c r="P37">
        <v>2</v>
      </c>
      <c r="Q37">
        <v>2</v>
      </c>
      <c r="R37">
        <v>17</v>
      </c>
      <c r="S37">
        <v>40</v>
      </c>
      <c r="T37">
        <v>2</v>
      </c>
      <c r="U37" t="s">
        <v>24</v>
      </c>
      <c r="W37" t="s">
        <v>101</v>
      </c>
      <c r="X37" t="s">
        <v>77</v>
      </c>
      <c r="Y37">
        <v>2</v>
      </c>
      <c r="Z37">
        <v>12</v>
      </c>
    </row>
    <row r="38" spans="1:26">
      <c r="A38">
        <v>36</v>
      </c>
      <c r="B38">
        <v>36</v>
      </c>
      <c r="C38">
        <v>29</v>
      </c>
      <c r="D38">
        <v>11</v>
      </c>
      <c r="E38">
        <v>12</v>
      </c>
      <c r="F38">
        <v>23</v>
      </c>
      <c r="G38">
        <v>7</v>
      </c>
      <c r="H38">
        <v>1</v>
      </c>
      <c r="I38">
        <v>1</v>
      </c>
      <c r="J38">
        <v>8</v>
      </c>
      <c r="K38">
        <v>19</v>
      </c>
      <c r="L38">
        <v>0</v>
      </c>
      <c r="M38">
        <v>3</v>
      </c>
      <c r="N38">
        <v>13</v>
      </c>
      <c r="O38">
        <v>14</v>
      </c>
      <c r="P38">
        <v>1</v>
      </c>
      <c r="Q38">
        <v>3</v>
      </c>
      <c r="R38">
        <v>3</v>
      </c>
      <c r="S38">
        <v>45</v>
      </c>
      <c r="T38">
        <v>2</v>
      </c>
      <c r="U38" t="s">
        <v>24</v>
      </c>
      <c r="W38" t="s">
        <v>83</v>
      </c>
      <c r="X38" t="s">
        <v>77</v>
      </c>
      <c r="Y38">
        <v>2</v>
      </c>
      <c r="Z38">
        <v>12</v>
      </c>
    </row>
    <row r="39" spans="1:26">
      <c r="A39">
        <v>37</v>
      </c>
      <c r="B39">
        <v>35</v>
      </c>
      <c r="C39">
        <v>20</v>
      </c>
      <c r="D39">
        <v>3</v>
      </c>
      <c r="E39">
        <v>15</v>
      </c>
      <c r="F39">
        <v>18</v>
      </c>
      <c r="G39">
        <v>3</v>
      </c>
      <c r="H39">
        <v>1</v>
      </c>
      <c r="I39">
        <v>0</v>
      </c>
      <c r="J39">
        <v>9</v>
      </c>
      <c r="K39">
        <v>17</v>
      </c>
      <c r="L39">
        <v>0</v>
      </c>
      <c r="M39">
        <v>1</v>
      </c>
      <c r="N39">
        <v>2</v>
      </c>
      <c r="O39">
        <v>3</v>
      </c>
      <c r="P39">
        <v>5</v>
      </c>
      <c r="Q39">
        <v>4</v>
      </c>
      <c r="R39">
        <v>10</v>
      </c>
      <c r="S39">
        <v>27</v>
      </c>
      <c r="T39">
        <v>1</v>
      </c>
      <c r="U39" t="s">
        <v>24</v>
      </c>
      <c r="W39" t="s">
        <v>89</v>
      </c>
      <c r="X39" t="s">
        <v>77</v>
      </c>
      <c r="Y39">
        <v>3</v>
      </c>
      <c r="Z39">
        <v>12</v>
      </c>
    </row>
    <row r="40" spans="1:26">
      <c r="A40">
        <v>38</v>
      </c>
      <c r="B40">
        <v>37</v>
      </c>
      <c r="C40">
        <v>8</v>
      </c>
      <c r="D40">
        <v>1</v>
      </c>
      <c r="E40">
        <v>9</v>
      </c>
      <c r="F40">
        <v>10</v>
      </c>
      <c r="G40">
        <v>8</v>
      </c>
      <c r="H40">
        <v>3</v>
      </c>
      <c r="I40">
        <v>2</v>
      </c>
      <c r="J40">
        <v>4</v>
      </c>
      <c r="K40">
        <v>11</v>
      </c>
      <c r="L40">
        <v>0</v>
      </c>
      <c r="M40">
        <v>4</v>
      </c>
      <c r="N40">
        <v>0</v>
      </c>
      <c r="O40">
        <v>0</v>
      </c>
      <c r="P40">
        <v>5</v>
      </c>
      <c r="Q40">
        <v>2</v>
      </c>
      <c r="R40">
        <v>2</v>
      </c>
      <c r="S40">
        <v>26</v>
      </c>
      <c r="T40">
        <v>0</v>
      </c>
      <c r="U40" t="s">
        <v>24</v>
      </c>
      <c r="V40" t="s">
        <v>78</v>
      </c>
      <c r="W40" t="s">
        <v>102</v>
      </c>
      <c r="X40" t="s">
        <v>77</v>
      </c>
      <c r="Y40">
        <v>7</v>
      </c>
      <c r="Z40">
        <v>1</v>
      </c>
    </row>
    <row r="41" spans="1:26">
      <c r="A41">
        <v>39</v>
      </c>
      <c r="B41">
        <v>36</v>
      </c>
      <c r="C41">
        <v>10</v>
      </c>
      <c r="D41">
        <v>1</v>
      </c>
      <c r="E41">
        <v>14</v>
      </c>
      <c r="F41">
        <v>15</v>
      </c>
      <c r="G41">
        <v>5</v>
      </c>
      <c r="H41">
        <v>3</v>
      </c>
      <c r="I41">
        <v>3</v>
      </c>
      <c r="J41">
        <v>4</v>
      </c>
      <c r="K41">
        <v>9</v>
      </c>
      <c r="L41">
        <v>1</v>
      </c>
      <c r="M41">
        <v>5</v>
      </c>
      <c r="N41">
        <v>1</v>
      </c>
      <c r="O41">
        <v>2</v>
      </c>
      <c r="P41">
        <v>1</v>
      </c>
      <c r="Q41">
        <v>1</v>
      </c>
      <c r="R41">
        <v>28</v>
      </c>
      <c r="S41">
        <v>21</v>
      </c>
      <c r="T41">
        <v>1</v>
      </c>
      <c r="U41" t="s">
        <v>24</v>
      </c>
      <c r="V41" t="s">
        <v>78</v>
      </c>
      <c r="W41" t="s">
        <v>88</v>
      </c>
      <c r="X41" t="s">
        <v>77</v>
      </c>
      <c r="Y41">
        <v>28</v>
      </c>
      <c r="Z41">
        <v>1</v>
      </c>
    </row>
    <row r="42" spans="1:26">
      <c r="A42">
        <v>40</v>
      </c>
      <c r="B42">
        <v>36</v>
      </c>
      <c r="C42">
        <v>13</v>
      </c>
      <c r="D42">
        <v>2</v>
      </c>
      <c r="E42">
        <v>12</v>
      </c>
      <c r="F42">
        <v>14</v>
      </c>
      <c r="G42">
        <v>4</v>
      </c>
      <c r="H42">
        <v>0</v>
      </c>
      <c r="I42">
        <v>0</v>
      </c>
      <c r="J42">
        <v>6</v>
      </c>
      <c r="K42">
        <v>9</v>
      </c>
      <c r="L42">
        <v>0</v>
      </c>
      <c r="M42">
        <v>1</v>
      </c>
      <c r="N42">
        <v>1</v>
      </c>
      <c r="O42">
        <v>2</v>
      </c>
      <c r="P42">
        <v>3</v>
      </c>
      <c r="Q42">
        <v>1</v>
      </c>
      <c r="R42">
        <v>15</v>
      </c>
      <c r="S42">
        <v>21</v>
      </c>
      <c r="T42">
        <v>1</v>
      </c>
      <c r="U42" t="s">
        <v>24</v>
      </c>
      <c r="V42" t="s">
        <v>78</v>
      </c>
      <c r="W42" t="s">
        <v>103</v>
      </c>
      <c r="X42" t="s">
        <v>77</v>
      </c>
      <c r="Y42">
        <v>5</v>
      </c>
      <c r="Z42">
        <v>1</v>
      </c>
    </row>
    <row r="43" spans="1:26">
      <c r="A43">
        <v>41</v>
      </c>
      <c r="B43">
        <v>36</v>
      </c>
      <c r="C43">
        <v>14</v>
      </c>
      <c r="D43">
        <v>6</v>
      </c>
      <c r="E43">
        <v>16</v>
      </c>
      <c r="F43">
        <v>22</v>
      </c>
      <c r="G43">
        <v>8</v>
      </c>
      <c r="H43">
        <v>4</v>
      </c>
      <c r="I43">
        <v>1</v>
      </c>
      <c r="J43">
        <v>7</v>
      </c>
      <c r="K43">
        <v>14</v>
      </c>
      <c r="L43">
        <v>0</v>
      </c>
      <c r="M43">
        <v>2</v>
      </c>
      <c r="N43">
        <v>0</v>
      </c>
      <c r="O43">
        <v>0</v>
      </c>
      <c r="P43">
        <v>0</v>
      </c>
      <c r="Q43">
        <v>3</v>
      </c>
      <c r="R43">
        <v>19</v>
      </c>
      <c r="S43">
        <v>33</v>
      </c>
      <c r="T43">
        <v>1</v>
      </c>
      <c r="U43" t="s">
        <v>24</v>
      </c>
      <c r="W43" t="s">
        <v>85</v>
      </c>
      <c r="X43" t="s">
        <v>77</v>
      </c>
      <c r="Y43">
        <v>23</v>
      </c>
      <c r="Z43">
        <v>1</v>
      </c>
    </row>
    <row r="44" spans="1:26">
      <c r="A44">
        <v>42</v>
      </c>
      <c r="B44">
        <v>35</v>
      </c>
      <c r="C44">
        <v>21</v>
      </c>
      <c r="D44">
        <v>9</v>
      </c>
      <c r="E44">
        <v>17</v>
      </c>
      <c r="F44">
        <v>26</v>
      </c>
      <c r="G44">
        <v>4</v>
      </c>
      <c r="H44">
        <v>1</v>
      </c>
      <c r="I44">
        <v>0</v>
      </c>
      <c r="J44">
        <v>8</v>
      </c>
      <c r="K44">
        <v>18</v>
      </c>
      <c r="L44">
        <v>0</v>
      </c>
      <c r="M44">
        <v>1</v>
      </c>
      <c r="N44">
        <v>5</v>
      </c>
      <c r="O44">
        <v>7</v>
      </c>
      <c r="P44">
        <v>0</v>
      </c>
      <c r="Q44">
        <v>3</v>
      </c>
      <c r="R44">
        <v>43</v>
      </c>
      <c r="S44">
        <v>30</v>
      </c>
      <c r="T44">
        <v>4</v>
      </c>
      <c r="U44" t="s">
        <v>24</v>
      </c>
      <c r="V44" t="s">
        <v>78</v>
      </c>
      <c r="W44" t="s">
        <v>1</v>
      </c>
      <c r="X44" t="s">
        <v>77</v>
      </c>
      <c r="Y44">
        <v>60</v>
      </c>
      <c r="Z44">
        <v>1</v>
      </c>
    </row>
    <row r="45" spans="1:26">
      <c r="A45">
        <v>43</v>
      </c>
      <c r="B45">
        <v>38</v>
      </c>
      <c r="C45">
        <v>23</v>
      </c>
      <c r="D45">
        <v>8</v>
      </c>
      <c r="E45">
        <v>13</v>
      </c>
      <c r="F45">
        <v>21</v>
      </c>
      <c r="G45">
        <v>10</v>
      </c>
      <c r="H45">
        <v>2</v>
      </c>
      <c r="I45">
        <v>0</v>
      </c>
      <c r="J45">
        <v>7</v>
      </c>
      <c r="K45">
        <v>8</v>
      </c>
      <c r="L45">
        <v>0</v>
      </c>
      <c r="M45">
        <v>1</v>
      </c>
      <c r="N45">
        <v>9</v>
      </c>
      <c r="O45">
        <v>10</v>
      </c>
      <c r="P45">
        <v>0</v>
      </c>
      <c r="Q45">
        <v>3</v>
      </c>
      <c r="R45">
        <v>34</v>
      </c>
      <c r="S45">
        <v>48</v>
      </c>
      <c r="T45">
        <v>3</v>
      </c>
      <c r="U45" t="s">
        <v>24</v>
      </c>
      <c r="V45" t="s">
        <v>78</v>
      </c>
      <c r="W45" t="s">
        <v>97</v>
      </c>
      <c r="X45" t="s">
        <v>77</v>
      </c>
      <c r="Y45">
        <v>31</v>
      </c>
      <c r="Z45">
        <v>1</v>
      </c>
    </row>
    <row r="46" spans="1:26">
      <c r="A46">
        <v>44</v>
      </c>
      <c r="B46">
        <v>17</v>
      </c>
      <c r="C46">
        <v>10</v>
      </c>
      <c r="D46">
        <v>3</v>
      </c>
      <c r="E46">
        <v>10</v>
      </c>
      <c r="F46">
        <v>13</v>
      </c>
      <c r="G46">
        <v>3</v>
      </c>
      <c r="H46">
        <v>1</v>
      </c>
      <c r="I46">
        <v>1</v>
      </c>
      <c r="J46">
        <v>3</v>
      </c>
      <c r="K46">
        <v>6</v>
      </c>
      <c r="L46">
        <v>0</v>
      </c>
      <c r="M46">
        <v>0</v>
      </c>
      <c r="N46">
        <v>4</v>
      </c>
      <c r="O46">
        <v>5</v>
      </c>
      <c r="P46">
        <v>0</v>
      </c>
      <c r="Q46">
        <v>6</v>
      </c>
      <c r="R46">
        <v>1</v>
      </c>
      <c r="S46">
        <v>16</v>
      </c>
      <c r="T46">
        <v>1</v>
      </c>
      <c r="U46" t="s">
        <v>24</v>
      </c>
      <c r="W46" t="s">
        <v>86</v>
      </c>
      <c r="X46" t="s">
        <v>77</v>
      </c>
      <c r="Y46">
        <v>19</v>
      </c>
      <c r="Z46">
        <v>1</v>
      </c>
    </row>
    <row r="47" spans="1:26">
      <c r="A47">
        <v>45</v>
      </c>
      <c r="B47">
        <v>38</v>
      </c>
      <c r="C47">
        <v>24</v>
      </c>
      <c r="D47">
        <v>6</v>
      </c>
      <c r="E47">
        <v>12</v>
      </c>
      <c r="F47">
        <v>18</v>
      </c>
      <c r="G47">
        <v>5</v>
      </c>
      <c r="H47">
        <v>1</v>
      </c>
      <c r="I47">
        <v>0</v>
      </c>
      <c r="J47">
        <v>9</v>
      </c>
      <c r="K47">
        <v>15</v>
      </c>
      <c r="L47">
        <v>0</v>
      </c>
      <c r="M47">
        <v>1</v>
      </c>
      <c r="N47">
        <v>6</v>
      </c>
      <c r="O47">
        <v>6</v>
      </c>
      <c r="P47">
        <v>4</v>
      </c>
      <c r="Q47">
        <v>2</v>
      </c>
      <c r="R47">
        <v>15</v>
      </c>
      <c r="U47" t="s">
        <v>24</v>
      </c>
      <c r="W47" t="s">
        <v>102</v>
      </c>
      <c r="X47" t="s">
        <v>77</v>
      </c>
      <c r="Y47">
        <v>30</v>
      </c>
      <c r="Z47">
        <v>1</v>
      </c>
    </row>
    <row r="48" spans="1:26">
      <c r="A48">
        <v>46</v>
      </c>
      <c r="B48">
        <v>37</v>
      </c>
      <c r="C48">
        <v>14</v>
      </c>
      <c r="D48">
        <v>5</v>
      </c>
      <c r="E48">
        <v>19</v>
      </c>
      <c r="F48">
        <v>24</v>
      </c>
      <c r="G48">
        <v>6</v>
      </c>
      <c r="H48">
        <v>1</v>
      </c>
      <c r="I48">
        <v>2</v>
      </c>
      <c r="J48">
        <v>4</v>
      </c>
      <c r="K48">
        <v>10</v>
      </c>
      <c r="L48">
        <v>0</v>
      </c>
      <c r="M48">
        <v>3</v>
      </c>
      <c r="N48">
        <v>6</v>
      </c>
      <c r="O48">
        <v>7</v>
      </c>
      <c r="P48">
        <v>4</v>
      </c>
      <c r="Q48">
        <v>2</v>
      </c>
      <c r="R48">
        <v>47</v>
      </c>
      <c r="S48">
        <v>29</v>
      </c>
      <c r="T48">
        <v>0</v>
      </c>
      <c r="U48" t="s">
        <v>24</v>
      </c>
      <c r="V48" t="s">
        <v>78</v>
      </c>
      <c r="W48" t="s">
        <v>104</v>
      </c>
      <c r="X48" t="s">
        <v>77</v>
      </c>
      <c r="Y48">
        <v>47</v>
      </c>
      <c r="Z48">
        <v>1</v>
      </c>
    </row>
    <row r="49" spans="1:26">
      <c r="A49">
        <v>47</v>
      </c>
      <c r="B49">
        <v>38</v>
      </c>
      <c r="C49">
        <v>34</v>
      </c>
      <c r="D49">
        <v>6</v>
      </c>
      <c r="E49">
        <v>9</v>
      </c>
      <c r="F49">
        <v>15</v>
      </c>
      <c r="G49">
        <v>6</v>
      </c>
      <c r="H49">
        <v>1</v>
      </c>
      <c r="I49">
        <v>0</v>
      </c>
      <c r="J49">
        <v>13</v>
      </c>
      <c r="K49">
        <v>18</v>
      </c>
      <c r="L49">
        <v>0</v>
      </c>
      <c r="M49">
        <v>1</v>
      </c>
      <c r="N49">
        <v>8</v>
      </c>
      <c r="O49">
        <v>8</v>
      </c>
      <c r="P49">
        <v>4</v>
      </c>
      <c r="Q49">
        <v>5</v>
      </c>
      <c r="R49">
        <v>34</v>
      </c>
      <c r="S49">
        <v>45</v>
      </c>
      <c r="T49">
        <v>4</v>
      </c>
      <c r="U49" t="s">
        <v>24</v>
      </c>
      <c r="W49" t="s">
        <v>95</v>
      </c>
      <c r="X49" t="s">
        <v>77</v>
      </c>
      <c r="Y49">
        <v>33</v>
      </c>
      <c r="Z49">
        <v>1</v>
      </c>
    </row>
    <row r="50" spans="1:26">
      <c r="A50">
        <v>48</v>
      </c>
      <c r="B50">
        <v>38</v>
      </c>
      <c r="C50">
        <v>16</v>
      </c>
      <c r="D50">
        <v>8</v>
      </c>
      <c r="E50">
        <v>14</v>
      </c>
      <c r="F50">
        <v>22</v>
      </c>
      <c r="G50">
        <v>5</v>
      </c>
      <c r="H50">
        <v>2</v>
      </c>
      <c r="I50">
        <v>0</v>
      </c>
      <c r="J50">
        <v>7</v>
      </c>
      <c r="K50">
        <v>11</v>
      </c>
      <c r="L50">
        <v>0</v>
      </c>
      <c r="M50">
        <v>1</v>
      </c>
      <c r="N50">
        <v>2</v>
      </c>
      <c r="O50">
        <v>4</v>
      </c>
      <c r="P50">
        <v>1</v>
      </c>
      <c r="Q50">
        <v>2</v>
      </c>
      <c r="R50">
        <v>47</v>
      </c>
      <c r="S50">
        <v>27</v>
      </c>
      <c r="T50">
        <v>3</v>
      </c>
      <c r="U50" t="s">
        <v>24</v>
      </c>
      <c r="W50" t="s">
        <v>105</v>
      </c>
      <c r="X50" t="s">
        <v>77</v>
      </c>
      <c r="Y50">
        <v>49</v>
      </c>
      <c r="Z50">
        <v>1</v>
      </c>
    </row>
    <row r="51" spans="1:26">
      <c r="A51">
        <v>49</v>
      </c>
      <c r="B51">
        <v>36</v>
      </c>
      <c r="C51">
        <v>18</v>
      </c>
      <c r="D51">
        <v>4</v>
      </c>
      <c r="E51">
        <v>11</v>
      </c>
      <c r="F51">
        <v>15</v>
      </c>
      <c r="G51">
        <v>10</v>
      </c>
      <c r="H51">
        <v>0</v>
      </c>
      <c r="I51">
        <v>1</v>
      </c>
      <c r="J51">
        <v>8</v>
      </c>
      <c r="K51">
        <v>10</v>
      </c>
      <c r="L51">
        <v>0</v>
      </c>
      <c r="M51">
        <v>0</v>
      </c>
      <c r="N51">
        <v>2</v>
      </c>
      <c r="O51">
        <v>2</v>
      </c>
      <c r="P51">
        <v>4</v>
      </c>
      <c r="Q51">
        <v>3</v>
      </c>
      <c r="R51">
        <v>30</v>
      </c>
      <c r="S51">
        <v>40</v>
      </c>
      <c r="T51">
        <v>3</v>
      </c>
      <c r="U51" t="s">
        <v>24</v>
      </c>
      <c r="V51" t="s">
        <v>78</v>
      </c>
      <c r="W51" t="s">
        <v>93</v>
      </c>
      <c r="X51" t="s">
        <v>77</v>
      </c>
      <c r="Y51">
        <v>40</v>
      </c>
      <c r="Z51">
        <v>1</v>
      </c>
    </row>
    <row r="52" spans="1:26">
      <c r="A52">
        <v>50</v>
      </c>
      <c r="B52">
        <v>41</v>
      </c>
      <c r="C52">
        <v>20</v>
      </c>
      <c r="D52">
        <v>5</v>
      </c>
      <c r="E52">
        <v>22</v>
      </c>
      <c r="F52">
        <v>27</v>
      </c>
      <c r="G52">
        <v>6</v>
      </c>
      <c r="H52">
        <v>1</v>
      </c>
      <c r="I52">
        <v>1</v>
      </c>
      <c r="J52">
        <v>6</v>
      </c>
      <c r="K52">
        <v>7</v>
      </c>
      <c r="L52">
        <v>0</v>
      </c>
      <c r="M52">
        <v>0</v>
      </c>
      <c r="N52">
        <v>8</v>
      </c>
      <c r="O52">
        <v>9</v>
      </c>
      <c r="P52">
        <v>0</v>
      </c>
      <c r="Q52">
        <v>3</v>
      </c>
      <c r="R52">
        <v>20</v>
      </c>
      <c r="S52">
        <v>34</v>
      </c>
      <c r="T52">
        <v>1</v>
      </c>
      <c r="U52" t="s">
        <v>24</v>
      </c>
      <c r="W52" t="s">
        <v>98</v>
      </c>
      <c r="X52" t="s">
        <v>77</v>
      </c>
      <c r="Y52">
        <v>26</v>
      </c>
      <c r="Z52">
        <v>1</v>
      </c>
    </row>
    <row r="53" spans="1:26">
      <c r="A53">
        <v>51</v>
      </c>
      <c r="B53">
        <v>38</v>
      </c>
      <c r="C53">
        <v>15</v>
      </c>
      <c r="D53">
        <v>9</v>
      </c>
      <c r="E53">
        <v>12</v>
      </c>
      <c r="F53">
        <v>21</v>
      </c>
      <c r="G53">
        <v>10</v>
      </c>
      <c r="H53">
        <v>3</v>
      </c>
      <c r="I53">
        <v>3</v>
      </c>
      <c r="J53">
        <v>5</v>
      </c>
      <c r="K53">
        <v>12</v>
      </c>
      <c r="L53">
        <v>0</v>
      </c>
      <c r="M53">
        <v>1</v>
      </c>
      <c r="N53">
        <v>5</v>
      </c>
      <c r="O53">
        <v>5</v>
      </c>
      <c r="P53">
        <v>1</v>
      </c>
      <c r="Q53">
        <v>2</v>
      </c>
      <c r="R53">
        <v>22</v>
      </c>
      <c r="S53">
        <v>37</v>
      </c>
      <c r="T53">
        <v>2</v>
      </c>
      <c r="U53" t="s">
        <v>24</v>
      </c>
      <c r="V53" t="s">
        <v>78</v>
      </c>
      <c r="W53" t="s">
        <v>105</v>
      </c>
      <c r="X53" t="s">
        <v>77</v>
      </c>
      <c r="Y53">
        <v>19</v>
      </c>
      <c r="Z53">
        <v>1</v>
      </c>
    </row>
    <row r="54" spans="1:26">
      <c r="A54">
        <v>52</v>
      </c>
      <c r="B54">
        <v>37</v>
      </c>
      <c r="C54">
        <v>23</v>
      </c>
      <c r="D54">
        <v>6</v>
      </c>
      <c r="E54">
        <v>17</v>
      </c>
      <c r="F54">
        <v>23</v>
      </c>
      <c r="G54">
        <v>8</v>
      </c>
      <c r="H54">
        <v>3</v>
      </c>
      <c r="I54">
        <v>1</v>
      </c>
      <c r="J54">
        <v>7</v>
      </c>
      <c r="K54">
        <v>13</v>
      </c>
      <c r="L54">
        <v>2</v>
      </c>
      <c r="M54">
        <v>2</v>
      </c>
      <c r="N54">
        <v>7</v>
      </c>
      <c r="O54">
        <v>8</v>
      </c>
      <c r="P54">
        <v>6</v>
      </c>
      <c r="Q54">
        <v>2</v>
      </c>
      <c r="R54">
        <v>7</v>
      </c>
      <c r="S54">
        <v>43</v>
      </c>
      <c r="T54">
        <v>2</v>
      </c>
      <c r="U54" t="s">
        <v>24</v>
      </c>
      <c r="V54" t="s">
        <v>78</v>
      </c>
      <c r="W54" t="s">
        <v>87</v>
      </c>
      <c r="X54" t="s">
        <v>77</v>
      </c>
      <c r="Y54">
        <v>10</v>
      </c>
      <c r="Z54">
        <v>2</v>
      </c>
    </row>
    <row r="55" spans="1:26">
      <c r="A55">
        <v>53</v>
      </c>
      <c r="B55">
        <v>37</v>
      </c>
      <c r="C55">
        <v>19</v>
      </c>
      <c r="D55">
        <v>5</v>
      </c>
      <c r="E55">
        <v>13</v>
      </c>
      <c r="F55">
        <v>18</v>
      </c>
      <c r="G55">
        <v>11</v>
      </c>
      <c r="H55">
        <v>4</v>
      </c>
      <c r="I55">
        <v>2</v>
      </c>
      <c r="J55">
        <v>6</v>
      </c>
      <c r="K55">
        <v>12</v>
      </c>
      <c r="L55">
        <v>1</v>
      </c>
      <c r="M55">
        <v>3</v>
      </c>
      <c r="N55">
        <v>6</v>
      </c>
      <c r="O55">
        <v>9</v>
      </c>
      <c r="P55">
        <v>2</v>
      </c>
      <c r="Q55">
        <v>3</v>
      </c>
      <c r="R55">
        <v>21</v>
      </c>
      <c r="S55">
        <v>45</v>
      </c>
      <c r="T55">
        <v>3</v>
      </c>
      <c r="U55" t="s">
        <v>24</v>
      </c>
      <c r="W55" t="s">
        <v>91</v>
      </c>
      <c r="X55" t="s">
        <v>77</v>
      </c>
      <c r="Y55">
        <v>28</v>
      </c>
      <c r="Z55">
        <v>2</v>
      </c>
    </row>
    <row r="56" spans="1:26">
      <c r="A56">
        <v>54</v>
      </c>
      <c r="B56">
        <v>38</v>
      </c>
      <c r="C56">
        <v>22</v>
      </c>
      <c r="D56">
        <v>7</v>
      </c>
      <c r="E56">
        <v>19</v>
      </c>
      <c r="F56">
        <v>26</v>
      </c>
      <c r="G56">
        <v>9</v>
      </c>
      <c r="H56">
        <v>3</v>
      </c>
      <c r="I56">
        <v>0</v>
      </c>
      <c r="J56">
        <v>7</v>
      </c>
      <c r="K56">
        <v>11</v>
      </c>
      <c r="L56">
        <v>0</v>
      </c>
      <c r="M56">
        <v>0</v>
      </c>
      <c r="N56">
        <v>8</v>
      </c>
      <c r="O56">
        <v>9</v>
      </c>
      <c r="P56">
        <v>1</v>
      </c>
      <c r="Q56">
        <v>5</v>
      </c>
      <c r="R56">
        <v>20</v>
      </c>
      <c r="S56">
        <v>42</v>
      </c>
      <c r="T56">
        <v>1</v>
      </c>
      <c r="U56" t="s">
        <v>24</v>
      </c>
      <c r="W56" t="s">
        <v>102</v>
      </c>
      <c r="X56" t="s">
        <v>77</v>
      </c>
      <c r="Y56">
        <v>22</v>
      </c>
      <c r="Z56">
        <v>2</v>
      </c>
    </row>
    <row r="57" spans="1:26">
      <c r="A57">
        <v>55</v>
      </c>
      <c r="B57">
        <v>40</v>
      </c>
      <c r="C57">
        <v>14</v>
      </c>
      <c r="D57">
        <v>8</v>
      </c>
      <c r="E57">
        <v>13</v>
      </c>
      <c r="F57">
        <v>21</v>
      </c>
      <c r="G57">
        <v>5</v>
      </c>
      <c r="H57">
        <v>1</v>
      </c>
      <c r="I57">
        <v>0</v>
      </c>
      <c r="J57">
        <v>5</v>
      </c>
      <c r="K57">
        <v>10</v>
      </c>
      <c r="L57">
        <v>0</v>
      </c>
      <c r="M57">
        <v>0</v>
      </c>
      <c r="N57">
        <v>4</v>
      </c>
      <c r="O57">
        <v>4</v>
      </c>
      <c r="P57">
        <v>6</v>
      </c>
      <c r="Q57">
        <v>4</v>
      </c>
      <c r="R57">
        <v>-23</v>
      </c>
      <c r="S57">
        <v>25</v>
      </c>
      <c r="T57">
        <v>1</v>
      </c>
      <c r="U57" t="s">
        <v>24</v>
      </c>
      <c r="V57" t="s">
        <v>78</v>
      </c>
      <c r="W57" t="s">
        <v>92</v>
      </c>
      <c r="X57" t="s">
        <v>80</v>
      </c>
      <c r="Y57">
        <v>-16</v>
      </c>
      <c r="Z57">
        <v>2</v>
      </c>
    </row>
    <row r="58" spans="1:26">
      <c r="A58">
        <v>56</v>
      </c>
      <c r="B58">
        <v>37</v>
      </c>
      <c r="C58">
        <v>16</v>
      </c>
      <c r="D58">
        <v>5</v>
      </c>
      <c r="E58">
        <v>20</v>
      </c>
      <c r="F58">
        <v>25</v>
      </c>
      <c r="G58">
        <v>12</v>
      </c>
      <c r="H58">
        <v>1</v>
      </c>
      <c r="I58">
        <v>2</v>
      </c>
      <c r="J58">
        <v>7</v>
      </c>
      <c r="K58">
        <v>14</v>
      </c>
      <c r="L58">
        <v>0</v>
      </c>
      <c r="M58">
        <v>1</v>
      </c>
      <c r="N58">
        <v>2</v>
      </c>
      <c r="O58">
        <v>3</v>
      </c>
      <c r="P58">
        <v>3</v>
      </c>
      <c r="Q58">
        <v>3</v>
      </c>
      <c r="R58">
        <v>28</v>
      </c>
      <c r="S58">
        <v>43</v>
      </c>
      <c r="T58">
        <v>6</v>
      </c>
      <c r="U58" t="s">
        <v>24</v>
      </c>
      <c r="V58" t="s">
        <v>78</v>
      </c>
      <c r="W58" t="s">
        <v>102</v>
      </c>
      <c r="X58" t="s">
        <v>77</v>
      </c>
      <c r="Y58">
        <v>38</v>
      </c>
      <c r="Z58">
        <v>2</v>
      </c>
    </row>
    <row r="59" spans="1:26">
      <c r="A59">
        <v>57</v>
      </c>
      <c r="B59">
        <v>41</v>
      </c>
      <c r="C59">
        <v>20</v>
      </c>
      <c r="D59">
        <v>7</v>
      </c>
      <c r="E59">
        <v>17</v>
      </c>
      <c r="F59">
        <v>24</v>
      </c>
      <c r="G59">
        <v>7</v>
      </c>
      <c r="H59">
        <v>3</v>
      </c>
      <c r="I59">
        <v>1</v>
      </c>
      <c r="J59">
        <v>8</v>
      </c>
      <c r="K59">
        <v>13</v>
      </c>
      <c r="L59">
        <v>1</v>
      </c>
      <c r="M59">
        <v>2</v>
      </c>
      <c r="N59">
        <v>3</v>
      </c>
      <c r="O59">
        <v>3</v>
      </c>
      <c r="P59">
        <v>9</v>
      </c>
      <c r="Q59">
        <v>4</v>
      </c>
      <c r="R59">
        <v>27</v>
      </c>
      <c r="S59">
        <v>34</v>
      </c>
      <c r="T59">
        <v>4</v>
      </c>
      <c r="U59" t="s">
        <v>24</v>
      </c>
      <c r="W59" t="s">
        <v>96</v>
      </c>
      <c r="X59" t="s">
        <v>77</v>
      </c>
      <c r="Y59">
        <v>31</v>
      </c>
      <c r="Z59">
        <v>2</v>
      </c>
    </row>
    <row r="60" spans="1:26">
      <c r="A60">
        <v>58</v>
      </c>
      <c r="B60">
        <v>37</v>
      </c>
      <c r="C60">
        <v>23</v>
      </c>
      <c r="D60">
        <v>6</v>
      </c>
      <c r="E60">
        <v>13</v>
      </c>
      <c r="F60">
        <v>19</v>
      </c>
      <c r="G60">
        <v>8</v>
      </c>
      <c r="H60">
        <v>2</v>
      </c>
      <c r="I60">
        <v>0</v>
      </c>
      <c r="J60">
        <v>9</v>
      </c>
      <c r="K60">
        <v>12</v>
      </c>
      <c r="L60">
        <v>1</v>
      </c>
      <c r="M60">
        <v>1</v>
      </c>
      <c r="N60">
        <v>4</v>
      </c>
      <c r="O60">
        <v>4</v>
      </c>
      <c r="P60">
        <v>4</v>
      </c>
      <c r="Q60">
        <v>0</v>
      </c>
      <c r="R60">
        <v>40</v>
      </c>
      <c r="S60">
        <v>40</v>
      </c>
      <c r="T60">
        <v>3</v>
      </c>
      <c r="U60" t="s">
        <v>24</v>
      </c>
      <c r="W60" t="s">
        <v>104</v>
      </c>
      <c r="X60" t="s">
        <v>77</v>
      </c>
      <c r="Y60">
        <v>50</v>
      </c>
      <c r="Z60">
        <v>2</v>
      </c>
    </row>
    <row r="61" spans="1:26">
      <c r="A61">
        <v>59</v>
      </c>
      <c r="B61">
        <v>37</v>
      </c>
      <c r="C61">
        <v>18</v>
      </c>
      <c r="D61">
        <v>4</v>
      </c>
      <c r="E61">
        <v>10</v>
      </c>
      <c r="F61">
        <v>14</v>
      </c>
      <c r="G61">
        <v>12</v>
      </c>
      <c r="H61">
        <v>1</v>
      </c>
      <c r="I61">
        <v>0</v>
      </c>
      <c r="J61">
        <v>7</v>
      </c>
      <c r="K61">
        <v>11</v>
      </c>
      <c r="L61">
        <v>0</v>
      </c>
      <c r="M61">
        <v>2</v>
      </c>
      <c r="N61">
        <v>4</v>
      </c>
      <c r="O61">
        <v>5</v>
      </c>
      <c r="P61">
        <v>2</v>
      </c>
      <c r="Q61">
        <v>3</v>
      </c>
      <c r="R61">
        <v>29</v>
      </c>
      <c r="S61">
        <v>45</v>
      </c>
      <c r="T61">
        <v>4</v>
      </c>
      <c r="U61" t="s">
        <v>24</v>
      </c>
      <c r="V61" t="s">
        <v>78</v>
      </c>
      <c r="W61" t="s">
        <v>96</v>
      </c>
      <c r="X61" t="s">
        <v>77</v>
      </c>
      <c r="Y61">
        <v>33</v>
      </c>
      <c r="Z61">
        <v>2</v>
      </c>
    </row>
    <row r="62" spans="1:26">
      <c r="A62">
        <v>60</v>
      </c>
      <c r="B62">
        <v>38</v>
      </c>
      <c r="C62">
        <v>20</v>
      </c>
      <c r="D62">
        <v>5</v>
      </c>
      <c r="E62">
        <v>16</v>
      </c>
      <c r="F62">
        <v>21</v>
      </c>
      <c r="G62">
        <v>11</v>
      </c>
      <c r="H62">
        <v>3</v>
      </c>
      <c r="I62">
        <v>2</v>
      </c>
      <c r="J62">
        <v>7</v>
      </c>
      <c r="K62">
        <v>16</v>
      </c>
      <c r="L62">
        <v>1</v>
      </c>
      <c r="M62">
        <v>3</v>
      </c>
      <c r="N62">
        <v>5</v>
      </c>
      <c r="O62">
        <v>6</v>
      </c>
      <c r="P62">
        <v>4</v>
      </c>
      <c r="Q62">
        <v>3</v>
      </c>
      <c r="R62">
        <v>34</v>
      </c>
      <c r="S62">
        <v>45</v>
      </c>
      <c r="T62">
        <v>1</v>
      </c>
      <c r="U62" t="s">
        <v>24</v>
      </c>
      <c r="V62" t="s">
        <v>78</v>
      </c>
      <c r="W62" t="s">
        <v>86</v>
      </c>
      <c r="X62" t="s">
        <v>77</v>
      </c>
      <c r="Y62">
        <v>39</v>
      </c>
      <c r="Z62">
        <v>2</v>
      </c>
    </row>
    <row r="63" spans="1:26">
      <c r="A63">
        <v>61</v>
      </c>
      <c r="B63">
        <v>38</v>
      </c>
      <c r="C63">
        <v>19</v>
      </c>
      <c r="D63">
        <v>7</v>
      </c>
      <c r="E63">
        <v>12</v>
      </c>
      <c r="F63">
        <v>19</v>
      </c>
      <c r="G63">
        <v>7</v>
      </c>
      <c r="H63">
        <v>1</v>
      </c>
      <c r="I63">
        <v>2</v>
      </c>
      <c r="J63">
        <v>7</v>
      </c>
      <c r="K63">
        <v>14</v>
      </c>
      <c r="L63">
        <v>0</v>
      </c>
      <c r="M63">
        <v>0</v>
      </c>
      <c r="N63">
        <v>5</v>
      </c>
      <c r="O63">
        <v>6</v>
      </c>
      <c r="P63">
        <v>5</v>
      </c>
      <c r="Q63">
        <v>4</v>
      </c>
      <c r="R63">
        <v>-9</v>
      </c>
      <c r="S63">
        <v>38</v>
      </c>
      <c r="T63">
        <v>2</v>
      </c>
      <c r="U63" t="s">
        <v>24</v>
      </c>
      <c r="V63" t="s">
        <v>78</v>
      </c>
      <c r="W63" t="s">
        <v>92</v>
      </c>
      <c r="X63" t="s">
        <v>80</v>
      </c>
      <c r="Y63">
        <v>-5</v>
      </c>
      <c r="Z63">
        <v>2</v>
      </c>
    </row>
    <row r="64" spans="1:26">
      <c r="A64">
        <v>62</v>
      </c>
      <c r="B64">
        <v>42</v>
      </c>
      <c r="C64">
        <v>21</v>
      </c>
      <c r="D64">
        <v>1</v>
      </c>
      <c r="E64">
        <v>18</v>
      </c>
      <c r="F64">
        <v>19</v>
      </c>
      <c r="G64">
        <v>5</v>
      </c>
      <c r="H64">
        <v>4</v>
      </c>
      <c r="I64">
        <v>1</v>
      </c>
      <c r="J64">
        <v>8</v>
      </c>
      <c r="K64">
        <v>14</v>
      </c>
      <c r="L64">
        <v>1</v>
      </c>
      <c r="M64">
        <v>2</v>
      </c>
      <c r="N64">
        <v>4</v>
      </c>
      <c r="O64">
        <v>4</v>
      </c>
      <c r="P64">
        <v>1</v>
      </c>
      <c r="Q64">
        <v>3</v>
      </c>
      <c r="R64">
        <v>18</v>
      </c>
      <c r="S64">
        <v>34</v>
      </c>
      <c r="T64">
        <v>4</v>
      </c>
      <c r="U64" t="s">
        <v>24</v>
      </c>
      <c r="W64" t="s">
        <v>94</v>
      </c>
      <c r="X64" t="s">
        <v>77</v>
      </c>
      <c r="Y64">
        <v>11</v>
      </c>
      <c r="Z64">
        <v>2</v>
      </c>
    </row>
    <row r="65" spans="1:26">
      <c r="A65">
        <v>63</v>
      </c>
      <c r="B65">
        <v>41</v>
      </c>
      <c r="C65">
        <v>24</v>
      </c>
      <c r="D65">
        <v>4</v>
      </c>
      <c r="E65">
        <v>12</v>
      </c>
      <c r="F65">
        <v>16</v>
      </c>
      <c r="G65">
        <v>6</v>
      </c>
      <c r="H65">
        <v>1</v>
      </c>
      <c r="I65">
        <v>0</v>
      </c>
      <c r="J65">
        <v>8</v>
      </c>
      <c r="K65">
        <v>10</v>
      </c>
      <c r="L65">
        <v>1</v>
      </c>
      <c r="M65">
        <v>1</v>
      </c>
      <c r="N65">
        <v>7</v>
      </c>
      <c r="O65">
        <v>10</v>
      </c>
      <c r="P65">
        <v>6</v>
      </c>
      <c r="Q65">
        <v>4</v>
      </c>
      <c r="R65">
        <v>12</v>
      </c>
      <c r="S65">
        <v>37</v>
      </c>
      <c r="T65">
        <v>1</v>
      </c>
      <c r="U65" t="s">
        <v>24</v>
      </c>
      <c r="V65" t="s">
        <v>78</v>
      </c>
      <c r="W65" t="s">
        <v>89</v>
      </c>
      <c r="X65" t="s">
        <v>77</v>
      </c>
      <c r="Y65">
        <v>8</v>
      </c>
      <c r="Z65">
        <v>2</v>
      </c>
    </row>
    <row r="66" spans="1:26">
      <c r="A66">
        <v>64</v>
      </c>
      <c r="B66">
        <v>38</v>
      </c>
      <c r="C66">
        <v>19</v>
      </c>
      <c r="D66">
        <v>4</v>
      </c>
      <c r="E66">
        <v>12</v>
      </c>
      <c r="F66">
        <v>16</v>
      </c>
      <c r="G66">
        <v>2</v>
      </c>
      <c r="H66">
        <v>2</v>
      </c>
      <c r="I66">
        <v>0</v>
      </c>
      <c r="J66">
        <v>5</v>
      </c>
      <c r="K66">
        <v>11</v>
      </c>
      <c r="L66">
        <v>0</v>
      </c>
      <c r="M66">
        <v>1</v>
      </c>
      <c r="N66">
        <v>9</v>
      </c>
      <c r="O66">
        <v>10</v>
      </c>
      <c r="P66">
        <v>3</v>
      </c>
      <c r="Q66">
        <v>4</v>
      </c>
      <c r="R66">
        <v>6</v>
      </c>
      <c r="S66">
        <v>24</v>
      </c>
      <c r="T66">
        <v>0</v>
      </c>
      <c r="U66" t="s">
        <v>24</v>
      </c>
      <c r="V66" t="s">
        <v>78</v>
      </c>
      <c r="W66" t="s">
        <v>103</v>
      </c>
      <c r="X66" t="s">
        <v>77</v>
      </c>
      <c r="Y66">
        <v>18</v>
      </c>
      <c r="Z66">
        <v>3</v>
      </c>
    </row>
    <row r="67" spans="1:26">
      <c r="A67">
        <v>65</v>
      </c>
      <c r="B67">
        <v>38</v>
      </c>
      <c r="C67">
        <v>18</v>
      </c>
      <c r="D67">
        <v>2</v>
      </c>
      <c r="E67">
        <v>16</v>
      </c>
      <c r="F67">
        <v>18</v>
      </c>
      <c r="G67">
        <v>6</v>
      </c>
      <c r="H67">
        <v>3</v>
      </c>
      <c r="I67">
        <v>0</v>
      </c>
      <c r="J67">
        <v>7</v>
      </c>
      <c r="K67">
        <v>15</v>
      </c>
      <c r="L67">
        <v>1</v>
      </c>
      <c r="M67">
        <v>3</v>
      </c>
      <c r="N67">
        <v>3</v>
      </c>
      <c r="O67">
        <v>4</v>
      </c>
      <c r="P67">
        <v>2</v>
      </c>
      <c r="Q67">
        <v>4</v>
      </c>
      <c r="R67">
        <v>-8</v>
      </c>
      <c r="S67">
        <v>30</v>
      </c>
      <c r="T67">
        <v>0</v>
      </c>
      <c r="U67" t="s">
        <v>24</v>
      </c>
      <c r="V67" t="s">
        <v>78</v>
      </c>
      <c r="W67" t="s">
        <v>85</v>
      </c>
      <c r="X67" t="s">
        <v>77</v>
      </c>
      <c r="Y67">
        <v>2</v>
      </c>
      <c r="Z67">
        <v>3</v>
      </c>
    </row>
    <row r="68" spans="1:26">
      <c r="A68">
        <v>66</v>
      </c>
      <c r="B68">
        <v>39</v>
      </c>
      <c r="C68">
        <v>26</v>
      </c>
      <c r="D68">
        <v>7</v>
      </c>
      <c r="E68">
        <v>17</v>
      </c>
      <c r="F68">
        <v>24</v>
      </c>
      <c r="G68">
        <v>6</v>
      </c>
      <c r="H68">
        <v>4</v>
      </c>
      <c r="I68">
        <v>0</v>
      </c>
      <c r="J68">
        <v>10</v>
      </c>
      <c r="K68">
        <v>18</v>
      </c>
      <c r="L68">
        <v>0</v>
      </c>
      <c r="M68">
        <v>2</v>
      </c>
      <c r="N68">
        <v>6</v>
      </c>
      <c r="O68">
        <v>8</v>
      </c>
      <c r="P68">
        <v>5</v>
      </c>
      <c r="Q68">
        <v>5</v>
      </c>
      <c r="R68">
        <v>-25</v>
      </c>
      <c r="S68">
        <v>40</v>
      </c>
      <c r="T68">
        <v>2</v>
      </c>
      <c r="U68" t="s">
        <v>24</v>
      </c>
      <c r="W68" t="s">
        <v>100</v>
      </c>
      <c r="X68" t="s">
        <v>80</v>
      </c>
      <c r="Y68">
        <v>-10</v>
      </c>
      <c r="Z68">
        <v>3</v>
      </c>
    </row>
    <row r="69" spans="1:26">
      <c r="A69">
        <v>67</v>
      </c>
      <c r="B69">
        <v>28</v>
      </c>
      <c r="C69">
        <v>19</v>
      </c>
      <c r="D69">
        <v>10</v>
      </c>
      <c r="E69">
        <v>8</v>
      </c>
      <c r="F69">
        <v>18</v>
      </c>
      <c r="G69">
        <v>6</v>
      </c>
      <c r="H69">
        <v>0</v>
      </c>
      <c r="I69">
        <v>1</v>
      </c>
      <c r="J69">
        <v>5</v>
      </c>
      <c r="K69">
        <v>13</v>
      </c>
      <c r="L69">
        <v>0</v>
      </c>
      <c r="M69">
        <v>1</v>
      </c>
      <c r="N69">
        <v>9</v>
      </c>
      <c r="O69">
        <v>9</v>
      </c>
      <c r="P69">
        <v>3</v>
      </c>
      <c r="Q69">
        <v>6</v>
      </c>
      <c r="R69">
        <v>2</v>
      </c>
      <c r="S69">
        <v>34</v>
      </c>
      <c r="T69">
        <v>1</v>
      </c>
      <c r="U69" t="s">
        <v>24</v>
      </c>
      <c r="W69" t="s">
        <v>103</v>
      </c>
      <c r="X69" t="s">
        <v>77</v>
      </c>
      <c r="Y69">
        <v>8</v>
      </c>
      <c r="Z69">
        <v>3</v>
      </c>
    </row>
    <row r="70" spans="1:26">
      <c r="A70">
        <v>68</v>
      </c>
      <c r="B70">
        <v>38</v>
      </c>
      <c r="C70">
        <v>27</v>
      </c>
      <c r="D70">
        <v>10</v>
      </c>
      <c r="E70">
        <v>13</v>
      </c>
      <c r="F70">
        <v>23</v>
      </c>
      <c r="G70">
        <v>8</v>
      </c>
      <c r="H70">
        <v>3</v>
      </c>
      <c r="I70">
        <v>0</v>
      </c>
      <c r="J70">
        <v>9</v>
      </c>
      <c r="K70">
        <v>15</v>
      </c>
      <c r="L70">
        <v>1</v>
      </c>
      <c r="M70">
        <v>1</v>
      </c>
      <c r="N70">
        <v>8</v>
      </c>
      <c r="O70">
        <v>8</v>
      </c>
      <c r="P70">
        <v>1</v>
      </c>
      <c r="Q70">
        <v>5</v>
      </c>
      <c r="R70">
        <v>7</v>
      </c>
      <c r="S70">
        <v>45</v>
      </c>
      <c r="T70">
        <v>2</v>
      </c>
      <c r="U70" t="s">
        <v>24</v>
      </c>
      <c r="W70" t="s">
        <v>90</v>
      </c>
      <c r="X70" t="s">
        <v>80</v>
      </c>
      <c r="Y70">
        <v>-2</v>
      </c>
      <c r="Z70">
        <v>3</v>
      </c>
    </row>
    <row r="71" spans="1:26">
      <c r="A71">
        <v>69</v>
      </c>
      <c r="B71">
        <v>27</v>
      </c>
      <c r="C71">
        <v>14</v>
      </c>
      <c r="D71">
        <v>1</v>
      </c>
      <c r="E71">
        <v>13</v>
      </c>
      <c r="F71">
        <v>14</v>
      </c>
      <c r="G71">
        <v>6</v>
      </c>
      <c r="H71">
        <v>5</v>
      </c>
      <c r="I71">
        <v>0</v>
      </c>
      <c r="J71">
        <v>5</v>
      </c>
      <c r="K71">
        <v>8</v>
      </c>
      <c r="L71">
        <v>0</v>
      </c>
      <c r="M71">
        <v>0</v>
      </c>
      <c r="N71">
        <v>4</v>
      </c>
      <c r="O71">
        <v>4</v>
      </c>
      <c r="P71">
        <v>2</v>
      </c>
      <c r="Q71">
        <v>6</v>
      </c>
      <c r="R71">
        <v>1</v>
      </c>
      <c r="S71">
        <v>28</v>
      </c>
      <c r="T71">
        <v>0</v>
      </c>
      <c r="U71" t="s">
        <v>24</v>
      </c>
      <c r="W71" t="s">
        <v>86</v>
      </c>
      <c r="X71" t="s">
        <v>80</v>
      </c>
      <c r="Y71">
        <v>-2</v>
      </c>
      <c r="Z71">
        <v>3</v>
      </c>
    </row>
    <row r="72" spans="1:26">
      <c r="A72">
        <v>70</v>
      </c>
      <c r="B72">
        <v>38</v>
      </c>
      <c r="C72">
        <v>26</v>
      </c>
      <c r="D72">
        <v>5</v>
      </c>
      <c r="E72">
        <v>15</v>
      </c>
      <c r="F72">
        <v>20</v>
      </c>
      <c r="G72">
        <v>7</v>
      </c>
      <c r="H72">
        <v>0</v>
      </c>
      <c r="I72">
        <v>3</v>
      </c>
      <c r="J72">
        <v>9</v>
      </c>
      <c r="K72">
        <v>15</v>
      </c>
      <c r="L72">
        <v>0</v>
      </c>
      <c r="M72">
        <v>0</v>
      </c>
      <c r="N72">
        <v>8</v>
      </c>
      <c r="O72">
        <v>9</v>
      </c>
      <c r="P72">
        <v>3</v>
      </c>
      <c r="Q72">
        <v>5</v>
      </c>
      <c r="R72">
        <v>15</v>
      </c>
      <c r="S72">
        <v>41</v>
      </c>
      <c r="T72">
        <v>2</v>
      </c>
      <c r="U72" t="s">
        <v>24</v>
      </c>
      <c r="V72" t="s">
        <v>78</v>
      </c>
      <c r="W72" t="s">
        <v>99</v>
      </c>
      <c r="X72" t="s">
        <v>77</v>
      </c>
      <c r="Y72">
        <v>25</v>
      </c>
      <c r="Z72">
        <v>3</v>
      </c>
    </row>
    <row r="73" spans="1:26">
      <c r="A73">
        <v>71</v>
      </c>
      <c r="B73">
        <v>34</v>
      </c>
      <c r="C73">
        <v>19</v>
      </c>
      <c r="D73">
        <v>2</v>
      </c>
      <c r="E73">
        <v>15</v>
      </c>
      <c r="F73">
        <v>17</v>
      </c>
      <c r="G73">
        <v>9</v>
      </c>
      <c r="H73">
        <v>2</v>
      </c>
      <c r="I73">
        <v>1</v>
      </c>
      <c r="J73">
        <v>7</v>
      </c>
      <c r="K73">
        <v>13</v>
      </c>
      <c r="L73">
        <v>2</v>
      </c>
      <c r="M73">
        <v>4</v>
      </c>
      <c r="N73">
        <v>3</v>
      </c>
      <c r="O73">
        <v>3</v>
      </c>
      <c r="P73">
        <v>1</v>
      </c>
      <c r="Q73">
        <v>6</v>
      </c>
      <c r="R73">
        <v>7</v>
      </c>
      <c r="S73">
        <v>40</v>
      </c>
      <c r="T73">
        <v>1</v>
      </c>
      <c r="U73" t="s">
        <v>24</v>
      </c>
      <c r="W73" t="s">
        <v>88</v>
      </c>
      <c r="X73" t="s">
        <v>77</v>
      </c>
      <c r="Y73">
        <v>4</v>
      </c>
      <c r="Z73">
        <v>3</v>
      </c>
    </row>
    <row r="74" spans="1:26">
      <c r="A74">
        <v>72</v>
      </c>
      <c r="B74">
        <v>37</v>
      </c>
      <c r="C74">
        <v>22</v>
      </c>
      <c r="D74">
        <v>5</v>
      </c>
      <c r="E74">
        <v>16</v>
      </c>
      <c r="F74">
        <v>21</v>
      </c>
      <c r="G74">
        <v>4</v>
      </c>
      <c r="H74">
        <v>5</v>
      </c>
      <c r="I74">
        <v>0</v>
      </c>
      <c r="J74">
        <v>8</v>
      </c>
      <c r="K74">
        <v>19</v>
      </c>
      <c r="L74">
        <v>0</v>
      </c>
      <c r="M74">
        <v>3</v>
      </c>
      <c r="N74">
        <v>6</v>
      </c>
      <c r="O74">
        <v>7</v>
      </c>
      <c r="P74">
        <v>4</v>
      </c>
      <c r="Q74">
        <v>4</v>
      </c>
      <c r="R74">
        <v>-13</v>
      </c>
      <c r="S74">
        <v>31</v>
      </c>
      <c r="T74">
        <v>2</v>
      </c>
      <c r="U74" t="s">
        <v>24</v>
      </c>
      <c r="V74" t="s">
        <v>78</v>
      </c>
      <c r="W74" t="s">
        <v>101</v>
      </c>
      <c r="X74" t="s">
        <v>80</v>
      </c>
      <c r="Y74">
        <v>-21</v>
      </c>
      <c r="Z74">
        <v>3</v>
      </c>
    </row>
    <row r="75" spans="1:26">
      <c r="A75">
        <v>73</v>
      </c>
      <c r="B75">
        <v>38</v>
      </c>
      <c r="C75">
        <v>32</v>
      </c>
      <c r="D75">
        <v>5</v>
      </c>
      <c r="E75">
        <v>18</v>
      </c>
      <c r="F75">
        <v>23</v>
      </c>
      <c r="G75">
        <v>11</v>
      </c>
      <c r="H75">
        <v>4</v>
      </c>
      <c r="I75">
        <v>0</v>
      </c>
      <c r="J75">
        <v>11</v>
      </c>
      <c r="K75">
        <v>15</v>
      </c>
      <c r="L75">
        <v>1</v>
      </c>
      <c r="M75">
        <v>2</v>
      </c>
      <c r="N75">
        <v>9</v>
      </c>
      <c r="O75">
        <v>11</v>
      </c>
      <c r="P75">
        <v>7</v>
      </c>
      <c r="Q75">
        <v>2</v>
      </c>
      <c r="R75">
        <v>8</v>
      </c>
      <c r="S75">
        <v>56</v>
      </c>
      <c r="T75">
        <v>0</v>
      </c>
      <c r="U75" t="s">
        <v>24</v>
      </c>
      <c r="V75" t="s">
        <v>78</v>
      </c>
      <c r="W75" t="s">
        <v>84</v>
      </c>
      <c r="X75" t="s">
        <v>77</v>
      </c>
      <c r="Y75">
        <v>12</v>
      </c>
      <c r="Z75">
        <v>3</v>
      </c>
    </row>
    <row r="76" spans="1:26">
      <c r="A76">
        <v>74</v>
      </c>
      <c r="B76">
        <v>37</v>
      </c>
      <c r="C76">
        <v>19</v>
      </c>
      <c r="D76">
        <v>5</v>
      </c>
      <c r="E76">
        <v>13</v>
      </c>
      <c r="F76">
        <v>18</v>
      </c>
      <c r="G76">
        <v>8</v>
      </c>
      <c r="H76">
        <v>6</v>
      </c>
      <c r="I76">
        <v>1</v>
      </c>
      <c r="J76">
        <v>6</v>
      </c>
      <c r="K76">
        <v>15</v>
      </c>
      <c r="L76">
        <v>0</v>
      </c>
      <c r="M76">
        <v>2</v>
      </c>
      <c r="N76">
        <v>7</v>
      </c>
      <c r="O76">
        <v>7</v>
      </c>
      <c r="P76">
        <v>6</v>
      </c>
      <c r="Q76">
        <v>4</v>
      </c>
      <c r="R76">
        <v>-13</v>
      </c>
      <c r="S76">
        <v>37</v>
      </c>
      <c r="T76">
        <v>1</v>
      </c>
      <c r="U76" t="s">
        <v>24</v>
      </c>
      <c r="W76" t="s">
        <v>106</v>
      </c>
      <c r="X76" t="s">
        <v>80</v>
      </c>
      <c r="Y76">
        <v>-12</v>
      </c>
      <c r="Z76">
        <v>3</v>
      </c>
    </row>
    <row r="77" spans="1:26">
      <c r="A77">
        <v>75</v>
      </c>
      <c r="B77">
        <v>37</v>
      </c>
      <c r="C77">
        <v>31</v>
      </c>
      <c r="D77">
        <v>4</v>
      </c>
      <c r="E77">
        <v>15</v>
      </c>
      <c r="F77">
        <v>19</v>
      </c>
      <c r="G77">
        <v>5</v>
      </c>
      <c r="H77">
        <v>4</v>
      </c>
      <c r="I77">
        <v>3</v>
      </c>
      <c r="J77">
        <v>11</v>
      </c>
      <c r="K77">
        <v>15</v>
      </c>
      <c r="L77">
        <v>0</v>
      </c>
      <c r="M77">
        <v>2</v>
      </c>
      <c r="N77">
        <v>9</v>
      </c>
      <c r="O77">
        <v>11</v>
      </c>
      <c r="P77">
        <v>3</v>
      </c>
      <c r="Q77">
        <v>4</v>
      </c>
      <c r="R77">
        <v>9</v>
      </c>
      <c r="S77">
        <v>43</v>
      </c>
      <c r="T77">
        <v>5</v>
      </c>
      <c r="U77" t="s">
        <v>24</v>
      </c>
      <c r="W77" t="s">
        <v>85</v>
      </c>
      <c r="X77" t="s">
        <v>77</v>
      </c>
      <c r="Y77">
        <v>8</v>
      </c>
      <c r="Z77">
        <v>3</v>
      </c>
    </row>
    <row r="78" spans="1:26">
      <c r="A78">
        <v>76</v>
      </c>
      <c r="B78">
        <v>24</v>
      </c>
      <c r="C78">
        <v>7</v>
      </c>
      <c r="D78">
        <v>1</v>
      </c>
      <c r="E78">
        <v>13</v>
      </c>
      <c r="F78">
        <v>14</v>
      </c>
      <c r="G78">
        <v>5</v>
      </c>
      <c r="H78">
        <v>5</v>
      </c>
      <c r="I78">
        <v>2</v>
      </c>
      <c r="J78">
        <v>3</v>
      </c>
      <c r="K78">
        <v>4</v>
      </c>
      <c r="L78">
        <v>0</v>
      </c>
      <c r="M78">
        <v>0</v>
      </c>
      <c r="N78">
        <v>1</v>
      </c>
      <c r="O78">
        <v>2</v>
      </c>
      <c r="P78">
        <v>6</v>
      </c>
      <c r="Q78">
        <v>6</v>
      </c>
      <c r="R78">
        <v>9</v>
      </c>
      <c r="S78">
        <v>18</v>
      </c>
      <c r="T78">
        <v>1</v>
      </c>
      <c r="U78" t="s">
        <v>24</v>
      </c>
      <c r="V78" t="s">
        <v>78</v>
      </c>
      <c r="W78" t="s">
        <v>90</v>
      </c>
      <c r="X78" t="s">
        <v>77</v>
      </c>
      <c r="Y78">
        <v>11</v>
      </c>
      <c r="Z78">
        <v>3</v>
      </c>
    </row>
    <row r="79" spans="1:26">
      <c r="A79">
        <v>77</v>
      </c>
      <c r="B79">
        <v>42</v>
      </c>
      <c r="C79">
        <v>33</v>
      </c>
      <c r="D79">
        <v>7</v>
      </c>
      <c r="E79">
        <v>23</v>
      </c>
      <c r="F79">
        <v>30</v>
      </c>
      <c r="G79">
        <v>7</v>
      </c>
      <c r="H79">
        <v>6</v>
      </c>
      <c r="I79">
        <v>1</v>
      </c>
      <c r="J79">
        <v>13</v>
      </c>
      <c r="K79">
        <v>22</v>
      </c>
      <c r="L79">
        <v>1</v>
      </c>
      <c r="M79">
        <v>1</v>
      </c>
      <c r="N79">
        <v>6</v>
      </c>
      <c r="O79">
        <v>6</v>
      </c>
      <c r="P79">
        <v>6</v>
      </c>
      <c r="Q79">
        <v>5</v>
      </c>
      <c r="R79">
        <v>10</v>
      </c>
      <c r="S79">
        <v>48</v>
      </c>
      <c r="T79">
        <v>6</v>
      </c>
      <c r="U79" t="s">
        <v>24</v>
      </c>
      <c r="W79" t="s">
        <v>87</v>
      </c>
      <c r="X79" t="s">
        <v>77</v>
      </c>
      <c r="Y79">
        <v>23</v>
      </c>
      <c r="Z79">
        <v>3</v>
      </c>
    </row>
    <row r="80" spans="1:26">
      <c r="A80">
        <v>78</v>
      </c>
      <c r="B80">
        <v>37</v>
      </c>
      <c r="C80">
        <v>26</v>
      </c>
      <c r="D80">
        <v>2</v>
      </c>
      <c r="E80">
        <v>18</v>
      </c>
      <c r="F80">
        <v>20</v>
      </c>
      <c r="G80">
        <v>7</v>
      </c>
      <c r="H80">
        <v>2</v>
      </c>
      <c r="I80">
        <v>2</v>
      </c>
      <c r="J80">
        <v>10</v>
      </c>
      <c r="K80">
        <v>17</v>
      </c>
      <c r="L80">
        <v>2</v>
      </c>
      <c r="M80">
        <v>3</v>
      </c>
      <c r="N80">
        <v>4</v>
      </c>
      <c r="O80">
        <v>4</v>
      </c>
      <c r="P80">
        <v>1</v>
      </c>
      <c r="Q80">
        <v>4</v>
      </c>
      <c r="R80">
        <v>7</v>
      </c>
      <c r="S80">
        <v>42</v>
      </c>
      <c r="T80">
        <v>2</v>
      </c>
      <c r="U80" t="s">
        <v>24</v>
      </c>
      <c r="V80" t="s">
        <v>78</v>
      </c>
      <c r="W80" t="s">
        <v>91</v>
      </c>
      <c r="X80" t="s">
        <v>77</v>
      </c>
      <c r="Y80">
        <v>6</v>
      </c>
      <c r="Z80">
        <v>4</v>
      </c>
    </row>
    <row r="81" spans="1:26">
      <c r="A81">
        <v>79</v>
      </c>
      <c r="B81">
        <v>37</v>
      </c>
      <c r="C81">
        <v>37</v>
      </c>
      <c r="D81">
        <v>5</v>
      </c>
      <c r="E81">
        <v>17</v>
      </c>
      <c r="F81">
        <v>22</v>
      </c>
      <c r="G81">
        <v>8</v>
      </c>
      <c r="H81">
        <v>2</v>
      </c>
      <c r="I81">
        <v>0</v>
      </c>
      <c r="J81">
        <v>11</v>
      </c>
      <c r="K81">
        <v>20</v>
      </c>
      <c r="L81">
        <v>2</v>
      </c>
      <c r="M81">
        <v>2</v>
      </c>
      <c r="N81">
        <v>13</v>
      </c>
      <c r="O81">
        <v>16</v>
      </c>
      <c r="P81">
        <v>8</v>
      </c>
      <c r="Q81">
        <v>4</v>
      </c>
      <c r="R81">
        <v>-29</v>
      </c>
      <c r="S81">
        <v>56</v>
      </c>
      <c r="T81">
        <v>0</v>
      </c>
      <c r="U81" t="s">
        <v>24</v>
      </c>
      <c r="W81" t="s">
        <v>92</v>
      </c>
      <c r="X81" t="s">
        <v>80</v>
      </c>
      <c r="Y81">
        <v>-28</v>
      </c>
      <c r="Z81">
        <v>4</v>
      </c>
    </row>
    <row r="82" spans="1:26">
      <c r="A82">
        <v>80</v>
      </c>
      <c r="B82">
        <v>35</v>
      </c>
      <c r="C82">
        <v>26</v>
      </c>
      <c r="D82">
        <v>4</v>
      </c>
      <c r="E82">
        <v>8</v>
      </c>
      <c r="F82">
        <v>12</v>
      </c>
      <c r="G82">
        <v>5</v>
      </c>
      <c r="H82">
        <v>5</v>
      </c>
      <c r="I82">
        <v>0</v>
      </c>
      <c r="J82">
        <v>11</v>
      </c>
      <c r="K82">
        <v>18</v>
      </c>
      <c r="L82">
        <v>0</v>
      </c>
      <c r="M82">
        <v>2</v>
      </c>
      <c r="N82">
        <v>4</v>
      </c>
      <c r="O82">
        <v>5</v>
      </c>
      <c r="P82">
        <v>4</v>
      </c>
      <c r="Q82">
        <v>4</v>
      </c>
      <c r="R82">
        <v>-14</v>
      </c>
      <c r="S82">
        <v>36</v>
      </c>
      <c r="T82">
        <v>3</v>
      </c>
      <c r="U82" t="s">
        <v>24</v>
      </c>
      <c r="V82" t="s">
        <v>78</v>
      </c>
      <c r="W82" t="s">
        <v>100</v>
      </c>
      <c r="X82" t="s">
        <v>80</v>
      </c>
      <c r="Y82">
        <v>-22</v>
      </c>
      <c r="Z82">
        <v>4</v>
      </c>
    </row>
    <row r="83" spans="1:26">
      <c r="A83">
        <v>81</v>
      </c>
      <c r="B83">
        <v>38</v>
      </c>
      <c r="C83">
        <v>24</v>
      </c>
      <c r="D83">
        <v>3</v>
      </c>
      <c r="E83">
        <v>20</v>
      </c>
      <c r="F83">
        <v>23</v>
      </c>
      <c r="G83">
        <v>12</v>
      </c>
      <c r="H83">
        <v>2</v>
      </c>
      <c r="I83">
        <v>2</v>
      </c>
      <c r="J83">
        <v>10</v>
      </c>
      <c r="K83">
        <v>14</v>
      </c>
      <c r="L83">
        <v>0</v>
      </c>
      <c r="M83">
        <v>1</v>
      </c>
      <c r="N83">
        <v>4</v>
      </c>
      <c r="O83">
        <v>4</v>
      </c>
      <c r="P83">
        <v>4</v>
      </c>
      <c r="Q83">
        <v>3</v>
      </c>
      <c r="R83">
        <v>19</v>
      </c>
      <c r="S83">
        <v>51</v>
      </c>
      <c r="T83">
        <v>4</v>
      </c>
      <c r="U83" t="s">
        <v>24</v>
      </c>
      <c r="V83" t="s">
        <v>78</v>
      </c>
      <c r="W83" t="s">
        <v>106</v>
      </c>
      <c r="X83" t="s">
        <v>77</v>
      </c>
      <c r="Y83">
        <v>30</v>
      </c>
      <c r="Z83">
        <v>4</v>
      </c>
    </row>
    <row r="84" spans="1:26">
      <c r="A84">
        <v>82</v>
      </c>
      <c r="B84">
        <v>38</v>
      </c>
      <c r="C84">
        <v>36</v>
      </c>
      <c r="D84">
        <v>0</v>
      </c>
      <c r="E84">
        <v>12</v>
      </c>
      <c r="F84">
        <v>12</v>
      </c>
      <c r="G84">
        <v>9</v>
      </c>
      <c r="H84">
        <v>4</v>
      </c>
      <c r="I84">
        <v>2</v>
      </c>
      <c r="J84">
        <v>14</v>
      </c>
      <c r="K84">
        <v>18</v>
      </c>
      <c r="L84">
        <v>0</v>
      </c>
      <c r="M84">
        <v>1</v>
      </c>
      <c r="N84">
        <v>8</v>
      </c>
      <c r="O84">
        <v>10</v>
      </c>
      <c r="P84">
        <v>2</v>
      </c>
      <c r="Q84">
        <v>5</v>
      </c>
      <c r="R84">
        <v>35</v>
      </c>
      <c r="S84">
        <v>58</v>
      </c>
      <c r="T84">
        <v>5</v>
      </c>
      <c r="U84" t="s">
        <v>24</v>
      </c>
      <c r="W84" t="s">
        <v>96</v>
      </c>
      <c r="X84" t="s">
        <v>77</v>
      </c>
      <c r="Y84">
        <v>35</v>
      </c>
      <c r="Z84">
        <v>4</v>
      </c>
    </row>
    <row r="85" spans="1:24">
      <c r="A85" s="1" t="s">
        <v>107</v>
      </c>
      <c r="B85" s="1">
        <f>SUM(B3:B84)</f>
        <v>2610</v>
      </c>
      <c r="C85" s="1">
        <f t="shared" ref="C85:R85" si="0">SUM(C3:C84)</f>
        <v>1269</v>
      </c>
      <c r="D85" s="1">
        <f t="shared" si="0"/>
        <v>371</v>
      </c>
      <c r="E85" s="1">
        <f t="shared" si="0"/>
        <v>1018</v>
      </c>
      <c r="F85" s="1">
        <f t="shared" si="0"/>
        <v>1389</v>
      </c>
      <c r="G85" s="1">
        <f t="shared" si="0"/>
        <v>511</v>
      </c>
      <c r="H85" s="1">
        <f t="shared" si="0"/>
        <v>164</v>
      </c>
      <c r="I85" s="1">
        <f t="shared" si="0"/>
        <v>64</v>
      </c>
      <c r="J85" s="1">
        <f t="shared" si="0"/>
        <v>467</v>
      </c>
      <c r="K85" s="1">
        <f t="shared" si="0"/>
        <v>884</v>
      </c>
      <c r="L85" s="1">
        <f t="shared" si="0"/>
        <v>31</v>
      </c>
      <c r="M85" s="1">
        <f t="shared" si="0"/>
        <v>119</v>
      </c>
      <c r="N85" s="1">
        <f t="shared" si="0"/>
        <v>304</v>
      </c>
      <c r="O85" s="1">
        <f t="shared" si="0"/>
        <v>367</v>
      </c>
      <c r="P85" s="1">
        <f t="shared" si="0"/>
        <v>222</v>
      </c>
      <c r="Q85" s="1">
        <f t="shared" si="0"/>
        <v>245</v>
      </c>
      <c r="R85" s="1">
        <f t="shared" si="0"/>
        <v>969</v>
      </c>
      <c r="T85" s="1">
        <f>SUM(T3:T84)</f>
        <v>109</v>
      </c>
      <c r="X85" s="1">
        <f>COUNTIFS(X3:X84,"=W")</f>
        <v>64</v>
      </c>
    </row>
    <row r="86" spans="1:25">
      <c r="A86" s="1" t="s">
        <v>108</v>
      </c>
      <c r="B86" s="2">
        <f>AVERAGE(B3:B84)</f>
        <v>31.8292682926829</v>
      </c>
      <c r="C86" s="2">
        <f>J86*2+L86+N86</f>
        <v>15.4756097560976</v>
      </c>
      <c r="D86" s="2">
        <f t="shared" ref="D86:R86" si="1">AVERAGE(D3:D84)</f>
        <v>4.52439024390244</v>
      </c>
      <c r="E86" s="2">
        <f>F86-D86</f>
        <v>12.4146341463415</v>
      </c>
      <c r="F86" s="2">
        <f t="shared" si="1"/>
        <v>16.9390243902439</v>
      </c>
      <c r="G86" s="2">
        <f t="shared" si="1"/>
        <v>6.23170731707317</v>
      </c>
      <c r="H86" s="2">
        <f t="shared" si="1"/>
        <v>2</v>
      </c>
      <c r="I86" s="2">
        <f t="shared" si="1"/>
        <v>0.780487804878049</v>
      </c>
      <c r="J86" s="2">
        <f t="shared" si="1"/>
        <v>5.69512195121951</v>
      </c>
      <c r="K86" s="2">
        <f t="shared" si="1"/>
        <v>10.780487804878</v>
      </c>
      <c r="L86" s="2">
        <f t="shared" si="1"/>
        <v>0.378048780487805</v>
      </c>
      <c r="M86" s="2">
        <f t="shared" si="1"/>
        <v>1.45121951219512</v>
      </c>
      <c r="N86" s="2">
        <f t="shared" si="1"/>
        <v>3.70731707317073</v>
      </c>
      <c r="O86" s="2">
        <f t="shared" si="1"/>
        <v>4.47560975609756</v>
      </c>
      <c r="P86" s="2">
        <f t="shared" si="1"/>
        <v>2.70731707317073</v>
      </c>
      <c r="Q86" s="2">
        <f t="shared" si="1"/>
        <v>2.98780487804878</v>
      </c>
      <c r="R86" s="2">
        <f t="shared" si="1"/>
        <v>11.8170731707317</v>
      </c>
      <c r="S86" s="1"/>
      <c r="T86" s="1"/>
      <c r="U86" s="1"/>
      <c r="Y86" s="2">
        <f>AVERAGE(Y3:Y84)</f>
        <v>14.2682926829268</v>
      </c>
    </row>
    <row r="87" spans="1:22">
      <c r="A87" s="1" t="s">
        <v>35</v>
      </c>
      <c r="B87" s="1">
        <v>35</v>
      </c>
      <c r="C87">
        <f>J87*2+L87+N87</f>
        <v>30</v>
      </c>
      <c r="D87">
        <v>4</v>
      </c>
      <c r="E87">
        <v>13</v>
      </c>
      <c r="F87">
        <v>17</v>
      </c>
      <c r="G87">
        <v>9</v>
      </c>
      <c r="H87">
        <v>3</v>
      </c>
      <c r="I87">
        <v>1</v>
      </c>
      <c r="J87">
        <v>8</v>
      </c>
      <c r="K87">
        <v>12</v>
      </c>
      <c r="L87">
        <v>1</v>
      </c>
      <c r="M87">
        <v>3</v>
      </c>
      <c r="N87">
        <v>13</v>
      </c>
      <c r="O87">
        <v>15</v>
      </c>
      <c r="P87">
        <v>1</v>
      </c>
      <c r="Q87">
        <v>2</v>
      </c>
      <c r="R87">
        <v>18</v>
      </c>
      <c r="S87">
        <v>49</v>
      </c>
      <c r="T87">
        <v>3</v>
      </c>
      <c r="V87" s="1"/>
    </row>
    <row r="88" spans="1:23">
      <c r="A88" s="1" t="s">
        <v>109</v>
      </c>
      <c r="B88">
        <v>38</v>
      </c>
      <c r="C88">
        <f>J88*2+L88+N88</f>
        <v>21</v>
      </c>
      <c r="D88">
        <v>7</v>
      </c>
      <c r="E88">
        <v>14</v>
      </c>
      <c r="F88">
        <v>21</v>
      </c>
      <c r="G88">
        <v>14</v>
      </c>
      <c r="H88">
        <v>3</v>
      </c>
      <c r="I88">
        <v>2</v>
      </c>
      <c r="J88">
        <v>7</v>
      </c>
      <c r="K88">
        <v>10</v>
      </c>
      <c r="L88">
        <v>2</v>
      </c>
      <c r="M88">
        <v>4</v>
      </c>
      <c r="N88">
        <v>5</v>
      </c>
      <c r="O88">
        <v>5</v>
      </c>
      <c r="P88">
        <v>1</v>
      </c>
      <c r="Q88">
        <v>3</v>
      </c>
      <c r="R88">
        <v>37</v>
      </c>
      <c r="S88">
        <v>54</v>
      </c>
      <c r="T88">
        <v>1</v>
      </c>
      <c r="W88" s="1"/>
    </row>
    <row r="89" spans="1:18">
      <c r="A89" s="1" t="s">
        <v>110</v>
      </c>
      <c r="B89" s="1">
        <f>MAX(B3:B84)</f>
        <v>42</v>
      </c>
      <c r="C89" s="1">
        <f t="shared" ref="C89:P89" si="2">MAX(C3:C84)</f>
        <v>37</v>
      </c>
      <c r="D89" s="1">
        <f t="shared" si="2"/>
        <v>13</v>
      </c>
      <c r="E89" s="1">
        <f t="shared" si="2"/>
        <v>23</v>
      </c>
      <c r="F89" s="1">
        <f t="shared" si="2"/>
        <v>30</v>
      </c>
      <c r="G89" s="1">
        <f t="shared" si="2"/>
        <v>12</v>
      </c>
      <c r="H89" s="1">
        <f t="shared" si="2"/>
        <v>6</v>
      </c>
      <c r="I89" s="1">
        <f t="shared" si="2"/>
        <v>3</v>
      </c>
      <c r="J89" s="1">
        <f t="shared" si="2"/>
        <v>14</v>
      </c>
      <c r="K89" s="1">
        <f t="shared" si="2"/>
        <v>22</v>
      </c>
      <c r="L89" s="1">
        <f t="shared" si="2"/>
        <v>2</v>
      </c>
      <c r="M89" s="1">
        <f t="shared" si="2"/>
        <v>5</v>
      </c>
      <c r="N89" s="1">
        <f t="shared" si="2"/>
        <v>13</v>
      </c>
      <c r="O89" s="1">
        <f t="shared" si="2"/>
        <v>16</v>
      </c>
      <c r="P89" s="1">
        <f t="shared" si="2"/>
        <v>9</v>
      </c>
      <c r="Q89" s="1"/>
      <c r="R89" s="1"/>
    </row>
    <row r="90" spans="1:2">
      <c r="A90" s="1"/>
      <c r="B90" s="1"/>
    </row>
    <row r="91" spans="1:5">
      <c r="A91" s="1" t="s">
        <v>111</v>
      </c>
      <c r="B91" s="1" t="s">
        <v>38</v>
      </c>
      <c r="C91" t="s">
        <v>36</v>
      </c>
      <c r="D91" t="s">
        <v>37</v>
      </c>
      <c r="E91" t="s">
        <v>112</v>
      </c>
    </row>
    <row r="92" spans="1:13">
      <c r="A92" s="1" t="s">
        <v>40</v>
      </c>
      <c r="C92" s="1" t="s">
        <v>113</v>
      </c>
      <c r="E92" t="s">
        <v>114</v>
      </c>
      <c r="G92" t="s">
        <v>115</v>
      </c>
      <c r="I92" t="s">
        <v>116</v>
      </c>
      <c r="K92" t="s">
        <v>117</v>
      </c>
      <c r="M92" t="s">
        <v>118</v>
      </c>
    </row>
    <row r="93" spans="1:5">
      <c r="A93" s="1" t="s">
        <v>41</v>
      </c>
      <c r="C93" t="s">
        <v>119</v>
      </c>
      <c r="D93" t="s">
        <v>120</v>
      </c>
      <c r="E93" t="s">
        <v>121</v>
      </c>
    </row>
    <row r="94" spans="1:7">
      <c r="A94" s="1" t="s">
        <v>42</v>
      </c>
      <c r="C94" t="s">
        <v>122</v>
      </c>
      <c r="D94" t="s">
        <v>119</v>
      </c>
      <c r="E94" t="s">
        <v>123</v>
      </c>
      <c r="F94" t="s">
        <v>120</v>
      </c>
      <c r="G94" t="s">
        <v>121</v>
      </c>
    </row>
    <row r="95" spans="1:2">
      <c r="A95" t="s">
        <v>124</v>
      </c>
      <c r="B95" t="s">
        <v>125</v>
      </c>
    </row>
    <row r="96" spans="1:2">
      <c r="A96" t="s">
        <v>126</v>
      </c>
      <c r="B96" t="s">
        <v>125</v>
      </c>
    </row>
    <row r="98" spans="1:1">
      <c r="A98" t="s">
        <v>127</v>
      </c>
    </row>
    <row r="99" spans="1:25">
      <c r="A99" t="s">
        <v>69</v>
      </c>
      <c r="B99" t="s">
        <v>1</v>
      </c>
      <c r="C99" t="s">
        <v>2</v>
      </c>
      <c r="D99" t="s">
        <v>3</v>
      </c>
      <c r="E99" t="s">
        <v>4</v>
      </c>
      <c r="F99" t="s">
        <v>5</v>
      </c>
      <c r="G99" t="s">
        <v>6</v>
      </c>
      <c r="H99" t="s">
        <v>7</v>
      </c>
      <c r="I99" t="s">
        <v>8</v>
      </c>
      <c r="J99" t="s">
        <v>9</v>
      </c>
      <c r="K99" t="s">
        <v>10</v>
      </c>
      <c r="L99" t="s">
        <v>11</v>
      </c>
      <c r="M99" t="s">
        <v>12</v>
      </c>
      <c r="N99" t="s">
        <v>13</v>
      </c>
      <c r="O99" t="s">
        <v>14</v>
      </c>
      <c r="P99" t="s">
        <v>15</v>
      </c>
      <c r="Q99" t="s">
        <v>16</v>
      </c>
      <c r="R99" s="14" t="s">
        <v>70</v>
      </c>
      <c r="S99" t="s">
        <v>71</v>
      </c>
      <c r="T99" t="s">
        <v>21</v>
      </c>
      <c r="U99" t="s">
        <v>22</v>
      </c>
      <c r="W99" t="s">
        <v>72</v>
      </c>
      <c r="X99" t="s">
        <v>73</v>
      </c>
      <c r="Y99" t="s">
        <v>74</v>
      </c>
    </row>
    <row r="100" spans="1:25">
      <c r="A100">
        <v>1</v>
      </c>
      <c r="B100">
        <v>29</v>
      </c>
      <c r="C100">
        <f t="shared" ref="C100:C119" si="3">J100*2+L100+N100</f>
        <v>18</v>
      </c>
      <c r="D100">
        <v>1</v>
      </c>
      <c r="E100">
        <f t="shared" ref="E100:E119" si="4">F100-D100</f>
        <v>12</v>
      </c>
      <c r="F100">
        <v>13</v>
      </c>
      <c r="G100">
        <v>5</v>
      </c>
      <c r="H100">
        <v>7</v>
      </c>
      <c r="I100">
        <v>0</v>
      </c>
      <c r="J100">
        <v>8</v>
      </c>
      <c r="K100">
        <v>14</v>
      </c>
      <c r="L100">
        <v>0</v>
      </c>
      <c r="M100">
        <v>0</v>
      </c>
      <c r="N100">
        <v>2</v>
      </c>
      <c r="O100">
        <v>2</v>
      </c>
      <c r="P100">
        <v>8</v>
      </c>
      <c r="Q100">
        <v>6</v>
      </c>
      <c r="R100">
        <v>8</v>
      </c>
      <c r="S100">
        <v>28</v>
      </c>
      <c r="T100">
        <v>3</v>
      </c>
      <c r="U100" t="s">
        <v>24</v>
      </c>
      <c r="W100" t="s">
        <v>1</v>
      </c>
      <c r="X100" t="s">
        <v>77</v>
      </c>
      <c r="Y100">
        <v>4</v>
      </c>
    </row>
    <row r="101" spans="1:25">
      <c r="A101">
        <v>2</v>
      </c>
      <c r="B101">
        <v>44</v>
      </c>
      <c r="C101">
        <f t="shared" si="3"/>
        <v>44</v>
      </c>
      <c r="D101">
        <v>3</v>
      </c>
      <c r="E101">
        <f t="shared" si="4"/>
        <v>19</v>
      </c>
      <c r="F101">
        <v>22</v>
      </c>
      <c r="G101">
        <v>13</v>
      </c>
      <c r="H101">
        <v>0</v>
      </c>
      <c r="I101">
        <v>3</v>
      </c>
      <c r="J101">
        <v>15</v>
      </c>
      <c r="K101">
        <v>21</v>
      </c>
      <c r="L101">
        <v>3</v>
      </c>
      <c r="M101">
        <v>5</v>
      </c>
      <c r="N101">
        <v>11</v>
      </c>
      <c r="O101">
        <v>11</v>
      </c>
      <c r="P101">
        <v>2</v>
      </c>
      <c r="Q101">
        <v>5</v>
      </c>
      <c r="R101">
        <v>10</v>
      </c>
      <c r="S101">
        <v>72</v>
      </c>
      <c r="T101">
        <v>4</v>
      </c>
      <c r="W101" t="s">
        <v>1</v>
      </c>
      <c r="X101" t="s">
        <v>77</v>
      </c>
      <c r="Y101">
        <v>6</v>
      </c>
    </row>
    <row r="102" spans="1:25">
      <c r="A102">
        <v>3</v>
      </c>
      <c r="B102">
        <v>40</v>
      </c>
      <c r="C102">
        <f t="shared" si="3"/>
        <v>36</v>
      </c>
      <c r="D102">
        <v>8</v>
      </c>
      <c r="E102">
        <f t="shared" si="4"/>
        <v>21</v>
      </c>
      <c r="F102">
        <v>29</v>
      </c>
      <c r="G102">
        <v>12</v>
      </c>
      <c r="H102">
        <v>5</v>
      </c>
      <c r="I102">
        <v>0</v>
      </c>
      <c r="J102">
        <v>13</v>
      </c>
      <c r="K102">
        <v>16</v>
      </c>
      <c r="L102">
        <v>1</v>
      </c>
      <c r="M102">
        <v>1</v>
      </c>
      <c r="N102">
        <v>9</v>
      </c>
      <c r="O102">
        <v>11</v>
      </c>
      <c r="P102">
        <v>2</v>
      </c>
      <c r="Q102">
        <v>1</v>
      </c>
      <c r="R102">
        <v>15</v>
      </c>
      <c r="S102">
        <v>63</v>
      </c>
      <c r="T102">
        <v>2</v>
      </c>
      <c r="V102" t="s">
        <v>78</v>
      </c>
      <c r="W102" t="s">
        <v>1</v>
      </c>
      <c r="X102" t="s">
        <v>77</v>
      </c>
      <c r="Y102">
        <v>13</v>
      </c>
    </row>
    <row r="103" spans="1:25">
      <c r="A103">
        <v>4</v>
      </c>
      <c r="B103">
        <v>48</v>
      </c>
      <c r="C103">
        <f t="shared" si="3"/>
        <v>28</v>
      </c>
      <c r="D103">
        <v>6</v>
      </c>
      <c r="E103">
        <f t="shared" si="4"/>
        <v>16</v>
      </c>
      <c r="F103">
        <v>22</v>
      </c>
      <c r="G103">
        <v>17</v>
      </c>
      <c r="H103">
        <v>7</v>
      </c>
      <c r="I103">
        <v>0</v>
      </c>
      <c r="J103">
        <v>12</v>
      </c>
      <c r="K103">
        <v>19</v>
      </c>
      <c r="L103">
        <v>0</v>
      </c>
      <c r="M103">
        <v>1</v>
      </c>
      <c r="N103">
        <v>4</v>
      </c>
      <c r="O103">
        <v>6</v>
      </c>
      <c r="P103">
        <v>6</v>
      </c>
      <c r="Q103">
        <v>5</v>
      </c>
      <c r="R103">
        <v>5</v>
      </c>
      <c r="S103">
        <v>65</v>
      </c>
      <c r="T103">
        <v>3</v>
      </c>
      <c r="V103" t="s">
        <v>78</v>
      </c>
      <c r="W103" t="s">
        <v>1</v>
      </c>
      <c r="X103" t="s">
        <v>77</v>
      </c>
      <c r="Y103">
        <v>4</v>
      </c>
    </row>
    <row r="104" spans="1:25">
      <c r="A104">
        <v>5</v>
      </c>
      <c r="B104">
        <v>34</v>
      </c>
      <c r="C104">
        <f t="shared" si="3"/>
        <v>10</v>
      </c>
      <c r="D104">
        <v>3</v>
      </c>
      <c r="E104">
        <f t="shared" si="4"/>
        <v>11</v>
      </c>
      <c r="F104">
        <v>14</v>
      </c>
      <c r="G104">
        <v>6</v>
      </c>
      <c r="H104">
        <v>6</v>
      </c>
      <c r="I104">
        <v>1</v>
      </c>
      <c r="J104">
        <v>3</v>
      </c>
      <c r="K104">
        <v>7</v>
      </c>
      <c r="L104">
        <v>0</v>
      </c>
      <c r="M104">
        <v>0</v>
      </c>
      <c r="N104">
        <v>4</v>
      </c>
      <c r="O104">
        <v>4</v>
      </c>
      <c r="P104">
        <v>2</v>
      </c>
      <c r="Q104">
        <v>6</v>
      </c>
      <c r="R104">
        <v>15</v>
      </c>
      <c r="S104">
        <v>23</v>
      </c>
      <c r="T104">
        <v>1</v>
      </c>
      <c r="W104" t="s">
        <v>88</v>
      </c>
      <c r="X104" t="s">
        <v>77</v>
      </c>
      <c r="Y104">
        <v>18</v>
      </c>
    </row>
    <row r="105" spans="1:25">
      <c r="A105">
        <v>6</v>
      </c>
      <c r="B105">
        <v>21</v>
      </c>
      <c r="C105">
        <f t="shared" si="3"/>
        <v>14</v>
      </c>
      <c r="D105">
        <v>3</v>
      </c>
      <c r="E105">
        <f t="shared" si="4"/>
        <v>6</v>
      </c>
      <c r="F105">
        <v>9</v>
      </c>
      <c r="G105">
        <v>6</v>
      </c>
      <c r="H105">
        <v>0</v>
      </c>
      <c r="I105">
        <v>0</v>
      </c>
      <c r="J105">
        <v>7</v>
      </c>
      <c r="K105">
        <v>11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6</v>
      </c>
      <c r="R105">
        <v>-6</v>
      </c>
      <c r="W105" t="s">
        <v>88</v>
      </c>
      <c r="X105" t="s">
        <v>80</v>
      </c>
      <c r="Y105">
        <v>-4</v>
      </c>
    </row>
    <row r="106" spans="1:25">
      <c r="A106">
        <v>7</v>
      </c>
      <c r="B106">
        <v>39</v>
      </c>
      <c r="C106">
        <f t="shared" si="3"/>
        <v>23</v>
      </c>
      <c r="D106">
        <v>9</v>
      </c>
      <c r="E106">
        <f t="shared" si="4"/>
        <v>16</v>
      </c>
      <c r="F106">
        <v>25</v>
      </c>
      <c r="G106">
        <v>9</v>
      </c>
      <c r="H106">
        <v>2</v>
      </c>
      <c r="I106">
        <v>1</v>
      </c>
      <c r="J106">
        <v>8</v>
      </c>
      <c r="K106">
        <v>15</v>
      </c>
      <c r="L106">
        <v>1</v>
      </c>
      <c r="M106">
        <v>3</v>
      </c>
      <c r="N106">
        <v>6</v>
      </c>
      <c r="O106">
        <v>6</v>
      </c>
      <c r="P106">
        <v>2</v>
      </c>
      <c r="Q106">
        <v>4</v>
      </c>
      <c r="R106">
        <v>9</v>
      </c>
      <c r="S106">
        <v>42</v>
      </c>
      <c r="T106">
        <v>3</v>
      </c>
      <c r="V106" t="s">
        <v>78</v>
      </c>
      <c r="W106" t="s">
        <v>88</v>
      </c>
      <c r="X106" t="s">
        <v>77</v>
      </c>
      <c r="Y106">
        <v>14</v>
      </c>
    </row>
    <row r="107" spans="1:25">
      <c r="A107">
        <v>8</v>
      </c>
      <c r="B107">
        <v>42</v>
      </c>
      <c r="C107">
        <f t="shared" si="3"/>
        <v>23</v>
      </c>
      <c r="D107">
        <v>7</v>
      </c>
      <c r="E107">
        <f t="shared" si="4"/>
        <v>19</v>
      </c>
      <c r="F107">
        <v>26</v>
      </c>
      <c r="G107">
        <v>12</v>
      </c>
      <c r="H107">
        <v>2</v>
      </c>
      <c r="I107">
        <v>0</v>
      </c>
      <c r="J107">
        <v>9</v>
      </c>
      <c r="K107">
        <v>17</v>
      </c>
      <c r="L107">
        <v>1</v>
      </c>
      <c r="M107">
        <v>3</v>
      </c>
      <c r="N107">
        <v>4</v>
      </c>
      <c r="O107">
        <v>4</v>
      </c>
      <c r="P107">
        <v>2</v>
      </c>
      <c r="Q107">
        <v>6</v>
      </c>
      <c r="R107">
        <v>19</v>
      </c>
      <c r="S107">
        <v>49</v>
      </c>
      <c r="T107">
        <v>1</v>
      </c>
      <c r="V107" t="s">
        <v>78</v>
      </c>
      <c r="W107" t="s">
        <v>88</v>
      </c>
      <c r="X107" t="s">
        <v>77</v>
      </c>
      <c r="Y107">
        <v>9</v>
      </c>
    </row>
    <row r="108" spans="1:25">
      <c r="A108">
        <v>9</v>
      </c>
      <c r="B108">
        <v>42</v>
      </c>
      <c r="C108">
        <f t="shared" si="3"/>
        <v>22</v>
      </c>
      <c r="D108">
        <v>8</v>
      </c>
      <c r="E108">
        <f t="shared" si="4"/>
        <v>14</v>
      </c>
      <c r="F108">
        <v>22</v>
      </c>
      <c r="G108">
        <v>15</v>
      </c>
      <c r="H108">
        <v>4</v>
      </c>
      <c r="I108">
        <v>1</v>
      </c>
      <c r="J108">
        <v>10</v>
      </c>
      <c r="K108">
        <v>16</v>
      </c>
      <c r="L108">
        <v>1</v>
      </c>
      <c r="M108">
        <v>2</v>
      </c>
      <c r="N108">
        <v>1</v>
      </c>
      <c r="O108">
        <v>1</v>
      </c>
      <c r="P108">
        <v>6</v>
      </c>
      <c r="Q108">
        <v>5</v>
      </c>
      <c r="R108">
        <v>11</v>
      </c>
      <c r="S108">
        <v>57</v>
      </c>
      <c r="T108">
        <v>3</v>
      </c>
      <c r="W108" t="s">
        <v>88</v>
      </c>
      <c r="X108" t="s">
        <v>77</v>
      </c>
      <c r="Y108">
        <v>12</v>
      </c>
    </row>
    <row r="109" spans="1:25">
      <c r="A109">
        <v>10</v>
      </c>
      <c r="B109">
        <v>43</v>
      </c>
      <c r="C109">
        <f t="shared" si="3"/>
        <v>43</v>
      </c>
      <c r="D109">
        <v>6</v>
      </c>
      <c r="E109">
        <f t="shared" si="4"/>
        <v>18</v>
      </c>
      <c r="F109">
        <v>24</v>
      </c>
      <c r="G109">
        <v>15</v>
      </c>
      <c r="H109">
        <v>1</v>
      </c>
      <c r="I109">
        <v>0</v>
      </c>
      <c r="J109">
        <v>17</v>
      </c>
      <c r="K109">
        <v>26</v>
      </c>
      <c r="L109">
        <v>2</v>
      </c>
      <c r="M109">
        <v>3</v>
      </c>
      <c r="N109">
        <v>7</v>
      </c>
      <c r="O109">
        <v>9</v>
      </c>
      <c r="P109">
        <v>3</v>
      </c>
      <c r="Q109">
        <v>3</v>
      </c>
      <c r="R109">
        <v>-2</v>
      </c>
      <c r="S109">
        <v>76</v>
      </c>
      <c r="T109">
        <v>4</v>
      </c>
      <c r="W109" t="s">
        <v>100</v>
      </c>
      <c r="X109" t="s">
        <v>77</v>
      </c>
      <c r="Y109">
        <v>2</v>
      </c>
    </row>
    <row r="110" spans="1:25">
      <c r="A110">
        <v>11</v>
      </c>
      <c r="B110">
        <v>38</v>
      </c>
      <c r="C110">
        <f t="shared" si="3"/>
        <v>27</v>
      </c>
      <c r="D110">
        <v>5</v>
      </c>
      <c r="E110">
        <f t="shared" si="4"/>
        <v>17</v>
      </c>
      <c r="F110">
        <v>22</v>
      </c>
      <c r="G110">
        <v>9</v>
      </c>
      <c r="H110">
        <v>0</v>
      </c>
      <c r="I110">
        <v>0</v>
      </c>
      <c r="J110">
        <v>10</v>
      </c>
      <c r="K110">
        <v>20</v>
      </c>
      <c r="L110">
        <v>0</v>
      </c>
      <c r="M110">
        <v>0</v>
      </c>
      <c r="N110">
        <v>7</v>
      </c>
      <c r="O110">
        <v>7</v>
      </c>
      <c r="P110">
        <v>2</v>
      </c>
      <c r="Q110">
        <v>6</v>
      </c>
      <c r="R110">
        <v>11</v>
      </c>
      <c r="S110">
        <v>47</v>
      </c>
      <c r="T110">
        <v>2</v>
      </c>
      <c r="W110" t="s">
        <v>100</v>
      </c>
      <c r="X110" t="s">
        <v>77</v>
      </c>
      <c r="Y110">
        <v>6</v>
      </c>
    </row>
    <row r="111" spans="1:25">
      <c r="A111">
        <v>12</v>
      </c>
      <c r="B111">
        <v>43</v>
      </c>
      <c r="C111">
        <f t="shared" si="3"/>
        <v>32</v>
      </c>
      <c r="D111">
        <v>10</v>
      </c>
      <c r="E111">
        <f t="shared" si="4"/>
        <v>7</v>
      </c>
      <c r="F111">
        <v>17</v>
      </c>
      <c r="G111">
        <v>7</v>
      </c>
      <c r="H111">
        <v>4</v>
      </c>
      <c r="I111">
        <v>0</v>
      </c>
      <c r="J111">
        <v>11</v>
      </c>
      <c r="K111">
        <v>18</v>
      </c>
      <c r="L111">
        <v>0</v>
      </c>
      <c r="M111">
        <v>4</v>
      </c>
      <c r="N111">
        <v>10</v>
      </c>
      <c r="O111">
        <v>11</v>
      </c>
      <c r="P111">
        <v>2</v>
      </c>
      <c r="Q111">
        <v>3</v>
      </c>
      <c r="R111">
        <v>9</v>
      </c>
      <c r="S111">
        <v>50</v>
      </c>
      <c r="T111">
        <v>4</v>
      </c>
      <c r="V111" t="s">
        <v>78</v>
      </c>
      <c r="W111" t="s">
        <v>100</v>
      </c>
      <c r="X111" t="s">
        <v>77</v>
      </c>
      <c r="Y111">
        <v>6</v>
      </c>
    </row>
    <row r="112" spans="1:25">
      <c r="A112">
        <v>13</v>
      </c>
      <c r="B112">
        <v>43</v>
      </c>
      <c r="C112">
        <f t="shared" si="3"/>
        <v>30</v>
      </c>
      <c r="D112">
        <v>8</v>
      </c>
      <c r="E112">
        <f t="shared" si="4"/>
        <v>14</v>
      </c>
      <c r="F112">
        <v>22</v>
      </c>
      <c r="G112">
        <v>10</v>
      </c>
      <c r="H112">
        <v>5</v>
      </c>
      <c r="I112">
        <v>2</v>
      </c>
      <c r="J112">
        <v>10</v>
      </c>
      <c r="K112">
        <v>23</v>
      </c>
      <c r="L112">
        <v>0</v>
      </c>
      <c r="M112">
        <v>2</v>
      </c>
      <c r="N112">
        <v>10</v>
      </c>
      <c r="O112">
        <v>11</v>
      </c>
      <c r="P112">
        <v>5</v>
      </c>
      <c r="Q112">
        <v>3</v>
      </c>
      <c r="R112">
        <v>-3</v>
      </c>
      <c r="S112">
        <v>55</v>
      </c>
      <c r="T112">
        <v>1</v>
      </c>
      <c r="V112" t="s">
        <v>78</v>
      </c>
      <c r="W112" t="s">
        <v>100</v>
      </c>
      <c r="X112" t="s">
        <v>80</v>
      </c>
      <c r="Y112">
        <v>-5</v>
      </c>
    </row>
    <row r="113" spans="1:25">
      <c r="A113">
        <v>14</v>
      </c>
      <c r="B113">
        <v>39</v>
      </c>
      <c r="C113">
        <f t="shared" si="3"/>
        <v>29</v>
      </c>
      <c r="D113">
        <v>8</v>
      </c>
      <c r="E113">
        <f t="shared" si="4"/>
        <v>14</v>
      </c>
      <c r="F113">
        <v>22</v>
      </c>
      <c r="G113">
        <v>11</v>
      </c>
      <c r="H113">
        <v>1</v>
      </c>
      <c r="I113">
        <v>1</v>
      </c>
      <c r="J113">
        <v>10</v>
      </c>
      <c r="K113">
        <v>15</v>
      </c>
      <c r="L113">
        <v>1</v>
      </c>
      <c r="M113">
        <v>2</v>
      </c>
      <c r="N113">
        <v>8</v>
      </c>
      <c r="O113">
        <v>8</v>
      </c>
      <c r="P113">
        <v>1</v>
      </c>
      <c r="Q113">
        <v>1</v>
      </c>
      <c r="R113">
        <v>28</v>
      </c>
      <c r="S113">
        <v>56</v>
      </c>
      <c r="T113">
        <v>2</v>
      </c>
      <c r="W113" t="s">
        <v>100</v>
      </c>
      <c r="X113" t="s">
        <v>77</v>
      </c>
      <c r="Y113">
        <v>31</v>
      </c>
    </row>
    <row r="114" spans="1:25">
      <c r="A114">
        <v>15</v>
      </c>
      <c r="B114">
        <v>43</v>
      </c>
      <c r="C114">
        <f t="shared" si="3"/>
        <v>19</v>
      </c>
      <c r="D114">
        <v>7</v>
      </c>
      <c r="E114">
        <f t="shared" si="4"/>
        <v>21</v>
      </c>
      <c r="F114">
        <v>28</v>
      </c>
      <c r="G114">
        <v>16</v>
      </c>
      <c r="H114">
        <v>4</v>
      </c>
      <c r="I114">
        <v>1</v>
      </c>
      <c r="J114">
        <v>9</v>
      </c>
      <c r="K114">
        <v>15</v>
      </c>
      <c r="L114">
        <v>0</v>
      </c>
      <c r="M114">
        <v>1</v>
      </c>
      <c r="N114">
        <v>1</v>
      </c>
      <c r="O114">
        <v>1</v>
      </c>
      <c r="P114">
        <v>4</v>
      </c>
      <c r="Q114">
        <v>3</v>
      </c>
      <c r="R114">
        <v>27</v>
      </c>
      <c r="S114">
        <v>57</v>
      </c>
      <c r="T114">
        <v>4</v>
      </c>
      <c r="W114" t="s">
        <v>101</v>
      </c>
      <c r="X114" t="s">
        <v>77</v>
      </c>
      <c r="Y114">
        <v>25</v>
      </c>
    </row>
    <row r="115" spans="1:25">
      <c r="A115">
        <v>16</v>
      </c>
      <c r="B115">
        <v>30</v>
      </c>
      <c r="C115">
        <f t="shared" si="3"/>
        <v>20</v>
      </c>
      <c r="D115">
        <v>3</v>
      </c>
      <c r="E115">
        <f t="shared" si="4"/>
        <v>14</v>
      </c>
      <c r="F115">
        <v>17</v>
      </c>
      <c r="G115">
        <v>5</v>
      </c>
      <c r="H115">
        <v>4</v>
      </c>
      <c r="I115">
        <v>1</v>
      </c>
      <c r="J115">
        <v>7</v>
      </c>
      <c r="K115">
        <v>8</v>
      </c>
      <c r="L115">
        <v>1</v>
      </c>
      <c r="M115">
        <v>1</v>
      </c>
      <c r="N115">
        <v>5</v>
      </c>
      <c r="O115">
        <v>7</v>
      </c>
      <c r="P115">
        <v>2</v>
      </c>
      <c r="Q115">
        <v>6</v>
      </c>
      <c r="R115">
        <v>-5</v>
      </c>
      <c r="S115">
        <v>32</v>
      </c>
      <c r="T115">
        <v>4</v>
      </c>
      <c r="W115" t="s">
        <v>101</v>
      </c>
      <c r="X115" t="s">
        <v>80</v>
      </c>
      <c r="Y115">
        <v>-7</v>
      </c>
    </row>
    <row r="116" spans="1:25">
      <c r="A116">
        <v>17</v>
      </c>
      <c r="B116">
        <v>34</v>
      </c>
      <c r="C116">
        <f t="shared" si="3"/>
        <v>20</v>
      </c>
      <c r="D116">
        <v>1</v>
      </c>
      <c r="E116">
        <f t="shared" si="4"/>
        <v>13</v>
      </c>
      <c r="F116">
        <v>14</v>
      </c>
      <c r="G116">
        <v>4</v>
      </c>
      <c r="H116">
        <v>3</v>
      </c>
      <c r="I116">
        <v>0</v>
      </c>
      <c r="J116">
        <v>7</v>
      </c>
      <c r="K116">
        <v>12</v>
      </c>
      <c r="L116">
        <v>1</v>
      </c>
      <c r="M116">
        <v>2</v>
      </c>
      <c r="N116">
        <v>5</v>
      </c>
      <c r="O116">
        <v>8</v>
      </c>
      <c r="P116">
        <v>2</v>
      </c>
      <c r="Q116">
        <v>6</v>
      </c>
      <c r="R116">
        <v>6</v>
      </c>
      <c r="S116">
        <v>29</v>
      </c>
      <c r="T116">
        <v>2</v>
      </c>
      <c r="V116" t="s">
        <v>78</v>
      </c>
      <c r="W116" t="s">
        <v>101</v>
      </c>
      <c r="X116" t="s">
        <v>80</v>
      </c>
      <c r="Y116">
        <v>-20</v>
      </c>
    </row>
    <row r="117" spans="1:25">
      <c r="A117">
        <v>18</v>
      </c>
      <c r="B117">
        <v>42</v>
      </c>
      <c r="C117">
        <f t="shared" si="3"/>
        <v>30</v>
      </c>
      <c r="D117">
        <v>8</v>
      </c>
      <c r="E117">
        <f t="shared" si="4"/>
        <v>15</v>
      </c>
      <c r="F117">
        <v>23</v>
      </c>
      <c r="G117">
        <v>12</v>
      </c>
      <c r="H117">
        <v>3</v>
      </c>
      <c r="I117">
        <v>0</v>
      </c>
      <c r="J117">
        <v>12</v>
      </c>
      <c r="K117">
        <v>17</v>
      </c>
      <c r="L117">
        <v>1</v>
      </c>
      <c r="M117">
        <v>1</v>
      </c>
      <c r="N117">
        <v>5</v>
      </c>
      <c r="O117">
        <v>8</v>
      </c>
      <c r="P117">
        <v>1</v>
      </c>
      <c r="Q117">
        <v>5</v>
      </c>
      <c r="R117">
        <v>21</v>
      </c>
      <c r="S117">
        <v>55</v>
      </c>
      <c r="T117">
        <v>2</v>
      </c>
      <c r="V117" t="s">
        <v>78</v>
      </c>
      <c r="W117" t="s">
        <v>101</v>
      </c>
      <c r="X117" t="s">
        <v>77</v>
      </c>
      <c r="Y117">
        <v>21</v>
      </c>
    </row>
    <row r="118" spans="1:25">
      <c r="A118">
        <v>19</v>
      </c>
      <c r="B118">
        <v>38</v>
      </c>
      <c r="C118">
        <f t="shared" si="3"/>
        <v>29</v>
      </c>
      <c r="D118">
        <v>3</v>
      </c>
      <c r="E118">
        <f t="shared" si="4"/>
        <v>24</v>
      </c>
      <c r="F118">
        <v>27</v>
      </c>
      <c r="G118">
        <v>11</v>
      </c>
      <c r="H118">
        <v>4</v>
      </c>
      <c r="I118">
        <v>1</v>
      </c>
      <c r="J118">
        <v>9</v>
      </c>
      <c r="K118">
        <v>12</v>
      </c>
      <c r="L118">
        <v>2</v>
      </c>
      <c r="M118">
        <v>4</v>
      </c>
      <c r="N118">
        <v>9</v>
      </c>
      <c r="O118">
        <v>9</v>
      </c>
      <c r="P118">
        <v>1</v>
      </c>
      <c r="Q118">
        <v>4</v>
      </c>
      <c r="R118">
        <v>26</v>
      </c>
      <c r="S118">
        <v>52</v>
      </c>
      <c r="T118">
        <v>4</v>
      </c>
      <c r="W118" t="s">
        <v>101</v>
      </c>
      <c r="X118" t="s">
        <v>77</v>
      </c>
      <c r="Y118">
        <v>34</v>
      </c>
    </row>
    <row r="119" spans="1:25">
      <c r="A119">
        <v>20</v>
      </c>
      <c r="B119">
        <v>38</v>
      </c>
      <c r="C119">
        <f t="shared" si="3"/>
        <v>13</v>
      </c>
      <c r="D119">
        <v>11</v>
      </c>
      <c r="E119">
        <f t="shared" si="4"/>
        <v>19</v>
      </c>
      <c r="F119">
        <v>30</v>
      </c>
      <c r="G119">
        <v>8</v>
      </c>
      <c r="H119">
        <v>7</v>
      </c>
      <c r="I119">
        <v>2</v>
      </c>
      <c r="J119">
        <v>6</v>
      </c>
      <c r="K119">
        <v>13</v>
      </c>
      <c r="L119">
        <v>1</v>
      </c>
      <c r="M119">
        <v>3</v>
      </c>
      <c r="N119">
        <v>0</v>
      </c>
      <c r="O119">
        <v>0</v>
      </c>
      <c r="P119">
        <v>1</v>
      </c>
      <c r="Q119">
        <v>4</v>
      </c>
      <c r="R119">
        <v>22</v>
      </c>
      <c r="S119">
        <v>30</v>
      </c>
      <c r="T119">
        <v>1</v>
      </c>
      <c r="V119" t="s">
        <v>78</v>
      </c>
      <c r="W119" t="s">
        <v>101</v>
      </c>
      <c r="X119" t="s">
        <v>77</v>
      </c>
      <c r="Y119">
        <v>28</v>
      </c>
    </row>
    <row r="120" spans="1:20">
      <c r="A120" s="1" t="s">
        <v>107</v>
      </c>
      <c r="B120">
        <f>SUM(B100:B119)</f>
        <v>770</v>
      </c>
      <c r="C120">
        <f t="shared" ref="C120:R120" si="5">SUM(C100:C119)</f>
        <v>510</v>
      </c>
      <c r="D120">
        <f t="shared" si="5"/>
        <v>118</v>
      </c>
      <c r="E120">
        <f t="shared" si="5"/>
        <v>310</v>
      </c>
      <c r="F120">
        <f t="shared" si="5"/>
        <v>428</v>
      </c>
      <c r="G120">
        <f t="shared" si="5"/>
        <v>203</v>
      </c>
      <c r="H120">
        <f t="shared" si="5"/>
        <v>69</v>
      </c>
      <c r="I120">
        <f t="shared" si="5"/>
        <v>14</v>
      </c>
      <c r="J120">
        <f t="shared" si="5"/>
        <v>193</v>
      </c>
      <c r="K120">
        <f t="shared" si="5"/>
        <v>315</v>
      </c>
      <c r="L120">
        <f t="shared" si="5"/>
        <v>16</v>
      </c>
      <c r="M120">
        <f t="shared" si="5"/>
        <v>38</v>
      </c>
      <c r="N120">
        <f t="shared" si="5"/>
        <v>108</v>
      </c>
      <c r="O120">
        <f t="shared" si="5"/>
        <v>124</v>
      </c>
      <c r="P120">
        <f t="shared" si="5"/>
        <v>55</v>
      </c>
      <c r="Q120">
        <f t="shared" si="5"/>
        <v>88</v>
      </c>
      <c r="R120">
        <f t="shared" si="5"/>
        <v>226</v>
      </c>
      <c r="T120">
        <f>SUM(T106:T119)</f>
        <v>37</v>
      </c>
    </row>
    <row r="121" spans="1:18">
      <c r="A121" s="1" t="s">
        <v>108</v>
      </c>
      <c r="B121" s="4">
        <f>AVERAGE(B100:B119)</f>
        <v>38.5</v>
      </c>
      <c r="C121" s="4">
        <f t="shared" ref="C121:R121" si="6">AVERAGE(C100:C119)</f>
        <v>25.5</v>
      </c>
      <c r="D121" s="4">
        <f t="shared" si="6"/>
        <v>5.9</v>
      </c>
      <c r="E121" s="4">
        <f t="shared" si="6"/>
        <v>15.5</v>
      </c>
      <c r="F121" s="4">
        <f t="shared" si="6"/>
        <v>21.4</v>
      </c>
      <c r="G121" s="4">
        <f t="shared" si="6"/>
        <v>10.15</v>
      </c>
      <c r="H121" s="4">
        <f t="shared" si="6"/>
        <v>3.45</v>
      </c>
      <c r="I121" s="4">
        <f t="shared" si="6"/>
        <v>0.7</v>
      </c>
      <c r="J121" s="4">
        <f t="shared" si="6"/>
        <v>9.65</v>
      </c>
      <c r="K121" s="4">
        <f t="shared" si="6"/>
        <v>15.75</v>
      </c>
      <c r="L121" s="4">
        <f t="shared" si="6"/>
        <v>0.8</v>
      </c>
      <c r="M121" s="4">
        <f t="shared" si="6"/>
        <v>1.9</v>
      </c>
      <c r="N121" s="4">
        <f t="shared" si="6"/>
        <v>5.4</v>
      </c>
      <c r="O121" s="4">
        <f t="shared" si="6"/>
        <v>6.2</v>
      </c>
      <c r="P121" s="4">
        <f t="shared" si="6"/>
        <v>2.75</v>
      </c>
      <c r="Q121" s="4">
        <f t="shared" si="6"/>
        <v>4.4</v>
      </c>
      <c r="R121" s="4">
        <f t="shared" si="6"/>
        <v>11.3</v>
      </c>
    </row>
    <row r="127" spans="1:1">
      <c r="A127" t="s">
        <v>128</v>
      </c>
    </row>
    <row r="128" spans="1:1">
      <c r="A128" t="s">
        <v>39</v>
      </c>
    </row>
  </sheetData>
  <autoFilter ref="A2:Z89">
    <extLst/>
  </autoFilter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27"/>
  <sheetViews>
    <sheetView tabSelected="1" topLeftCell="G61" workbookViewId="0">
      <selection activeCell="N90" sqref="N90"/>
    </sheetView>
  </sheetViews>
  <sheetFormatPr defaultColWidth="9" defaultRowHeight="13.5"/>
  <cols>
    <col min="1" max="1" width="10.8583333333333" customWidth="1"/>
    <col min="2" max="2" width="10" customWidth="1"/>
    <col min="19" max="19" width="12.7083333333333" customWidth="1"/>
    <col min="20" max="20" width="10" customWidth="1"/>
    <col min="25" max="25" width="12.625"/>
  </cols>
  <sheetData>
    <row r="1" spans="1:1">
      <c r="A1" t="s">
        <v>68</v>
      </c>
    </row>
    <row r="2" spans="1:26">
      <c r="A2" t="s">
        <v>69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s="14" t="s">
        <v>70</v>
      </c>
      <c r="S2" t="s">
        <v>71</v>
      </c>
      <c r="T2" t="s">
        <v>21</v>
      </c>
      <c r="U2" t="s">
        <v>22</v>
      </c>
      <c r="W2" t="s">
        <v>72</v>
      </c>
      <c r="X2" t="s">
        <v>73</v>
      </c>
      <c r="Y2" t="s">
        <v>74</v>
      </c>
      <c r="Z2" t="s">
        <v>75</v>
      </c>
    </row>
    <row r="3" spans="1:26">
      <c r="A3">
        <v>1</v>
      </c>
      <c r="B3">
        <v>42</v>
      </c>
      <c r="C3">
        <f t="shared" ref="C3:C66" si="0">N3*1+L3*1+J3*2</f>
        <v>29</v>
      </c>
      <c r="D3">
        <v>7</v>
      </c>
      <c r="E3">
        <f t="shared" ref="E3:E66" si="1">F3-D3</f>
        <v>19</v>
      </c>
      <c r="F3">
        <v>26</v>
      </c>
      <c r="G3">
        <v>12</v>
      </c>
      <c r="H3">
        <v>1</v>
      </c>
      <c r="I3">
        <v>1</v>
      </c>
      <c r="J3">
        <v>12</v>
      </c>
      <c r="K3">
        <v>16</v>
      </c>
      <c r="L3">
        <v>0</v>
      </c>
      <c r="M3">
        <v>1</v>
      </c>
      <c r="N3">
        <v>5</v>
      </c>
      <c r="O3">
        <v>7</v>
      </c>
      <c r="P3">
        <v>3</v>
      </c>
      <c r="Q3">
        <v>5</v>
      </c>
      <c r="R3">
        <v>-1</v>
      </c>
      <c r="S3">
        <v>54</v>
      </c>
      <c r="T3">
        <v>5</v>
      </c>
      <c r="U3" t="s">
        <v>24</v>
      </c>
      <c r="V3" t="s">
        <v>78</v>
      </c>
      <c r="W3" t="s">
        <v>1</v>
      </c>
      <c r="X3" t="s">
        <v>80</v>
      </c>
      <c r="Y3">
        <v>-4</v>
      </c>
      <c r="Z3">
        <v>10</v>
      </c>
    </row>
    <row r="4" spans="1:26">
      <c r="A4">
        <v>2</v>
      </c>
      <c r="B4">
        <v>36</v>
      </c>
      <c r="C4">
        <f t="shared" si="0"/>
        <v>21</v>
      </c>
      <c r="D4">
        <v>3</v>
      </c>
      <c r="E4">
        <f t="shared" si="1"/>
        <v>14</v>
      </c>
      <c r="F4">
        <v>17</v>
      </c>
      <c r="G4">
        <v>7</v>
      </c>
      <c r="H4">
        <v>1</v>
      </c>
      <c r="I4">
        <v>1</v>
      </c>
      <c r="J4">
        <v>8</v>
      </c>
      <c r="K4">
        <v>12</v>
      </c>
      <c r="L4">
        <v>0</v>
      </c>
      <c r="M4">
        <v>1</v>
      </c>
      <c r="N4">
        <v>5</v>
      </c>
      <c r="O4">
        <v>5</v>
      </c>
      <c r="P4">
        <v>3</v>
      </c>
      <c r="Q4">
        <v>4</v>
      </c>
      <c r="R4">
        <v>23</v>
      </c>
      <c r="S4">
        <v>37</v>
      </c>
      <c r="T4">
        <v>2</v>
      </c>
      <c r="U4" t="s">
        <v>24</v>
      </c>
      <c r="W4" t="s">
        <v>92</v>
      </c>
      <c r="X4" t="s">
        <v>77</v>
      </c>
      <c r="Y4">
        <v>28</v>
      </c>
      <c r="Z4">
        <v>10</v>
      </c>
    </row>
    <row r="5" spans="1:26">
      <c r="A5">
        <v>3</v>
      </c>
      <c r="B5">
        <v>37</v>
      </c>
      <c r="C5">
        <f t="shared" si="0"/>
        <v>17</v>
      </c>
      <c r="D5">
        <v>2</v>
      </c>
      <c r="E5">
        <f t="shared" si="1"/>
        <v>15</v>
      </c>
      <c r="F5">
        <v>17</v>
      </c>
      <c r="G5">
        <v>7</v>
      </c>
      <c r="H5">
        <v>5</v>
      </c>
      <c r="I5">
        <v>0</v>
      </c>
      <c r="J5">
        <v>4</v>
      </c>
      <c r="K5">
        <v>8</v>
      </c>
      <c r="L5">
        <v>0</v>
      </c>
      <c r="M5">
        <v>1</v>
      </c>
      <c r="N5">
        <v>9</v>
      </c>
      <c r="O5">
        <v>10</v>
      </c>
      <c r="P5">
        <v>3</v>
      </c>
      <c r="Q5">
        <v>4</v>
      </c>
      <c r="R5">
        <v>31</v>
      </c>
      <c r="S5">
        <v>33</v>
      </c>
      <c r="T5">
        <v>0</v>
      </c>
      <c r="U5" t="s">
        <v>24</v>
      </c>
      <c r="W5" t="s">
        <v>94</v>
      </c>
      <c r="X5" t="s">
        <v>77</v>
      </c>
      <c r="Y5">
        <v>28</v>
      </c>
      <c r="Z5">
        <v>10</v>
      </c>
    </row>
    <row r="6" spans="1:26">
      <c r="A6">
        <v>4</v>
      </c>
      <c r="B6">
        <v>41</v>
      </c>
      <c r="C6">
        <f t="shared" si="0"/>
        <v>30</v>
      </c>
      <c r="D6">
        <v>9</v>
      </c>
      <c r="E6">
        <f t="shared" si="1"/>
        <v>17</v>
      </c>
      <c r="F6">
        <v>26</v>
      </c>
      <c r="G6">
        <v>14</v>
      </c>
      <c r="H6">
        <v>4</v>
      </c>
      <c r="I6">
        <v>1</v>
      </c>
      <c r="J6">
        <v>12</v>
      </c>
      <c r="K6">
        <v>18</v>
      </c>
      <c r="L6">
        <v>0</v>
      </c>
      <c r="M6">
        <v>1</v>
      </c>
      <c r="N6">
        <v>6</v>
      </c>
      <c r="O6">
        <v>6</v>
      </c>
      <c r="P6">
        <v>4</v>
      </c>
      <c r="Q6">
        <v>4</v>
      </c>
      <c r="R6">
        <v>15</v>
      </c>
      <c r="S6">
        <v>62</v>
      </c>
      <c r="T6">
        <v>3</v>
      </c>
      <c r="U6" t="s">
        <v>24</v>
      </c>
      <c r="V6" t="s">
        <v>78</v>
      </c>
      <c r="W6" t="s">
        <v>105</v>
      </c>
      <c r="X6" t="s">
        <v>77</v>
      </c>
      <c r="Y6">
        <v>10</v>
      </c>
      <c r="Z6">
        <v>10</v>
      </c>
    </row>
    <row r="7" spans="1:26">
      <c r="A7">
        <v>5</v>
      </c>
      <c r="B7">
        <v>38</v>
      </c>
      <c r="C7">
        <f t="shared" si="0"/>
        <v>30</v>
      </c>
      <c r="D7">
        <v>5</v>
      </c>
      <c r="E7">
        <f t="shared" si="1"/>
        <v>13</v>
      </c>
      <c r="F7">
        <v>18</v>
      </c>
      <c r="G7">
        <v>13</v>
      </c>
      <c r="H7">
        <v>4</v>
      </c>
      <c r="I7">
        <v>5</v>
      </c>
      <c r="J7">
        <v>12</v>
      </c>
      <c r="K7">
        <v>16</v>
      </c>
      <c r="L7">
        <v>1</v>
      </c>
      <c r="M7">
        <v>1</v>
      </c>
      <c r="N7">
        <v>5</v>
      </c>
      <c r="O7">
        <v>5</v>
      </c>
      <c r="P7">
        <v>4</v>
      </c>
      <c r="Q7">
        <v>1</v>
      </c>
      <c r="R7">
        <v>30</v>
      </c>
      <c r="S7">
        <v>58</v>
      </c>
      <c r="T7">
        <v>3</v>
      </c>
      <c r="U7" t="s">
        <v>24</v>
      </c>
      <c r="V7" t="s">
        <v>78</v>
      </c>
      <c r="W7" t="s">
        <v>106</v>
      </c>
      <c r="X7" t="s">
        <v>77</v>
      </c>
      <c r="Y7">
        <v>29</v>
      </c>
      <c r="Z7">
        <v>11</v>
      </c>
    </row>
    <row r="8" spans="1:26">
      <c r="A8">
        <v>6</v>
      </c>
      <c r="B8">
        <v>41</v>
      </c>
      <c r="C8">
        <f t="shared" si="0"/>
        <v>22</v>
      </c>
      <c r="D8">
        <v>9</v>
      </c>
      <c r="E8">
        <f t="shared" si="1"/>
        <v>23</v>
      </c>
      <c r="F8">
        <v>32</v>
      </c>
      <c r="G8">
        <v>12</v>
      </c>
      <c r="H8">
        <v>3</v>
      </c>
      <c r="I8">
        <v>0</v>
      </c>
      <c r="J8">
        <v>7</v>
      </c>
      <c r="K8">
        <v>12</v>
      </c>
      <c r="L8">
        <v>1</v>
      </c>
      <c r="M8">
        <v>2</v>
      </c>
      <c r="N8">
        <v>7</v>
      </c>
      <c r="O8">
        <v>10</v>
      </c>
      <c r="P8">
        <v>2</v>
      </c>
      <c r="Q8">
        <v>5</v>
      </c>
      <c r="R8">
        <v>12</v>
      </c>
      <c r="S8">
        <v>51</v>
      </c>
      <c r="T8">
        <v>2</v>
      </c>
      <c r="U8" t="s">
        <v>24</v>
      </c>
      <c r="V8" t="s">
        <v>78</v>
      </c>
      <c r="W8" t="s">
        <v>76</v>
      </c>
      <c r="X8" t="s">
        <v>77</v>
      </c>
      <c r="Y8">
        <v>16</v>
      </c>
      <c r="Z8">
        <v>11</v>
      </c>
    </row>
    <row r="9" spans="1:26">
      <c r="A9">
        <v>7</v>
      </c>
      <c r="B9">
        <v>41</v>
      </c>
      <c r="C9">
        <f t="shared" si="0"/>
        <v>25</v>
      </c>
      <c r="D9">
        <v>4</v>
      </c>
      <c r="E9">
        <f t="shared" si="1"/>
        <v>19</v>
      </c>
      <c r="F9">
        <v>23</v>
      </c>
      <c r="G9">
        <v>12</v>
      </c>
      <c r="H9">
        <v>2</v>
      </c>
      <c r="I9">
        <v>1</v>
      </c>
      <c r="J9">
        <v>8</v>
      </c>
      <c r="K9">
        <v>13</v>
      </c>
      <c r="L9">
        <v>3</v>
      </c>
      <c r="M9">
        <v>4</v>
      </c>
      <c r="N9">
        <v>6</v>
      </c>
      <c r="O9">
        <v>7</v>
      </c>
      <c r="P9">
        <v>3</v>
      </c>
      <c r="Q9">
        <v>5</v>
      </c>
      <c r="R9">
        <v>16</v>
      </c>
      <c r="S9">
        <v>52</v>
      </c>
      <c r="T9">
        <v>0</v>
      </c>
      <c r="U9" t="s">
        <v>24</v>
      </c>
      <c r="V9" t="s">
        <v>78</v>
      </c>
      <c r="W9" t="s">
        <v>98</v>
      </c>
      <c r="X9" t="s">
        <v>77</v>
      </c>
      <c r="Y9">
        <v>29</v>
      </c>
      <c r="Z9">
        <v>11</v>
      </c>
    </row>
    <row r="10" spans="1:26">
      <c r="A10">
        <v>8</v>
      </c>
      <c r="B10">
        <v>32</v>
      </c>
      <c r="C10">
        <f t="shared" si="0"/>
        <v>17</v>
      </c>
      <c r="D10">
        <v>1</v>
      </c>
      <c r="E10">
        <f t="shared" si="1"/>
        <v>12</v>
      </c>
      <c r="F10">
        <v>13</v>
      </c>
      <c r="G10">
        <v>10</v>
      </c>
      <c r="H10">
        <v>1</v>
      </c>
      <c r="I10">
        <v>1</v>
      </c>
      <c r="J10">
        <v>5</v>
      </c>
      <c r="K10">
        <v>7</v>
      </c>
      <c r="L10">
        <v>0</v>
      </c>
      <c r="M10">
        <v>0</v>
      </c>
      <c r="N10">
        <v>7</v>
      </c>
      <c r="O10">
        <v>7</v>
      </c>
      <c r="P10">
        <v>3</v>
      </c>
      <c r="Q10">
        <v>6</v>
      </c>
      <c r="R10">
        <v>12</v>
      </c>
      <c r="S10">
        <v>39</v>
      </c>
      <c r="T10">
        <v>4</v>
      </c>
      <c r="U10" t="s">
        <v>24</v>
      </c>
      <c r="W10" t="s">
        <v>95</v>
      </c>
      <c r="X10" t="s">
        <v>77</v>
      </c>
      <c r="Y10">
        <v>5</v>
      </c>
      <c r="Z10">
        <v>11</v>
      </c>
    </row>
    <row r="11" spans="1:26">
      <c r="A11">
        <v>9</v>
      </c>
      <c r="B11">
        <v>41</v>
      </c>
      <c r="C11">
        <f t="shared" si="0"/>
        <v>26</v>
      </c>
      <c r="D11">
        <v>4</v>
      </c>
      <c r="E11">
        <f t="shared" si="1"/>
        <v>16</v>
      </c>
      <c r="F11">
        <v>20</v>
      </c>
      <c r="G11">
        <v>6</v>
      </c>
      <c r="H11">
        <v>4</v>
      </c>
      <c r="I11">
        <v>1</v>
      </c>
      <c r="J11">
        <v>9</v>
      </c>
      <c r="K11">
        <v>18</v>
      </c>
      <c r="L11">
        <v>0</v>
      </c>
      <c r="M11">
        <v>3</v>
      </c>
      <c r="N11">
        <v>8</v>
      </c>
      <c r="O11">
        <v>10</v>
      </c>
      <c r="P11">
        <v>4</v>
      </c>
      <c r="Q11">
        <v>4</v>
      </c>
      <c r="R11">
        <v>15</v>
      </c>
      <c r="S11">
        <v>40</v>
      </c>
      <c r="T11">
        <v>1</v>
      </c>
      <c r="U11" t="s">
        <v>24</v>
      </c>
      <c r="W11" t="s">
        <v>97</v>
      </c>
      <c r="X11" t="s">
        <v>77</v>
      </c>
      <c r="Y11">
        <v>8</v>
      </c>
      <c r="Z11">
        <v>11</v>
      </c>
    </row>
    <row r="12" spans="1:26">
      <c r="A12">
        <v>10</v>
      </c>
      <c r="B12">
        <v>42</v>
      </c>
      <c r="C12">
        <f t="shared" si="0"/>
        <v>39</v>
      </c>
      <c r="D12">
        <v>9</v>
      </c>
      <c r="E12">
        <f t="shared" si="1"/>
        <v>14</v>
      </c>
      <c r="F12">
        <v>23</v>
      </c>
      <c r="G12">
        <v>6</v>
      </c>
      <c r="H12">
        <v>6</v>
      </c>
      <c r="I12">
        <v>1</v>
      </c>
      <c r="J12">
        <v>16</v>
      </c>
      <c r="K12">
        <v>25</v>
      </c>
      <c r="L12">
        <v>1</v>
      </c>
      <c r="M12">
        <v>2</v>
      </c>
      <c r="N12">
        <v>6</v>
      </c>
      <c r="O12">
        <v>6</v>
      </c>
      <c r="P12">
        <v>4</v>
      </c>
      <c r="Q12">
        <v>3</v>
      </c>
      <c r="R12">
        <v>22</v>
      </c>
      <c r="S12">
        <v>52</v>
      </c>
      <c r="T12">
        <v>3</v>
      </c>
      <c r="U12" t="s">
        <v>24</v>
      </c>
      <c r="W12" t="s">
        <v>88</v>
      </c>
      <c r="X12" t="s">
        <v>77</v>
      </c>
      <c r="Y12">
        <v>18</v>
      </c>
      <c r="Z12">
        <v>11</v>
      </c>
    </row>
    <row r="13" spans="1:26">
      <c r="A13">
        <v>11</v>
      </c>
      <c r="B13">
        <v>42</v>
      </c>
      <c r="C13">
        <f t="shared" si="0"/>
        <v>19</v>
      </c>
      <c r="D13">
        <v>9</v>
      </c>
      <c r="E13">
        <f t="shared" si="1"/>
        <v>13</v>
      </c>
      <c r="F13">
        <v>22</v>
      </c>
      <c r="G13">
        <v>12</v>
      </c>
      <c r="H13">
        <v>5</v>
      </c>
      <c r="I13">
        <v>2</v>
      </c>
      <c r="J13">
        <v>8</v>
      </c>
      <c r="K13">
        <v>18</v>
      </c>
      <c r="L13">
        <v>0</v>
      </c>
      <c r="M13">
        <v>2</v>
      </c>
      <c r="N13">
        <v>3</v>
      </c>
      <c r="O13">
        <v>3</v>
      </c>
      <c r="P13">
        <v>3</v>
      </c>
      <c r="Q13">
        <v>2</v>
      </c>
      <c r="R13">
        <v>13</v>
      </c>
      <c r="S13">
        <v>46</v>
      </c>
      <c r="T13">
        <v>3</v>
      </c>
      <c r="U13" t="s">
        <v>24</v>
      </c>
      <c r="W13" t="s">
        <v>76</v>
      </c>
      <c r="X13" t="s">
        <v>77</v>
      </c>
      <c r="Y13">
        <v>7</v>
      </c>
      <c r="Z13">
        <v>11</v>
      </c>
    </row>
    <row r="14" spans="1:26">
      <c r="A14">
        <v>12</v>
      </c>
      <c r="B14">
        <v>42</v>
      </c>
      <c r="C14">
        <f t="shared" si="0"/>
        <v>27</v>
      </c>
      <c r="D14">
        <v>7</v>
      </c>
      <c r="E14">
        <f t="shared" si="1"/>
        <v>12</v>
      </c>
      <c r="F14">
        <v>19</v>
      </c>
      <c r="G14">
        <v>6</v>
      </c>
      <c r="H14">
        <v>5</v>
      </c>
      <c r="I14">
        <v>1</v>
      </c>
      <c r="J14">
        <v>12</v>
      </c>
      <c r="K14">
        <v>19</v>
      </c>
      <c r="L14">
        <v>1</v>
      </c>
      <c r="M14">
        <v>2</v>
      </c>
      <c r="N14">
        <v>2</v>
      </c>
      <c r="O14">
        <v>3</v>
      </c>
      <c r="P14">
        <v>2</v>
      </c>
      <c r="Q14">
        <v>4</v>
      </c>
      <c r="R14">
        <v>6</v>
      </c>
      <c r="S14">
        <v>39</v>
      </c>
      <c r="T14">
        <v>4</v>
      </c>
      <c r="U14" t="s">
        <v>24</v>
      </c>
      <c r="W14" t="s">
        <v>85</v>
      </c>
      <c r="X14" t="s">
        <v>77</v>
      </c>
      <c r="Y14">
        <v>11</v>
      </c>
      <c r="Z14">
        <v>11</v>
      </c>
    </row>
    <row r="15" spans="1:26">
      <c r="A15">
        <v>13</v>
      </c>
      <c r="B15">
        <v>41</v>
      </c>
      <c r="C15">
        <f t="shared" si="0"/>
        <v>33</v>
      </c>
      <c r="D15">
        <v>12</v>
      </c>
      <c r="E15">
        <f t="shared" si="1"/>
        <v>28</v>
      </c>
      <c r="F15">
        <v>40</v>
      </c>
      <c r="G15">
        <v>7</v>
      </c>
      <c r="H15">
        <v>2</v>
      </c>
      <c r="I15">
        <v>0</v>
      </c>
      <c r="J15">
        <v>14</v>
      </c>
      <c r="K15">
        <v>18</v>
      </c>
      <c r="L15">
        <v>0</v>
      </c>
      <c r="M15">
        <v>0</v>
      </c>
      <c r="N15">
        <v>5</v>
      </c>
      <c r="O15">
        <v>6</v>
      </c>
      <c r="P15">
        <v>6</v>
      </c>
      <c r="Q15">
        <v>5</v>
      </c>
      <c r="R15">
        <v>14</v>
      </c>
      <c r="S15">
        <v>48</v>
      </c>
      <c r="T15">
        <v>6</v>
      </c>
      <c r="U15" t="s">
        <v>24</v>
      </c>
      <c r="W15" t="s">
        <v>99</v>
      </c>
      <c r="X15" t="s">
        <v>77</v>
      </c>
      <c r="Y15">
        <v>10</v>
      </c>
      <c r="Z15">
        <v>11</v>
      </c>
    </row>
    <row r="16" spans="1:26">
      <c r="A16">
        <v>14</v>
      </c>
      <c r="B16">
        <v>37</v>
      </c>
      <c r="C16">
        <f t="shared" si="0"/>
        <v>29</v>
      </c>
      <c r="D16">
        <v>7</v>
      </c>
      <c r="E16">
        <f t="shared" si="1"/>
        <v>12</v>
      </c>
      <c r="F16">
        <v>19</v>
      </c>
      <c r="G16">
        <v>12</v>
      </c>
      <c r="H16">
        <v>5</v>
      </c>
      <c r="I16">
        <v>2</v>
      </c>
      <c r="J16">
        <v>11</v>
      </c>
      <c r="K16">
        <v>17</v>
      </c>
      <c r="L16">
        <v>0</v>
      </c>
      <c r="M16">
        <v>0</v>
      </c>
      <c r="N16">
        <v>7</v>
      </c>
      <c r="O16">
        <v>8</v>
      </c>
      <c r="P16">
        <v>2</v>
      </c>
      <c r="Q16">
        <v>4</v>
      </c>
      <c r="R16">
        <v>11</v>
      </c>
      <c r="S16">
        <v>54</v>
      </c>
      <c r="T16">
        <v>4</v>
      </c>
      <c r="U16" t="s">
        <v>24</v>
      </c>
      <c r="V16" t="s">
        <v>78</v>
      </c>
      <c r="W16" t="s">
        <v>87</v>
      </c>
      <c r="X16" t="s">
        <v>77</v>
      </c>
      <c r="Y16">
        <v>16</v>
      </c>
      <c r="Z16">
        <v>11</v>
      </c>
    </row>
    <row r="17" spans="1:26">
      <c r="A17">
        <v>15</v>
      </c>
      <c r="B17">
        <v>44</v>
      </c>
      <c r="C17">
        <f t="shared" si="0"/>
        <v>27</v>
      </c>
      <c r="D17">
        <v>5</v>
      </c>
      <c r="E17">
        <f t="shared" si="1"/>
        <v>14</v>
      </c>
      <c r="F17">
        <v>19</v>
      </c>
      <c r="G17">
        <v>6</v>
      </c>
      <c r="H17">
        <v>2</v>
      </c>
      <c r="I17">
        <v>1</v>
      </c>
      <c r="J17">
        <v>10</v>
      </c>
      <c r="K17">
        <v>18</v>
      </c>
      <c r="L17">
        <v>2</v>
      </c>
      <c r="M17">
        <v>4</v>
      </c>
      <c r="N17">
        <v>5</v>
      </c>
      <c r="O17">
        <v>5</v>
      </c>
      <c r="P17">
        <v>6</v>
      </c>
      <c r="Q17">
        <v>3</v>
      </c>
      <c r="R17">
        <v>-2</v>
      </c>
      <c r="U17" t="s">
        <v>24</v>
      </c>
      <c r="W17" t="s">
        <v>89</v>
      </c>
      <c r="X17" t="s">
        <v>80</v>
      </c>
      <c r="Y17">
        <v>-3</v>
      </c>
      <c r="Z17">
        <v>11</v>
      </c>
    </row>
    <row r="18" spans="1:26">
      <c r="A18">
        <v>16</v>
      </c>
      <c r="B18">
        <v>37</v>
      </c>
      <c r="C18">
        <f t="shared" si="0"/>
        <v>29</v>
      </c>
      <c r="D18">
        <v>9</v>
      </c>
      <c r="E18">
        <f t="shared" si="1"/>
        <v>13</v>
      </c>
      <c r="F18">
        <v>22</v>
      </c>
      <c r="G18">
        <v>4</v>
      </c>
      <c r="H18">
        <v>2</v>
      </c>
      <c r="I18">
        <v>0</v>
      </c>
      <c r="J18">
        <v>11</v>
      </c>
      <c r="K18">
        <v>21</v>
      </c>
      <c r="L18">
        <v>1</v>
      </c>
      <c r="M18">
        <v>2</v>
      </c>
      <c r="N18">
        <v>6</v>
      </c>
      <c r="O18">
        <v>6</v>
      </c>
      <c r="P18">
        <v>4</v>
      </c>
      <c r="Q18">
        <v>2</v>
      </c>
      <c r="R18">
        <v>26</v>
      </c>
      <c r="S18">
        <v>37</v>
      </c>
      <c r="T18">
        <v>2</v>
      </c>
      <c r="U18" t="s">
        <v>24</v>
      </c>
      <c r="V18" t="s">
        <v>78</v>
      </c>
      <c r="W18" t="s">
        <v>103</v>
      </c>
      <c r="X18" t="s">
        <v>77</v>
      </c>
      <c r="Y18">
        <v>26</v>
      </c>
      <c r="Z18">
        <v>11</v>
      </c>
    </row>
    <row r="19" spans="1:26">
      <c r="A19">
        <v>17</v>
      </c>
      <c r="B19">
        <v>40</v>
      </c>
      <c r="C19">
        <f t="shared" si="0"/>
        <v>17</v>
      </c>
      <c r="D19">
        <v>10</v>
      </c>
      <c r="E19">
        <f t="shared" si="1"/>
        <v>13</v>
      </c>
      <c r="F19">
        <v>23</v>
      </c>
      <c r="G19">
        <v>7</v>
      </c>
      <c r="H19">
        <v>2</v>
      </c>
      <c r="I19">
        <v>1</v>
      </c>
      <c r="J19">
        <v>8</v>
      </c>
      <c r="K19">
        <v>16</v>
      </c>
      <c r="L19">
        <v>0</v>
      </c>
      <c r="M19">
        <v>1</v>
      </c>
      <c r="N19">
        <v>1</v>
      </c>
      <c r="O19">
        <v>1</v>
      </c>
      <c r="P19">
        <v>4</v>
      </c>
      <c r="Q19">
        <v>5</v>
      </c>
      <c r="R19">
        <v>5</v>
      </c>
      <c r="S19">
        <v>34</v>
      </c>
      <c r="T19">
        <v>2</v>
      </c>
      <c r="U19" t="s">
        <v>24</v>
      </c>
      <c r="V19" t="s">
        <v>78</v>
      </c>
      <c r="W19" t="s">
        <v>92</v>
      </c>
      <c r="X19" t="s">
        <v>77</v>
      </c>
      <c r="Y19">
        <v>6</v>
      </c>
      <c r="Z19">
        <v>11</v>
      </c>
    </row>
    <row r="20" spans="1:26">
      <c r="A20">
        <v>18</v>
      </c>
      <c r="B20">
        <v>37</v>
      </c>
      <c r="C20">
        <f t="shared" si="0"/>
        <v>35</v>
      </c>
      <c r="D20">
        <v>8</v>
      </c>
      <c r="E20">
        <f t="shared" si="1"/>
        <v>12</v>
      </c>
      <c r="F20">
        <v>20</v>
      </c>
      <c r="G20">
        <v>5</v>
      </c>
      <c r="H20">
        <v>4</v>
      </c>
      <c r="I20">
        <v>1</v>
      </c>
      <c r="J20">
        <v>15</v>
      </c>
      <c r="K20">
        <v>19</v>
      </c>
      <c r="L20">
        <v>1</v>
      </c>
      <c r="M20">
        <v>3</v>
      </c>
      <c r="N20">
        <v>4</v>
      </c>
      <c r="O20">
        <v>4</v>
      </c>
      <c r="P20">
        <v>3</v>
      </c>
      <c r="Q20">
        <v>4</v>
      </c>
      <c r="R20">
        <v>12</v>
      </c>
      <c r="S20">
        <v>47</v>
      </c>
      <c r="T20">
        <v>4</v>
      </c>
      <c r="U20" t="s">
        <v>24</v>
      </c>
      <c r="V20" t="s">
        <v>78</v>
      </c>
      <c r="W20" t="s">
        <v>96</v>
      </c>
      <c r="X20" t="s">
        <v>77</v>
      </c>
      <c r="Y20">
        <v>12</v>
      </c>
      <c r="Z20">
        <v>11</v>
      </c>
    </row>
    <row r="21" spans="1:26">
      <c r="A21">
        <v>19</v>
      </c>
      <c r="B21">
        <v>41</v>
      </c>
      <c r="C21">
        <f t="shared" si="0"/>
        <v>25</v>
      </c>
      <c r="D21">
        <v>6</v>
      </c>
      <c r="E21">
        <f t="shared" si="1"/>
        <v>16</v>
      </c>
      <c r="F21">
        <v>22</v>
      </c>
      <c r="G21">
        <v>10</v>
      </c>
      <c r="H21">
        <v>3</v>
      </c>
      <c r="I21">
        <v>1</v>
      </c>
      <c r="J21">
        <v>9</v>
      </c>
      <c r="K21">
        <v>18</v>
      </c>
      <c r="L21">
        <v>0</v>
      </c>
      <c r="M21">
        <v>2</v>
      </c>
      <c r="N21">
        <v>7</v>
      </c>
      <c r="O21">
        <v>7</v>
      </c>
      <c r="P21">
        <v>7</v>
      </c>
      <c r="Q21">
        <v>5</v>
      </c>
      <c r="R21">
        <v>15</v>
      </c>
      <c r="S21">
        <v>50</v>
      </c>
      <c r="T21">
        <v>0</v>
      </c>
      <c r="U21" t="s">
        <v>24</v>
      </c>
      <c r="W21" t="s">
        <v>90</v>
      </c>
      <c r="X21" t="s">
        <v>77</v>
      </c>
      <c r="Y21">
        <v>21</v>
      </c>
      <c r="Z21">
        <v>11</v>
      </c>
    </row>
    <row r="22" spans="1:26">
      <c r="A22">
        <v>20</v>
      </c>
      <c r="B22">
        <v>38</v>
      </c>
      <c r="C22">
        <f t="shared" si="0"/>
        <v>31</v>
      </c>
      <c r="D22">
        <v>2</v>
      </c>
      <c r="E22">
        <f t="shared" si="1"/>
        <v>11</v>
      </c>
      <c r="F22">
        <v>13</v>
      </c>
      <c r="G22">
        <v>6</v>
      </c>
      <c r="H22">
        <v>5</v>
      </c>
      <c r="I22">
        <v>0</v>
      </c>
      <c r="J22">
        <v>9</v>
      </c>
      <c r="K22">
        <v>17</v>
      </c>
      <c r="L22">
        <v>0</v>
      </c>
      <c r="M22">
        <v>2</v>
      </c>
      <c r="N22">
        <v>13</v>
      </c>
      <c r="O22">
        <v>13</v>
      </c>
      <c r="P22">
        <v>5</v>
      </c>
      <c r="Q22">
        <v>4</v>
      </c>
      <c r="R22">
        <v>-31</v>
      </c>
      <c r="S22">
        <v>44</v>
      </c>
      <c r="T22">
        <v>2</v>
      </c>
      <c r="U22" t="s">
        <v>24</v>
      </c>
      <c r="V22" t="s">
        <v>78</v>
      </c>
      <c r="W22" t="s">
        <v>1</v>
      </c>
      <c r="X22" t="s">
        <v>80</v>
      </c>
      <c r="Y22">
        <v>-43</v>
      </c>
      <c r="Z22">
        <v>12</v>
      </c>
    </row>
    <row r="23" spans="1:26">
      <c r="A23">
        <v>21</v>
      </c>
      <c r="B23">
        <v>38</v>
      </c>
      <c r="C23">
        <f t="shared" si="0"/>
        <v>24</v>
      </c>
      <c r="D23">
        <v>5</v>
      </c>
      <c r="E23">
        <f t="shared" si="1"/>
        <v>16</v>
      </c>
      <c r="F23">
        <v>21</v>
      </c>
      <c r="G23">
        <v>9</v>
      </c>
      <c r="H23">
        <v>0</v>
      </c>
      <c r="I23">
        <v>1</v>
      </c>
      <c r="J23">
        <v>10</v>
      </c>
      <c r="K23">
        <v>19</v>
      </c>
      <c r="L23">
        <v>0</v>
      </c>
      <c r="M23">
        <v>4</v>
      </c>
      <c r="N23">
        <v>4</v>
      </c>
      <c r="O23">
        <v>4</v>
      </c>
      <c r="P23">
        <v>2</v>
      </c>
      <c r="Q23">
        <v>2</v>
      </c>
      <c r="R23">
        <v>27</v>
      </c>
      <c r="S23">
        <v>45</v>
      </c>
      <c r="T23">
        <v>2</v>
      </c>
      <c r="U23" t="s">
        <v>24</v>
      </c>
      <c r="W23" t="s">
        <v>82</v>
      </c>
      <c r="X23" t="s">
        <v>77</v>
      </c>
      <c r="Y23">
        <v>32</v>
      </c>
      <c r="Z23">
        <v>12</v>
      </c>
    </row>
    <row r="24" spans="1:26">
      <c r="A24">
        <v>22</v>
      </c>
      <c r="B24">
        <v>38</v>
      </c>
      <c r="C24">
        <f t="shared" si="0"/>
        <v>48</v>
      </c>
      <c r="D24">
        <v>9</v>
      </c>
      <c r="E24">
        <f t="shared" si="1"/>
        <v>15</v>
      </c>
      <c r="F24">
        <v>24</v>
      </c>
      <c r="G24">
        <v>5</v>
      </c>
      <c r="H24">
        <v>5</v>
      </c>
      <c r="I24">
        <v>1</v>
      </c>
      <c r="J24">
        <v>21</v>
      </c>
      <c r="K24">
        <v>30</v>
      </c>
      <c r="L24">
        <v>0</v>
      </c>
      <c r="M24">
        <v>2</v>
      </c>
      <c r="N24">
        <v>6</v>
      </c>
      <c r="O24">
        <v>6</v>
      </c>
      <c r="P24">
        <v>7</v>
      </c>
      <c r="Q24">
        <v>4</v>
      </c>
      <c r="R24">
        <v>-6</v>
      </c>
      <c r="U24" t="s">
        <v>24</v>
      </c>
      <c r="W24" t="s">
        <v>103</v>
      </c>
      <c r="X24" t="s">
        <v>80</v>
      </c>
      <c r="Y24">
        <v>-1</v>
      </c>
      <c r="Z24">
        <v>12</v>
      </c>
    </row>
    <row r="25" spans="1:26">
      <c r="A25">
        <v>23</v>
      </c>
      <c r="B25">
        <v>36</v>
      </c>
      <c r="C25">
        <f t="shared" si="0"/>
        <v>12</v>
      </c>
      <c r="D25">
        <v>3</v>
      </c>
      <c r="E25">
        <f t="shared" si="1"/>
        <v>13</v>
      </c>
      <c r="F25">
        <v>16</v>
      </c>
      <c r="G25">
        <v>9</v>
      </c>
      <c r="H25">
        <v>2</v>
      </c>
      <c r="I25">
        <v>1</v>
      </c>
      <c r="J25">
        <v>4</v>
      </c>
      <c r="K25">
        <v>7</v>
      </c>
      <c r="L25">
        <v>0</v>
      </c>
      <c r="M25">
        <v>0</v>
      </c>
      <c r="N25">
        <v>4</v>
      </c>
      <c r="O25">
        <v>4</v>
      </c>
      <c r="P25">
        <v>2</v>
      </c>
      <c r="Q25">
        <v>5</v>
      </c>
      <c r="R25">
        <v>9</v>
      </c>
      <c r="S25">
        <v>32</v>
      </c>
      <c r="T25">
        <v>1</v>
      </c>
      <c r="U25" t="s">
        <v>24</v>
      </c>
      <c r="V25" t="s">
        <v>78</v>
      </c>
      <c r="W25" t="s">
        <v>100</v>
      </c>
      <c r="X25" t="s">
        <v>77</v>
      </c>
      <c r="Y25">
        <v>9</v>
      </c>
      <c r="Z25">
        <v>12</v>
      </c>
    </row>
    <row r="26" spans="1:26">
      <c r="A26">
        <v>24</v>
      </c>
      <c r="B26">
        <v>35</v>
      </c>
      <c r="C26">
        <f t="shared" si="0"/>
        <v>30</v>
      </c>
      <c r="D26">
        <v>1</v>
      </c>
      <c r="E26">
        <f t="shared" si="1"/>
        <v>19</v>
      </c>
      <c r="F26">
        <v>20</v>
      </c>
      <c r="G26">
        <v>7</v>
      </c>
      <c r="H26">
        <v>4</v>
      </c>
      <c r="I26">
        <v>1</v>
      </c>
      <c r="J26">
        <v>12</v>
      </c>
      <c r="K26">
        <v>16</v>
      </c>
      <c r="L26">
        <v>0</v>
      </c>
      <c r="M26">
        <v>0</v>
      </c>
      <c r="N26">
        <v>6</v>
      </c>
      <c r="O26">
        <v>6</v>
      </c>
      <c r="P26">
        <v>0</v>
      </c>
      <c r="Q26">
        <v>1</v>
      </c>
      <c r="R26">
        <v>16</v>
      </c>
      <c r="S26">
        <v>46</v>
      </c>
      <c r="T26">
        <v>5</v>
      </c>
      <c r="U26" t="s">
        <v>24</v>
      </c>
      <c r="V26" t="s">
        <v>78</v>
      </c>
      <c r="W26" t="s">
        <v>89</v>
      </c>
      <c r="X26" t="s">
        <v>77</v>
      </c>
      <c r="Y26">
        <v>23</v>
      </c>
      <c r="Z26">
        <v>12</v>
      </c>
    </row>
    <row r="27" spans="1:26">
      <c r="A27">
        <v>25</v>
      </c>
      <c r="B27">
        <v>42</v>
      </c>
      <c r="C27">
        <f t="shared" si="0"/>
        <v>24</v>
      </c>
      <c r="D27">
        <v>2</v>
      </c>
      <c r="E27">
        <f t="shared" si="1"/>
        <v>18</v>
      </c>
      <c r="F27">
        <v>20</v>
      </c>
      <c r="G27">
        <v>4</v>
      </c>
      <c r="H27">
        <v>5</v>
      </c>
      <c r="I27">
        <v>1</v>
      </c>
      <c r="J27">
        <v>6</v>
      </c>
      <c r="K27">
        <v>12</v>
      </c>
      <c r="L27">
        <v>0</v>
      </c>
      <c r="M27">
        <v>0</v>
      </c>
      <c r="N27">
        <v>12</v>
      </c>
      <c r="O27">
        <v>12</v>
      </c>
      <c r="P27">
        <v>5</v>
      </c>
      <c r="Q27">
        <v>5</v>
      </c>
      <c r="R27">
        <v>5</v>
      </c>
      <c r="S27">
        <v>33</v>
      </c>
      <c r="T27">
        <v>1</v>
      </c>
      <c r="U27" t="s">
        <v>24</v>
      </c>
      <c r="V27" t="s">
        <v>78</v>
      </c>
      <c r="W27" t="s">
        <v>99</v>
      </c>
      <c r="X27" t="s">
        <v>77</v>
      </c>
      <c r="Y27">
        <v>7</v>
      </c>
      <c r="Z27">
        <v>12</v>
      </c>
    </row>
    <row r="28" spans="1:26">
      <c r="A28">
        <v>26</v>
      </c>
      <c r="B28">
        <v>38</v>
      </c>
      <c r="C28">
        <f t="shared" si="0"/>
        <v>21</v>
      </c>
      <c r="D28">
        <v>1</v>
      </c>
      <c r="E28">
        <f t="shared" si="1"/>
        <v>11</v>
      </c>
      <c r="F28">
        <v>12</v>
      </c>
      <c r="G28">
        <v>7</v>
      </c>
      <c r="H28">
        <v>1</v>
      </c>
      <c r="I28">
        <v>0</v>
      </c>
      <c r="J28">
        <v>7</v>
      </c>
      <c r="K28">
        <v>15</v>
      </c>
      <c r="L28">
        <v>0</v>
      </c>
      <c r="M28">
        <v>2</v>
      </c>
      <c r="N28">
        <v>7</v>
      </c>
      <c r="O28">
        <v>7</v>
      </c>
      <c r="P28">
        <v>1</v>
      </c>
      <c r="Q28">
        <v>5</v>
      </c>
      <c r="R28">
        <v>-19</v>
      </c>
      <c r="S28">
        <v>36</v>
      </c>
      <c r="T28">
        <v>1</v>
      </c>
      <c r="U28" t="s">
        <v>24</v>
      </c>
      <c r="V28" t="s">
        <v>78</v>
      </c>
      <c r="W28" t="s">
        <v>104</v>
      </c>
      <c r="X28" t="s">
        <v>80</v>
      </c>
      <c r="Y28">
        <v>-18</v>
      </c>
      <c r="Z28">
        <v>12</v>
      </c>
    </row>
    <row r="29" spans="1:26">
      <c r="A29">
        <v>27</v>
      </c>
      <c r="B29">
        <v>36</v>
      </c>
      <c r="C29">
        <f t="shared" si="0"/>
        <v>28</v>
      </c>
      <c r="D29">
        <v>5</v>
      </c>
      <c r="E29">
        <f t="shared" si="1"/>
        <v>10</v>
      </c>
      <c r="F29">
        <v>15</v>
      </c>
      <c r="G29">
        <v>8</v>
      </c>
      <c r="H29">
        <v>3</v>
      </c>
      <c r="I29">
        <v>3</v>
      </c>
      <c r="J29">
        <v>10</v>
      </c>
      <c r="K29">
        <v>17</v>
      </c>
      <c r="L29">
        <v>1</v>
      </c>
      <c r="M29">
        <v>2</v>
      </c>
      <c r="N29">
        <v>7</v>
      </c>
      <c r="O29">
        <v>10</v>
      </c>
      <c r="P29">
        <v>6</v>
      </c>
      <c r="Q29">
        <v>4</v>
      </c>
      <c r="R29">
        <v>16</v>
      </c>
      <c r="S29">
        <v>47</v>
      </c>
      <c r="T29">
        <v>3</v>
      </c>
      <c r="U29" t="s">
        <v>24</v>
      </c>
      <c r="V29" t="s">
        <v>78</v>
      </c>
      <c r="W29" t="s">
        <v>93</v>
      </c>
      <c r="X29" t="s">
        <v>77</v>
      </c>
      <c r="Y29">
        <v>32</v>
      </c>
      <c r="Z29">
        <v>12</v>
      </c>
    </row>
    <row r="30" spans="1:26">
      <c r="A30">
        <v>28</v>
      </c>
      <c r="B30">
        <v>36</v>
      </c>
      <c r="C30">
        <f t="shared" si="0"/>
        <v>23</v>
      </c>
      <c r="D30">
        <v>2</v>
      </c>
      <c r="E30">
        <f t="shared" si="1"/>
        <v>9</v>
      </c>
      <c r="F30">
        <v>11</v>
      </c>
      <c r="G30">
        <v>5</v>
      </c>
      <c r="H30">
        <v>2</v>
      </c>
      <c r="I30">
        <v>0</v>
      </c>
      <c r="J30">
        <v>9</v>
      </c>
      <c r="K30">
        <v>15</v>
      </c>
      <c r="L30">
        <v>0</v>
      </c>
      <c r="M30">
        <v>0</v>
      </c>
      <c r="N30">
        <v>5</v>
      </c>
      <c r="O30">
        <v>5</v>
      </c>
      <c r="P30">
        <v>4</v>
      </c>
      <c r="Q30">
        <v>2</v>
      </c>
      <c r="R30">
        <v>7</v>
      </c>
      <c r="S30">
        <v>35</v>
      </c>
      <c r="T30">
        <v>3</v>
      </c>
      <c r="U30" t="s">
        <v>24</v>
      </c>
      <c r="V30" t="s">
        <v>78</v>
      </c>
      <c r="W30" t="s">
        <v>101</v>
      </c>
      <c r="X30" t="s">
        <v>77</v>
      </c>
      <c r="Y30">
        <v>15</v>
      </c>
      <c r="Z30">
        <v>12</v>
      </c>
    </row>
    <row r="31" spans="1:26">
      <c r="A31">
        <v>29</v>
      </c>
      <c r="B31">
        <v>30</v>
      </c>
      <c r="C31">
        <f t="shared" si="0"/>
        <v>15</v>
      </c>
      <c r="D31">
        <v>2</v>
      </c>
      <c r="E31">
        <f t="shared" si="1"/>
        <v>11</v>
      </c>
      <c r="F31">
        <v>13</v>
      </c>
      <c r="G31">
        <v>10</v>
      </c>
      <c r="H31">
        <v>0</v>
      </c>
      <c r="I31">
        <v>4</v>
      </c>
      <c r="J31">
        <v>6</v>
      </c>
      <c r="K31">
        <v>14</v>
      </c>
      <c r="L31">
        <v>0</v>
      </c>
      <c r="M31">
        <v>1</v>
      </c>
      <c r="N31">
        <v>3</v>
      </c>
      <c r="O31">
        <v>4</v>
      </c>
      <c r="P31">
        <v>4</v>
      </c>
      <c r="Q31">
        <v>6</v>
      </c>
      <c r="R31">
        <v>2</v>
      </c>
      <c r="S31">
        <v>35</v>
      </c>
      <c r="T31">
        <v>2</v>
      </c>
      <c r="U31" t="s">
        <v>24</v>
      </c>
      <c r="W31" t="s">
        <v>89</v>
      </c>
      <c r="X31" t="s">
        <v>77</v>
      </c>
      <c r="Y31">
        <v>1</v>
      </c>
      <c r="Z31">
        <v>12</v>
      </c>
    </row>
    <row r="32" spans="1:26">
      <c r="A32">
        <v>30</v>
      </c>
      <c r="B32">
        <v>42</v>
      </c>
      <c r="C32">
        <f t="shared" si="0"/>
        <v>24</v>
      </c>
      <c r="D32">
        <v>2</v>
      </c>
      <c r="E32">
        <f t="shared" si="1"/>
        <v>14</v>
      </c>
      <c r="F32">
        <v>16</v>
      </c>
      <c r="G32">
        <v>8</v>
      </c>
      <c r="H32">
        <v>2</v>
      </c>
      <c r="I32">
        <v>1</v>
      </c>
      <c r="J32">
        <v>11</v>
      </c>
      <c r="K32">
        <v>15</v>
      </c>
      <c r="L32">
        <v>1</v>
      </c>
      <c r="M32">
        <v>1</v>
      </c>
      <c r="N32">
        <v>1</v>
      </c>
      <c r="O32">
        <v>2</v>
      </c>
      <c r="P32">
        <v>1</v>
      </c>
      <c r="Q32">
        <v>2</v>
      </c>
      <c r="R32">
        <v>9</v>
      </c>
      <c r="U32" t="s">
        <v>24</v>
      </c>
      <c r="V32" t="s">
        <v>78</v>
      </c>
      <c r="W32" t="s">
        <v>85</v>
      </c>
      <c r="X32" t="s">
        <v>77</v>
      </c>
      <c r="Y32">
        <v>13</v>
      </c>
      <c r="Z32">
        <v>12</v>
      </c>
    </row>
    <row r="33" spans="1:26">
      <c r="A33">
        <v>31</v>
      </c>
      <c r="B33">
        <v>35</v>
      </c>
      <c r="C33">
        <f t="shared" si="0"/>
        <v>23</v>
      </c>
      <c r="D33">
        <v>4</v>
      </c>
      <c r="E33">
        <f t="shared" si="1"/>
        <v>15</v>
      </c>
      <c r="F33">
        <v>19</v>
      </c>
      <c r="G33">
        <v>9</v>
      </c>
      <c r="H33">
        <v>3</v>
      </c>
      <c r="I33">
        <v>2</v>
      </c>
      <c r="J33">
        <v>7</v>
      </c>
      <c r="K33">
        <v>17</v>
      </c>
      <c r="L33">
        <v>0</v>
      </c>
      <c r="M33">
        <v>1</v>
      </c>
      <c r="N33">
        <v>9</v>
      </c>
      <c r="O33">
        <v>10</v>
      </c>
      <c r="P33">
        <v>1</v>
      </c>
      <c r="Q33">
        <v>0</v>
      </c>
      <c r="R33">
        <v>42</v>
      </c>
      <c r="U33" t="s">
        <v>24</v>
      </c>
      <c r="W33" t="s">
        <v>79</v>
      </c>
      <c r="X33" t="s">
        <v>77</v>
      </c>
      <c r="Y33">
        <v>33</v>
      </c>
      <c r="Z33">
        <v>12</v>
      </c>
    </row>
    <row r="34" spans="1:26">
      <c r="A34">
        <v>32</v>
      </c>
      <c r="B34">
        <v>43</v>
      </c>
      <c r="C34">
        <f t="shared" si="0"/>
        <v>26</v>
      </c>
      <c r="D34">
        <v>4</v>
      </c>
      <c r="E34">
        <f t="shared" si="1"/>
        <v>13</v>
      </c>
      <c r="F34">
        <v>17</v>
      </c>
      <c r="G34">
        <v>9</v>
      </c>
      <c r="H34">
        <v>3</v>
      </c>
      <c r="I34">
        <v>5</v>
      </c>
      <c r="J34">
        <v>11</v>
      </c>
      <c r="K34">
        <v>20</v>
      </c>
      <c r="L34">
        <v>1</v>
      </c>
      <c r="M34">
        <v>1</v>
      </c>
      <c r="N34">
        <v>3</v>
      </c>
      <c r="O34">
        <v>4</v>
      </c>
      <c r="P34">
        <v>1</v>
      </c>
      <c r="Q34">
        <v>0</v>
      </c>
      <c r="R34">
        <v>12</v>
      </c>
      <c r="U34" t="s">
        <v>24</v>
      </c>
      <c r="V34" t="s">
        <v>78</v>
      </c>
      <c r="W34" t="s">
        <v>87</v>
      </c>
      <c r="X34" t="s">
        <v>77</v>
      </c>
      <c r="Y34">
        <v>13</v>
      </c>
      <c r="Z34">
        <v>12</v>
      </c>
    </row>
    <row r="35" spans="1:26">
      <c r="A35">
        <v>33</v>
      </c>
      <c r="B35">
        <v>38</v>
      </c>
      <c r="C35">
        <f t="shared" si="0"/>
        <v>31</v>
      </c>
      <c r="D35">
        <v>4</v>
      </c>
      <c r="E35">
        <f t="shared" si="1"/>
        <v>12</v>
      </c>
      <c r="F35">
        <v>16</v>
      </c>
      <c r="G35">
        <v>6</v>
      </c>
      <c r="H35">
        <v>3</v>
      </c>
      <c r="I35">
        <v>1</v>
      </c>
      <c r="J35">
        <v>13</v>
      </c>
      <c r="K35">
        <v>21</v>
      </c>
      <c r="L35">
        <v>1</v>
      </c>
      <c r="M35">
        <v>1</v>
      </c>
      <c r="N35">
        <v>4</v>
      </c>
      <c r="O35">
        <v>5</v>
      </c>
      <c r="P35">
        <v>2</v>
      </c>
      <c r="Q35">
        <v>1</v>
      </c>
      <c r="R35">
        <v>27</v>
      </c>
      <c r="U35" t="s">
        <v>24</v>
      </c>
      <c r="V35" t="s">
        <v>78</v>
      </c>
      <c r="W35" t="s">
        <v>88</v>
      </c>
      <c r="X35" t="s">
        <v>77</v>
      </c>
      <c r="Y35">
        <v>37</v>
      </c>
      <c r="Z35">
        <v>12</v>
      </c>
    </row>
    <row r="36" spans="1:26">
      <c r="A36">
        <v>34</v>
      </c>
      <c r="B36">
        <v>34</v>
      </c>
      <c r="C36">
        <f t="shared" si="0"/>
        <v>30</v>
      </c>
      <c r="D36">
        <v>10</v>
      </c>
      <c r="E36">
        <f t="shared" si="1"/>
        <v>18</v>
      </c>
      <c r="F36">
        <v>28</v>
      </c>
      <c r="G36">
        <v>8</v>
      </c>
      <c r="H36">
        <v>7</v>
      </c>
      <c r="I36">
        <v>2</v>
      </c>
      <c r="J36">
        <v>9</v>
      </c>
      <c r="K36">
        <v>21</v>
      </c>
      <c r="L36">
        <v>0</v>
      </c>
      <c r="M36">
        <v>3</v>
      </c>
      <c r="N36">
        <v>12</v>
      </c>
      <c r="O36">
        <v>13</v>
      </c>
      <c r="P36">
        <v>3</v>
      </c>
      <c r="Q36">
        <v>4</v>
      </c>
      <c r="R36">
        <v>28</v>
      </c>
      <c r="S36">
        <v>47</v>
      </c>
      <c r="T36">
        <v>3</v>
      </c>
      <c r="U36" t="s">
        <v>24</v>
      </c>
      <c r="W36" t="s">
        <v>1</v>
      </c>
      <c r="X36" t="s">
        <v>77</v>
      </c>
      <c r="Y36">
        <v>43</v>
      </c>
      <c r="Z36">
        <v>1</v>
      </c>
    </row>
    <row r="37" spans="1:26">
      <c r="A37">
        <v>35</v>
      </c>
      <c r="B37">
        <v>35</v>
      </c>
      <c r="C37">
        <f t="shared" si="0"/>
        <v>21</v>
      </c>
      <c r="D37">
        <v>2</v>
      </c>
      <c r="E37">
        <f t="shared" si="1"/>
        <v>19</v>
      </c>
      <c r="F37">
        <v>21</v>
      </c>
      <c r="G37">
        <v>5</v>
      </c>
      <c r="H37">
        <v>7</v>
      </c>
      <c r="I37">
        <v>1</v>
      </c>
      <c r="J37">
        <v>8</v>
      </c>
      <c r="K37">
        <v>14</v>
      </c>
      <c r="L37">
        <v>0</v>
      </c>
      <c r="M37">
        <v>2</v>
      </c>
      <c r="N37">
        <v>5</v>
      </c>
      <c r="O37">
        <v>7</v>
      </c>
      <c r="P37">
        <v>2</v>
      </c>
      <c r="Q37">
        <v>4</v>
      </c>
      <c r="R37">
        <v>21</v>
      </c>
      <c r="S37">
        <v>32</v>
      </c>
      <c r="T37">
        <v>2</v>
      </c>
      <c r="U37" t="s">
        <v>24</v>
      </c>
      <c r="V37" t="s">
        <v>78</v>
      </c>
      <c r="W37" t="s">
        <v>79</v>
      </c>
      <c r="X37" t="s">
        <v>77</v>
      </c>
      <c r="Y37">
        <v>27</v>
      </c>
      <c r="Z37">
        <v>1</v>
      </c>
    </row>
    <row r="38" spans="1:26">
      <c r="A38">
        <v>36</v>
      </c>
      <c r="B38">
        <v>34</v>
      </c>
      <c r="C38">
        <f t="shared" si="0"/>
        <v>26</v>
      </c>
      <c r="D38">
        <v>9</v>
      </c>
      <c r="E38">
        <f t="shared" si="1"/>
        <v>21</v>
      </c>
      <c r="F38">
        <v>30</v>
      </c>
      <c r="G38">
        <v>12</v>
      </c>
      <c r="H38">
        <v>1</v>
      </c>
      <c r="I38">
        <v>1</v>
      </c>
      <c r="J38">
        <v>11</v>
      </c>
      <c r="K38">
        <v>18</v>
      </c>
      <c r="L38">
        <v>0</v>
      </c>
      <c r="M38">
        <v>0</v>
      </c>
      <c r="N38">
        <v>4</v>
      </c>
      <c r="O38">
        <v>5</v>
      </c>
      <c r="P38">
        <v>4</v>
      </c>
      <c r="Q38">
        <v>1</v>
      </c>
      <c r="R38">
        <v>11</v>
      </c>
      <c r="S38">
        <v>55</v>
      </c>
      <c r="T38">
        <v>2</v>
      </c>
      <c r="U38" t="s">
        <v>24</v>
      </c>
      <c r="W38" t="s">
        <v>84</v>
      </c>
      <c r="X38" t="s">
        <v>77</v>
      </c>
      <c r="Y38">
        <v>27</v>
      </c>
      <c r="Z38">
        <v>1</v>
      </c>
    </row>
    <row r="39" spans="1:26">
      <c r="A39">
        <v>37</v>
      </c>
      <c r="B39">
        <v>34</v>
      </c>
      <c r="C39">
        <f t="shared" si="0"/>
        <v>18</v>
      </c>
      <c r="D39">
        <v>4</v>
      </c>
      <c r="E39">
        <f t="shared" si="1"/>
        <v>15</v>
      </c>
      <c r="F39">
        <v>19</v>
      </c>
      <c r="G39">
        <v>12</v>
      </c>
      <c r="H39">
        <v>5</v>
      </c>
      <c r="I39">
        <v>0</v>
      </c>
      <c r="J39">
        <v>7</v>
      </c>
      <c r="K39">
        <v>14</v>
      </c>
      <c r="L39">
        <v>0</v>
      </c>
      <c r="M39">
        <v>2</v>
      </c>
      <c r="N39">
        <v>4</v>
      </c>
      <c r="O39">
        <v>4</v>
      </c>
      <c r="P39">
        <v>2</v>
      </c>
      <c r="Q39">
        <v>5</v>
      </c>
      <c r="R39">
        <v>9</v>
      </c>
      <c r="S39">
        <v>42</v>
      </c>
      <c r="T39">
        <v>1</v>
      </c>
      <c r="U39" t="s">
        <v>24</v>
      </c>
      <c r="W39" t="s">
        <v>86</v>
      </c>
      <c r="X39" t="s">
        <v>77</v>
      </c>
      <c r="Y39">
        <v>23</v>
      </c>
      <c r="Z39">
        <v>1</v>
      </c>
    </row>
    <row r="40" spans="1:26">
      <c r="A40">
        <v>38</v>
      </c>
      <c r="B40">
        <v>38</v>
      </c>
      <c r="C40">
        <f t="shared" si="0"/>
        <v>26</v>
      </c>
      <c r="D40">
        <v>4</v>
      </c>
      <c r="E40">
        <f t="shared" si="1"/>
        <v>20</v>
      </c>
      <c r="F40">
        <v>24</v>
      </c>
      <c r="G40">
        <v>7</v>
      </c>
      <c r="H40">
        <v>3</v>
      </c>
      <c r="I40">
        <v>1</v>
      </c>
      <c r="J40">
        <v>12</v>
      </c>
      <c r="K40">
        <v>21</v>
      </c>
      <c r="L40">
        <v>1</v>
      </c>
      <c r="M40">
        <v>3</v>
      </c>
      <c r="N40">
        <v>1</v>
      </c>
      <c r="O40">
        <v>1</v>
      </c>
      <c r="P40">
        <v>2</v>
      </c>
      <c r="Q40">
        <v>4</v>
      </c>
      <c r="R40">
        <v>4</v>
      </c>
      <c r="S40">
        <v>41</v>
      </c>
      <c r="T40">
        <v>4</v>
      </c>
      <c r="U40" t="s">
        <v>24</v>
      </c>
      <c r="W40" t="s">
        <v>1</v>
      </c>
      <c r="X40" t="s">
        <v>77</v>
      </c>
      <c r="Y40">
        <v>20</v>
      </c>
      <c r="Z40">
        <v>1</v>
      </c>
    </row>
    <row r="41" spans="1:26">
      <c r="A41">
        <v>39</v>
      </c>
      <c r="B41">
        <v>35</v>
      </c>
      <c r="C41">
        <f t="shared" si="0"/>
        <v>22</v>
      </c>
      <c r="D41">
        <v>12</v>
      </c>
      <c r="E41">
        <f t="shared" si="1"/>
        <v>17</v>
      </c>
      <c r="F41">
        <v>29</v>
      </c>
      <c r="G41">
        <v>5</v>
      </c>
      <c r="H41">
        <v>4</v>
      </c>
      <c r="I41">
        <v>1</v>
      </c>
      <c r="J41">
        <v>9</v>
      </c>
      <c r="K41">
        <v>14</v>
      </c>
      <c r="L41">
        <v>0</v>
      </c>
      <c r="M41">
        <v>0</v>
      </c>
      <c r="N41">
        <v>4</v>
      </c>
      <c r="O41">
        <v>5</v>
      </c>
      <c r="P41">
        <v>3</v>
      </c>
      <c r="Q41">
        <v>3</v>
      </c>
      <c r="R41">
        <v>-1</v>
      </c>
      <c r="S41">
        <v>33</v>
      </c>
      <c r="T41">
        <v>0</v>
      </c>
      <c r="U41" t="s">
        <v>24</v>
      </c>
      <c r="V41" t="s">
        <v>78</v>
      </c>
      <c r="W41" t="s">
        <v>92</v>
      </c>
      <c r="X41" t="s">
        <v>77</v>
      </c>
      <c r="Y41">
        <v>7</v>
      </c>
      <c r="Z41">
        <v>1</v>
      </c>
    </row>
    <row r="42" spans="1:26">
      <c r="A42">
        <v>40</v>
      </c>
      <c r="B42">
        <v>38</v>
      </c>
      <c r="C42">
        <f t="shared" si="0"/>
        <v>30</v>
      </c>
      <c r="D42">
        <v>5</v>
      </c>
      <c r="E42">
        <f t="shared" si="1"/>
        <v>11</v>
      </c>
      <c r="F42">
        <v>16</v>
      </c>
      <c r="G42">
        <v>6</v>
      </c>
      <c r="H42">
        <v>5</v>
      </c>
      <c r="I42">
        <v>1</v>
      </c>
      <c r="J42">
        <v>12</v>
      </c>
      <c r="K42">
        <v>20</v>
      </c>
      <c r="L42">
        <v>1</v>
      </c>
      <c r="M42">
        <v>2</v>
      </c>
      <c r="N42">
        <v>5</v>
      </c>
      <c r="O42">
        <v>5</v>
      </c>
      <c r="P42">
        <v>4</v>
      </c>
      <c r="Q42">
        <v>5</v>
      </c>
      <c r="R42">
        <v>-17</v>
      </c>
      <c r="S42">
        <v>44</v>
      </c>
      <c r="T42">
        <v>3</v>
      </c>
      <c r="U42" t="s">
        <v>24</v>
      </c>
      <c r="V42" t="s">
        <v>78</v>
      </c>
      <c r="W42" t="s">
        <v>88</v>
      </c>
      <c r="X42" t="s">
        <v>80</v>
      </c>
      <c r="Y42">
        <v>-33</v>
      </c>
      <c r="Z42">
        <v>1</v>
      </c>
    </row>
    <row r="43" spans="1:26">
      <c r="A43">
        <v>41</v>
      </c>
      <c r="B43">
        <v>37</v>
      </c>
      <c r="C43">
        <f t="shared" si="0"/>
        <v>32</v>
      </c>
      <c r="D43">
        <v>2</v>
      </c>
      <c r="E43">
        <f t="shared" si="1"/>
        <v>18</v>
      </c>
      <c r="F43">
        <v>20</v>
      </c>
      <c r="G43">
        <v>7</v>
      </c>
      <c r="H43">
        <v>1</v>
      </c>
      <c r="I43">
        <v>1</v>
      </c>
      <c r="J43">
        <v>12</v>
      </c>
      <c r="K43">
        <v>15</v>
      </c>
      <c r="L43">
        <v>1</v>
      </c>
      <c r="M43">
        <v>1</v>
      </c>
      <c r="N43">
        <v>7</v>
      </c>
      <c r="O43">
        <v>7</v>
      </c>
      <c r="P43">
        <v>0</v>
      </c>
      <c r="Q43">
        <v>0</v>
      </c>
      <c r="R43">
        <v>19</v>
      </c>
      <c r="S43">
        <v>47</v>
      </c>
      <c r="T43">
        <v>1</v>
      </c>
      <c r="U43" t="s">
        <v>24</v>
      </c>
      <c r="W43" t="s">
        <v>106</v>
      </c>
      <c r="X43" t="s">
        <v>77</v>
      </c>
      <c r="Y43">
        <v>19</v>
      </c>
      <c r="Z43">
        <v>1</v>
      </c>
    </row>
    <row r="44" spans="1:26">
      <c r="A44">
        <v>42</v>
      </c>
      <c r="B44">
        <v>40</v>
      </c>
      <c r="C44">
        <f t="shared" si="0"/>
        <v>31</v>
      </c>
      <c r="D44">
        <v>4</v>
      </c>
      <c r="E44">
        <f t="shared" si="1"/>
        <v>10</v>
      </c>
      <c r="F44">
        <v>14</v>
      </c>
      <c r="G44">
        <v>6</v>
      </c>
      <c r="H44">
        <v>5</v>
      </c>
      <c r="I44">
        <v>0</v>
      </c>
      <c r="J44">
        <v>10</v>
      </c>
      <c r="K44">
        <v>16</v>
      </c>
      <c r="L44">
        <v>0</v>
      </c>
      <c r="M44">
        <v>1</v>
      </c>
      <c r="N44">
        <v>11</v>
      </c>
      <c r="O44">
        <v>11</v>
      </c>
      <c r="P44">
        <v>4</v>
      </c>
      <c r="Q44">
        <v>5</v>
      </c>
      <c r="R44">
        <v>19</v>
      </c>
      <c r="S44">
        <v>44</v>
      </c>
      <c r="T44">
        <v>3</v>
      </c>
      <c r="U44" t="s">
        <v>24</v>
      </c>
      <c r="W44" t="s">
        <v>90</v>
      </c>
      <c r="X44" t="s">
        <v>77</v>
      </c>
      <c r="Y44">
        <v>29</v>
      </c>
      <c r="Z44">
        <v>1</v>
      </c>
    </row>
    <row r="45" spans="1:26">
      <c r="A45">
        <v>43</v>
      </c>
      <c r="B45">
        <v>36</v>
      </c>
      <c r="C45">
        <f t="shared" si="0"/>
        <v>20</v>
      </c>
      <c r="D45">
        <v>7</v>
      </c>
      <c r="E45">
        <f t="shared" si="1"/>
        <v>20</v>
      </c>
      <c r="F45">
        <v>27</v>
      </c>
      <c r="G45">
        <v>9</v>
      </c>
      <c r="H45">
        <v>4</v>
      </c>
      <c r="I45">
        <v>0</v>
      </c>
      <c r="J45">
        <v>7</v>
      </c>
      <c r="K45">
        <v>14</v>
      </c>
      <c r="L45">
        <v>1</v>
      </c>
      <c r="M45">
        <v>1</v>
      </c>
      <c r="N45">
        <v>5</v>
      </c>
      <c r="O45">
        <v>5</v>
      </c>
      <c r="P45">
        <v>3</v>
      </c>
      <c r="Q45">
        <v>2</v>
      </c>
      <c r="R45">
        <v>1</v>
      </c>
      <c r="S45">
        <v>39</v>
      </c>
      <c r="T45">
        <v>0</v>
      </c>
      <c r="U45" t="s">
        <v>24</v>
      </c>
      <c r="V45" t="s">
        <v>78</v>
      </c>
      <c r="W45" t="s">
        <v>91</v>
      </c>
      <c r="X45" t="s">
        <v>77</v>
      </c>
      <c r="Y45">
        <v>4</v>
      </c>
      <c r="Z45">
        <v>1</v>
      </c>
    </row>
    <row r="46" spans="1:26">
      <c r="A46">
        <v>44</v>
      </c>
      <c r="B46">
        <v>42</v>
      </c>
      <c r="C46">
        <f t="shared" si="0"/>
        <v>32</v>
      </c>
      <c r="D46">
        <v>9</v>
      </c>
      <c r="E46">
        <f t="shared" si="1"/>
        <v>21</v>
      </c>
      <c r="F46">
        <v>30</v>
      </c>
      <c r="G46">
        <v>8</v>
      </c>
      <c r="H46">
        <v>7</v>
      </c>
      <c r="I46">
        <v>0</v>
      </c>
      <c r="J46">
        <v>11</v>
      </c>
      <c r="K46">
        <v>19</v>
      </c>
      <c r="L46">
        <v>2</v>
      </c>
      <c r="M46">
        <v>3</v>
      </c>
      <c r="N46">
        <v>8</v>
      </c>
      <c r="O46">
        <v>10</v>
      </c>
      <c r="P46">
        <v>3</v>
      </c>
      <c r="Q46">
        <v>5</v>
      </c>
      <c r="R46">
        <v>16</v>
      </c>
      <c r="S46">
        <v>50</v>
      </c>
      <c r="T46">
        <v>0</v>
      </c>
      <c r="U46" t="s">
        <v>24</v>
      </c>
      <c r="W46" t="s">
        <v>100</v>
      </c>
      <c r="X46" t="s">
        <v>77</v>
      </c>
      <c r="Y46">
        <v>18</v>
      </c>
      <c r="Z46">
        <v>1</v>
      </c>
    </row>
    <row r="47" spans="1:26">
      <c r="A47">
        <v>45</v>
      </c>
      <c r="B47">
        <v>42</v>
      </c>
      <c r="C47">
        <f t="shared" si="0"/>
        <v>36</v>
      </c>
      <c r="D47">
        <v>6</v>
      </c>
      <c r="E47">
        <f t="shared" si="1"/>
        <v>32</v>
      </c>
      <c r="F47">
        <v>38</v>
      </c>
      <c r="G47">
        <v>12</v>
      </c>
      <c r="H47">
        <v>6</v>
      </c>
      <c r="I47">
        <v>2</v>
      </c>
      <c r="J47">
        <v>13</v>
      </c>
      <c r="K47">
        <v>19</v>
      </c>
      <c r="L47">
        <v>1</v>
      </c>
      <c r="M47">
        <v>2</v>
      </c>
      <c r="N47">
        <v>9</v>
      </c>
      <c r="O47">
        <v>9</v>
      </c>
      <c r="P47">
        <v>5</v>
      </c>
      <c r="Q47">
        <v>4</v>
      </c>
      <c r="R47">
        <v>18</v>
      </c>
      <c r="S47">
        <v>61</v>
      </c>
      <c r="T47">
        <v>2</v>
      </c>
      <c r="U47" t="s">
        <v>24</v>
      </c>
      <c r="V47" t="s">
        <v>78</v>
      </c>
      <c r="W47" t="s">
        <v>102</v>
      </c>
      <c r="X47" t="s">
        <v>77</v>
      </c>
      <c r="Y47">
        <v>11</v>
      </c>
      <c r="Z47">
        <v>1</v>
      </c>
    </row>
    <row r="48" spans="1:26">
      <c r="A48">
        <v>46</v>
      </c>
      <c r="B48">
        <v>30</v>
      </c>
      <c r="C48">
        <f t="shared" si="0"/>
        <v>28</v>
      </c>
      <c r="D48">
        <v>8</v>
      </c>
      <c r="E48">
        <f t="shared" si="1"/>
        <v>10</v>
      </c>
      <c r="F48">
        <v>18</v>
      </c>
      <c r="G48">
        <v>7</v>
      </c>
      <c r="H48">
        <v>1</v>
      </c>
      <c r="I48">
        <v>2</v>
      </c>
      <c r="J48">
        <v>11</v>
      </c>
      <c r="K48">
        <v>19</v>
      </c>
      <c r="L48">
        <v>1</v>
      </c>
      <c r="M48">
        <v>1</v>
      </c>
      <c r="N48">
        <v>5</v>
      </c>
      <c r="O48">
        <v>5</v>
      </c>
      <c r="P48">
        <v>2</v>
      </c>
      <c r="Q48">
        <v>6</v>
      </c>
      <c r="R48">
        <v>8</v>
      </c>
      <c r="S48">
        <v>46</v>
      </c>
      <c r="T48">
        <v>1</v>
      </c>
      <c r="U48" t="s">
        <v>24</v>
      </c>
      <c r="W48" t="s">
        <v>86</v>
      </c>
      <c r="X48" t="s">
        <v>77</v>
      </c>
      <c r="Y48">
        <v>13</v>
      </c>
      <c r="Z48">
        <v>1</v>
      </c>
    </row>
    <row r="49" spans="1:26">
      <c r="A49">
        <v>47</v>
      </c>
      <c r="B49">
        <v>40</v>
      </c>
      <c r="C49">
        <f t="shared" si="0"/>
        <v>24</v>
      </c>
      <c r="D49">
        <v>3</v>
      </c>
      <c r="E49">
        <f t="shared" si="1"/>
        <v>14</v>
      </c>
      <c r="F49">
        <v>17</v>
      </c>
      <c r="G49">
        <v>9</v>
      </c>
      <c r="H49">
        <v>3</v>
      </c>
      <c r="I49">
        <v>0</v>
      </c>
      <c r="J49">
        <v>11</v>
      </c>
      <c r="K49">
        <v>19</v>
      </c>
      <c r="L49">
        <v>2</v>
      </c>
      <c r="M49">
        <v>3</v>
      </c>
      <c r="N49">
        <v>0</v>
      </c>
      <c r="O49">
        <v>0</v>
      </c>
      <c r="P49">
        <v>2</v>
      </c>
      <c r="Q49">
        <v>0</v>
      </c>
      <c r="R49">
        <v>16</v>
      </c>
      <c r="U49" t="s">
        <v>24</v>
      </c>
      <c r="W49" t="s">
        <v>87</v>
      </c>
      <c r="X49" t="s">
        <v>77</v>
      </c>
      <c r="Y49">
        <v>23</v>
      </c>
      <c r="Z49">
        <v>1</v>
      </c>
    </row>
    <row r="50" spans="1:26">
      <c r="A50">
        <v>48</v>
      </c>
      <c r="B50">
        <v>34</v>
      </c>
      <c r="C50">
        <f t="shared" si="0"/>
        <v>33</v>
      </c>
      <c r="D50">
        <v>5</v>
      </c>
      <c r="E50">
        <f t="shared" si="1"/>
        <v>11</v>
      </c>
      <c r="F50">
        <v>16</v>
      </c>
      <c r="G50">
        <v>9</v>
      </c>
      <c r="H50">
        <v>3</v>
      </c>
      <c r="I50">
        <v>3</v>
      </c>
      <c r="J50">
        <v>12</v>
      </c>
      <c r="K50">
        <v>18</v>
      </c>
      <c r="L50">
        <v>1</v>
      </c>
      <c r="M50">
        <v>1</v>
      </c>
      <c r="N50">
        <v>8</v>
      </c>
      <c r="O50">
        <v>8</v>
      </c>
      <c r="P50">
        <v>2</v>
      </c>
      <c r="Q50">
        <v>6</v>
      </c>
      <c r="R50">
        <v>25</v>
      </c>
      <c r="S50">
        <v>52</v>
      </c>
      <c r="T50">
        <v>3</v>
      </c>
      <c r="U50" t="s">
        <v>24</v>
      </c>
      <c r="W50" t="s">
        <v>98</v>
      </c>
      <c r="X50" t="s">
        <v>77</v>
      </c>
      <c r="Y50">
        <v>13</v>
      </c>
      <c r="Z50">
        <v>1</v>
      </c>
    </row>
    <row r="51" spans="1:26">
      <c r="A51">
        <v>49</v>
      </c>
      <c r="B51">
        <v>37</v>
      </c>
      <c r="C51">
        <f t="shared" si="0"/>
        <v>23</v>
      </c>
      <c r="D51">
        <v>5</v>
      </c>
      <c r="E51">
        <f t="shared" si="1"/>
        <v>20</v>
      </c>
      <c r="F51">
        <v>25</v>
      </c>
      <c r="G51">
        <v>10</v>
      </c>
      <c r="H51">
        <v>6</v>
      </c>
      <c r="I51">
        <v>0</v>
      </c>
      <c r="J51">
        <v>10</v>
      </c>
      <c r="K51">
        <v>18</v>
      </c>
      <c r="L51">
        <v>1</v>
      </c>
      <c r="M51">
        <v>2</v>
      </c>
      <c r="N51">
        <v>2</v>
      </c>
      <c r="O51">
        <v>2</v>
      </c>
      <c r="P51">
        <v>3</v>
      </c>
      <c r="Q51">
        <v>3</v>
      </c>
      <c r="R51">
        <v>18</v>
      </c>
      <c r="S51">
        <v>47</v>
      </c>
      <c r="T51">
        <v>2</v>
      </c>
      <c r="U51" t="s">
        <v>24</v>
      </c>
      <c r="W51" t="s">
        <v>100</v>
      </c>
      <c r="X51" t="s">
        <v>77</v>
      </c>
      <c r="Y51">
        <v>28</v>
      </c>
      <c r="Z51">
        <v>2</v>
      </c>
    </row>
    <row r="52" spans="1:26">
      <c r="A52">
        <v>50</v>
      </c>
      <c r="B52">
        <v>41</v>
      </c>
      <c r="C52">
        <f t="shared" si="0"/>
        <v>31</v>
      </c>
      <c r="D52">
        <v>5</v>
      </c>
      <c r="E52">
        <f t="shared" si="1"/>
        <v>12</v>
      </c>
      <c r="F52">
        <v>17</v>
      </c>
      <c r="G52">
        <v>4</v>
      </c>
      <c r="H52">
        <v>3</v>
      </c>
      <c r="I52">
        <v>0</v>
      </c>
      <c r="J52">
        <v>13</v>
      </c>
      <c r="K52">
        <v>17</v>
      </c>
      <c r="L52">
        <v>0</v>
      </c>
      <c r="M52">
        <v>1</v>
      </c>
      <c r="N52">
        <v>5</v>
      </c>
      <c r="O52">
        <v>5</v>
      </c>
      <c r="P52">
        <v>3</v>
      </c>
      <c r="Q52">
        <v>4</v>
      </c>
      <c r="R52">
        <v>4</v>
      </c>
      <c r="S52">
        <v>41</v>
      </c>
      <c r="T52">
        <v>4</v>
      </c>
      <c r="U52" t="s">
        <v>24</v>
      </c>
      <c r="W52" t="s">
        <v>101</v>
      </c>
      <c r="X52" t="s">
        <v>77</v>
      </c>
      <c r="Y52">
        <v>17</v>
      </c>
      <c r="Z52">
        <v>2</v>
      </c>
    </row>
    <row r="53" spans="1:26">
      <c r="A53">
        <v>51</v>
      </c>
      <c r="B53">
        <v>45</v>
      </c>
      <c r="C53">
        <f t="shared" si="0"/>
        <v>30</v>
      </c>
      <c r="D53">
        <v>2</v>
      </c>
      <c r="E53">
        <f t="shared" si="1"/>
        <v>17</v>
      </c>
      <c r="F53">
        <v>19</v>
      </c>
      <c r="G53">
        <v>7</v>
      </c>
      <c r="H53">
        <v>3</v>
      </c>
      <c r="I53">
        <v>1</v>
      </c>
      <c r="J53">
        <v>14</v>
      </c>
      <c r="K53">
        <v>23</v>
      </c>
      <c r="L53">
        <v>2</v>
      </c>
      <c r="M53">
        <v>4</v>
      </c>
      <c r="N53">
        <v>0</v>
      </c>
      <c r="O53">
        <v>0</v>
      </c>
      <c r="P53">
        <v>4</v>
      </c>
      <c r="Q53">
        <v>1</v>
      </c>
      <c r="R53">
        <v>20</v>
      </c>
      <c r="U53" t="s">
        <v>24</v>
      </c>
      <c r="V53" t="s">
        <v>78</v>
      </c>
      <c r="W53" t="s">
        <v>91</v>
      </c>
      <c r="X53" t="s">
        <v>77</v>
      </c>
      <c r="Y53">
        <v>15</v>
      </c>
      <c r="Z53">
        <v>2</v>
      </c>
    </row>
    <row r="54" spans="1:26">
      <c r="A54">
        <v>52</v>
      </c>
      <c r="B54">
        <v>42</v>
      </c>
      <c r="C54">
        <f t="shared" si="0"/>
        <v>28</v>
      </c>
      <c r="D54">
        <v>3</v>
      </c>
      <c r="E54">
        <f t="shared" si="1"/>
        <v>12</v>
      </c>
      <c r="F54">
        <v>15</v>
      </c>
      <c r="G54">
        <v>10</v>
      </c>
      <c r="H54">
        <v>2</v>
      </c>
      <c r="I54">
        <v>1</v>
      </c>
      <c r="J54">
        <v>7</v>
      </c>
      <c r="K54">
        <v>17</v>
      </c>
      <c r="L54">
        <v>1</v>
      </c>
      <c r="M54">
        <v>5</v>
      </c>
      <c r="N54">
        <v>13</v>
      </c>
      <c r="O54">
        <v>16</v>
      </c>
      <c r="P54">
        <v>4</v>
      </c>
      <c r="Q54">
        <v>3</v>
      </c>
      <c r="R54">
        <v>30</v>
      </c>
      <c r="U54" t="s">
        <v>24</v>
      </c>
      <c r="W54" t="s">
        <v>85</v>
      </c>
      <c r="X54" t="s">
        <v>77</v>
      </c>
      <c r="Y54">
        <v>33</v>
      </c>
      <c r="Z54">
        <v>2</v>
      </c>
    </row>
    <row r="55" spans="1:26">
      <c r="A55">
        <v>53</v>
      </c>
      <c r="B55">
        <v>39</v>
      </c>
      <c r="C55">
        <f t="shared" si="0"/>
        <v>37</v>
      </c>
      <c r="D55">
        <v>4</v>
      </c>
      <c r="E55">
        <f t="shared" si="1"/>
        <v>13</v>
      </c>
      <c r="F55">
        <v>17</v>
      </c>
      <c r="G55">
        <v>9</v>
      </c>
      <c r="H55">
        <v>5</v>
      </c>
      <c r="I55">
        <v>1</v>
      </c>
      <c r="J55">
        <v>17</v>
      </c>
      <c r="K55">
        <v>23</v>
      </c>
      <c r="L55">
        <v>2</v>
      </c>
      <c r="M55">
        <v>2</v>
      </c>
      <c r="N55">
        <v>1</v>
      </c>
      <c r="O55">
        <v>2</v>
      </c>
      <c r="P55">
        <v>2</v>
      </c>
      <c r="Q55">
        <v>3</v>
      </c>
      <c r="R55">
        <v>16</v>
      </c>
      <c r="S55">
        <v>57</v>
      </c>
      <c r="T55">
        <v>7</v>
      </c>
      <c r="U55" t="s">
        <v>24</v>
      </c>
      <c r="W55" t="s">
        <v>88</v>
      </c>
      <c r="X55" t="s">
        <v>77</v>
      </c>
      <c r="Y55">
        <v>17</v>
      </c>
      <c r="Z55">
        <v>2</v>
      </c>
    </row>
    <row r="56" spans="1:26">
      <c r="A56">
        <v>54</v>
      </c>
      <c r="B56">
        <v>43</v>
      </c>
      <c r="C56">
        <f t="shared" si="0"/>
        <v>28</v>
      </c>
      <c r="D56">
        <v>4</v>
      </c>
      <c r="E56">
        <f t="shared" si="1"/>
        <v>16</v>
      </c>
      <c r="F56">
        <v>20</v>
      </c>
      <c r="G56">
        <v>8</v>
      </c>
      <c r="H56">
        <v>3</v>
      </c>
      <c r="I56">
        <v>1</v>
      </c>
      <c r="J56">
        <v>11</v>
      </c>
      <c r="K56">
        <v>21</v>
      </c>
      <c r="L56">
        <v>0</v>
      </c>
      <c r="M56">
        <v>3</v>
      </c>
      <c r="N56">
        <v>6</v>
      </c>
      <c r="O56">
        <v>7</v>
      </c>
      <c r="P56">
        <v>3</v>
      </c>
      <c r="Q56">
        <v>3</v>
      </c>
      <c r="R56">
        <v>-6</v>
      </c>
      <c r="U56" t="s">
        <v>24</v>
      </c>
      <c r="W56" t="s">
        <v>105</v>
      </c>
      <c r="X56" t="s">
        <v>80</v>
      </c>
      <c r="Y56">
        <v>-5</v>
      </c>
      <c r="Z56">
        <v>2</v>
      </c>
    </row>
    <row r="57" spans="1:26">
      <c r="A57">
        <v>55</v>
      </c>
      <c r="B57">
        <v>44</v>
      </c>
      <c r="C57">
        <f t="shared" si="0"/>
        <v>28</v>
      </c>
      <c r="D57">
        <v>4</v>
      </c>
      <c r="E57">
        <f t="shared" si="1"/>
        <v>13</v>
      </c>
      <c r="F57">
        <v>17</v>
      </c>
      <c r="G57">
        <v>9</v>
      </c>
      <c r="H57">
        <v>3</v>
      </c>
      <c r="I57">
        <v>0</v>
      </c>
      <c r="J57">
        <v>13</v>
      </c>
      <c r="K57">
        <v>19</v>
      </c>
      <c r="L57">
        <v>2</v>
      </c>
      <c r="M57">
        <v>4</v>
      </c>
      <c r="N57">
        <v>0</v>
      </c>
      <c r="O57">
        <v>0</v>
      </c>
      <c r="P57">
        <v>1</v>
      </c>
      <c r="Q57">
        <v>5</v>
      </c>
      <c r="R57">
        <v>-6</v>
      </c>
      <c r="U57" t="s">
        <v>24</v>
      </c>
      <c r="V57" t="s">
        <v>78</v>
      </c>
      <c r="W57" t="s">
        <v>96</v>
      </c>
      <c r="X57" t="s">
        <v>80</v>
      </c>
      <c r="Y57">
        <v>-13</v>
      </c>
      <c r="Z57">
        <v>2</v>
      </c>
    </row>
    <row r="58" spans="1:26">
      <c r="A58">
        <v>56</v>
      </c>
      <c r="B58">
        <v>35</v>
      </c>
      <c r="C58">
        <f t="shared" si="0"/>
        <v>22</v>
      </c>
      <c r="D58">
        <v>3</v>
      </c>
      <c r="E58">
        <f t="shared" si="1"/>
        <v>13</v>
      </c>
      <c r="F58">
        <v>16</v>
      </c>
      <c r="G58">
        <v>6</v>
      </c>
      <c r="H58">
        <v>4</v>
      </c>
      <c r="I58">
        <v>0</v>
      </c>
      <c r="J58">
        <v>9</v>
      </c>
      <c r="K58">
        <v>14</v>
      </c>
      <c r="L58">
        <v>1</v>
      </c>
      <c r="M58">
        <v>3</v>
      </c>
      <c r="N58">
        <v>3</v>
      </c>
      <c r="O58">
        <v>3</v>
      </c>
      <c r="P58">
        <v>0</v>
      </c>
      <c r="Q58">
        <v>3</v>
      </c>
      <c r="R58">
        <v>17</v>
      </c>
      <c r="S58">
        <v>34</v>
      </c>
      <c r="T58">
        <v>3</v>
      </c>
      <c r="U58" t="s">
        <v>24</v>
      </c>
      <c r="V58" t="s">
        <v>78</v>
      </c>
      <c r="W58" t="s">
        <v>86</v>
      </c>
      <c r="X58" t="s">
        <v>77</v>
      </c>
      <c r="Y58">
        <v>13</v>
      </c>
      <c r="Z58">
        <v>2</v>
      </c>
    </row>
    <row r="59" spans="1:26">
      <c r="A59">
        <v>57</v>
      </c>
      <c r="B59">
        <v>38</v>
      </c>
      <c r="C59">
        <f t="shared" si="0"/>
        <v>27</v>
      </c>
      <c r="D59">
        <v>6</v>
      </c>
      <c r="E59">
        <f t="shared" si="1"/>
        <v>13</v>
      </c>
      <c r="F59">
        <v>19</v>
      </c>
      <c r="G59">
        <v>8</v>
      </c>
      <c r="H59">
        <v>3</v>
      </c>
      <c r="I59">
        <v>2</v>
      </c>
      <c r="J59">
        <v>12</v>
      </c>
      <c r="K59">
        <v>24</v>
      </c>
      <c r="L59">
        <v>1</v>
      </c>
      <c r="M59">
        <v>4</v>
      </c>
      <c r="N59">
        <v>2</v>
      </c>
      <c r="O59">
        <v>2</v>
      </c>
      <c r="P59">
        <v>3</v>
      </c>
      <c r="Q59">
        <v>0</v>
      </c>
      <c r="R59">
        <v>28</v>
      </c>
      <c r="U59" t="s">
        <v>24</v>
      </c>
      <c r="W59" t="s">
        <v>91</v>
      </c>
      <c r="X59" t="s">
        <v>77</v>
      </c>
      <c r="Y59">
        <v>29</v>
      </c>
      <c r="Z59">
        <v>2</v>
      </c>
    </row>
    <row r="60" spans="1:26">
      <c r="A60">
        <v>58</v>
      </c>
      <c r="B60">
        <v>39</v>
      </c>
      <c r="C60">
        <f t="shared" si="0"/>
        <v>33</v>
      </c>
      <c r="D60">
        <v>9</v>
      </c>
      <c r="E60">
        <f t="shared" si="1"/>
        <v>14</v>
      </c>
      <c r="F60">
        <v>23</v>
      </c>
      <c r="G60">
        <v>5</v>
      </c>
      <c r="H60">
        <v>1</v>
      </c>
      <c r="I60">
        <v>1</v>
      </c>
      <c r="J60">
        <v>13</v>
      </c>
      <c r="K60">
        <v>23</v>
      </c>
      <c r="L60">
        <v>0</v>
      </c>
      <c r="M60">
        <v>2</v>
      </c>
      <c r="N60">
        <v>7</v>
      </c>
      <c r="O60">
        <v>7</v>
      </c>
      <c r="P60">
        <v>4</v>
      </c>
      <c r="Q60">
        <v>3</v>
      </c>
      <c r="R60">
        <v>14</v>
      </c>
      <c r="S60">
        <v>43</v>
      </c>
      <c r="T60">
        <v>5</v>
      </c>
      <c r="U60" t="s">
        <v>24</v>
      </c>
      <c r="V60" t="s">
        <v>78</v>
      </c>
      <c r="W60" t="s">
        <v>81</v>
      </c>
      <c r="X60" t="s">
        <v>77</v>
      </c>
      <c r="Y60">
        <v>27</v>
      </c>
      <c r="Z60">
        <v>2</v>
      </c>
    </row>
    <row r="61" spans="1:26">
      <c r="A61">
        <v>59</v>
      </c>
      <c r="B61">
        <v>34</v>
      </c>
      <c r="C61">
        <f t="shared" si="0"/>
        <v>15</v>
      </c>
      <c r="D61">
        <v>0</v>
      </c>
      <c r="E61">
        <f t="shared" si="1"/>
        <v>18</v>
      </c>
      <c r="F61">
        <v>18</v>
      </c>
      <c r="G61">
        <v>8</v>
      </c>
      <c r="H61">
        <v>3</v>
      </c>
      <c r="I61">
        <v>3</v>
      </c>
      <c r="J61">
        <v>5</v>
      </c>
      <c r="K61">
        <v>9</v>
      </c>
      <c r="L61">
        <v>0</v>
      </c>
      <c r="M61">
        <v>1</v>
      </c>
      <c r="N61">
        <v>5</v>
      </c>
      <c r="O61">
        <v>7</v>
      </c>
      <c r="P61">
        <v>4</v>
      </c>
      <c r="Q61">
        <v>5</v>
      </c>
      <c r="R61">
        <v>36</v>
      </c>
      <c r="S61">
        <v>31</v>
      </c>
      <c r="T61">
        <v>3</v>
      </c>
      <c r="U61" t="s">
        <v>24</v>
      </c>
      <c r="W61" t="s">
        <v>91</v>
      </c>
      <c r="X61" t="s">
        <v>77</v>
      </c>
      <c r="Y61">
        <v>49</v>
      </c>
      <c r="Z61">
        <v>3</v>
      </c>
    </row>
    <row r="62" spans="1:26">
      <c r="A62">
        <v>60</v>
      </c>
      <c r="B62">
        <v>40</v>
      </c>
      <c r="C62">
        <f t="shared" si="0"/>
        <v>36</v>
      </c>
      <c r="D62">
        <v>2</v>
      </c>
      <c r="E62">
        <f t="shared" si="1"/>
        <v>26</v>
      </c>
      <c r="F62">
        <v>28</v>
      </c>
      <c r="G62">
        <v>12</v>
      </c>
      <c r="H62">
        <v>3</v>
      </c>
      <c r="I62">
        <v>0</v>
      </c>
      <c r="J62">
        <v>14</v>
      </c>
      <c r="K62">
        <v>25</v>
      </c>
      <c r="L62">
        <v>1</v>
      </c>
      <c r="M62">
        <v>3</v>
      </c>
      <c r="N62">
        <v>7</v>
      </c>
      <c r="O62">
        <v>8</v>
      </c>
      <c r="P62">
        <v>1</v>
      </c>
      <c r="Q62">
        <v>4</v>
      </c>
      <c r="R62">
        <v>-1</v>
      </c>
      <c r="S62">
        <v>62</v>
      </c>
      <c r="T62">
        <v>6</v>
      </c>
      <c r="U62" t="s">
        <v>24</v>
      </c>
      <c r="W62" t="s">
        <v>96</v>
      </c>
      <c r="X62" t="s">
        <v>80</v>
      </c>
      <c r="Y62">
        <v>-3</v>
      </c>
      <c r="Z62">
        <v>3</v>
      </c>
    </row>
    <row r="63" spans="1:26">
      <c r="A63">
        <v>61</v>
      </c>
      <c r="B63">
        <v>34</v>
      </c>
      <c r="C63">
        <f t="shared" si="0"/>
        <v>30</v>
      </c>
      <c r="D63">
        <v>5</v>
      </c>
      <c r="E63">
        <f t="shared" si="1"/>
        <v>19</v>
      </c>
      <c r="F63">
        <v>24</v>
      </c>
      <c r="G63">
        <v>4</v>
      </c>
      <c r="H63">
        <v>1</v>
      </c>
      <c r="I63">
        <v>0</v>
      </c>
      <c r="J63">
        <v>13</v>
      </c>
      <c r="K63">
        <v>16</v>
      </c>
      <c r="L63">
        <v>1</v>
      </c>
      <c r="M63">
        <v>2</v>
      </c>
      <c r="N63">
        <v>3</v>
      </c>
      <c r="O63">
        <v>4</v>
      </c>
      <c r="P63">
        <v>4</v>
      </c>
      <c r="Q63">
        <v>1</v>
      </c>
      <c r="R63">
        <v>13</v>
      </c>
      <c r="S63">
        <v>38</v>
      </c>
      <c r="T63">
        <v>4</v>
      </c>
      <c r="U63" t="s">
        <v>24</v>
      </c>
      <c r="W63" t="s">
        <v>102</v>
      </c>
      <c r="X63" t="s">
        <v>77</v>
      </c>
      <c r="Y63">
        <v>30</v>
      </c>
      <c r="Z63">
        <v>3</v>
      </c>
    </row>
    <row r="64" spans="1:26">
      <c r="A64">
        <v>62</v>
      </c>
      <c r="B64">
        <v>40</v>
      </c>
      <c r="C64">
        <f t="shared" si="0"/>
        <v>27</v>
      </c>
      <c r="D64">
        <v>5</v>
      </c>
      <c r="E64">
        <f t="shared" si="1"/>
        <v>12</v>
      </c>
      <c r="F64">
        <v>17</v>
      </c>
      <c r="G64">
        <v>9</v>
      </c>
      <c r="H64">
        <v>7</v>
      </c>
      <c r="I64">
        <v>0</v>
      </c>
      <c r="J64">
        <v>12</v>
      </c>
      <c r="K64">
        <v>18</v>
      </c>
      <c r="L64">
        <v>0</v>
      </c>
      <c r="M64">
        <v>1</v>
      </c>
      <c r="N64">
        <v>3</v>
      </c>
      <c r="O64">
        <v>3</v>
      </c>
      <c r="P64">
        <v>2</v>
      </c>
      <c r="Q64">
        <v>2</v>
      </c>
      <c r="R64">
        <v>20</v>
      </c>
      <c r="S64">
        <v>47</v>
      </c>
      <c r="T64">
        <v>1</v>
      </c>
      <c r="U64" t="s">
        <v>24</v>
      </c>
      <c r="V64" t="s">
        <v>78</v>
      </c>
      <c r="W64" t="s">
        <v>90</v>
      </c>
      <c r="X64" t="s">
        <v>77</v>
      </c>
      <c r="Y64">
        <v>13</v>
      </c>
      <c r="Z64">
        <v>3</v>
      </c>
    </row>
    <row r="65" spans="1:26">
      <c r="A65">
        <v>63</v>
      </c>
      <c r="B65">
        <v>37</v>
      </c>
      <c r="C65">
        <f t="shared" si="0"/>
        <v>31</v>
      </c>
      <c r="D65">
        <v>6</v>
      </c>
      <c r="E65">
        <f t="shared" si="1"/>
        <v>9</v>
      </c>
      <c r="F65">
        <v>15</v>
      </c>
      <c r="G65">
        <v>4</v>
      </c>
      <c r="H65">
        <v>7</v>
      </c>
      <c r="I65">
        <v>2</v>
      </c>
      <c r="J65">
        <v>14</v>
      </c>
      <c r="K65">
        <v>24</v>
      </c>
      <c r="L65">
        <v>0</v>
      </c>
      <c r="M65">
        <v>2</v>
      </c>
      <c r="N65">
        <v>3</v>
      </c>
      <c r="O65">
        <v>3</v>
      </c>
      <c r="P65">
        <v>1</v>
      </c>
      <c r="Q65">
        <v>2</v>
      </c>
      <c r="R65">
        <v>14</v>
      </c>
      <c r="S65">
        <v>39</v>
      </c>
      <c r="T65">
        <v>6</v>
      </c>
      <c r="U65" t="s">
        <v>24</v>
      </c>
      <c r="V65" t="s">
        <v>78</v>
      </c>
      <c r="W65" t="s">
        <v>83</v>
      </c>
      <c r="X65" t="s">
        <v>77</v>
      </c>
      <c r="Y65">
        <v>6</v>
      </c>
      <c r="Z65">
        <v>3</v>
      </c>
    </row>
    <row r="66" spans="1:26">
      <c r="A66">
        <v>64</v>
      </c>
      <c r="B66">
        <v>37</v>
      </c>
      <c r="C66">
        <f t="shared" si="0"/>
        <v>20</v>
      </c>
      <c r="D66">
        <v>3</v>
      </c>
      <c r="E66">
        <f t="shared" si="1"/>
        <v>24</v>
      </c>
      <c r="F66">
        <v>27</v>
      </c>
      <c r="G66">
        <v>9</v>
      </c>
      <c r="H66">
        <v>4</v>
      </c>
      <c r="I66">
        <v>0</v>
      </c>
      <c r="J66">
        <v>8</v>
      </c>
      <c r="K66">
        <v>20</v>
      </c>
      <c r="L66">
        <v>0</v>
      </c>
      <c r="M66">
        <v>0</v>
      </c>
      <c r="N66">
        <v>4</v>
      </c>
      <c r="O66">
        <v>4</v>
      </c>
      <c r="P66">
        <v>1</v>
      </c>
      <c r="Q66">
        <v>5</v>
      </c>
      <c r="R66">
        <v>4</v>
      </c>
      <c r="S66">
        <v>42</v>
      </c>
      <c r="T66">
        <v>2</v>
      </c>
      <c r="U66" t="s">
        <v>24</v>
      </c>
      <c r="V66" t="s">
        <v>78</v>
      </c>
      <c r="W66" t="s">
        <v>100</v>
      </c>
      <c r="X66" t="s">
        <v>77</v>
      </c>
      <c r="Y66">
        <v>5</v>
      </c>
      <c r="Z66">
        <v>3</v>
      </c>
    </row>
    <row r="67" spans="1:26">
      <c r="A67">
        <v>65</v>
      </c>
      <c r="B67">
        <v>40</v>
      </c>
      <c r="C67">
        <f t="shared" ref="C67:C84" si="2">N67*1+L67*1+J67*2</f>
        <v>29</v>
      </c>
      <c r="D67">
        <v>5</v>
      </c>
      <c r="E67">
        <f t="shared" ref="E67:E84" si="3">F67-D67</f>
        <v>15</v>
      </c>
      <c r="F67">
        <v>20</v>
      </c>
      <c r="G67">
        <v>7</v>
      </c>
      <c r="H67">
        <v>3</v>
      </c>
      <c r="I67">
        <v>3</v>
      </c>
      <c r="J67">
        <v>10</v>
      </c>
      <c r="K67">
        <v>19</v>
      </c>
      <c r="L67">
        <v>2</v>
      </c>
      <c r="M67">
        <v>3</v>
      </c>
      <c r="N67">
        <v>7</v>
      </c>
      <c r="O67">
        <v>7</v>
      </c>
      <c r="P67">
        <v>5</v>
      </c>
      <c r="Q67">
        <v>5</v>
      </c>
      <c r="R67">
        <v>8</v>
      </c>
      <c r="S67">
        <v>43</v>
      </c>
      <c r="T67">
        <v>3</v>
      </c>
      <c r="U67" t="s">
        <v>24</v>
      </c>
      <c r="W67" t="s">
        <v>83</v>
      </c>
      <c r="X67" t="s">
        <v>80</v>
      </c>
      <c r="Y67">
        <v>-1</v>
      </c>
      <c r="Z67">
        <v>3</v>
      </c>
    </row>
    <row r="68" spans="1:26">
      <c r="A68">
        <v>66</v>
      </c>
      <c r="B68">
        <v>45</v>
      </c>
      <c r="C68">
        <f t="shared" si="2"/>
        <v>28</v>
      </c>
      <c r="D68">
        <v>3</v>
      </c>
      <c r="E68">
        <f t="shared" si="3"/>
        <v>13</v>
      </c>
      <c r="F68">
        <v>16</v>
      </c>
      <c r="G68">
        <v>7</v>
      </c>
      <c r="H68">
        <v>3</v>
      </c>
      <c r="I68">
        <v>1</v>
      </c>
      <c r="J68">
        <v>12</v>
      </c>
      <c r="K68">
        <v>23</v>
      </c>
      <c r="L68">
        <v>3</v>
      </c>
      <c r="M68">
        <v>7</v>
      </c>
      <c r="N68">
        <v>1</v>
      </c>
      <c r="O68">
        <v>2</v>
      </c>
      <c r="P68">
        <v>4</v>
      </c>
      <c r="Q68">
        <v>0</v>
      </c>
      <c r="R68">
        <v>15</v>
      </c>
      <c r="U68" t="s">
        <v>24</v>
      </c>
      <c r="W68" t="s">
        <v>103</v>
      </c>
      <c r="X68" t="s">
        <v>77</v>
      </c>
      <c r="Y68">
        <v>14</v>
      </c>
      <c r="Z68">
        <v>3</v>
      </c>
    </row>
    <row r="69" spans="1:26">
      <c r="A69">
        <v>67</v>
      </c>
      <c r="B69">
        <v>42</v>
      </c>
      <c r="C69">
        <f t="shared" si="2"/>
        <v>25</v>
      </c>
      <c r="D69">
        <v>6</v>
      </c>
      <c r="E69">
        <f t="shared" si="3"/>
        <v>20</v>
      </c>
      <c r="F69">
        <v>26</v>
      </c>
      <c r="G69">
        <v>4</v>
      </c>
      <c r="H69">
        <v>4</v>
      </c>
      <c r="I69">
        <v>1</v>
      </c>
      <c r="J69">
        <v>10</v>
      </c>
      <c r="K69">
        <v>19</v>
      </c>
      <c r="L69">
        <v>1</v>
      </c>
      <c r="M69">
        <v>2</v>
      </c>
      <c r="N69">
        <v>4</v>
      </c>
      <c r="O69">
        <v>4</v>
      </c>
      <c r="P69">
        <v>6</v>
      </c>
      <c r="Q69">
        <v>1</v>
      </c>
      <c r="R69">
        <v>-12</v>
      </c>
      <c r="S69">
        <v>33</v>
      </c>
      <c r="T69">
        <v>0</v>
      </c>
      <c r="U69" t="s">
        <v>24</v>
      </c>
      <c r="W69" t="s">
        <v>92</v>
      </c>
      <c r="X69" t="s">
        <v>80</v>
      </c>
      <c r="Y69">
        <v>-3</v>
      </c>
      <c r="Z69">
        <v>3</v>
      </c>
    </row>
    <row r="70" spans="1:26">
      <c r="A70">
        <v>68</v>
      </c>
      <c r="B70">
        <v>39</v>
      </c>
      <c r="C70">
        <f t="shared" si="2"/>
        <v>23</v>
      </c>
      <c r="D70">
        <v>6</v>
      </c>
      <c r="E70">
        <f t="shared" si="3"/>
        <v>9</v>
      </c>
      <c r="F70">
        <v>15</v>
      </c>
      <c r="G70">
        <v>8</v>
      </c>
      <c r="H70">
        <v>4</v>
      </c>
      <c r="I70">
        <v>1</v>
      </c>
      <c r="J70">
        <v>8</v>
      </c>
      <c r="K70">
        <v>15</v>
      </c>
      <c r="L70">
        <v>4</v>
      </c>
      <c r="M70">
        <v>8</v>
      </c>
      <c r="N70">
        <v>3</v>
      </c>
      <c r="O70">
        <v>3</v>
      </c>
      <c r="P70">
        <v>1</v>
      </c>
      <c r="Q70">
        <v>2</v>
      </c>
      <c r="R70">
        <v>12</v>
      </c>
      <c r="U70" t="s">
        <v>24</v>
      </c>
      <c r="V70" t="s">
        <v>78</v>
      </c>
      <c r="W70" t="s">
        <v>103</v>
      </c>
      <c r="X70" t="s">
        <v>77</v>
      </c>
      <c r="Y70">
        <v>29</v>
      </c>
      <c r="Z70">
        <v>3</v>
      </c>
    </row>
    <row r="71" spans="1:26">
      <c r="A71">
        <v>69</v>
      </c>
      <c r="B71">
        <v>41</v>
      </c>
      <c r="C71">
        <f t="shared" si="2"/>
        <v>36</v>
      </c>
      <c r="D71">
        <v>7</v>
      </c>
      <c r="E71">
        <f t="shared" si="3"/>
        <v>22</v>
      </c>
      <c r="F71">
        <v>29</v>
      </c>
      <c r="G71">
        <v>7</v>
      </c>
      <c r="H71">
        <v>4</v>
      </c>
      <c r="I71">
        <v>3</v>
      </c>
      <c r="J71">
        <v>14</v>
      </c>
      <c r="K71">
        <v>18</v>
      </c>
      <c r="L71">
        <v>1</v>
      </c>
      <c r="M71">
        <v>2</v>
      </c>
      <c r="N71">
        <v>7</v>
      </c>
      <c r="O71">
        <v>8</v>
      </c>
      <c r="P71">
        <v>7</v>
      </c>
      <c r="Q71">
        <v>2</v>
      </c>
      <c r="R71">
        <v>-6</v>
      </c>
      <c r="S71">
        <v>51</v>
      </c>
      <c r="T71">
        <v>3</v>
      </c>
      <c r="U71" t="s">
        <v>24</v>
      </c>
      <c r="W71" t="s">
        <v>93</v>
      </c>
      <c r="X71" t="s">
        <v>80</v>
      </c>
      <c r="Y71">
        <v>-3</v>
      </c>
      <c r="Z71">
        <v>3</v>
      </c>
    </row>
    <row r="72" spans="1:26">
      <c r="A72">
        <v>70</v>
      </c>
      <c r="B72">
        <v>40</v>
      </c>
      <c r="C72">
        <f t="shared" si="2"/>
        <v>21</v>
      </c>
      <c r="D72">
        <v>3</v>
      </c>
      <c r="E72">
        <f t="shared" si="3"/>
        <v>12</v>
      </c>
      <c r="F72">
        <v>15</v>
      </c>
      <c r="G72">
        <v>8</v>
      </c>
      <c r="H72">
        <v>3</v>
      </c>
      <c r="I72">
        <v>6</v>
      </c>
      <c r="J72">
        <v>10</v>
      </c>
      <c r="K72">
        <v>17</v>
      </c>
      <c r="L72">
        <v>1</v>
      </c>
      <c r="M72">
        <v>4</v>
      </c>
      <c r="N72">
        <v>0</v>
      </c>
      <c r="O72">
        <v>0</v>
      </c>
      <c r="P72">
        <v>4</v>
      </c>
      <c r="Q72">
        <v>2</v>
      </c>
      <c r="R72">
        <v>26</v>
      </c>
      <c r="U72" t="s">
        <v>24</v>
      </c>
      <c r="V72" t="s">
        <v>78</v>
      </c>
      <c r="W72" t="s">
        <v>90</v>
      </c>
      <c r="X72" t="s">
        <v>77</v>
      </c>
      <c r="Y72">
        <v>22</v>
      </c>
      <c r="Z72">
        <v>3</v>
      </c>
    </row>
    <row r="73" spans="1:26">
      <c r="A73">
        <v>71</v>
      </c>
      <c r="B73">
        <v>46</v>
      </c>
      <c r="C73">
        <f t="shared" si="2"/>
        <v>24</v>
      </c>
      <c r="D73">
        <v>7</v>
      </c>
      <c r="E73">
        <f t="shared" si="3"/>
        <v>11</v>
      </c>
      <c r="F73">
        <v>18</v>
      </c>
      <c r="G73">
        <v>8</v>
      </c>
      <c r="H73">
        <v>3</v>
      </c>
      <c r="I73">
        <v>3</v>
      </c>
      <c r="J73">
        <v>10</v>
      </c>
      <c r="K73">
        <v>25</v>
      </c>
      <c r="L73">
        <v>1</v>
      </c>
      <c r="M73">
        <v>6</v>
      </c>
      <c r="N73">
        <v>3</v>
      </c>
      <c r="O73">
        <v>6</v>
      </c>
      <c r="P73">
        <v>2</v>
      </c>
      <c r="Q73">
        <v>2</v>
      </c>
      <c r="R73">
        <v>-12</v>
      </c>
      <c r="U73" t="s">
        <v>24</v>
      </c>
      <c r="V73" t="s">
        <v>78</v>
      </c>
      <c r="W73" t="s">
        <v>97</v>
      </c>
      <c r="X73" t="s">
        <v>80</v>
      </c>
      <c r="Y73">
        <v>-19</v>
      </c>
      <c r="Z73">
        <v>3</v>
      </c>
    </row>
    <row r="74" spans="1:26">
      <c r="A74">
        <v>72</v>
      </c>
      <c r="B74">
        <v>45</v>
      </c>
      <c r="C74">
        <f t="shared" si="2"/>
        <v>43</v>
      </c>
      <c r="D74">
        <v>7</v>
      </c>
      <c r="E74">
        <f t="shared" si="3"/>
        <v>12</v>
      </c>
      <c r="F74">
        <v>19</v>
      </c>
      <c r="G74">
        <v>7</v>
      </c>
      <c r="H74">
        <v>3</v>
      </c>
      <c r="I74">
        <v>1</v>
      </c>
      <c r="J74">
        <v>18</v>
      </c>
      <c r="K74">
        <v>30</v>
      </c>
      <c r="L74">
        <v>4</v>
      </c>
      <c r="M74">
        <v>6</v>
      </c>
      <c r="N74">
        <v>3</v>
      </c>
      <c r="O74">
        <v>3</v>
      </c>
      <c r="P74">
        <v>3</v>
      </c>
      <c r="Q74">
        <v>2</v>
      </c>
      <c r="R74">
        <v>17</v>
      </c>
      <c r="U74" t="s">
        <v>24</v>
      </c>
      <c r="V74" t="s">
        <v>78</v>
      </c>
      <c r="W74" t="s">
        <v>82</v>
      </c>
      <c r="X74" t="s">
        <v>77</v>
      </c>
      <c r="Y74">
        <v>10</v>
      </c>
      <c r="Z74">
        <v>3</v>
      </c>
    </row>
    <row r="75" spans="1:26">
      <c r="A75">
        <v>73</v>
      </c>
      <c r="B75">
        <v>46</v>
      </c>
      <c r="C75">
        <f t="shared" si="2"/>
        <v>30</v>
      </c>
      <c r="D75">
        <v>5</v>
      </c>
      <c r="E75">
        <f t="shared" si="3"/>
        <v>16</v>
      </c>
      <c r="F75">
        <v>21</v>
      </c>
      <c r="G75">
        <v>8</v>
      </c>
      <c r="H75">
        <v>5</v>
      </c>
      <c r="I75">
        <v>1</v>
      </c>
      <c r="J75">
        <v>10</v>
      </c>
      <c r="K75">
        <v>23</v>
      </c>
      <c r="L75">
        <v>3</v>
      </c>
      <c r="M75">
        <v>8</v>
      </c>
      <c r="N75">
        <v>7</v>
      </c>
      <c r="O75">
        <v>7</v>
      </c>
      <c r="P75">
        <v>0</v>
      </c>
      <c r="Q75">
        <v>0</v>
      </c>
      <c r="R75">
        <v>10</v>
      </c>
      <c r="U75" t="s">
        <v>24</v>
      </c>
      <c r="V75" t="s">
        <v>78</v>
      </c>
      <c r="W75" t="s">
        <v>94</v>
      </c>
      <c r="X75" t="s">
        <v>77</v>
      </c>
      <c r="Y75">
        <v>9</v>
      </c>
      <c r="Z75">
        <v>3</v>
      </c>
    </row>
    <row r="76" spans="1:26">
      <c r="A76">
        <v>74</v>
      </c>
      <c r="B76">
        <v>41</v>
      </c>
      <c r="C76">
        <f t="shared" si="2"/>
        <v>24</v>
      </c>
      <c r="D76">
        <v>4</v>
      </c>
      <c r="E76">
        <f t="shared" si="3"/>
        <v>13</v>
      </c>
      <c r="F76">
        <v>17</v>
      </c>
      <c r="G76">
        <v>7</v>
      </c>
      <c r="H76">
        <v>3</v>
      </c>
      <c r="I76">
        <v>3</v>
      </c>
      <c r="J76">
        <v>10</v>
      </c>
      <c r="K76">
        <v>21</v>
      </c>
      <c r="L76">
        <v>3</v>
      </c>
      <c r="M76">
        <v>6</v>
      </c>
      <c r="N76">
        <v>1</v>
      </c>
      <c r="O76">
        <v>4</v>
      </c>
      <c r="P76">
        <v>3</v>
      </c>
      <c r="Q76">
        <v>2</v>
      </c>
      <c r="R76">
        <v>31</v>
      </c>
      <c r="U76" t="s">
        <v>24</v>
      </c>
      <c r="V76" t="s">
        <v>78</v>
      </c>
      <c r="W76" t="s">
        <v>84</v>
      </c>
      <c r="X76" t="s">
        <v>77</v>
      </c>
      <c r="Y76">
        <v>31</v>
      </c>
      <c r="Z76">
        <v>4</v>
      </c>
    </row>
    <row r="77" spans="1:26">
      <c r="A77">
        <v>75</v>
      </c>
      <c r="B77">
        <v>39</v>
      </c>
      <c r="C77">
        <f t="shared" si="2"/>
        <v>26</v>
      </c>
      <c r="D77">
        <v>0</v>
      </c>
      <c r="E77">
        <f t="shared" si="3"/>
        <v>15</v>
      </c>
      <c r="F77">
        <v>15</v>
      </c>
      <c r="G77">
        <v>7</v>
      </c>
      <c r="H77">
        <v>3</v>
      </c>
      <c r="I77">
        <v>2</v>
      </c>
      <c r="J77">
        <v>8</v>
      </c>
      <c r="K77">
        <v>12</v>
      </c>
      <c r="L77">
        <v>2</v>
      </c>
      <c r="M77">
        <v>4</v>
      </c>
      <c r="N77">
        <v>8</v>
      </c>
      <c r="O77">
        <v>9</v>
      </c>
      <c r="P77">
        <v>2</v>
      </c>
      <c r="Q77">
        <v>1</v>
      </c>
      <c r="R77">
        <v>29</v>
      </c>
      <c r="U77" t="s">
        <v>24</v>
      </c>
      <c r="V77" t="s">
        <v>78</v>
      </c>
      <c r="W77" t="s">
        <v>95</v>
      </c>
      <c r="X77" t="s">
        <v>77</v>
      </c>
      <c r="Y77">
        <v>36</v>
      </c>
      <c r="Z77">
        <v>4</v>
      </c>
    </row>
    <row r="78" spans="1:26">
      <c r="A78">
        <v>76</v>
      </c>
      <c r="B78">
        <v>44</v>
      </c>
      <c r="C78">
        <f t="shared" si="2"/>
        <v>32</v>
      </c>
      <c r="D78">
        <v>5</v>
      </c>
      <c r="E78">
        <f t="shared" si="3"/>
        <v>15</v>
      </c>
      <c r="F78">
        <v>20</v>
      </c>
      <c r="G78">
        <v>8</v>
      </c>
      <c r="H78">
        <v>4</v>
      </c>
      <c r="I78">
        <v>1</v>
      </c>
      <c r="J78">
        <v>13</v>
      </c>
      <c r="K78">
        <v>15</v>
      </c>
      <c r="L78">
        <v>3</v>
      </c>
      <c r="M78">
        <v>4</v>
      </c>
      <c r="N78">
        <v>3</v>
      </c>
      <c r="O78">
        <v>4</v>
      </c>
      <c r="P78">
        <v>2</v>
      </c>
      <c r="Q78">
        <v>1</v>
      </c>
      <c r="R78">
        <v>19</v>
      </c>
      <c r="U78" t="s">
        <v>24</v>
      </c>
      <c r="V78" t="s">
        <v>78</v>
      </c>
      <c r="W78" t="s">
        <v>85</v>
      </c>
      <c r="X78" t="s">
        <v>77</v>
      </c>
      <c r="Y78">
        <v>22</v>
      </c>
      <c r="Z78">
        <v>4</v>
      </c>
    </row>
    <row r="79" spans="1:26">
      <c r="A79">
        <v>77</v>
      </c>
      <c r="B79">
        <v>39</v>
      </c>
      <c r="C79">
        <f t="shared" si="2"/>
        <v>17</v>
      </c>
      <c r="D79">
        <v>4</v>
      </c>
      <c r="E79">
        <f t="shared" si="3"/>
        <v>15</v>
      </c>
      <c r="F79">
        <v>19</v>
      </c>
      <c r="G79">
        <v>6</v>
      </c>
      <c r="H79">
        <v>6</v>
      </c>
      <c r="I79">
        <v>0</v>
      </c>
      <c r="J79">
        <v>7</v>
      </c>
      <c r="K79">
        <v>15</v>
      </c>
      <c r="L79">
        <v>0</v>
      </c>
      <c r="M79">
        <v>3</v>
      </c>
      <c r="N79">
        <v>3</v>
      </c>
      <c r="O79">
        <v>4</v>
      </c>
      <c r="P79">
        <v>6</v>
      </c>
      <c r="Q79">
        <v>6</v>
      </c>
      <c r="R79">
        <v>4</v>
      </c>
      <c r="S79">
        <v>30</v>
      </c>
      <c r="T79">
        <v>1</v>
      </c>
      <c r="U79" t="s">
        <v>24</v>
      </c>
      <c r="W79" t="s">
        <v>81</v>
      </c>
      <c r="X79" t="s">
        <v>77</v>
      </c>
      <c r="Y79">
        <v>14</v>
      </c>
      <c r="Z79">
        <v>4</v>
      </c>
    </row>
    <row r="80" spans="1:26">
      <c r="A80">
        <v>78</v>
      </c>
      <c r="B80">
        <v>36</v>
      </c>
      <c r="C80">
        <f t="shared" si="2"/>
        <v>29</v>
      </c>
      <c r="D80">
        <v>4</v>
      </c>
      <c r="E80">
        <f t="shared" si="3"/>
        <v>10</v>
      </c>
      <c r="F80">
        <v>14</v>
      </c>
      <c r="G80">
        <v>5</v>
      </c>
      <c r="H80">
        <v>3</v>
      </c>
      <c r="I80">
        <v>0</v>
      </c>
      <c r="J80">
        <v>13</v>
      </c>
      <c r="K80">
        <v>18</v>
      </c>
      <c r="L80">
        <v>1</v>
      </c>
      <c r="M80">
        <v>3</v>
      </c>
      <c r="N80">
        <v>2</v>
      </c>
      <c r="O80">
        <v>2</v>
      </c>
      <c r="P80">
        <v>1</v>
      </c>
      <c r="Q80">
        <v>3</v>
      </c>
      <c r="R80">
        <v>9</v>
      </c>
      <c r="S80">
        <v>41</v>
      </c>
      <c r="T80">
        <v>3</v>
      </c>
      <c r="U80" t="s">
        <v>24</v>
      </c>
      <c r="W80" t="s">
        <v>104</v>
      </c>
      <c r="X80" t="s">
        <v>77</v>
      </c>
      <c r="Y80">
        <v>3</v>
      </c>
      <c r="Z80">
        <v>4</v>
      </c>
    </row>
    <row r="81" spans="1:26">
      <c r="A81">
        <v>79</v>
      </c>
      <c r="B81">
        <v>35</v>
      </c>
      <c r="C81">
        <f t="shared" si="2"/>
        <v>14</v>
      </c>
      <c r="D81">
        <v>2</v>
      </c>
      <c r="E81">
        <f t="shared" si="3"/>
        <v>15</v>
      </c>
      <c r="F81">
        <v>17</v>
      </c>
      <c r="G81">
        <v>6</v>
      </c>
      <c r="H81">
        <v>5</v>
      </c>
      <c r="I81">
        <v>1</v>
      </c>
      <c r="J81">
        <v>5</v>
      </c>
      <c r="K81">
        <v>9</v>
      </c>
      <c r="L81">
        <v>1</v>
      </c>
      <c r="M81">
        <v>1</v>
      </c>
      <c r="N81">
        <v>3</v>
      </c>
      <c r="O81">
        <v>4</v>
      </c>
      <c r="P81">
        <v>5</v>
      </c>
      <c r="Q81">
        <v>3</v>
      </c>
      <c r="R81">
        <v>7</v>
      </c>
      <c r="S81">
        <v>28</v>
      </c>
      <c r="T81">
        <v>1</v>
      </c>
      <c r="U81" t="s">
        <v>24</v>
      </c>
      <c r="W81" t="s">
        <v>79</v>
      </c>
      <c r="X81" t="s">
        <v>77</v>
      </c>
      <c r="Y81">
        <v>16</v>
      </c>
      <c r="Z81">
        <v>4</v>
      </c>
    </row>
    <row r="82" spans="1:26">
      <c r="A82">
        <v>80</v>
      </c>
      <c r="B82">
        <v>42</v>
      </c>
      <c r="C82">
        <f t="shared" si="2"/>
        <v>35</v>
      </c>
      <c r="D82">
        <v>6</v>
      </c>
      <c r="E82">
        <f t="shared" si="3"/>
        <v>21</v>
      </c>
      <c r="F82">
        <v>27</v>
      </c>
      <c r="G82">
        <v>10</v>
      </c>
      <c r="H82">
        <v>4</v>
      </c>
      <c r="I82">
        <v>0</v>
      </c>
      <c r="J82">
        <v>15</v>
      </c>
      <c r="K82">
        <v>23</v>
      </c>
      <c r="L82">
        <v>2</v>
      </c>
      <c r="M82">
        <v>3</v>
      </c>
      <c r="N82">
        <v>3</v>
      </c>
      <c r="O82">
        <v>3</v>
      </c>
      <c r="P82">
        <v>3</v>
      </c>
      <c r="Q82">
        <v>2</v>
      </c>
      <c r="R82">
        <v>-8</v>
      </c>
      <c r="U82" t="s">
        <v>24</v>
      </c>
      <c r="V82" t="s">
        <v>78</v>
      </c>
      <c r="W82" t="s">
        <v>102</v>
      </c>
      <c r="X82" t="s">
        <v>80</v>
      </c>
      <c r="Y82">
        <v>-2</v>
      </c>
      <c r="Z82">
        <v>4</v>
      </c>
    </row>
    <row r="83" spans="1:26">
      <c r="A83">
        <v>81</v>
      </c>
      <c r="B83">
        <v>35</v>
      </c>
      <c r="C83">
        <f t="shared" si="2"/>
        <v>26</v>
      </c>
      <c r="D83">
        <v>1</v>
      </c>
      <c r="E83">
        <f t="shared" si="3"/>
        <v>15</v>
      </c>
      <c r="F83">
        <v>16</v>
      </c>
      <c r="G83">
        <v>4</v>
      </c>
      <c r="H83">
        <v>5</v>
      </c>
      <c r="I83">
        <v>2</v>
      </c>
      <c r="J83">
        <v>12</v>
      </c>
      <c r="K83">
        <v>16</v>
      </c>
      <c r="L83">
        <v>1</v>
      </c>
      <c r="M83">
        <v>3</v>
      </c>
      <c r="N83">
        <v>1</v>
      </c>
      <c r="O83">
        <v>3</v>
      </c>
      <c r="P83">
        <v>4</v>
      </c>
      <c r="Q83">
        <v>6</v>
      </c>
      <c r="R83">
        <v>1</v>
      </c>
      <c r="S83">
        <v>35</v>
      </c>
      <c r="T83">
        <v>6</v>
      </c>
      <c r="U83" t="s">
        <v>24</v>
      </c>
      <c r="W83" t="s">
        <v>87</v>
      </c>
      <c r="X83" t="s">
        <v>77</v>
      </c>
      <c r="Y83">
        <v>10</v>
      </c>
      <c r="Z83">
        <v>4</v>
      </c>
    </row>
    <row r="84" spans="1:26">
      <c r="A84">
        <v>82</v>
      </c>
      <c r="B84">
        <v>32</v>
      </c>
      <c r="C84">
        <f t="shared" si="2"/>
        <v>12</v>
      </c>
      <c r="D84">
        <v>1</v>
      </c>
      <c r="E84">
        <f t="shared" si="3"/>
        <v>12</v>
      </c>
      <c r="F84">
        <v>13</v>
      </c>
      <c r="G84">
        <v>6</v>
      </c>
      <c r="H84">
        <v>6</v>
      </c>
      <c r="I84">
        <v>0</v>
      </c>
      <c r="J84">
        <v>5</v>
      </c>
      <c r="K84">
        <v>7</v>
      </c>
      <c r="L84">
        <v>1</v>
      </c>
      <c r="M84">
        <v>3</v>
      </c>
      <c r="N84">
        <v>1</v>
      </c>
      <c r="O84">
        <v>1</v>
      </c>
      <c r="P84">
        <v>4</v>
      </c>
      <c r="Q84">
        <v>6</v>
      </c>
      <c r="R84">
        <v>6</v>
      </c>
      <c r="S84">
        <v>25</v>
      </c>
      <c r="T84">
        <v>1</v>
      </c>
      <c r="U84" t="s">
        <v>24</v>
      </c>
      <c r="V84" t="s">
        <v>78</v>
      </c>
      <c r="W84" t="s">
        <v>79</v>
      </c>
      <c r="X84" t="s">
        <v>80</v>
      </c>
      <c r="Y84">
        <v>-3</v>
      </c>
      <c r="Z84">
        <v>4</v>
      </c>
    </row>
    <row r="85" spans="1:24">
      <c r="A85" s="1" t="s">
        <v>107</v>
      </c>
      <c r="B85" s="1">
        <f t="shared" ref="B85:R85" si="4">SUM(B3:B84)</f>
        <v>3178</v>
      </c>
      <c r="C85" s="1">
        <f t="shared" si="4"/>
        <v>2186</v>
      </c>
      <c r="D85" s="1">
        <f t="shared" si="4"/>
        <v>404</v>
      </c>
      <c r="E85" s="1">
        <f t="shared" si="4"/>
        <v>1251</v>
      </c>
      <c r="F85" s="1">
        <f t="shared" si="4"/>
        <v>1655</v>
      </c>
      <c r="G85" s="1">
        <f t="shared" si="4"/>
        <v>637</v>
      </c>
      <c r="H85" s="1">
        <f t="shared" si="4"/>
        <v>290</v>
      </c>
      <c r="I85" s="1">
        <f t="shared" si="4"/>
        <v>98</v>
      </c>
      <c r="J85" s="1">
        <f t="shared" si="4"/>
        <v>857</v>
      </c>
      <c r="K85" s="1">
        <f t="shared" si="4"/>
        <v>1441</v>
      </c>
      <c r="L85" s="1">
        <f t="shared" si="4"/>
        <v>72</v>
      </c>
      <c r="M85" s="1">
        <f t="shared" si="4"/>
        <v>189</v>
      </c>
      <c r="N85" s="1">
        <f t="shared" si="4"/>
        <v>400</v>
      </c>
      <c r="O85" s="1">
        <f t="shared" si="4"/>
        <v>450</v>
      </c>
      <c r="P85" s="1">
        <f t="shared" si="4"/>
        <v>254</v>
      </c>
      <c r="Q85" s="1">
        <f t="shared" si="4"/>
        <v>263</v>
      </c>
      <c r="R85" s="1">
        <f t="shared" si="4"/>
        <v>945</v>
      </c>
      <c r="T85" s="1">
        <f>SUM(T3:T84)</f>
        <v>154</v>
      </c>
      <c r="X85">
        <f>COUNTIFS(X3:X84,"=W")</f>
        <v>67</v>
      </c>
    </row>
    <row r="86" spans="1:25">
      <c r="A86" s="1" t="s">
        <v>108</v>
      </c>
      <c r="B86" s="2">
        <f>AVERAGE(B3:B84)</f>
        <v>38.7560975609756</v>
      </c>
      <c r="C86" s="2">
        <f>AVERAGE(C3:C84)</f>
        <v>26.6585365853659</v>
      </c>
      <c r="D86" s="2">
        <f>AVERAGE(D3:D84)</f>
        <v>4.92682926829268</v>
      </c>
      <c r="E86" s="2">
        <f>AVERAGE(E3:E84)</f>
        <v>15.2560975609756</v>
      </c>
      <c r="F86" s="2">
        <f t="shared" ref="F86:R86" si="5">AVERAGE(F3:F84)</f>
        <v>20.1829268292683</v>
      </c>
      <c r="G86" s="2">
        <f t="shared" si="5"/>
        <v>7.76829268292683</v>
      </c>
      <c r="H86" s="2">
        <f t="shared" si="5"/>
        <v>3.53658536585366</v>
      </c>
      <c r="I86" s="2">
        <f t="shared" si="5"/>
        <v>1.19512195121951</v>
      </c>
      <c r="J86" s="2">
        <f t="shared" si="5"/>
        <v>10.4512195121951</v>
      </c>
      <c r="K86" s="2">
        <f t="shared" si="5"/>
        <v>17.5731707317073</v>
      </c>
      <c r="L86" s="2">
        <f t="shared" si="5"/>
        <v>0.878048780487805</v>
      </c>
      <c r="M86" s="2">
        <f t="shared" si="5"/>
        <v>2.30487804878049</v>
      </c>
      <c r="N86" s="2">
        <f t="shared" si="5"/>
        <v>4.8780487804878</v>
      </c>
      <c r="O86" s="2">
        <f t="shared" si="5"/>
        <v>5.48780487804878</v>
      </c>
      <c r="P86" s="2">
        <f t="shared" si="5"/>
        <v>3.09756097560976</v>
      </c>
      <c r="Q86" s="2">
        <f t="shared" si="5"/>
        <v>3.20731707317073</v>
      </c>
      <c r="R86" s="2">
        <f t="shared" si="5"/>
        <v>11.5243902439024</v>
      </c>
      <c r="S86" s="1"/>
      <c r="T86" s="1"/>
      <c r="U86" s="1"/>
      <c r="X86" s="1"/>
      <c r="Y86" s="2">
        <f>AVERAGE(Y3:Y84)</f>
        <v>13.609756097561</v>
      </c>
    </row>
    <row r="87" spans="1:25">
      <c r="A87" s="1" t="s">
        <v>35</v>
      </c>
      <c r="B87" s="1">
        <v>41</v>
      </c>
      <c r="C87">
        <f>J87*2+L87+N87</f>
        <v>22</v>
      </c>
      <c r="D87">
        <v>1</v>
      </c>
      <c r="E87">
        <f>F87-D87</f>
        <v>9</v>
      </c>
      <c r="F87">
        <v>10</v>
      </c>
      <c r="G87">
        <v>5</v>
      </c>
      <c r="H87">
        <v>6</v>
      </c>
      <c r="I87">
        <v>1</v>
      </c>
      <c r="J87">
        <v>6</v>
      </c>
      <c r="K87">
        <v>14</v>
      </c>
      <c r="L87">
        <v>2</v>
      </c>
      <c r="M87">
        <v>4</v>
      </c>
      <c r="N87">
        <v>8</v>
      </c>
      <c r="O87">
        <v>10</v>
      </c>
      <c r="P87">
        <v>4</v>
      </c>
      <c r="Q87">
        <v>2</v>
      </c>
      <c r="R87">
        <v>-15</v>
      </c>
      <c r="S87">
        <v>32</v>
      </c>
      <c r="T87">
        <v>1</v>
      </c>
      <c r="Y87">
        <v>-19</v>
      </c>
    </row>
    <row r="88" spans="1:25">
      <c r="A88" s="1" t="s">
        <v>109</v>
      </c>
      <c r="B88" s="1">
        <v>37</v>
      </c>
      <c r="C88">
        <f>J88*2+L88+N88</f>
        <v>44</v>
      </c>
      <c r="D88">
        <v>5</v>
      </c>
      <c r="E88">
        <f>F88-D88</f>
        <v>17</v>
      </c>
      <c r="F88">
        <v>22</v>
      </c>
      <c r="G88">
        <v>2</v>
      </c>
      <c r="H88">
        <v>6</v>
      </c>
      <c r="I88">
        <v>1</v>
      </c>
      <c r="J88">
        <v>15</v>
      </c>
      <c r="K88">
        <v>28</v>
      </c>
      <c r="L88">
        <v>2</v>
      </c>
      <c r="M88">
        <v>6</v>
      </c>
      <c r="N88">
        <v>12</v>
      </c>
      <c r="O88">
        <v>13</v>
      </c>
      <c r="P88">
        <v>4</v>
      </c>
      <c r="Q88">
        <v>4</v>
      </c>
      <c r="R88">
        <v>17</v>
      </c>
      <c r="S88">
        <v>48</v>
      </c>
      <c r="T88">
        <v>3</v>
      </c>
      <c r="Y88">
        <v>1</v>
      </c>
    </row>
    <row r="89" spans="1:23">
      <c r="A89" s="1" t="s">
        <v>110</v>
      </c>
      <c r="B89" s="1">
        <f t="shared" ref="B89:P89" si="6">MAX(B3:B84)</f>
        <v>46</v>
      </c>
      <c r="C89" s="1">
        <f t="shared" si="6"/>
        <v>48</v>
      </c>
      <c r="D89" s="1">
        <f t="shared" si="6"/>
        <v>12</v>
      </c>
      <c r="E89" s="1">
        <f t="shared" si="6"/>
        <v>32</v>
      </c>
      <c r="F89" s="1">
        <f t="shared" si="6"/>
        <v>40</v>
      </c>
      <c r="G89" s="1">
        <f t="shared" si="6"/>
        <v>14</v>
      </c>
      <c r="H89" s="1">
        <f t="shared" si="6"/>
        <v>7</v>
      </c>
      <c r="I89" s="1">
        <f t="shared" si="6"/>
        <v>6</v>
      </c>
      <c r="J89" s="1">
        <f t="shared" si="6"/>
        <v>21</v>
      </c>
      <c r="K89" s="1">
        <f t="shared" si="6"/>
        <v>30</v>
      </c>
      <c r="L89" s="1">
        <f t="shared" si="6"/>
        <v>4</v>
      </c>
      <c r="M89" s="1">
        <f t="shared" si="6"/>
        <v>8</v>
      </c>
      <c r="N89" s="1">
        <f t="shared" si="6"/>
        <v>13</v>
      </c>
      <c r="O89" s="1">
        <f t="shared" si="6"/>
        <v>16</v>
      </c>
      <c r="P89" s="1">
        <f t="shared" si="6"/>
        <v>7</v>
      </c>
      <c r="Q89" s="1"/>
      <c r="R89" s="1"/>
      <c r="V89" s="1"/>
      <c r="W89" s="1"/>
    </row>
    <row r="90" spans="1:2">
      <c r="A90" s="1"/>
      <c r="B90" s="1"/>
    </row>
    <row r="91" spans="1:3">
      <c r="A91" s="1" t="s">
        <v>111</v>
      </c>
      <c r="B91" s="1" t="s">
        <v>38</v>
      </c>
      <c r="C91" t="s">
        <v>37</v>
      </c>
    </row>
    <row r="92" spans="1:25">
      <c r="A92" s="1" t="s">
        <v>40</v>
      </c>
      <c r="B92" s="1"/>
      <c r="C92" t="s">
        <v>129</v>
      </c>
      <c r="E92" t="s">
        <v>130</v>
      </c>
      <c r="G92" t="s">
        <v>131</v>
      </c>
      <c r="I92" t="s">
        <v>132</v>
      </c>
      <c r="K92" t="s">
        <v>133</v>
      </c>
      <c r="M92" t="s">
        <v>134</v>
      </c>
      <c r="O92" t="s">
        <v>135</v>
      </c>
      <c r="Q92" t="s">
        <v>136</v>
      </c>
      <c r="S92" t="s">
        <v>137</v>
      </c>
      <c r="T92" t="s">
        <v>138</v>
      </c>
      <c r="U92" t="s">
        <v>139</v>
      </c>
      <c r="W92" t="s">
        <v>140</v>
      </c>
      <c r="Y92" t="s">
        <v>141</v>
      </c>
    </row>
    <row r="93" spans="1:6">
      <c r="A93" s="1" t="s">
        <v>41</v>
      </c>
      <c r="C93" t="s">
        <v>142</v>
      </c>
      <c r="D93" t="s">
        <v>122</v>
      </c>
      <c r="E93" t="s">
        <v>123</v>
      </c>
      <c r="F93" t="s">
        <v>120</v>
      </c>
    </row>
    <row r="94" spans="1:2">
      <c r="A94" t="s">
        <v>124</v>
      </c>
      <c r="B94" s="1" t="s">
        <v>125</v>
      </c>
    </row>
    <row r="95" spans="1:2">
      <c r="A95" t="s">
        <v>126</v>
      </c>
      <c r="B95" t="s">
        <v>125</v>
      </c>
    </row>
    <row r="97" spans="1:1">
      <c r="A97" t="s">
        <v>127</v>
      </c>
    </row>
    <row r="98" spans="1:25">
      <c r="A98" t="s">
        <v>69</v>
      </c>
      <c r="B98" t="s">
        <v>1</v>
      </c>
      <c r="C98" t="s">
        <v>2</v>
      </c>
      <c r="D98" t="s">
        <v>3</v>
      </c>
      <c r="E98" t="s">
        <v>4</v>
      </c>
      <c r="F98" t="s">
        <v>5</v>
      </c>
      <c r="G98" t="s">
        <v>6</v>
      </c>
      <c r="H98" t="s">
        <v>7</v>
      </c>
      <c r="I98" t="s">
        <v>8</v>
      </c>
      <c r="J98" t="s">
        <v>9</v>
      </c>
      <c r="K98" t="s">
        <v>10</v>
      </c>
      <c r="L98" t="s">
        <v>11</v>
      </c>
      <c r="M98" t="s">
        <v>12</v>
      </c>
      <c r="N98" t="s">
        <v>13</v>
      </c>
      <c r="O98" t="s">
        <v>14</v>
      </c>
      <c r="P98" t="s">
        <v>15</v>
      </c>
      <c r="Q98" t="s">
        <v>16</v>
      </c>
      <c r="R98" s="14" t="s">
        <v>70</v>
      </c>
      <c r="S98" t="s">
        <v>71</v>
      </c>
      <c r="T98" t="s">
        <v>21</v>
      </c>
      <c r="U98" t="s">
        <v>22</v>
      </c>
      <c r="W98" t="s">
        <v>72</v>
      </c>
      <c r="X98" t="s">
        <v>73</v>
      </c>
      <c r="Y98" t="s">
        <v>74</v>
      </c>
    </row>
    <row r="99" spans="1:25">
      <c r="A99">
        <v>1</v>
      </c>
      <c r="B99">
        <v>35</v>
      </c>
      <c r="C99">
        <f t="shared" ref="C99:C117" si="7">J99*2+L99+N99</f>
        <v>30</v>
      </c>
      <c r="D99">
        <v>5</v>
      </c>
      <c r="E99">
        <f t="shared" ref="E99:E117" si="8">F99-D99</f>
        <v>20</v>
      </c>
      <c r="F99">
        <v>25</v>
      </c>
      <c r="G99">
        <v>6</v>
      </c>
      <c r="H99">
        <v>2</v>
      </c>
      <c r="I99">
        <v>2</v>
      </c>
      <c r="J99">
        <v>11</v>
      </c>
      <c r="K99">
        <v>16</v>
      </c>
      <c r="L99">
        <v>1</v>
      </c>
      <c r="M99">
        <v>2</v>
      </c>
      <c r="N99">
        <v>7</v>
      </c>
      <c r="O99">
        <v>7</v>
      </c>
      <c r="P99">
        <v>1</v>
      </c>
      <c r="Q99">
        <v>4</v>
      </c>
      <c r="R99">
        <v>42</v>
      </c>
      <c r="S99">
        <v>45</v>
      </c>
      <c r="T99">
        <v>0</v>
      </c>
      <c r="U99" t="s">
        <v>24</v>
      </c>
      <c r="W99" t="s">
        <v>86</v>
      </c>
      <c r="X99" t="s">
        <v>77</v>
      </c>
      <c r="Y99">
        <v>36</v>
      </c>
    </row>
    <row r="100" spans="1:25">
      <c r="A100">
        <v>2</v>
      </c>
      <c r="B100">
        <v>40</v>
      </c>
      <c r="C100">
        <f t="shared" si="7"/>
        <v>41</v>
      </c>
      <c r="D100">
        <v>10</v>
      </c>
      <c r="E100">
        <f t="shared" si="8"/>
        <v>24</v>
      </c>
      <c r="F100">
        <v>34</v>
      </c>
      <c r="G100">
        <v>8</v>
      </c>
      <c r="H100">
        <v>4</v>
      </c>
      <c r="I100">
        <v>0</v>
      </c>
      <c r="J100">
        <v>15</v>
      </c>
      <c r="K100">
        <v>26</v>
      </c>
      <c r="L100">
        <v>0</v>
      </c>
      <c r="M100">
        <v>0</v>
      </c>
      <c r="N100">
        <v>11</v>
      </c>
      <c r="O100">
        <v>11</v>
      </c>
      <c r="P100">
        <v>2</v>
      </c>
      <c r="Q100">
        <v>4</v>
      </c>
      <c r="R100">
        <v>18</v>
      </c>
      <c r="S100">
        <v>59</v>
      </c>
      <c r="T100">
        <v>4</v>
      </c>
      <c r="U100" t="s">
        <v>24</v>
      </c>
      <c r="W100" t="s">
        <v>86</v>
      </c>
      <c r="X100" t="s">
        <v>77</v>
      </c>
      <c r="Y100">
        <v>36</v>
      </c>
    </row>
    <row r="101" spans="1:25">
      <c r="A101">
        <v>3</v>
      </c>
      <c r="B101">
        <v>44</v>
      </c>
      <c r="C101">
        <f t="shared" si="7"/>
        <v>22</v>
      </c>
      <c r="D101">
        <v>3</v>
      </c>
      <c r="E101">
        <f t="shared" si="8"/>
        <v>19</v>
      </c>
      <c r="F101">
        <v>22</v>
      </c>
      <c r="G101">
        <v>7</v>
      </c>
      <c r="H101">
        <v>4</v>
      </c>
      <c r="I101">
        <v>1</v>
      </c>
      <c r="J101">
        <v>9</v>
      </c>
      <c r="K101">
        <v>18</v>
      </c>
      <c r="L101">
        <v>0</v>
      </c>
      <c r="M101">
        <v>3</v>
      </c>
      <c r="N101">
        <v>4</v>
      </c>
      <c r="O101">
        <v>4</v>
      </c>
      <c r="P101">
        <v>4</v>
      </c>
      <c r="Q101">
        <v>5</v>
      </c>
      <c r="R101">
        <v>8</v>
      </c>
      <c r="S101">
        <v>38</v>
      </c>
      <c r="T101">
        <v>1</v>
      </c>
      <c r="U101" t="s">
        <v>24</v>
      </c>
      <c r="V101" t="s">
        <v>78</v>
      </c>
      <c r="W101" t="s">
        <v>86</v>
      </c>
      <c r="X101" t="s">
        <v>77</v>
      </c>
      <c r="Y101">
        <v>12</v>
      </c>
    </row>
    <row r="102" spans="1:25">
      <c r="A102">
        <v>4</v>
      </c>
      <c r="B102">
        <v>42</v>
      </c>
      <c r="C102">
        <f t="shared" si="7"/>
        <v>24</v>
      </c>
      <c r="D102">
        <v>4</v>
      </c>
      <c r="E102">
        <f t="shared" si="8"/>
        <v>18</v>
      </c>
      <c r="F102">
        <v>22</v>
      </c>
      <c r="G102">
        <v>7</v>
      </c>
      <c r="H102">
        <v>4</v>
      </c>
      <c r="I102">
        <v>1</v>
      </c>
      <c r="J102">
        <v>11</v>
      </c>
      <c r="K102">
        <v>21</v>
      </c>
      <c r="L102">
        <v>0</v>
      </c>
      <c r="M102">
        <v>1</v>
      </c>
      <c r="N102">
        <v>2</v>
      </c>
      <c r="O102">
        <v>2</v>
      </c>
      <c r="P102">
        <v>1</v>
      </c>
      <c r="Q102">
        <v>1</v>
      </c>
      <c r="R102">
        <v>9</v>
      </c>
      <c r="S102">
        <v>39</v>
      </c>
      <c r="T102">
        <v>2</v>
      </c>
      <c r="U102" t="s">
        <v>24</v>
      </c>
      <c r="V102" t="s">
        <v>78</v>
      </c>
      <c r="W102" t="s">
        <v>86</v>
      </c>
      <c r="X102" t="s">
        <v>77</v>
      </c>
      <c r="Y102">
        <v>8</v>
      </c>
    </row>
    <row r="103" spans="1:25">
      <c r="A103">
        <v>5</v>
      </c>
      <c r="B103">
        <v>40</v>
      </c>
      <c r="C103">
        <f t="shared" si="7"/>
        <v>41</v>
      </c>
      <c r="D103">
        <v>8</v>
      </c>
      <c r="E103">
        <f t="shared" si="8"/>
        <v>15</v>
      </c>
      <c r="F103">
        <v>23</v>
      </c>
      <c r="G103">
        <v>7</v>
      </c>
      <c r="H103">
        <v>3</v>
      </c>
      <c r="I103">
        <v>0</v>
      </c>
      <c r="J103">
        <v>17</v>
      </c>
      <c r="K103">
        <v>24</v>
      </c>
      <c r="L103">
        <v>1</v>
      </c>
      <c r="M103">
        <v>2</v>
      </c>
      <c r="N103">
        <v>6</v>
      </c>
      <c r="O103">
        <v>6</v>
      </c>
      <c r="P103">
        <v>5</v>
      </c>
      <c r="Q103">
        <v>4</v>
      </c>
      <c r="R103">
        <v>-15</v>
      </c>
      <c r="S103">
        <v>56</v>
      </c>
      <c r="T103">
        <v>2</v>
      </c>
      <c r="U103" t="s">
        <v>24</v>
      </c>
      <c r="W103" t="s">
        <v>100</v>
      </c>
      <c r="X103" t="s">
        <v>80</v>
      </c>
      <c r="Y103">
        <v>-24</v>
      </c>
    </row>
    <row r="104" spans="1:25">
      <c r="A104">
        <v>6</v>
      </c>
      <c r="B104">
        <v>43</v>
      </c>
      <c r="C104">
        <f t="shared" si="7"/>
        <v>32</v>
      </c>
      <c r="D104">
        <v>5</v>
      </c>
      <c r="E104">
        <f t="shared" si="8"/>
        <v>17</v>
      </c>
      <c r="F104">
        <v>22</v>
      </c>
      <c r="G104">
        <v>4</v>
      </c>
      <c r="H104">
        <v>5</v>
      </c>
      <c r="I104">
        <v>1</v>
      </c>
      <c r="J104">
        <v>15</v>
      </c>
      <c r="K104">
        <v>26</v>
      </c>
      <c r="L104">
        <v>0</v>
      </c>
      <c r="M104">
        <v>2</v>
      </c>
      <c r="N104">
        <v>2</v>
      </c>
      <c r="O104">
        <v>2</v>
      </c>
      <c r="P104">
        <v>3</v>
      </c>
      <c r="Q104">
        <v>5</v>
      </c>
      <c r="R104">
        <v>8</v>
      </c>
      <c r="S104">
        <v>41</v>
      </c>
      <c r="T104">
        <v>3</v>
      </c>
      <c r="U104" t="s">
        <v>24</v>
      </c>
      <c r="W104" t="s">
        <v>100</v>
      </c>
      <c r="X104" t="s">
        <v>77</v>
      </c>
      <c r="Y104">
        <v>9</v>
      </c>
    </row>
    <row r="105" spans="1:25">
      <c r="A105">
        <v>7</v>
      </c>
      <c r="B105">
        <v>41</v>
      </c>
      <c r="C105">
        <f t="shared" si="7"/>
        <v>40</v>
      </c>
      <c r="D105">
        <v>5</v>
      </c>
      <c r="E105">
        <f t="shared" si="8"/>
        <v>14</v>
      </c>
      <c r="F105">
        <v>19</v>
      </c>
      <c r="G105">
        <v>7</v>
      </c>
      <c r="H105">
        <v>7</v>
      </c>
      <c r="I105">
        <v>1</v>
      </c>
      <c r="J105">
        <v>16</v>
      </c>
      <c r="K105">
        <v>27</v>
      </c>
      <c r="L105">
        <v>1</v>
      </c>
      <c r="M105">
        <v>3</v>
      </c>
      <c r="N105">
        <v>7</v>
      </c>
      <c r="O105">
        <v>7</v>
      </c>
      <c r="P105">
        <v>1</v>
      </c>
      <c r="Q105">
        <v>4</v>
      </c>
      <c r="R105">
        <v>-15</v>
      </c>
      <c r="S105">
        <v>55</v>
      </c>
      <c r="T105">
        <v>4</v>
      </c>
      <c r="U105" t="s">
        <v>24</v>
      </c>
      <c r="V105" t="s">
        <v>78</v>
      </c>
      <c r="W105" t="s">
        <v>100</v>
      </c>
      <c r="X105" t="s">
        <v>80</v>
      </c>
      <c r="Y105">
        <v>-9</v>
      </c>
    </row>
    <row r="106" spans="1:25">
      <c r="A106">
        <v>8</v>
      </c>
      <c r="B106">
        <v>42</v>
      </c>
      <c r="C106">
        <f t="shared" si="7"/>
        <v>29</v>
      </c>
      <c r="D106">
        <v>6</v>
      </c>
      <c r="E106">
        <f t="shared" si="8"/>
        <v>17</v>
      </c>
      <c r="F106">
        <v>23</v>
      </c>
      <c r="G106">
        <v>5</v>
      </c>
      <c r="H106">
        <v>5</v>
      </c>
      <c r="I106">
        <v>1</v>
      </c>
      <c r="J106">
        <v>12</v>
      </c>
      <c r="K106">
        <v>27</v>
      </c>
      <c r="L106">
        <v>2</v>
      </c>
      <c r="M106">
        <v>3</v>
      </c>
      <c r="N106">
        <v>3</v>
      </c>
      <c r="O106">
        <v>3</v>
      </c>
      <c r="P106">
        <v>3</v>
      </c>
      <c r="Q106">
        <v>3</v>
      </c>
      <c r="R106">
        <v>2</v>
      </c>
      <c r="S106">
        <v>41</v>
      </c>
      <c r="T106">
        <v>1</v>
      </c>
      <c r="U106" t="s">
        <v>24</v>
      </c>
      <c r="V106" t="s">
        <v>78</v>
      </c>
      <c r="W106" t="s">
        <v>100</v>
      </c>
      <c r="X106" t="s">
        <v>77</v>
      </c>
      <c r="Y106">
        <v>11</v>
      </c>
    </row>
    <row r="107" spans="1:25">
      <c r="A107">
        <v>9</v>
      </c>
      <c r="B107">
        <v>38</v>
      </c>
      <c r="C107">
        <f t="shared" si="7"/>
        <v>21</v>
      </c>
      <c r="D107">
        <v>5</v>
      </c>
      <c r="E107">
        <f t="shared" si="8"/>
        <v>20</v>
      </c>
      <c r="F107">
        <v>25</v>
      </c>
      <c r="G107">
        <v>11</v>
      </c>
      <c r="H107">
        <v>5</v>
      </c>
      <c r="I107">
        <v>0</v>
      </c>
      <c r="J107">
        <v>8</v>
      </c>
      <c r="K107">
        <v>15</v>
      </c>
      <c r="L107">
        <v>0</v>
      </c>
      <c r="M107">
        <v>0</v>
      </c>
      <c r="N107">
        <v>5</v>
      </c>
      <c r="O107">
        <v>5</v>
      </c>
      <c r="P107">
        <v>2</v>
      </c>
      <c r="Q107">
        <v>6</v>
      </c>
      <c r="R107">
        <v>12</v>
      </c>
      <c r="S107">
        <v>46</v>
      </c>
      <c r="T107">
        <v>3</v>
      </c>
      <c r="U107" t="s">
        <v>24</v>
      </c>
      <c r="W107" t="s">
        <v>100</v>
      </c>
      <c r="X107" t="s">
        <v>77</v>
      </c>
      <c r="Y107">
        <v>21</v>
      </c>
    </row>
    <row r="108" spans="1:25">
      <c r="A108">
        <v>10</v>
      </c>
      <c r="B108">
        <v>40</v>
      </c>
      <c r="C108">
        <f t="shared" si="7"/>
        <v>27</v>
      </c>
      <c r="D108">
        <v>3</v>
      </c>
      <c r="E108">
        <f t="shared" si="8"/>
        <v>21</v>
      </c>
      <c r="F108">
        <v>24</v>
      </c>
      <c r="G108">
        <v>6</v>
      </c>
      <c r="H108">
        <v>7</v>
      </c>
      <c r="I108">
        <v>0</v>
      </c>
      <c r="J108">
        <v>11</v>
      </c>
      <c r="K108">
        <v>14</v>
      </c>
      <c r="L108">
        <v>3</v>
      </c>
      <c r="M108">
        <v>5</v>
      </c>
      <c r="N108">
        <v>2</v>
      </c>
      <c r="O108">
        <v>2</v>
      </c>
      <c r="P108">
        <v>4</v>
      </c>
      <c r="Q108">
        <v>4</v>
      </c>
      <c r="R108">
        <v>10</v>
      </c>
      <c r="S108">
        <v>42</v>
      </c>
      <c r="T108">
        <v>1</v>
      </c>
      <c r="U108" t="s">
        <v>24</v>
      </c>
      <c r="V108" t="s">
        <v>78</v>
      </c>
      <c r="W108" t="s">
        <v>100</v>
      </c>
      <c r="X108" t="s">
        <v>77</v>
      </c>
      <c r="Y108">
        <v>24</v>
      </c>
    </row>
    <row r="109" spans="1:25">
      <c r="A109">
        <v>11</v>
      </c>
      <c r="B109">
        <v>42</v>
      </c>
      <c r="C109">
        <f t="shared" si="7"/>
        <v>16</v>
      </c>
      <c r="D109">
        <v>3</v>
      </c>
      <c r="E109">
        <f t="shared" si="8"/>
        <v>23</v>
      </c>
      <c r="F109">
        <v>26</v>
      </c>
      <c r="G109">
        <v>9</v>
      </c>
      <c r="H109">
        <v>3</v>
      </c>
      <c r="I109">
        <v>1</v>
      </c>
      <c r="J109">
        <v>8</v>
      </c>
      <c r="K109">
        <v>16</v>
      </c>
      <c r="L109">
        <v>0</v>
      </c>
      <c r="M109">
        <v>2</v>
      </c>
      <c r="N109">
        <v>0</v>
      </c>
      <c r="O109">
        <v>0</v>
      </c>
      <c r="P109">
        <v>2</v>
      </c>
      <c r="Q109">
        <v>4</v>
      </c>
      <c r="R109">
        <v>14</v>
      </c>
      <c r="S109">
        <v>37</v>
      </c>
      <c r="T109">
        <v>2</v>
      </c>
      <c r="U109" t="s">
        <v>24</v>
      </c>
      <c r="W109" t="s">
        <v>87</v>
      </c>
      <c r="X109" t="s">
        <v>77</v>
      </c>
      <c r="Y109">
        <v>16</v>
      </c>
    </row>
    <row r="110" spans="1:25">
      <c r="A110">
        <v>12</v>
      </c>
      <c r="B110">
        <v>43</v>
      </c>
      <c r="C110">
        <f t="shared" si="7"/>
        <v>23</v>
      </c>
      <c r="D110">
        <v>4</v>
      </c>
      <c r="E110">
        <f t="shared" si="8"/>
        <v>15</v>
      </c>
      <c r="F110">
        <v>19</v>
      </c>
      <c r="G110">
        <v>5</v>
      </c>
      <c r="H110">
        <v>7</v>
      </c>
      <c r="I110">
        <v>1</v>
      </c>
      <c r="J110">
        <v>10</v>
      </c>
      <c r="K110">
        <v>15</v>
      </c>
      <c r="L110">
        <v>1</v>
      </c>
      <c r="M110">
        <v>2</v>
      </c>
      <c r="N110">
        <v>2</v>
      </c>
      <c r="O110">
        <v>2</v>
      </c>
      <c r="P110">
        <v>2</v>
      </c>
      <c r="Q110">
        <v>5</v>
      </c>
      <c r="R110">
        <v>7</v>
      </c>
      <c r="S110">
        <v>34</v>
      </c>
      <c r="T110">
        <v>3</v>
      </c>
      <c r="U110" t="s">
        <v>24</v>
      </c>
      <c r="W110" t="s">
        <v>87</v>
      </c>
      <c r="X110" t="s">
        <v>77</v>
      </c>
      <c r="Y110">
        <v>13</v>
      </c>
    </row>
    <row r="111" spans="1:25">
      <c r="A111">
        <v>13</v>
      </c>
      <c r="B111">
        <v>37</v>
      </c>
      <c r="C111">
        <f t="shared" si="7"/>
        <v>22</v>
      </c>
      <c r="D111">
        <v>3</v>
      </c>
      <c r="E111">
        <f t="shared" si="8"/>
        <v>14</v>
      </c>
      <c r="F111">
        <v>17</v>
      </c>
      <c r="G111">
        <v>6</v>
      </c>
      <c r="H111">
        <v>6</v>
      </c>
      <c r="I111">
        <v>2</v>
      </c>
      <c r="J111">
        <v>10</v>
      </c>
      <c r="K111">
        <v>18</v>
      </c>
      <c r="L111">
        <v>2</v>
      </c>
      <c r="M111">
        <v>2</v>
      </c>
      <c r="N111">
        <v>0</v>
      </c>
      <c r="O111">
        <f>-P1117</f>
        <v>0</v>
      </c>
      <c r="P111">
        <v>7</v>
      </c>
      <c r="Q111">
        <v>6</v>
      </c>
      <c r="R111">
        <v>9</v>
      </c>
      <c r="S111">
        <v>37</v>
      </c>
      <c r="T111">
        <v>3</v>
      </c>
      <c r="U111" t="s">
        <v>24</v>
      </c>
      <c r="V111" t="s">
        <v>78</v>
      </c>
      <c r="W111" t="s">
        <v>87</v>
      </c>
      <c r="X111" t="s">
        <v>77</v>
      </c>
      <c r="Y111">
        <v>12</v>
      </c>
    </row>
    <row r="112" spans="1:25">
      <c r="A112">
        <v>14</v>
      </c>
      <c r="B112">
        <v>40</v>
      </c>
      <c r="C112">
        <f t="shared" si="7"/>
        <v>30</v>
      </c>
      <c r="D112">
        <v>4</v>
      </c>
      <c r="E112">
        <f t="shared" si="8"/>
        <v>21</v>
      </c>
      <c r="F112">
        <v>25</v>
      </c>
      <c r="G112">
        <v>5</v>
      </c>
      <c r="H112">
        <v>5</v>
      </c>
      <c r="I112">
        <v>0</v>
      </c>
      <c r="J112">
        <v>12</v>
      </c>
      <c r="K112">
        <v>17</v>
      </c>
      <c r="L112">
        <v>2</v>
      </c>
      <c r="M112">
        <v>3</v>
      </c>
      <c r="N112">
        <v>4</v>
      </c>
      <c r="O112">
        <v>5</v>
      </c>
      <c r="P112">
        <v>2</v>
      </c>
      <c r="Q112">
        <v>3</v>
      </c>
      <c r="R112">
        <v>28</v>
      </c>
      <c r="S112">
        <v>42</v>
      </c>
      <c r="T112">
        <v>6</v>
      </c>
      <c r="U112" t="s">
        <v>24</v>
      </c>
      <c r="V112" t="s">
        <v>78</v>
      </c>
      <c r="W112" t="s">
        <v>87</v>
      </c>
      <c r="X112" t="s">
        <v>77</v>
      </c>
      <c r="Y112">
        <v>24</v>
      </c>
    </row>
    <row r="113" spans="1:25">
      <c r="A113">
        <v>15</v>
      </c>
      <c r="B113">
        <v>42</v>
      </c>
      <c r="C113">
        <f t="shared" si="7"/>
        <v>19</v>
      </c>
      <c r="D113">
        <v>3</v>
      </c>
      <c r="E113">
        <f t="shared" si="8"/>
        <v>20</v>
      </c>
      <c r="F113">
        <v>23</v>
      </c>
      <c r="G113">
        <v>8</v>
      </c>
      <c r="H113">
        <v>8</v>
      </c>
      <c r="I113">
        <v>2</v>
      </c>
      <c r="J113">
        <v>8</v>
      </c>
      <c r="K113">
        <v>14</v>
      </c>
      <c r="L113">
        <v>0</v>
      </c>
      <c r="M113">
        <v>1</v>
      </c>
      <c r="N113">
        <v>3</v>
      </c>
      <c r="O113">
        <v>3</v>
      </c>
      <c r="P113">
        <v>2</v>
      </c>
      <c r="Q113">
        <v>3</v>
      </c>
      <c r="R113">
        <v>12</v>
      </c>
      <c r="S113">
        <v>37</v>
      </c>
      <c r="T113">
        <v>3</v>
      </c>
      <c r="U113" t="s">
        <v>24</v>
      </c>
      <c r="W113" t="s">
        <v>95</v>
      </c>
      <c r="X113" t="s">
        <v>77</v>
      </c>
      <c r="Y113">
        <v>11</v>
      </c>
    </row>
    <row r="114" spans="1:25">
      <c r="A114">
        <v>16</v>
      </c>
      <c r="B114">
        <v>33</v>
      </c>
      <c r="C114">
        <f t="shared" si="7"/>
        <v>19</v>
      </c>
      <c r="D114">
        <v>3</v>
      </c>
      <c r="E114">
        <f t="shared" si="8"/>
        <v>6</v>
      </c>
      <c r="F114">
        <v>9</v>
      </c>
      <c r="G114">
        <v>4</v>
      </c>
      <c r="H114">
        <v>3</v>
      </c>
      <c r="I114">
        <v>3</v>
      </c>
      <c r="J114">
        <v>8</v>
      </c>
      <c r="K114">
        <v>12</v>
      </c>
      <c r="L114">
        <v>0</v>
      </c>
      <c r="M114">
        <v>0</v>
      </c>
      <c r="N114">
        <v>3</v>
      </c>
      <c r="O114">
        <v>3</v>
      </c>
      <c r="P114">
        <v>4</v>
      </c>
      <c r="Q114">
        <v>6</v>
      </c>
      <c r="R114">
        <v>3</v>
      </c>
      <c r="S114">
        <v>28</v>
      </c>
      <c r="T114">
        <v>3</v>
      </c>
      <c r="U114" t="s">
        <v>24</v>
      </c>
      <c r="W114" t="s">
        <v>95</v>
      </c>
      <c r="X114" t="s">
        <v>77</v>
      </c>
      <c r="Y114">
        <v>13</v>
      </c>
    </row>
    <row r="115" spans="1:25">
      <c r="A115">
        <v>17</v>
      </c>
      <c r="B115">
        <v>43</v>
      </c>
      <c r="C115">
        <f t="shared" si="7"/>
        <v>28</v>
      </c>
      <c r="D115">
        <v>4</v>
      </c>
      <c r="E115">
        <f t="shared" si="8"/>
        <v>20</v>
      </c>
      <c r="F115">
        <v>24</v>
      </c>
      <c r="G115">
        <v>8</v>
      </c>
      <c r="H115">
        <v>12</v>
      </c>
      <c r="I115">
        <v>1</v>
      </c>
      <c r="J115">
        <v>11</v>
      </c>
      <c r="K115">
        <v>21</v>
      </c>
      <c r="L115">
        <v>0</v>
      </c>
      <c r="M115">
        <v>1</v>
      </c>
      <c r="N115">
        <v>6</v>
      </c>
      <c r="O115">
        <v>7</v>
      </c>
      <c r="P115">
        <v>3</v>
      </c>
      <c r="Q115">
        <v>6</v>
      </c>
      <c r="R115">
        <v>-7</v>
      </c>
      <c r="S115">
        <v>45</v>
      </c>
      <c r="T115">
        <v>4</v>
      </c>
      <c r="U115" t="s">
        <v>24</v>
      </c>
      <c r="V115" t="s">
        <v>78</v>
      </c>
      <c r="W115" t="s">
        <v>95</v>
      </c>
      <c r="X115" t="s">
        <v>80</v>
      </c>
      <c r="Y115">
        <v>-3</v>
      </c>
    </row>
    <row r="116" spans="1:25">
      <c r="A116">
        <v>18</v>
      </c>
      <c r="B116">
        <v>36</v>
      </c>
      <c r="C116">
        <f t="shared" si="7"/>
        <v>24</v>
      </c>
      <c r="D116">
        <v>3</v>
      </c>
      <c r="E116">
        <f t="shared" si="8"/>
        <v>18</v>
      </c>
      <c r="F116">
        <v>21</v>
      </c>
      <c r="G116">
        <v>9</v>
      </c>
      <c r="H116">
        <v>7</v>
      </c>
      <c r="I116">
        <v>2</v>
      </c>
      <c r="J116">
        <v>10</v>
      </c>
      <c r="K116">
        <v>14</v>
      </c>
      <c r="L116">
        <v>0</v>
      </c>
      <c r="M116">
        <v>0</v>
      </c>
      <c r="N116">
        <v>4</v>
      </c>
      <c r="O116">
        <v>4</v>
      </c>
      <c r="P116">
        <v>3</v>
      </c>
      <c r="Q116">
        <v>2</v>
      </c>
      <c r="R116">
        <v>34</v>
      </c>
      <c r="S116">
        <v>42</v>
      </c>
      <c r="T116">
        <v>2</v>
      </c>
      <c r="U116" t="s">
        <v>24</v>
      </c>
      <c r="V116" t="s">
        <v>78</v>
      </c>
      <c r="W116" t="s">
        <v>95</v>
      </c>
      <c r="X116" t="s">
        <v>77</v>
      </c>
      <c r="Y116">
        <v>31</v>
      </c>
    </row>
    <row r="117" spans="1:25">
      <c r="A117">
        <v>19</v>
      </c>
      <c r="B117">
        <v>41</v>
      </c>
      <c r="C117">
        <f t="shared" si="7"/>
        <v>28</v>
      </c>
      <c r="D117">
        <v>5</v>
      </c>
      <c r="E117">
        <f t="shared" si="8"/>
        <v>20</v>
      </c>
      <c r="F117">
        <v>25</v>
      </c>
      <c r="G117">
        <v>12</v>
      </c>
      <c r="H117">
        <v>2</v>
      </c>
      <c r="I117">
        <v>1</v>
      </c>
      <c r="J117">
        <v>11</v>
      </c>
      <c r="K117">
        <v>19</v>
      </c>
      <c r="L117">
        <v>0</v>
      </c>
      <c r="M117">
        <v>3</v>
      </c>
      <c r="N117">
        <v>6</v>
      </c>
      <c r="O117">
        <v>6</v>
      </c>
      <c r="P117">
        <v>2</v>
      </c>
      <c r="Q117">
        <v>4</v>
      </c>
      <c r="R117">
        <v>11</v>
      </c>
      <c r="S117">
        <v>53</v>
      </c>
      <c r="T117">
        <v>7</v>
      </c>
      <c r="U117" t="s">
        <v>24</v>
      </c>
      <c r="W117" t="s">
        <v>95</v>
      </c>
      <c r="X117" t="s">
        <v>77</v>
      </c>
      <c r="Y117">
        <v>14</v>
      </c>
    </row>
    <row r="118" spans="1:20">
      <c r="A118" t="s">
        <v>107</v>
      </c>
      <c r="B118">
        <f>SUM(B99:B117)</f>
        <v>762</v>
      </c>
      <c r="C118">
        <f t="shared" ref="C118:R118" si="9">SUM(C99:C117)</f>
        <v>516</v>
      </c>
      <c r="D118">
        <f t="shared" si="9"/>
        <v>86</v>
      </c>
      <c r="E118">
        <f t="shared" si="9"/>
        <v>342</v>
      </c>
      <c r="F118">
        <f t="shared" si="9"/>
        <v>428</v>
      </c>
      <c r="G118">
        <f t="shared" si="9"/>
        <v>134</v>
      </c>
      <c r="H118">
        <f t="shared" si="9"/>
        <v>99</v>
      </c>
      <c r="I118">
        <f t="shared" si="9"/>
        <v>20</v>
      </c>
      <c r="J118">
        <f t="shared" si="9"/>
        <v>213</v>
      </c>
      <c r="K118">
        <f t="shared" si="9"/>
        <v>360</v>
      </c>
      <c r="L118">
        <f t="shared" si="9"/>
        <v>13</v>
      </c>
      <c r="M118">
        <f t="shared" si="9"/>
        <v>35</v>
      </c>
      <c r="N118">
        <f t="shared" si="9"/>
        <v>77</v>
      </c>
      <c r="O118">
        <f t="shared" si="9"/>
        <v>79</v>
      </c>
      <c r="P118">
        <f t="shared" si="9"/>
        <v>53</v>
      </c>
      <c r="Q118">
        <f t="shared" si="9"/>
        <v>79</v>
      </c>
      <c r="R118">
        <f t="shared" si="9"/>
        <v>190</v>
      </c>
      <c r="T118">
        <f>SUM(T99:T117)</f>
        <v>54</v>
      </c>
    </row>
    <row r="119" spans="1:25">
      <c r="A119" t="s">
        <v>108</v>
      </c>
      <c r="B119" s="4">
        <f>AVERAGE(B99:B117)</f>
        <v>40.1052631578947</v>
      </c>
      <c r="C119" s="4">
        <f t="shared" ref="C119:R119" si="10">AVERAGE(C99:C117)</f>
        <v>27.1578947368421</v>
      </c>
      <c r="D119" s="4">
        <f t="shared" si="10"/>
        <v>4.52631578947368</v>
      </c>
      <c r="E119" s="4">
        <f t="shared" si="10"/>
        <v>18</v>
      </c>
      <c r="F119" s="4">
        <f t="shared" si="10"/>
        <v>22.5263157894737</v>
      </c>
      <c r="G119" s="4">
        <f t="shared" si="10"/>
        <v>7.05263157894737</v>
      </c>
      <c r="H119" s="4">
        <f t="shared" si="10"/>
        <v>5.21052631578947</v>
      </c>
      <c r="I119" s="4">
        <f t="shared" si="10"/>
        <v>1.05263157894737</v>
      </c>
      <c r="J119" s="4">
        <f t="shared" si="10"/>
        <v>11.2105263157895</v>
      </c>
      <c r="K119" s="4">
        <f t="shared" si="10"/>
        <v>18.9473684210526</v>
      </c>
      <c r="L119" s="4">
        <f t="shared" si="10"/>
        <v>0.684210526315789</v>
      </c>
      <c r="M119" s="4">
        <f t="shared" si="10"/>
        <v>1.84210526315789</v>
      </c>
      <c r="N119" s="4">
        <f t="shared" si="10"/>
        <v>4.05263157894737</v>
      </c>
      <c r="O119" s="4">
        <f t="shared" si="10"/>
        <v>4.15789473684211</v>
      </c>
      <c r="P119" s="4">
        <f t="shared" si="10"/>
        <v>2.78947368421053</v>
      </c>
      <c r="Q119" s="4">
        <f t="shared" si="10"/>
        <v>4.15789473684211</v>
      </c>
      <c r="R119" s="4">
        <f t="shared" si="10"/>
        <v>10</v>
      </c>
      <c r="Y119" s="4">
        <f>AVERAGE(Y99:Y117)</f>
        <v>13.4210526315789</v>
      </c>
    </row>
    <row r="126" spans="1:1">
      <c r="A126" t="s">
        <v>128</v>
      </c>
    </row>
    <row r="127" spans="1:1">
      <c r="A127" t="s">
        <v>39</v>
      </c>
    </row>
  </sheetData>
  <autoFilter ref="A2:Z89">
    <extLst/>
  </autoFilter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26"/>
  <sheetViews>
    <sheetView workbookViewId="0">
      <selection activeCell="B20" sqref="B20:B32"/>
    </sheetView>
  </sheetViews>
  <sheetFormatPr defaultColWidth="9" defaultRowHeight="13.5"/>
  <cols>
    <col min="1" max="1" width="10.8583333333333" customWidth="1"/>
    <col min="2" max="2" width="10" customWidth="1"/>
    <col min="19" max="19" width="12.7083333333333" customWidth="1"/>
    <col min="20" max="20" width="10" customWidth="1"/>
  </cols>
  <sheetData>
    <row r="1" spans="1:1">
      <c r="A1" t="s">
        <v>68</v>
      </c>
    </row>
    <row r="2" spans="1:26">
      <c r="A2" t="s">
        <v>69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s="14" t="s">
        <v>70</v>
      </c>
      <c r="S2" t="s">
        <v>71</v>
      </c>
      <c r="T2" t="s">
        <v>21</v>
      </c>
      <c r="U2" t="s">
        <v>22</v>
      </c>
      <c r="W2" t="s">
        <v>72</v>
      </c>
      <c r="X2" t="s">
        <v>73</v>
      </c>
      <c r="Y2" t="s">
        <v>74</v>
      </c>
      <c r="Z2" t="s">
        <v>75</v>
      </c>
    </row>
    <row r="3" spans="1:26">
      <c r="A3">
        <v>1</v>
      </c>
      <c r="B3">
        <v>41</v>
      </c>
      <c r="C3">
        <f t="shared" ref="C3:C66" si="0">N3*1+L3*1+J3*2</f>
        <v>14</v>
      </c>
      <c r="D3">
        <v>1</v>
      </c>
      <c r="E3">
        <f t="shared" ref="E3:E66" si="1">F3-D3</f>
        <v>2</v>
      </c>
      <c r="F3">
        <v>3</v>
      </c>
      <c r="G3">
        <v>5</v>
      </c>
      <c r="H3">
        <v>3</v>
      </c>
      <c r="I3">
        <v>2</v>
      </c>
      <c r="J3">
        <v>5</v>
      </c>
      <c r="K3">
        <v>11</v>
      </c>
      <c r="L3">
        <v>0</v>
      </c>
      <c r="M3">
        <v>3</v>
      </c>
      <c r="N3">
        <v>4</v>
      </c>
      <c r="O3">
        <v>4</v>
      </c>
      <c r="P3">
        <v>3</v>
      </c>
      <c r="Q3">
        <v>2</v>
      </c>
      <c r="R3">
        <v>-4</v>
      </c>
      <c r="U3" t="s">
        <v>24</v>
      </c>
      <c r="V3" t="s">
        <v>78</v>
      </c>
      <c r="W3" t="s">
        <v>89</v>
      </c>
      <c r="X3" t="s">
        <v>80</v>
      </c>
      <c r="Y3">
        <v>-14</v>
      </c>
      <c r="Z3">
        <v>10</v>
      </c>
    </row>
    <row r="4" spans="1:26">
      <c r="A4">
        <v>2</v>
      </c>
      <c r="B4">
        <v>41</v>
      </c>
      <c r="C4">
        <f t="shared" si="0"/>
        <v>12</v>
      </c>
      <c r="D4">
        <v>4</v>
      </c>
      <c r="E4">
        <f t="shared" si="1"/>
        <v>6</v>
      </c>
      <c r="F4">
        <v>10</v>
      </c>
      <c r="G4">
        <v>6</v>
      </c>
      <c r="H4">
        <v>3</v>
      </c>
      <c r="I4">
        <v>2</v>
      </c>
      <c r="J4">
        <v>5</v>
      </c>
      <c r="K4">
        <v>12</v>
      </c>
      <c r="L4">
        <v>1</v>
      </c>
      <c r="M4">
        <v>4</v>
      </c>
      <c r="N4">
        <v>1</v>
      </c>
      <c r="O4">
        <v>2</v>
      </c>
      <c r="P4">
        <v>3</v>
      </c>
      <c r="Q4">
        <v>1</v>
      </c>
      <c r="R4">
        <v>-17</v>
      </c>
      <c r="U4" t="s">
        <v>24</v>
      </c>
      <c r="W4" t="s">
        <v>85</v>
      </c>
      <c r="X4" t="s">
        <v>80</v>
      </c>
      <c r="Y4">
        <v>-6</v>
      </c>
      <c r="Z4">
        <v>10</v>
      </c>
    </row>
    <row r="5" spans="1:26">
      <c r="A5">
        <v>3</v>
      </c>
      <c r="B5">
        <v>37</v>
      </c>
      <c r="C5">
        <f t="shared" si="0"/>
        <v>17</v>
      </c>
      <c r="D5">
        <v>1</v>
      </c>
      <c r="E5">
        <f t="shared" si="1"/>
        <v>14</v>
      </c>
      <c r="F5">
        <v>15</v>
      </c>
      <c r="G5">
        <v>4</v>
      </c>
      <c r="H5">
        <v>2</v>
      </c>
      <c r="I5">
        <v>2</v>
      </c>
      <c r="J5">
        <v>6</v>
      </c>
      <c r="K5">
        <v>10</v>
      </c>
      <c r="L5">
        <v>0</v>
      </c>
      <c r="M5">
        <v>1</v>
      </c>
      <c r="N5">
        <v>5</v>
      </c>
      <c r="O5">
        <v>5</v>
      </c>
      <c r="P5">
        <v>4</v>
      </c>
      <c r="Q5">
        <v>6</v>
      </c>
      <c r="R5">
        <v>0</v>
      </c>
      <c r="S5">
        <v>26</v>
      </c>
      <c r="T5">
        <v>3</v>
      </c>
      <c r="U5" t="s">
        <v>24</v>
      </c>
      <c r="V5" t="s">
        <v>78</v>
      </c>
      <c r="W5" t="s">
        <v>79</v>
      </c>
      <c r="X5" t="s">
        <v>77</v>
      </c>
      <c r="Y5">
        <v>5</v>
      </c>
      <c r="Z5">
        <v>10</v>
      </c>
    </row>
    <row r="6" spans="1:26">
      <c r="A6">
        <v>4</v>
      </c>
      <c r="B6">
        <v>35</v>
      </c>
      <c r="C6">
        <f t="shared" si="0"/>
        <v>15</v>
      </c>
      <c r="D6">
        <v>4</v>
      </c>
      <c r="E6">
        <f t="shared" si="1"/>
        <v>12</v>
      </c>
      <c r="F6">
        <v>16</v>
      </c>
      <c r="G6">
        <v>5</v>
      </c>
      <c r="H6">
        <v>0</v>
      </c>
      <c r="I6">
        <v>1</v>
      </c>
      <c r="J6">
        <v>7</v>
      </c>
      <c r="K6">
        <v>9</v>
      </c>
      <c r="L6">
        <v>1</v>
      </c>
      <c r="M6">
        <v>2</v>
      </c>
      <c r="N6">
        <v>0</v>
      </c>
      <c r="O6">
        <v>0</v>
      </c>
      <c r="P6">
        <v>0</v>
      </c>
      <c r="Q6">
        <v>3</v>
      </c>
      <c r="R6">
        <v>23</v>
      </c>
      <c r="S6">
        <v>27</v>
      </c>
      <c r="T6">
        <v>2</v>
      </c>
      <c r="U6" t="s">
        <v>24</v>
      </c>
      <c r="W6" t="s">
        <v>104</v>
      </c>
      <c r="X6" t="s">
        <v>77</v>
      </c>
      <c r="Y6">
        <v>20</v>
      </c>
      <c r="Z6">
        <v>10</v>
      </c>
    </row>
    <row r="7" spans="1:26">
      <c r="A7">
        <v>5</v>
      </c>
      <c r="B7">
        <v>40</v>
      </c>
      <c r="C7">
        <f t="shared" si="0"/>
        <v>30</v>
      </c>
      <c r="D7">
        <v>5</v>
      </c>
      <c r="E7">
        <f t="shared" si="1"/>
        <v>13</v>
      </c>
      <c r="F7">
        <v>18</v>
      </c>
      <c r="G7">
        <v>5</v>
      </c>
      <c r="H7">
        <v>4</v>
      </c>
      <c r="I7">
        <v>1</v>
      </c>
      <c r="J7">
        <v>11</v>
      </c>
      <c r="K7">
        <v>18</v>
      </c>
      <c r="L7">
        <v>2</v>
      </c>
      <c r="M7">
        <v>2</v>
      </c>
      <c r="N7">
        <v>6</v>
      </c>
      <c r="O7">
        <v>6</v>
      </c>
      <c r="P7">
        <v>4</v>
      </c>
      <c r="Q7">
        <v>3</v>
      </c>
      <c r="R7">
        <v>-17</v>
      </c>
      <c r="S7">
        <v>42</v>
      </c>
      <c r="T7">
        <v>3</v>
      </c>
      <c r="U7" t="s">
        <v>24</v>
      </c>
      <c r="V7" t="s">
        <v>78</v>
      </c>
      <c r="W7" t="s">
        <v>81</v>
      </c>
      <c r="X7" t="s">
        <v>80</v>
      </c>
      <c r="Y7">
        <v>-19</v>
      </c>
      <c r="Z7">
        <v>10</v>
      </c>
    </row>
    <row r="8" spans="1:26">
      <c r="A8">
        <v>6</v>
      </c>
      <c r="B8">
        <v>48</v>
      </c>
      <c r="C8">
        <f t="shared" si="0"/>
        <v>29</v>
      </c>
      <c r="D8">
        <v>6</v>
      </c>
      <c r="E8">
        <f t="shared" si="1"/>
        <v>26</v>
      </c>
      <c r="F8">
        <v>32</v>
      </c>
      <c r="G8">
        <v>10</v>
      </c>
      <c r="H8">
        <v>7</v>
      </c>
      <c r="I8">
        <v>1</v>
      </c>
      <c r="J8">
        <v>11</v>
      </c>
      <c r="K8">
        <v>13</v>
      </c>
      <c r="L8">
        <v>1</v>
      </c>
      <c r="M8">
        <v>1</v>
      </c>
      <c r="N8">
        <v>6</v>
      </c>
      <c r="O8">
        <v>6</v>
      </c>
      <c r="P8">
        <v>5</v>
      </c>
      <c r="Q8">
        <v>4</v>
      </c>
      <c r="R8">
        <v>12</v>
      </c>
      <c r="S8">
        <v>52</v>
      </c>
      <c r="T8">
        <v>3</v>
      </c>
      <c r="U8" t="s">
        <v>24</v>
      </c>
      <c r="W8" t="s">
        <v>79</v>
      </c>
      <c r="X8" t="s">
        <v>77</v>
      </c>
      <c r="Y8">
        <v>8</v>
      </c>
      <c r="Z8">
        <v>11</v>
      </c>
    </row>
    <row r="9" spans="1:26">
      <c r="A9">
        <v>7</v>
      </c>
      <c r="B9">
        <v>34</v>
      </c>
      <c r="C9">
        <f t="shared" si="0"/>
        <v>28</v>
      </c>
      <c r="D9">
        <v>2</v>
      </c>
      <c r="E9">
        <f t="shared" si="1"/>
        <v>18</v>
      </c>
      <c r="F9">
        <v>20</v>
      </c>
      <c r="G9">
        <v>9</v>
      </c>
      <c r="H9">
        <v>2</v>
      </c>
      <c r="I9">
        <v>1</v>
      </c>
      <c r="J9">
        <v>13</v>
      </c>
      <c r="K9">
        <v>17</v>
      </c>
      <c r="L9">
        <v>2</v>
      </c>
      <c r="M9">
        <v>3</v>
      </c>
      <c r="N9">
        <v>0</v>
      </c>
      <c r="O9">
        <v>0</v>
      </c>
      <c r="P9">
        <v>2</v>
      </c>
      <c r="Q9">
        <v>4</v>
      </c>
      <c r="R9">
        <v>27</v>
      </c>
      <c r="S9">
        <v>48</v>
      </c>
      <c r="T9">
        <v>3</v>
      </c>
      <c r="U9" t="s">
        <v>24</v>
      </c>
      <c r="V9" t="s">
        <v>78</v>
      </c>
      <c r="W9" t="s">
        <v>97</v>
      </c>
      <c r="X9" t="s">
        <v>77</v>
      </c>
      <c r="Y9">
        <v>28</v>
      </c>
      <c r="Z9">
        <v>11</v>
      </c>
    </row>
    <row r="10" spans="1:26">
      <c r="A10">
        <v>8</v>
      </c>
      <c r="B10">
        <v>36</v>
      </c>
      <c r="C10">
        <f t="shared" si="0"/>
        <v>28</v>
      </c>
      <c r="D10">
        <v>1</v>
      </c>
      <c r="E10">
        <f t="shared" si="1"/>
        <v>15</v>
      </c>
      <c r="F10">
        <v>16</v>
      </c>
      <c r="G10">
        <v>5</v>
      </c>
      <c r="H10">
        <v>6</v>
      </c>
      <c r="I10">
        <v>1</v>
      </c>
      <c r="J10">
        <v>12</v>
      </c>
      <c r="K10">
        <v>17</v>
      </c>
      <c r="L10">
        <v>1</v>
      </c>
      <c r="M10">
        <v>1</v>
      </c>
      <c r="N10">
        <v>3</v>
      </c>
      <c r="O10">
        <v>3</v>
      </c>
      <c r="P10">
        <v>3</v>
      </c>
      <c r="Q10">
        <v>4</v>
      </c>
      <c r="R10">
        <v>17</v>
      </c>
      <c r="S10">
        <v>38</v>
      </c>
      <c r="T10">
        <v>2</v>
      </c>
      <c r="U10" t="s">
        <v>24</v>
      </c>
      <c r="V10" t="s">
        <v>78</v>
      </c>
      <c r="W10" t="s">
        <v>100</v>
      </c>
      <c r="X10" t="s">
        <v>77</v>
      </c>
      <c r="Y10">
        <v>26</v>
      </c>
      <c r="Z10">
        <v>11</v>
      </c>
    </row>
    <row r="11" spans="1:26">
      <c r="A11">
        <v>9</v>
      </c>
      <c r="B11">
        <v>36</v>
      </c>
      <c r="C11">
        <f t="shared" si="0"/>
        <v>18</v>
      </c>
      <c r="D11">
        <v>7</v>
      </c>
      <c r="E11">
        <f t="shared" si="1"/>
        <v>15</v>
      </c>
      <c r="F11">
        <v>22</v>
      </c>
      <c r="G11">
        <v>6</v>
      </c>
      <c r="H11">
        <v>4</v>
      </c>
      <c r="I11">
        <v>3</v>
      </c>
      <c r="J11">
        <v>7</v>
      </c>
      <c r="K11">
        <v>13</v>
      </c>
      <c r="L11">
        <v>0</v>
      </c>
      <c r="M11">
        <v>0</v>
      </c>
      <c r="N11">
        <v>4</v>
      </c>
      <c r="O11">
        <v>5</v>
      </c>
      <c r="P11">
        <v>4</v>
      </c>
      <c r="Q11">
        <v>1</v>
      </c>
      <c r="R11">
        <v>9</v>
      </c>
      <c r="S11">
        <v>31</v>
      </c>
      <c r="T11">
        <v>0</v>
      </c>
      <c r="U11" t="s">
        <v>24</v>
      </c>
      <c r="W11" t="s">
        <v>96</v>
      </c>
      <c r="X11" t="s">
        <v>77</v>
      </c>
      <c r="Y11">
        <v>16</v>
      </c>
      <c r="Z11">
        <v>11</v>
      </c>
    </row>
    <row r="12" spans="1:26">
      <c r="A12">
        <v>10</v>
      </c>
      <c r="B12">
        <v>35</v>
      </c>
      <c r="C12">
        <f t="shared" si="0"/>
        <v>17</v>
      </c>
      <c r="D12">
        <v>5</v>
      </c>
      <c r="E12">
        <f t="shared" si="1"/>
        <v>19</v>
      </c>
      <c r="F12">
        <v>24</v>
      </c>
      <c r="G12">
        <v>5</v>
      </c>
      <c r="H12">
        <v>6</v>
      </c>
      <c r="I12">
        <v>2</v>
      </c>
      <c r="J12">
        <v>7</v>
      </c>
      <c r="K12">
        <v>14</v>
      </c>
      <c r="L12">
        <v>0</v>
      </c>
      <c r="M12">
        <v>3</v>
      </c>
      <c r="N12">
        <v>3</v>
      </c>
      <c r="O12">
        <v>3</v>
      </c>
      <c r="P12">
        <v>2</v>
      </c>
      <c r="Q12">
        <v>2</v>
      </c>
      <c r="R12">
        <v>31</v>
      </c>
      <c r="S12">
        <v>29</v>
      </c>
      <c r="T12">
        <v>3</v>
      </c>
      <c r="U12" t="s">
        <v>24</v>
      </c>
      <c r="W12" t="s">
        <v>106</v>
      </c>
      <c r="X12" t="s">
        <v>77</v>
      </c>
      <c r="Y12">
        <v>33</v>
      </c>
      <c r="Z12">
        <v>11</v>
      </c>
    </row>
    <row r="13" spans="1:26">
      <c r="A13">
        <v>11</v>
      </c>
      <c r="B13">
        <v>39</v>
      </c>
      <c r="C13">
        <f t="shared" si="0"/>
        <v>19</v>
      </c>
      <c r="D13">
        <v>8</v>
      </c>
      <c r="E13">
        <f t="shared" si="1"/>
        <v>25</v>
      </c>
      <c r="F13">
        <v>33</v>
      </c>
      <c r="G13">
        <v>9</v>
      </c>
      <c r="H13">
        <v>4</v>
      </c>
      <c r="I13">
        <v>1</v>
      </c>
      <c r="J13">
        <v>8</v>
      </c>
      <c r="K13">
        <v>18</v>
      </c>
      <c r="L13">
        <v>1</v>
      </c>
      <c r="M13">
        <v>2</v>
      </c>
      <c r="N13">
        <v>2</v>
      </c>
      <c r="O13">
        <v>2</v>
      </c>
      <c r="P13">
        <v>1</v>
      </c>
      <c r="Q13">
        <v>5</v>
      </c>
      <c r="R13">
        <v>15</v>
      </c>
      <c r="S13">
        <v>37</v>
      </c>
      <c r="T13">
        <v>2</v>
      </c>
      <c r="U13" t="s">
        <v>24</v>
      </c>
      <c r="V13" t="s">
        <v>78</v>
      </c>
      <c r="W13" t="s">
        <v>103</v>
      </c>
      <c r="X13" t="s">
        <v>77</v>
      </c>
      <c r="Y13">
        <v>19</v>
      </c>
      <c r="Z13">
        <v>11</v>
      </c>
    </row>
    <row r="14" spans="1:26">
      <c r="A14">
        <v>12</v>
      </c>
      <c r="B14">
        <v>41</v>
      </c>
      <c r="C14">
        <f t="shared" si="0"/>
        <v>16</v>
      </c>
      <c r="D14">
        <v>4</v>
      </c>
      <c r="E14">
        <f t="shared" si="1"/>
        <v>17</v>
      </c>
      <c r="F14">
        <v>21</v>
      </c>
      <c r="G14">
        <v>8</v>
      </c>
      <c r="H14">
        <v>3</v>
      </c>
      <c r="I14">
        <v>2</v>
      </c>
      <c r="J14">
        <v>6</v>
      </c>
      <c r="K14">
        <v>15</v>
      </c>
      <c r="L14">
        <v>2</v>
      </c>
      <c r="M14">
        <v>4</v>
      </c>
      <c r="N14">
        <v>2</v>
      </c>
      <c r="O14">
        <v>2</v>
      </c>
      <c r="P14">
        <v>1</v>
      </c>
      <c r="Q14">
        <v>3</v>
      </c>
      <c r="R14">
        <v>15</v>
      </c>
      <c r="S14">
        <v>34</v>
      </c>
      <c r="T14">
        <v>0</v>
      </c>
      <c r="U14" t="s">
        <v>24</v>
      </c>
      <c r="V14" t="s">
        <v>78</v>
      </c>
      <c r="W14" t="s">
        <v>88</v>
      </c>
      <c r="X14" t="s">
        <v>77</v>
      </c>
      <c r="Y14">
        <v>15</v>
      </c>
      <c r="Z14">
        <v>11</v>
      </c>
    </row>
    <row r="15" spans="1:26">
      <c r="A15">
        <v>13</v>
      </c>
      <c r="B15">
        <v>41</v>
      </c>
      <c r="C15">
        <f t="shared" si="0"/>
        <v>31</v>
      </c>
      <c r="D15">
        <v>7</v>
      </c>
      <c r="E15">
        <f t="shared" si="1"/>
        <v>22</v>
      </c>
      <c r="F15">
        <v>29</v>
      </c>
      <c r="G15">
        <v>4</v>
      </c>
      <c r="H15">
        <v>9</v>
      </c>
      <c r="I15">
        <v>1</v>
      </c>
      <c r="J15">
        <v>13</v>
      </c>
      <c r="K15">
        <v>22</v>
      </c>
      <c r="L15">
        <v>0</v>
      </c>
      <c r="M15">
        <v>1</v>
      </c>
      <c r="N15">
        <v>5</v>
      </c>
      <c r="O15">
        <v>5</v>
      </c>
      <c r="P15">
        <v>2</v>
      </c>
      <c r="Q15">
        <v>2</v>
      </c>
      <c r="R15">
        <v>20</v>
      </c>
      <c r="S15">
        <v>39</v>
      </c>
      <c r="T15">
        <v>2</v>
      </c>
      <c r="U15" t="s">
        <v>24</v>
      </c>
      <c r="V15" t="s">
        <v>78</v>
      </c>
      <c r="W15" t="s">
        <v>85</v>
      </c>
      <c r="X15" t="s">
        <v>77</v>
      </c>
      <c r="Y15">
        <v>19</v>
      </c>
      <c r="Z15">
        <v>11</v>
      </c>
    </row>
    <row r="16" spans="1:26">
      <c r="A16">
        <v>14</v>
      </c>
      <c r="B16">
        <v>46</v>
      </c>
      <c r="C16">
        <f t="shared" si="0"/>
        <v>29</v>
      </c>
      <c r="D16">
        <v>1</v>
      </c>
      <c r="E16">
        <f t="shared" si="1"/>
        <v>22</v>
      </c>
      <c r="F16">
        <v>23</v>
      </c>
      <c r="G16">
        <v>7</v>
      </c>
      <c r="H16">
        <v>6</v>
      </c>
      <c r="I16">
        <v>0</v>
      </c>
      <c r="J16">
        <v>8</v>
      </c>
      <c r="K16">
        <v>16</v>
      </c>
      <c r="L16">
        <v>2</v>
      </c>
      <c r="M16">
        <v>5</v>
      </c>
      <c r="N16">
        <v>11</v>
      </c>
      <c r="O16">
        <v>11</v>
      </c>
      <c r="P16">
        <v>4</v>
      </c>
      <c r="Q16">
        <v>3</v>
      </c>
      <c r="R16">
        <v>13</v>
      </c>
      <c r="S16">
        <v>44</v>
      </c>
      <c r="T16">
        <v>3</v>
      </c>
      <c r="U16" t="s">
        <v>24</v>
      </c>
      <c r="W16" t="s">
        <v>89</v>
      </c>
      <c r="X16" t="s">
        <v>77</v>
      </c>
      <c r="Y16">
        <v>7</v>
      </c>
      <c r="Z16">
        <v>11</v>
      </c>
    </row>
    <row r="17" spans="1:26">
      <c r="A17">
        <v>15</v>
      </c>
      <c r="B17">
        <v>35</v>
      </c>
      <c r="C17">
        <f t="shared" si="0"/>
        <v>12</v>
      </c>
      <c r="D17">
        <v>4</v>
      </c>
      <c r="E17">
        <f t="shared" si="1"/>
        <v>16</v>
      </c>
      <c r="F17">
        <v>20</v>
      </c>
      <c r="G17">
        <v>7</v>
      </c>
      <c r="H17">
        <v>6</v>
      </c>
      <c r="I17">
        <v>0</v>
      </c>
      <c r="J17">
        <v>5</v>
      </c>
      <c r="K17">
        <v>10</v>
      </c>
      <c r="L17">
        <v>0</v>
      </c>
      <c r="M17">
        <v>2</v>
      </c>
      <c r="N17">
        <v>2</v>
      </c>
      <c r="O17">
        <v>2</v>
      </c>
      <c r="P17">
        <v>3</v>
      </c>
      <c r="Q17">
        <v>2</v>
      </c>
      <c r="R17">
        <v>30</v>
      </c>
      <c r="S17">
        <v>30</v>
      </c>
      <c r="T17">
        <v>1</v>
      </c>
      <c r="U17" t="s">
        <v>24</v>
      </c>
      <c r="V17" t="s">
        <v>78</v>
      </c>
      <c r="W17" t="s">
        <v>96</v>
      </c>
      <c r="X17" t="s">
        <v>77</v>
      </c>
      <c r="Y17">
        <v>25</v>
      </c>
      <c r="Z17">
        <v>11</v>
      </c>
    </row>
    <row r="18" spans="1:26">
      <c r="A18">
        <v>16</v>
      </c>
      <c r="B18">
        <v>39</v>
      </c>
      <c r="C18">
        <f t="shared" si="0"/>
        <v>33</v>
      </c>
      <c r="D18">
        <v>6</v>
      </c>
      <c r="E18">
        <f t="shared" si="1"/>
        <v>22</v>
      </c>
      <c r="F18">
        <v>28</v>
      </c>
      <c r="G18">
        <v>8</v>
      </c>
      <c r="H18">
        <v>3</v>
      </c>
      <c r="I18">
        <v>0</v>
      </c>
      <c r="J18">
        <v>12</v>
      </c>
      <c r="K18">
        <v>21</v>
      </c>
      <c r="L18">
        <v>0</v>
      </c>
      <c r="M18">
        <v>3</v>
      </c>
      <c r="N18">
        <v>9</v>
      </c>
      <c r="O18">
        <v>10</v>
      </c>
      <c r="P18">
        <v>2</v>
      </c>
      <c r="Q18">
        <v>3</v>
      </c>
      <c r="R18">
        <v>29</v>
      </c>
      <c r="S18">
        <v>50</v>
      </c>
      <c r="T18">
        <v>2</v>
      </c>
      <c r="U18" t="s">
        <v>24</v>
      </c>
      <c r="W18" t="s">
        <v>81</v>
      </c>
      <c r="X18" t="s">
        <v>77</v>
      </c>
      <c r="Y18">
        <v>28</v>
      </c>
      <c r="Z18">
        <v>11</v>
      </c>
    </row>
    <row r="19" spans="1:26">
      <c r="A19">
        <v>17</v>
      </c>
      <c r="B19">
        <v>41</v>
      </c>
      <c r="C19">
        <f t="shared" si="0"/>
        <v>38</v>
      </c>
      <c r="D19">
        <v>6</v>
      </c>
      <c r="E19">
        <f t="shared" si="1"/>
        <v>17</v>
      </c>
      <c r="F19">
        <v>23</v>
      </c>
      <c r="G19">
        <v>5</v>
      </c>
      <c r="H19">
        <v>6</v>
      </c>
      <c r="I19">
        <v>1</v>
      </c>
      <c r="J19">
        <v>14</v>
      </c>
      <c r="K19">
        <v>20</v>
      </c>
      <c r="L19">
        <v>2</v>
      </c>
      <c r="M19">
        <v>2</v>
      </c>
      <c r="N19">
        <v>8</v>
      </c>
      <c r="O19">
        <v>8</v>
      </c>
      <c r="P19">
        <v>4</v>
      </c>
      <c r="Q19">
        <v>1</v>
      </c>
      <c r="R19">
        <v>15</v>
      </c>
      <c r="S19">
        <v>50</v>
      </c>
      <c r="T19">
        <v>7</v>
      </c>
      <c r="U19" t="s">
        <v>24</v>
      </c>
      <c r="V19" t="s">
        <v>78</v>
      </c>
      <c r="W19" t="s">
        <v>106</v>
      </c>
      <c r="X19" t="s">
        <v>77</v>
      </c>
      <c r="Y19">
        <v>17</v>
      </c>
      <c r="Z19">
        <v>11</v>
      </c>
    </row>
    <row r="20" spans="1:26">
      <c r="A20">
        <v>18</v>
      </c>
      <c r="B20" s="3">
        <v>33</v>
      </c>
      <c r="C20">
        <f t="shared" si="0"/>
        <v>14</v>
      </c>
      <c r="D20" s="3">
        <v>33</v>
      </c>
      <c r="E20">
        <f t="shared" si="1"/>
        <v>-15</v>
      </c>
      <c r="F20" s="3">
        <v>18</v>
      </c>
      <c r="G20" s="3">
        <v>6</v>
      </c>
      <c r="H20" s="3">
        <v>5</v>
      </c>
      <c r="I20" s="3">
        <v>2</v>
      </c>
      <c r="J20" s="3">
        <v>5</v>
      </c>
      <c r="K20" s="3">
        <v>15</v>
      </c>
      <c r="L20" s="3">
        <v>1</v>
      </c>
      <c r="M20" s="3">
        <v>3</v>
      </c>
      <c r="N20" s="3">
        <v>3</v>
      </c>
      <c r="O20" s="3">
        <v>3</v>
      </c>
      <c r="P20" s="3">
        <v>2</v>
      </c>
      <c r="Q20" s="3">
        <v>6</v>
      </c>
      <c r="R20" s="3">
        <v>-4</v>
      </c>
      <c r="S20" s="3">
        <v>28</v>
      </c>
      <c r="T20" s="3">
        <v>1</v>
      </c>
      <c r="U20" t="s">
        <v>24</v>
      </c>
      <c r="V20" s="3"/>
      <c r="W20" s="3" t="s">
        <v>99</v>
      </c>
      <c r="X20" s="3" t="str">
        <f>IF(Y20&gt;0,"W","L")</f>
        <v>L</v>
      </c>
      <c r="Y20" s="3">
        <v>-3</v>
      </c>
      <c r="Z20">
        <v>11</v>
      </c>
    </row>
    <row r="21" spans="1:26">
      <c r="A21">
        <v>19</v>
      </c>
      <c r="B21" s="3">
        <v>41</v>
      </c>
      <c r="C21">
        <f t="shared" si="0"/>
        <v>38</v>
      </c>
      <c r="D21" s="3">
        <v>41</v>
      </c>
      <c r="E21">
        <f t="shared" si="1"/>
        <v>-20</v>
      </c>
      <c r="F21" s="3">
        <v>21</v>
      </c>
      <c r="G21" s="3">
        <v>8</v>
      </c>
      <c r="H21" s="3">
        <v>6</v>
      </c>
      <c r="I21" s="3">
        <v>1</v>
      </c>
      <c r="J21" s="3">
        <v>16</v>
      </c>
      <c r="K21" s="3">
        <v>26</v>
      </c>
      <c r="L21" s="3">
        <v>1</v>
      </c>
      <c r="M21" s="3">
        <v>3</v>
      </c>
      <c r="N21" s="3">
        <v>5</v>
      </c>
      <c r="O21" s="3">
        <v>7</v>
      </c>
      <c r="P21" s="3">
        <v>2</v>
      </c>
      <c r="Q21" s="3">
        <v>5</v>
      </c>
      <c r="R21" s="3">
        <v>17</v>
      </c>
      <c r="S21" s="3">
        <v>56</v>
      </c>
      <c r="T21" s="3">
        <v>4</v>
      </c>
      <c r="U21" t="s">
        <v>24</v>
      </c>
      <c r="V21" s="3"/>
      <c r="W21" s="3" t="s">
        <v>97</v>
      </c>
      <c r="X21" s="3" t="str">
        <f t="shared" ref="X21:X32" si="2">IF(Y21&gt;0,"W","L")</f>
        <v>W</v>
      </c>
      <c r="Y21" s="3">
        <v>5</v>
      </c>
      <c r="Z21">
        <v>11</v>
      </c>
    </row>
    <row r="22" spans="1:26">
      <c r="A22">
        <v>20</v>
      </c>
      <c r="B22" s="3">
        <v>42</v>
      </c>
      <c r="C22">
        <f t="shared" si="0"/>
        <v>26</v>
      </c>
      <c r="D22" s="3">
        <v>42</v>
      </c>
      <c r="E22">
        <f t="shared" si="1"/>
        <v>-24</v>
      </c>
      <c r="F22" s="3">
        <v>18</v>
      </c>
      <c r="G22" s="3">
        <v>5</v>
      </c>
      <c r="H22" s="3">
        <v>2</v>
      </c>
      <c r="I22" s="3">
        <v>2</v>
      </c>
      <c r="J22" s="3">
        <v>9</v>
      </c>
      <c r="K22" s="3">
        <v>16</v>
      </c>
      <c r="L22" s="3">
        <v>0</v>
      </c>
      <c r="M22" s="3">
        <v>3</v>
      </c>
      <c r="N22" s="3">
        <v>8</v>
      </c>
      <c r="O22" s="3">
        <v>8</v>
      </c>
      <c r="P22" s="3">
        <v>2</v>
      </c>
      <c r="Q22" s="3">
        <v>4</v>
      </c>
      <c r="R22" s="3">
        <v>3</v>
      </c>
      <c r="S22" s="3">
        <v>37</v>
      </c>
      <c r="T22" s="3">
        <v>5</v>
      </c>
      <c r="U22" t="s">
        <v>24</v>
      </c>
      <c r="V22" s="3"/>
      <c r="W22" s="3" t="s">
        <v>88</v>
      </c>
      <c r="X22" s="3" t="str">
        <f t="shared" si="2"/>
        <v>L</v>
      </c>
      <c r="Y22" s="3">
        <v>-8</v>
      </c>
      <c r="Z22">
        <v>12</v>
      </c>
    </row>
    <row r="23" spans="1:26">
      <c r="A23">
        <v>21</v>
      </c>
      <c r="B23" s="3">
        <v>41</v>
      </c>
      <c r="C23">
        <f t="shared" si="0"/>
        <v>14</v>
      </c>
      <c r="D23" s="3">
        <v>41</v>
      </c>
      <c r="E23">
        <f t="shared" si="1"/>
        <v>-15</v>
      </c>
      <c r="F23" s="3">
        <v>26</v>
      </c>
      <c r="G23" s="3">
        <v>13</v>
      </c>
      <c r="H23" s="3">
        <v>4</v>
      </c>
      <c r="I23" s="3">
        <v>0</v>
      </c>
      <c r="J23" s="3">
        <v>5</v>
      </c>
      <c r="K23" s="3">
        <v>9</v>
      </c>
      <c r="L23" s="3">
        <v>0</v>
      </c>
      <c r="M23" s="3">
        <v>0</v>
      </c>
      <c r="N23" s="3">
        <v>4</v>
      </c>
      <c r="O23" s="3">
        <v>5</v>
      </c>
      <c r="P23" s="3">
        <v>2</v>
      </c>
      <c r="Q23" s="3">
        <v>3</v>
      </c>
      <c r="R23" s="3">
        <v>11</v>
      </c>
      <c r="S23" s="3">
        <v>44</v>
      </c>
      <c r="T23" s="3">
        <v>0</v>
      </c>
      <c r="U23" t="s">
        <v>24</v>
      </c>
      <c r="V23" s="3"/>
      <c r="W23" s="3" t="s">
        <v>105</v>
      </c>
      <c r="X23" s="3" t="str">
        <f t="shared" si="2"/>
        <v>W</v>
      </c>
      <c r="Y23" s="3">
        <v>7</v>
      </c>
      <c r="Z23">
        <v>12</v>
      </c>
    </row>
    <row r="24" spans="1:26">
      <c r="A24">
        <v>22</v>
      </c>
      <c r="B24" s="3">
        <v>42</v>
      </c>
      <c r="C24">
        <f t="shared" si="0"/>
        <v>29</v>
      </c>
      <c r="D24" s="3">
        <v>42</v>
      </c>
      <c r="E24">
        <f t="shared" si="1"/>
        <v>-23</v>
      </c>
      <c r="F24" s="3">
        <v>19</v>
      </c>
      <c r="G24" s="3">
        <v>7</v>
      </c>
      <c r="H24" s="3">
        <v>0</v>
      </c>
      <c r="I24" s="3">
        <v>0</v>
      </c>
      <c r="J24" s="3">
        <v>11</v>
      </c>
      <c r="K24" s="3">
        <v>11</v>
      </c>
      <c r="L24" s="3">
        <v>0</v>
      </c>
      <c r="M24" s="3">
        <v>0</v>
      </c>
      <c r="N24" s="3">
        <v>7</v>
      </c>
      <c r="O24" s="3">
        <v>8</v>
      </c>
      <c r="P24" s="3">
        <v>0</v>
      </c>
      <c r="Q24" s="3">
        <v>4</v>
      </c>
      <c r="R24" s="3">
        <v>11</v>
      </c>
      <c r="S24" s="3">
        <v>46</v>
      </c>
      <c r="T24" s="3">
        <v>4</v>
      </c>
      <c r="U24" t="s">
        <v>24</v>
      </c>
      <c r="V24" s="3" t="s">
        <v>78</v>
      </c>
      <c r="W24" s="3" t="s">
        <v>100</v>
      </c>
      <c r="X24" s="3" t="str">
        <f t="shared" si="2"/>
        <v>W</v>
      </c>
      <c r="Y24" s="3">
        <v>10</v>
      </c>
      <c r="Z24">
        <v>12</v>
      </c>
    </row>
    <row r="25" spans="1:26">
      <c r="A25">
        <v>23</v>
      </c>
      <c r="B25" s="3">
        <v>39</v>
      </c>
      <c r="C25">
        <f t="shared" si="0"/>
        <v>18</v>
      </c>
      <c r="D25" s="3">
        <v>39</v>
      </c>
      <c r="E25">
        <f t="shared" si="1"/>
        <v>-25</v>
      </c>
      <c r="F25" s="3">
        <v>14</v>
      </c>
      <c r="G25" s="3">
        <v>2</v>
      </c>
      <c r="H25" s="3">
        <v>2</v>
      </c>
      <c r="I25" s="3">
        <v>1</v>
      </c>
      <c r="J25" s="3">
        <v>8</v>
      </c>
      <c r="K25" s="3">
        <v>16</v>
      </c>
      <c r="L25" s="3">
        <v>1</v>
      </c>
      <c r="M25" s="3">
        <v>1</v>
      </c>
      <c r="N25" s="3">
        <v>1</v>
      </c>
      <c r="O25" s="3">
        <v>1</v>
      </c>
      <c r="P25" s="3">
        <v>7</v>
      </c>
      <c r="Q25" s="3">
        <v>6</v>
      </c>
      <c r="R25" s="3">
        <v>-18</v>
      </c>
      <c r="S25" s="3">
        <v>22</v>
      </c>
      <c r="T25" s="3">
        <v>2</v>
      </c>
      <c r="U25" t="s">
        <v>24</v>
      </c>
      <c r="V25" s="3" t="s">
        <v>78</v>
      </c>
      <c r="W25" s="3" t="s">
        <v>79</v>
      </c>
      <c r="X25" s="3" t="str">
        <f t="shared" si="2"/>
        <v>L</v>
      </c>
      <c r="Y25" s="3">
        <v>-14</v>
      </c>
      <c r="Z25">
        <v>12</v>
      </c>
    </row>
    <row r="26" spans="1:26">
      <c r="A26">
        <v>24</v>
      </c>
      <c r="B26" s="3">
        <v>40</v>
      </c>
      <c r="C26">
        <f t="shared" si="0"/>
        <v>24</v>
      </c>
      <c r="D26" s="3">
        <v>40</v>
      </c>
      <c r="E26">
        <f t="shared" si="1"/>
        <v>-20</v>
      </c>
      <c r="F26" s="3">
        <v>20</v>
      </c>
      <c r="G26" s="3">
        <v>3</v>
      </c>
      <c r="H26" s="3">
        <v>4</v>
      </c>
      <c r="I26" s="3">
        <v>1</v>
      </c>
      <c r="J26" s="3">
        <v>9</v>
      </c>
      <c r="K26" s="3">
        <v>12</v>
      </c>
      <c r="L26" s="3">
        <v>0</v>
      </c>
      <c r="M26" s="3">
        <v>0</v>
      </c>
      <c r="N26" s="3">
        <v>6</v>
      </c>
      <c r="O26" s="3">
        <v>8</v>
      </c>
      <c r="P26" s="3">
        <v>4</v>
      </c>
      <c r="Q26" s="3">
        <v>4</v>
      </c>
      <c r="R26" s="3">
        <v>-2</v>
      </c>
      <c r="S26" s="3">
        <v>31</v>
      </c>
      <c r="T26" s="3">
        <v>3</v>
      </c>
      <c r="U26" t="s">
        <v>24</v>
      </c>
      <c r="V26" s="3"/>
      <c r="W26" s="3" t="s">
        <v>102</v>
      </c>
      <c r="X26" s="3" t="str">
        <f t="shared" si="2"/>
        <v>L</v>
      </c>
      <c r="Y26" s="3">
        <v>-8</v>
      </c>
      <c r="Z26">
        <v>12</v>
      </c>
    </row>
    <row r="27" spans="1:26">
      <c r="A27">
        <v>25</v>
      </c>
      <c r="B27" s="3">
        <v>39</v>
      </c>
      <c r="C27">
        <f t="shared" si="0"/>
        <v>23</v>
      </c>
      <c r="D27" s="3">
        <v>39</v>
      </c>
      <c r="E27">
        <f t="shared" si="1"/>
        <v>-18</v>
      </c>
      <c r="F27" s="3">
        <v>21</v>
      </c>
      <c r="G27" s="3">
        <v>10</v>
      </c>
      <c r="H27" s="3">
        <v>6</v>
      </c>
      <c r="I27" s="3">
        <v>0</v>
      </c>
      <c r="J27" s="3">
        <v>10</v>
      </c>
      <c r="K27" s="3">
        <v>12</v>
      </c>
      <c r="L27" s="3">
        <v>1</v>
      </c>
      <c r="M27" s="3">
        <v>1</v>
      </c>
      <c r="N27" s="3">
        <v>2</v>
      </c>
      <c r="O27" s="3">
        <v>2</v>
      </c>
      <c r="P27" s="3">
        <v>2</v>
      </c>
      <c r="Q27" s="3">
        <v>6</v>
      </c>
      <c r="R27" s="3">
        <v>1</v>
      </c>
      <c r="S27" s="3">
        <v>45</v>
      </c>
      <c r="T27" s="3">
        <v>3</v>
      </c>
      <c r="U27" t="s">
        <v>24</v>
      </c>
      <c r="V27" s="3" t="s">
        <v>78</v>
      </c>
      <c r="W27" s="3" t="s">
        <v>90</v>
      </c>
      <c r="X27" s="3" t="str">
        <f t="shared" si="2"/>
        <v>L</v>
      </c>
      <c r="Y27" s="3">
        <v>-6</v>
      </c>
      <c r="Z27">
        <v>12</v>
      </c>
    </row>
    <row r="28" spans="1:26">
      <c r="A28">
        <v>26</v>
      </c>
      <c r="B28" s="3">
        <v>33</v>
      </c>
      <c r="C28">
        <f t="shared" si="0"/>
        <v>21</v>
      </c>
      <c r="D28" s="3">
        <v>33</v>
      </c>
      <c r="E28">
        <f t="shared" si="1"/>
        <v>-9</v>
      </c>
      <c r="F28" s="3">
        <v>24</v>
      </c>
      <c r="G28" s="3">
        <v>9</v>
      </c>
      <c r="H28" s="3">
        <v>2</v>
      </c>
      <c r="I28" s="3">
        <v>0</v>
      </c>
      <c r="J28" s="3">
        <v>8</v>
      </c>
      <c r="K28" s="3">
        <v>14</v>
      </c>
      <c r="L28" s="3">
        <v>0</v>
      </c>
      <c r="M28" s="3">
        <v>2</v>
      </c>
      <c r="N28" s="3">
        <v>5</v>
      </c>
      <c r="O28" s="3">
        <v>5</v>
      </c>
      <c r="P28" s="3">
        <v>2</v>
      </c>
      <c r="Q28" s="3">
        <v>2</v>
      </c>
      <c r="R28" s="3">
        <v>26</v>
      </c>
      <c r="S28" s="3">
        <v>41</v>
      </c>
      <c r="T28" s="3">
        <v>2</v>
      </c>
      <c r="U28" t="s">
        <v>24</v>
      </c>
      <c r="V28" s="3" t="s">
        <v>78</v>
      </c>
      <c r="W28" s="3" t="s">
        <v>102</v>
      </c>
      <c r="X28" s="3" t="str">
        <f t="shared" si="2"/>
        <v>W</v>
      </c>
      <c r="Y28" s="3">
        <v>42</v>
      </c>
      <c r="Z28">
        <v>12</v>
      </c>
    </row>
    <row r="29" spans="1:26">
      <c r="A29">
        <v>27</v>
      </c>
      <c r="B29" s="3">
        <v>42</v>
      </c>
      <c r="C29">
        <f t="shared" si="0"/>
        <v>26</v>
      </c>
      <c r="D29" s="3">
        <v>42</v>
      </c>
      <c r="E29">
        <f t="shared" si="1"/>
        <v>-19</v>
      </c>
      <c r="F29" s="3">
        <v>23</v>
      </c>
      <c r="G29" s="3">
        <v>8</v>
      </c>
      <c r="H29" s="3">
        <v>5</v>
      </c>
      <c r="I29" s="3">
        <v>1</v>
      </c>
      <c r="J29" s="3">
        <v>9</v>
      </c>
      <c r="K29" s="3">
        <v>13</v>
      </c>
      <c r="L29" s="3">
        <v>1</v>
      </c>
      <c r="M29" s="3">
        <v>1</v>
      </c>
      <c r="N29" s="3">
        <v>7</v>
      </c>
      <c r="O29" s="3">
        <v>7</v>
      </c>
      <c r="P29" s="3">
        <v>5</v>
      </c>
      <c r="Q29" s="3">
        <v>5</v>
      </c>
      <c r="R29" s="3">
        <v>12</v>
      </c>
      <c r="S29" s="3">
        <v>44</v>
      </c>
      <c r="T29" s="3">
        <v>2</v>
      </c>
      <c r="U29" t="s">
        <v>24</v>
      </c>
      <c r="V29" s="3"/>
      <c r="W29" s="3" t="s">
        <v>96</v>
      </c>
      <c r="X29" s="3" t="str">
        <f t="shared" si="2"/>
        <v>W</v>
      </c>
      <c r="Y29" s="3">
        <v>10</v>
      </c>
      <c r="Z29">
        <v>12</v>
      </c>
    </row>
    <row r="30" spans="1:26">
      <c r="A30">
        <v>28</v>
      </c>
      <c r="B30" s="3">
        <v>41</v>
      </c>
      <c r="C30">
        <f t="shared" si="0"/>
        <v>24</v>
      </c>
      <c r="D30" s="3">
        <v>41</v>
      </c>
      <c r="E30">
        <f t="shared" si="1"/>
        <v>-19</v>
      </c>
      <c r="F30" s="3">
        <v>22</v>
      </c>
      <c r="G30" s="3">
        <v>6</v>
      </c>
      <c r="H30" s="3">
        <v>6</v>
      </c>
      <c r="I30" s="3">
        <v>1</v>
      </c>
      <c r="J30" s="3">
        <v>10</v>
      </c>
      <c r="K30" s="3">
        <v>16</v>
      </c>
      <c r="L30" s="3">
        <v>0</v>
      </c>
      <c r="M30" s="3">
        <v>2</v>
      </c>
      <c r="N30" s="3">
        <v>4</v>
      </c>
      <c r="O30" s="3">
        <v>5</v>
      </c>
      <c r="P30" s="3">
        <v>2</v>
      </c>
      <c r="Q30" s="3">
        <v>5</v>
      </c>
      <c r="R30" s="3">
        <v>0</v>
      </c>
      <c r="S30" s="3">
        <v>37</v>
      </c>
      <c r="T30" s="3">
        <v>4</v>
      </c>
      <c r="U30" t="s">
        <v>24</v>
      </c>
      <c r="V30" s="3"/>
      <c r="W30" s="3" t="s">
        <v>101</v>
      </c>
      <c r="X30" s="3" t="str">
        <f t="shared" si="2"/>
        <v>W</v>
      </c>
      <c r="Y30" s="3">
        <v>8</v>
      </c>
      <c r="Z30">
        <v>12</v>
      </c>
    </row>
    <row r="31" spans="1:26">
      <c r="A31">
        <v>29</v>
      </c>
      <c r="B31" s="3">
        <v>37</v>
      </c>
      <c r="C31">
        <f t="shared" si="0"/>
        <v>27</v>
      </c>
      <c r="D31" s="3">
        <v>37</v>
      </c>
      <c r="E31">
        <f t="shared" si="1"/>
        <v>-20</v>
      </c>
      <c r="F31" s="3">
        <v>17</v>
      </c>
      <c r="G31" s="3">
        <v>3</v>
      </c>
      <c r="H31" s="3">
        <v>8</v>
      </c>
      <c r="I31" s="3">
        <v>0</v>
      </c>
      <c r="J31" s="3">
        <v>11</v>
      </c>
      <c r="K31" s="3">
        <v>19</v>
      </c>
      <c r="L31" s="3">
        <v>0</v>
      </c>
      <c r="M31" s="3">
        <v>1</v>
      </c>
      <c r="N31" s="3">
        <v>5</v>
      </c>
      <c r="O31" s="3">
        <v>5</v>
      </c>
      <c r="P31" s="3">
        <v>4</v>
      </c>
      <c r="Q31" s="3">
        <v>5</v>
      </c>
      <c r="R31" s="3">
        <v>9</v>
      </c>
      <c r="S31" s="3">
        <v>35</v>
      </c>
      <c r="T31" s="3">
        <v>4</v>
      </c>
      <c r="U31" t="s">
        <v>24</v>
      </c>
      <c r="V31" s="3"/>
      <c r="W31" s="3" t="s">
        <v>86</v>
      </c>
      <c r="X31" s="3" t="str">
        <f t="shared" si="2"/>
        <v>W</v>
      </c>
      <c r="Y31" s="3">
        <v>10</v>
      </c>
      <c r="Z31">
        <v>12</v>
      </c>
    </row>
    <row r="32" spans="1:26">
      <c r="A32">
        <v>30</v>
      </c>
      <c r="B32" s="3">
        <v>45</v>
      </c>
      <c r="C32">
        <f t="shared" si="0"/>
        <v>31</v>
      </c>
      <c r="D32" s="3">
        <v>45</v>
      </c>
      <c r="E32">
        <f t="shared" si="1"/>
        <v>-20</v>
      </c>
      <c r="F32" s="3">
        <v>25</v>
      </c>
      <c r="G32" s="3">
        <v>8</v>
      </c>
      <c r="H32" s="3">
        <v>4</v>
      </c>
      <c r="I32" s="3">
        <v>0</v>
      </c>
      <c r="J32" s="3">
        <v>14</v>
      </c>
      <c r="K32" s="3">
        <v>23</v>
      </c>
      <c r="L32" s="3">
        <v>1</v>
      </c>
      <c r="M32" s="3">
        <v>2</v>
      </c>
      <c r="N32" s="3">
        <v>2</v>
      </c>
      <c r="O32" s="3">
        <v>2</v>
      </c>
      <c r="P32" s="3">
        <v>2</v>
      </c>
      <c r="Q32" s="3">
        <v>5</v>
      </c>
      <c r="R32" s="3">
        <v>9</v>
      </c>
      <c r="S32" s="3">
        <v>48</v>
      </c>
      <c r="T32" s="3">
        <v>7</v>
      </c>
      <c r="U32" t="s">
        <v>24</v>
      </c>
      <c r="V32" s="3"/>
      <c r="W32" s="3" t="s">
        <v>88</v>
      </c>
      <c r="X32" s="3" t="str">
        <f t="shared" si="2"/>
        <v>W</v>
      </c>
      <c r="Y32" s="3">
        <v>10</v>
      </c>
      <c r="Z32">
        <v>12</v>
      </c>
    </row>
    <row r="33" spans="1:26">
      <c r="A33">
        <v>31</v>
      </c>
      <c r="C33">
        <f t="shared" si="0"/>
        <v>0</v>
      </c>
      <c r="E33">
        <f t="shared" si="1"/>
        <v>0</v>
      </c>
      <c r="U33" t="s">
        <v>24</v>
      </c>
      <c r="X33" s="3" t="str">
        <f t="shared" ref="X33:X64" si="3">IF(Y33&gt;0,"W","L")</f>
        <v>L</v>
      </c>
      <c r="Z33">
        <v>12</v>
      </c>
    </row>
    <row r="34" spans="1:26">
      <c r="A34">
        <v>32</v>
      </c>
      <c r="C34">
        <f t="shared" si="0"/>
        <v>0</v>
      </c>
      <c r="E34">
        <f t="shared" si="1"/>
        <v>0</v>
      </c>
      <c r="U34" t="s">
        <v>24</v>
      </c>
      <c r="X34" s="3" t="str">
        <f t="shared" si="3"/>
        <v>L</v>
      </c>
      <c r="Z34">
        <v>12</v>
      </c>
    </row>
    <row r="35" spans="1:26">
      <c r="A35">
        <v>33</v>
      </c>
      <c r="C35">
        <f t="shared" si="0"/>
        <v>0</v>
      </c>
      <c r="E35">
        <f t="shared" si="1"/>
        <v>0</v>
      </c>
      <c r="U35" t="s">
        <v>24</v>
      </c>
      <c r="X35" s="3" t="str">
        <f t="shared" si="3"/>
        <v>L</v>
      </c>
      <c r="Z35">
        <v>12</v>
      </c>
    </row>
    <row r="36" spans="1:26">
      <c r="A36">
        <v>34</v>
      </c>
      <c r="C36">
        <f t="shared" si="0"/>
        <v>0</v>
      </c>
      <c r="E36">
        <f t="shared" si="1"/>
        <v>0</v>
      </c>
      <c r="U36" t="s">
        <v>24</v>
      </c>
      <c r="X36" s="3" t="str">
        <f t="shared" si="3"/>
        <v>L</v>
      </c>
      <c r="Z36">
        <v>12</v>
      </c>
    </row>
    <row r="37" spans="1:26">
      <c r="A37">
        <v>35</v>
      </c>
      <c r="C37">
        <f t="shared" si="0"/>
        <v>0</v>
      </c>
      <c r="E37">
        <f t="shared" si="1"/>
        <v>0</v>
      </c>
      <c r="U37" t="s">
        <v>24</v>
      </c>
      <c r="X37" s="3" t="str">
        <f t="shared" si="3"/>
        <v>L</v>
      </c>
      <c r="Z37">
        <v>12</v>
      </c>
    </row>
    <row r="38" spans="1:24">
      <c r="A38">
        <v>36</v>
      </c>
      <c r="C38">
        <f t="shared" si="0"/>
        <v>0</v>
      </c>
      <c r="E38">
        <f t="shared" si="1"/>
        <v>0</v>
      </c>
      <c r="U38" t="s">
        <v>24</v>
      </c>
      <c r="X38" s="3" t="str">
        <f t="shared" si="3"/>
        <v>L</v>
      </c>
    </row>
    <row r="39" spans="1:24">
      <c r="A39">
        <v>37</v>
      </c>
      <c r="C39">
        <f t="shared" si="0"/>
        <v>0</v>
      </c>
      <c r="E39">
        <f t="shared" si="1"/>
        <v>0</v>
      </c>
      <c r="U39" t="s">
        <v>24</v>
      </c>
      <c r="X39" s="3" t="str">
        <f t="shared" si="3"/>
        <v>L</v>
      </c>
    </row>
    <row r="40" spans="1:24">
      <c r="A40">
        <v>38</v>
      </c>
      <c r="C40">
        <f t="shared" si="0"/>
        <v>0</v>
      </c>
      <c r="E40">
        <f t="shared" si="1"/>
        <v>0</v>
      </c>
      <c r="U40" t="s">
        <v>24</v>
      </c>
      <c r="X40" s="3" t="str">
        <f t="shared" si="3"/>
        <v>L</v>
      </c>
    </row>
    <row r="41" spans="1:24">
      <c r="A41">
        <v>39</v>
      </c>
      <c r="C41">
        <f t="shared" si="0"/>
        <v>0</v>
      </c>
      <c r="E41">
        <f t="shared" si="1"/>
        <v>0</v>
      </c>
      <c r="U41" t="s">
        <v>24</v>
      </c>
      <c r="X41" s="3" t="str">
        <f t="shared" si="3"/>
        <v>L</v>
      </c>
    </row>
    <row r="42" spans="1:24">
      <c r="A42">
        <v>40</v>
      </c>
      <c r="C42">
        <f t="shared" si="0"/>
        <v>0</v>
      </c>
      <c r="E42">
        <f t="shared" si="1"/>
        <v>0</v>
      </c>
      <c r="U42" t="s">
        <v>24</v>
      </c>
      <c r="X42" s="3" t="str">
        <f t="shared" si="3"/>
        <v>L</v>
      </c>
    </row>
    <row r="43" spans="1:24">
      <c r="A43">
        <v>41</v>
      </c>
      <c r="C43">
        <f t="shared" si="0"/>
        <v>0</v>
      </c>
      <c r="E43">
        <f t="shared" si="1"/>
        <v>0</v>
      </c>
      <c r="U43" t="s">
        <v>24</v>
      </c>
      <c r="X43" s="3" t="str">
        <f t="shared" si="3"/>
        <v>L</v>
      </c>
    </row>
    <row r="44" spans="1:24">
      <c r="A44">
        <v>42</v>
      </c>
      <c r="C44">
        <f t="shared" si="0"/>
        <v>0</v>
      </c>
      <c r="E44">
        <f t="shared" si="1"/>
        <v>0</v>
      </c>
      <c r="U44" t="s">
        <v>24</v>
      </c>
      <c r="X44" s="3" t="str">
        <f t="shared" si="3"/>
        <v>L</v>
      </c>
    </row>
    <row r="45" spans="1:24">
      <c r="A45">
        <v>43</v>
      </c>
      <c r="C45">
        <f t="shared" si="0"/>
        <v>0</v>
      </c>
      <c r="E45">
        <f t="shared" si="1"/>
        <v>0</v>
      </c>
      <c r="U45" t="s">
        <v>24</v>
      </c>
      <c r="X45" s="3" t="str">
        <f t="shared" si="3"/>
        <v>L</v>
      </c>
    </row>
    <row r="46" spans="1:24">
      <c r="A46">
        <v>44</v>
      </c>
      <c r="C46">
        <f t="shared" si="0"/>
        <v>0</v>
      </c>
      <c r="E46">
        <f t="shared" si="1"/>
        <v>0</v>
      </c>
      <c r="U46" t="s">
        <v>24</v>
      </c>
      <c r="X46" s="3" t="str">
        <f t="shared" si="3"/>
        <v>L</v>
      </c>
    </row>
    <row r="47" spans="1:24">
      <c r="A47">
        <v>45</v>
      </c>
      <c r="C47">
        <f t="shared" si="0"/>
        <v>0</v>
      </c>
      <c r="E47">
        <f t="shared" si="1"/>
        <v>0</v>
      </c>
      <c r="U47" t="s">
        <v>24</v>
      </c>
      <c r="X47" s="3" t="str">
        <f t="shared" si="3"/>
        <v>L</v>
      </c>
    </row>
    <row r="48" spans="1:24">
      <c r="A48">
        <v>46</v>
      </c>
      <c r="C48">
        <f t="shared" si="0"/>
        <v>0</v>
      </c>
      <c r="E48">
        <f t="shared" si="1"/>
        <v>0</v>
      </c>
      <c r="U48" t="s">
        <v>24</v>
      </c>
      <c r="X48" s="3" t="str">
        <f t="shared" si="3"/>
        <v>L</v>
      </c>
    </row>
    <row r="49" spans="1:24">
      <c r="A49">
        <v>47</v>
      </c>
      <c r="C49">
        <f t="shared" si="0"/>
        <v>0</v>
      </c>
      <c r="E49">
        <f t="shared" si="1"/>
        <v>0</v>
      </c>
      <c r="U49" t="s">
        <v>24</v>
      </c>
      <c r="X49" s="3" t="str">
        <f t="shared" si="3"/>
        <v>L</v>
      </c>
    </row>
    <row r="50" spans="1:24">
      <c r="A50">
        <v>48</v>
      </c>
      <c r="C50">
        <f t="shared" si="0"/>
        <v>0</v>
      </c>
      <c r="E50">
        <f t="shared" si="1"/>
        <v>0</v>
      </c>
      <c r="U50" t="s">
        <v>24</v>
      </c>
      <c r="X50" s="3" t="str">
        <f t="shared" si="3"/>
        <v>L</v>
      </c>
    </row>
    <row r="51" spans="1:24">
      <c r="A51">
        <v>49</v>
      </c>
      <c r="C51">
        <f t="shared" si="0"/>
        <v>0</v>
      </c>
      <c r="E51">
        <f t="shared" si="1"/>
        <v>0</v>
      </c>
      <c r="U51" t="s">
        <v>24</v>
      </c>
      <c r="X51" s="3" t="str">
        <f t="shared" si="3"/>
        <v>L</v>
      </c>
    </row>
    <row r="52" spans="1:24">
      <c r="A52">
        <v>50</v>
      </c>
      <c r="C52">
        <f t="shared" si="0"/>
        <v>0</v>
      </c>
      <c r="E52">
        <f t="shared" si="1"/>
        <v>0</v>
      </c>
      <c r="U52" t="s">
        <v>24</v>
      </c>
      <c r="X52" s="3" t="str">
        <f t="shared" si="3"/>
        <v>L</v>
      </c>
    </row>
    <row r="53" spans="1:24">
      <c r="A53">
        <v>51</v>
      </c>
      <c r="C53">
        <f t="shared" si="0"/>
        <v>0</v>
      </c>
      <c r="E53">
        <f t="shared" si="1"/>
        <v>0</v>
      </c>
      <c r="U53" t="s">
        <v>24</v>
      </c>
      <c r="X53" s="3" t="str">
        <f t="shared" si="3"/>
        <v>L</v>
      </c>
    </row>
    <row r="54" spans="1:24">
      <c r="A54">
        <v>52</v>
      </c>
      <c r="C54">
        <f t="shared" si="0"/>
        <v>0</v>
      </c>
      <c r="E54">
        <f t="shared" si="1"/>
        <v>0</v>
      </c>
      <c r="U54" t="s">
        <v>24</v>
      </c>
      <c r="X54" s="3" t="str">
        <f t="shared" si="3"/>
        <v>L</v>
      </c>
    </row>
    <row r="55" spans="1:24">
      <c r="A55">
        <v>53</v>
      </c>
      <c r="C55">
        <f t="shared" si="0"/>
        <v>0</v>
      </c>
      <c r="E55">
        <f t="shared" si="1"/>
        <v>0</v>
      </c>
      <c r="U55" t="s">
        <v>24</v>
      </c>
      <c r="X55" s="3" t="str">
        <f t="shared" si="3"/>
        <v>L</v>
      </c>
    </row>
    <row r="56" spans="1:24">
      <c r="A56">
        <v>54</v>
      </c>
      <c r="C56">
        <f t="shared" si="0"/>
        <v>0</v>
      </c>
      <c r="E56">
        <f t="shared" si="1"/>
        <v>0</v>
      </c>
      <c r="U56" t="s">
        <v>24</v>
      </c>
      <c r="X56" s="3" t="str">
        <f t="shared" si="3"/>
        <v>L</v>
      </c>
    </row>
    <row r="57" spans="1:24">
      <c r="A57">
        <v>55</v>
      </c>
      <c r="C57">
        <f t="shared" si="0"/>
        <v>0</v>
      </c>
      <c r="E57">
        <f t="shared" si="1"/>
        <v>0</v>
      </c>
      <c r="U57" t="s">
        <v>24</v>
      </c>
      <c r="X57" s="3" t="str">
        <f t="shared" si="3"/>
        <v>L</v>
      </c>
    </row>
    <row r="58" spans="1:24">
      <c r="A58">
        <v>56</v>
      </c>
      <c r="C58">
        <f t="shared" si="0"/>
        <v>0</v>
      </c>
      <c r="E58">
        <f t="shared" si="1"/>
        <v>0</v>
      </c>
      <c r="U58" t="s">
        <v>24</v>
      </c>
      <c r="X58" s="3" t="str">
        <f t="shared" si="3"/>
        <v>L</v>
      </c>
    </row>
    <row r="59" spans="1:24">
      <c r="A59">
        <v>57</v>
      </c>
      <c r="C59">
        <f t="shared" si="0"/>
        <v>0</v>
      </c>
      <c r="E59">
        <f t="shared" si="1"/>
        <v>0</v>
      </c>
      <c r="U59" t="s">
        <v>24</v>
      </c>
      <c r="X59" s="3" t="str">
        <f t="shared" si="3"/>
        <v>L</v>
      </c>
    </row>
    <row r="60" spans="1:24">
      <c r="A60">
        <v>58</v>
      </c>
      <c r="C60">
        <f t="shared" si="0"/>
        <v>0</v>
      </c>
      <c r="E60">
        <f t="shared" si="1"/>
        <v>0</v>
      </c>
      <c r="U60" t="s">
        <v>24</v>
      </c>
      <c r="X60" s="3" t="str">
        <f t="shared" si="3"/>
        <v>L</v>
      </c>
    </row>
    <row r="61" spans="1:24">
      <c r="A61">
        <v>59</v>
      </c>
      <c r="C61">
        <f t="shared" si="0"/>
        <v>0</v>
      </c>
      <c r="E61">
        <f t="shared" si="1"/>
        <v>0</v>
      </c>
      <c r="U61" t="s">
        <v>24</v>
      </c>
      <c r="X61" s="3" t="str">
        <f t="shared" si="3"/>
        <v>L</v>
      </c>
    </row>
    <row r="62" spans="1:24">
      <c r="A62">
        <v>60</v>
      </c>
      <c r="C62">
        <f t="shared" si="0"/>
        <v>0</v>
      </c>
      <c r="E62">
        <f t="shared" si="1"/>
        <v>0</v>
      </c>
      <c r="U62" t="s">
        <v>24</v>
      </c>
      <c r="X62" s="3" t="str">
        <f t="shared" si="3"/>
        <v>L</v>
      </c>
    </row>
    <row r="63" spans="1:24">
      <c r="A63">
        <v>61</v>
      </c>
      <c r="C63">
        <f t="shared" si="0"/>
        <v>0</v>
      </c>
      <c r="E63">
        <f t="shared" si="1"/>
        <v>0</v>
      </c>
      <c r="U63" t="s">
        <v>24</v>
      </c>
      <c r="X63" s="3" t="str">
        <f t="shared" si="3"/>
        <v>L</v>
      </c>
    </row>
    <row r="64" spans="1:24">
      <c r="A64">
        <v>62</v>
      </c>
      <c r="C64">
        <f t="shared" si="0"/>
        <v>0</v>
      </c>
      <c r="E64">
        <f t="shared" si="1"/>
        <v>0</v>
      </c>
      <c r="U64" t="s">
        <v>24</v>
      </c>
      <c r="X64" s="3" t="str">
        <f t="shared" si="3"/>
        <v>L</v>
      </c>
    </row>
    <row r="65" spans="1:24">
      <c r="A65">
        <v>63</v>
      </c>
      <c r="C65">
        <f t="shared" si="0"/>
        <v>0</v>
      </c>
      <c r="E65">
        <f t="shared" si="1"/>
        <v>0</v>
      </c>
      <c r="U65" t="s">
        <v>24</v>
      </c>
      <c r="X65" s="3" t="str">
        <f t="shared" ref="X65:X84" si="4">IF(Y65&gt;0,"W","L")</f>
        <v>L</v>
      </c>
    </row>
    <row r="66" spans="1:24">
      <c r="A66">
        <v>64</v>
      </c>
      <c r="C66">
        <f t="shared" si="0"/>
        <v>0</v>
      </c>
      <c r="E66">
        <f t="shared" si="1"/>
        <v>0</v>
      </c>
      <c r="U66" t="s">
        <v>24</v>
      </c>
      <c r="X66" s="3" t="str">
        <f t="shared" si="4"/>
        <v>L</v>
      </c>
    </row>
    <row r="67" spans="1:24">
      <c r="A67">
        <v>65</v>
      </c>
      <c r="C67">
        <f t="shared" ref="C67:C84" si="5">N67*1+L67*1+J67*2</f>
        <v>0</v>
      </c>
      <c r="E67">
        <f t="shared" ref="E67:E84" si="6">F67-D67</f>
        <v>0</v>
      </c>
      <c r="U67" t="s">
        <v>24</v>
      </c>
      <c r="X67" s="3" t="str">
        <f t="shared" si="4"/>
        <v>L</v>
      </c>
    </row>
    <row r="68" spans="1:24">
      <c r="A68">
        <v>66</v>
      </c>
      <c r="C68">
        <f t="shared" si="5"/>
        <v>0</v>
      </c>
      <c r="E68">
        <f t="shared" si="6"/>
        <v>0</v>
      </c>
      <c r="U68" t="s">
        <v>24</v>
      </c>
      <c r="X68" s="3" t="str">
        <f t="shared" si="4"/>
        <v>L</v>
      </c>
    </row>
    <row r="69" spans="1:24">
      <c r="A69">
        <v>67</v>
      </c>
      <c r="C69">
        <f t="shared" si="5"/>
        <v>0</v>
      </c>
      <c r="E69">
        <f t="shared" si="6"/>
        <v>0</v>
      </c>
      <c r="U69" t="s">
        <v>24</v>
      </c>
      <c r="X69" s="3" t="str">
        <f t="shared" si="4"/>
        <v>L</v>
      </c>
    </row>
    <row r="70" spans="1:24">
      <c r="A70">
        <v>68</v>
      </c>
      <c r="C70">
        <f t="shared" si="5"/>
        <v>0</v>
      </c>
      <c r="E70">
        <f t="shared" si="6"/>
        <v>0</v>
      </c>
      <c r="U70" t="s">
        <v>24</v>
      </c>
      <c r="X70" s="3" t="str">
        <f t="shared" si="4"/>
        <v>L</v>
      </c>
    </row>
    <row r="71" spans="1:24">
      <c r="A71">
        <v>69</v>
      </c>
      <c r="C71">
        <f t="shared" si="5"/>
        <v>0</v>
      </c>
      <c r="E71">
        <f t="shared" si="6"/>
        <v>0</v>
      </c>
      <c r="U71" t="s">
        <v>24</v>
      </c>
      <c r="X71" s="3" t="str">
        <f t="shared" si="4"/>
        <v>L</v>
      </c>
    </row>
    <row r="72" spans="1:24">
      <c r="A72">
        <v>70</v>
      </c>
      <c r="C72">
        <f t="shared" si="5"/>
        <v>0</v>
      </c>
      <c r="E72">
        <f t="shared" si="6"/>
        <v>0</v>
      </c>
      <c r="U72" t="s">
        <v>24</v>
      </c>
      <c r="X72" s="3" t="str">
        <f t="shared" si="4"/>
        <v>L</v>
      </c>
    </row>
    <row r="73" spans="1:24">
      <c r="A73">
        <v>71</v>
      </c>
      <c r="C73">
        <f t="shared" si="5"/>
        <v>0</v>
      </c>
      <c r="E73">
        <f t="shared" si="6"/>
        <v>0</v>
      </c>
      <c r="U73" t="s">
        <v>24</v>
      </c>
      <c r="X73" s="3" t="str">
        <f t="shared" si="4"/>
        <v>L</v>
      </c>
    </row>
    <row r="74" spans="1:24">
      <c r="A74">
        <v>72</v>
      </c>
      <c r="C74">
        <f t="shared" si="5"/>
        <v>0</v>
      </c>
      <c r="E74">
        <f t="shared" si="6"/>
        <v>0</v>
      </c>
      <c r="U74" t="s">
        <v>24</v>
      </c>
      <c r="X74" s="3" t="str">
        <f t="shared" si="4"/>
        <v>L</v>
      </c>
    </row>
    <row r="75" spans="1:24">
      <c r="A75">
        <v>73</v>
      </c>
      <c r="C75">
        <f t="shared" si="5"/>
        <v>0</v>
      </c>
      <c r="E75">
        <f t="shared" si="6"/>
        <v>0</v>
      </c>
      <c r="U75" t="s">
        <v>24</v>
      </c>
      <c r="X75" s="3" t="str">
        <f t="shared" si="4"/>
        <v>L</v>
      </c>
    </row>
    <row r="76" spans="1:24">
      <c r="A76">
        <v>74</v>
      </c>
      <c r="C76">
        <f t="shared" si="5"/>
        <v>0</v>
      </c>
      <c r="E76">
        <f t="shared" si="6"/>
        <v>0</v>
      </c>
      <c r="U76" t="s">
        <v>24</v>
      </c>
      <c r="X76" s="3" t="str">
        <f t="shared" si="4"/>
        <v>L</v>
      </c>
    </row>
    <row r="77" spans="1:24">
      <c r="A77">
        <v>75</v>
      </c>
      <c r="C77">
        <f t="shared" si="5"/>
        <v>0</v>
      </c>
      <c r="E77">
        <f t="shared" si="6"/>
        <v>0</v>
      </c>
      <c r="U77" t="s">
        <v>24</v>
      </c>
      <c r="X77" s="3" t="str">
        <f t="shared" si="4"/>
        <v>L</v>
      </c>
    </row>
    <row r="78" spans="1:24">
      <c r="A78">
        <v>76</v>
      </c>
      <c r="C78">
        <f t="shared" si="5"/>
        <v>0</v>
      </c>
      <c r="E78">
        <f t="shared" si="6"/>
        <v>0</v>
      </c>
      <c r="U78" t="s">
        <v>24</v>
      </c>
      <c r="X78" s="3" t="str">
        <f t="shared" si="4"/>
        <v>L</v>
      </c>
    </row>
    <row r="79" spans="1:24">
      <c r="A79">
        <v>77</v>
      </c>
      <c r="C79">
        <f t="shared" si="5"/>
        <v>0</v>
      </c>
      <c r="E79">
        <f t="shared" si="6"/>
        <v>0</v>
      </c>
      <c r="U79" t="s">
        <v>24</v>
      </c>
      <c r="X79" s="3" t="str">
        <f t="shared" si="4"/>
        <v>L</v>
      </c>
    </row>
    <row r="80" spans="1:24">
      <c r="A80">
        <v>78</v>
      </c>
      <c r="C80">
        <f t="shared" si="5"/>
        <v>0</v>
      </c>
      <c r="E80">
        <f t="shared" si="6"/>
        <v>0</v>
      </c>
      <c r="U80" t="s">
        <v>24</v>
      </c>
      <c r="X80" s="3" t="str">
        <f t="shared" si="4"/>
        <v>L</v>
      </c>
    </row>
    <row r="81" spans="1:24">
      <c r="A81">
        <v>79</v>
      </c>
      <c r="C81">
        <f t="shared" si="5"/>
        <v>0</v>
      </c>
      <c r="E81">
        <f t="shared" si="6"/>
        <v>0</v>
      </c>
      <c r="U81" t="s">
        <v>24</v>
      </c>
      <c r="X81" s="3" t="str">
        <f t="shared" si="4"/>
        <v>L</v>
      </c>
    </row>
    <row r="82" spans="1:24">
      <c r="A82">
        <v>80</v>
      </c>
      <c r="C82">
        <f t="shared" si="5"/>
        <v>0</v>
      </c>
      <c r="E82">
        <f t="shared" si="6"/>
        <v>0</v>
      </c>
      <c r="U82" t="s">
        <v>24</v>
      </c>
      <c r="X82" s="3" t="str">
        <f t="shared" si="4"/>
        <v>L</v>
      </c>
    </row>
    <row r="83" spans="1:24">
      <c r="A83">
        <v>81</v>
      </c>
      <c r="C83">
        <f t="shared" si="5"/>
        <v>0</v>
      </c>
      <c r="E83">
        <f t="shared" si="6"/>
        <v>0</v>
      </c>
      <c r="U83" t="s">
        <v>24</v>
      </c>
      <c r="X83" s="3" t="str">
        <f t="shared" si="4"/>
        <v>L</v>
      </c>
    </row>
    <row r="84" spans="1:24">
      <c r="A84">
        <v>82</v>
      </c>
      <c r="C84">
        <f t="shared" si="5"/>
        <v>0</v>
      </c>
      <c r="E84">
        <f t="shared" si="6"/>
        <v>0</v>
      </c>
      <c r="U84" t="s">
        <v>24</v>
      </c>
      <c r="X84" s="3" t="str">
        <f t="shared" si="4"/>
        <v>L</v>
      </c>
    </row>
    <row r="85" spans="1:24">
      <c r="A85" s="1" t="s">
        <v>107</v>
      </c>
      <c r="B85" s="1">
        <f t="shared" ref="B85:R85" si="7">SUM(B3:B84)</f>
        <v>1180</v>
      </c>
      <c r="C85" s="1">
        <f t="shared" si="7"/>
        <v>701</v>
      </c>
      <c r="D85" s="1">
        <f t="shared" si="7"/>
        <v>587</v>
      </c>
      <c r="E85" s="1">
        <f t="shared" si="7"/>
        <v>34</v>
      </c>
      <c r="F85" s="1">
        <f t="shared" si="7"/>
        <v>621</v>
      </c>
      <c r="G85" s="1">
        <f t="shared" si="7"/>
        <v>196</v>
      </c>
      <c r="H85" s="1">
        <f t="shared" si="7"/>
        <v>128</v>
      </c>
      <c r="I85" s="1">
        <f t="shared" si="7"/>
        <v>30</v>
      </c>
      <c r="J85" s="1">
        <f t="shared" si="7"/>
        <v>275</v>
      </c>
      <c r="K85" s="1">
        <f t="shared" si="7"/>
        <v>458</v>
      </c>
      <c r="L85" s="1">
        <f t="shared" si="7"/>
        <v>21</v>
      </c>
      <c r="M85" s="1">
        <f t="shared" si="7"/>
        <v>58</v>
      </c>
      <c r="N85" s="1">
        <f t="shared" si="7"/>
        <v>130</v>
      </c>
      <c r="O85" s="1">
        <f t="shared" si="7"/>
        <v>140</v>
      </c>
      <c r="P85" s="1">
        <f t="shared" si="7"/>
        <v>83</v>
      </c>
      <c r="Q85" s="1">
        <f t="shared" si="7"/>
        <v>109</v>
      </c>
      <c r="R85" s="1">
        <f t="shared" si="7"/>
        <v>293</v>
      </c>
      <c r="T85" s="1">
        <f>SUM(T3:T84)</f>
        <v>77</v>
      </c>
      <c r="X85">
        <f>COUNTIFS(X3:X84,"=W")</f>
        <v>22</v>
      </c>
    </row>
    <row r="86" spans="1:25">
      <c r="A86" s="1" t="s">
        <v>108</v>
      </c>
      <c r="B86" s="2">
        <f t="shared" ref="B86:R86" si="8">AVERAGE(B3:B84)</f>
        <v>39.3333333333333</v>
      </c>
      <c r="C86" s="2">
        <f>J86*2+L86+N86</f>
        <v>23.3666666666667</v>
      </c>
      <c r="D86" s="2">
        <f t="shared" si="8"/>
        <v>19.5666666666667</v>
      </c>
      <c r="E86" s="2">
        <f>F86-D86</f>
        <v>1.13333333333333</v>
      </c>
      <c r="F86" s="2">
        <f t="shared" si="8"/>
        <v>20.7</v>
      </c>
      <c r="G86" s="2">
        <f t="shared" si="8"/>
        <v>6.53333333333333</v>
      </c>
      <c r="H86" s="2">
        <f t="shared" si="8"/>
        <v>4.26666666666667</v>
      </c>
      <c r="I86" s="2">
        <f t="shared" si="8"/>
        <v>1</v>
      </c>
      <c r="J86" s="2">
        <f t="shared" si="8"/>
        <v>9.16666666666667</v>
      </c>
      <c r="K86" s="2">
        <f t="shared" si="8"/>
        <v>15.2666666666667</v>
      </c>
      <c r="L86" s="2">
        <f t="shared" si="8"/>
        <v>0.7</v>
      </c>
      <c r="M86" s="2">
        <f t="shared" si="8"/>
        <v>1.93333333333333</v>
      </c>
      <c r="N86" s="2">
        <f t="shared" si="8"/>
        <v>4.33333333333333</v>
      </c>
      <c r="O86" s="2">
        <f t="shared" si="8"/>
        <v>4.66666666666667</v>
      </c>
      <c r="P86" s="2">
        <f t="shared" si="8"/>
        <v>2.76666666666667</v>
      </c>
      <c r="Q86" s="2">
        <f t="shared" si="8"/>
        <v>3.63333333333333</v>
      </c>
      <c r="R86" s="2">
        <f t="shared" si="8"/>
        <v>9.76666666666667</v>
      </c>
      <c r="S86" s="1"/>
      <c r="T86" s="1"/>
      <c r="U86" s="1"/>
      <c r="V86" s="1"/>
      <c r="W86" s="1"/>
      <c r="X86" s="1"/>
      <c r="Y86" s="2">
        <f>AVERAGE(Y3:Y84)</f>
        <v>9.66666666666667</v>
      </c>
    </row>
    <row r="87" spans="1:2">
      <c r="A87" s="1" t="s">
        <v>35</v>
      </c>
      <c r="B87" s="1"/>
    </row>
    <row r="88" spans="1:18">
      <c r="A88" s="1" t="s">
        <v>110</v>
      </c>
      <c r="B88" s="1">
        <f t="shared" ref="B88:P88" si="9">MAX(B3:B84)</f>
        <v>48</v>
      </c>
      <c r="C88" s="1">
        <f t="shared" si="9"/>
        <v>38</v>
      </c>
      <c r="D88" s="1">
        <f t="shared" si="9"/>
        <v>45</v>
      </c>
      <c r="E88" s="1">
        <f t="shared" si="9"/>
        <v>26</v>
      </c>
      <c r="F88" s="1">
        <f t="shared" si="9"/>
        <v>33</v>
      </c>
      <c r="G88" s="1">
        <f t="shared" si="9"/>
        <v>13</v>
      </c>
      <c r="H88" s="1">
        <f t="shared" si="9"/>
        <v>9</v>
      </c>
      <c r="I88" s="1">
        <f t="shared" si="9"/>
        <v>3</v>
      </c>
      <c r="J88" s="1">
        <f t="shared" si="9"/>
        <v>16</v>
      </c>
      <c r="K88" s="1">
        <f t="shared" si="9"/>
        <v>26</v>
      </c>
      <c r="L88" s="1">
        <f t="shared" si="9"/>
        <v>2</v>
      </c>
      <c r="M88" s="1">
        <f t="shared" si="9"/>
        <v>5</v>
      </c>
      <c r="N88" s="1">
        <f t="shared" si="9"/>
        <v>11</v>
      </c>
      <c r="O88" s="1">
        <f t="shared" si="9"/>
        <v>11</v>
      </c>
      <c r="P88" s="1">
        <f t="shared" si="9"/>
        <v>7</v>
      </c>
      <c r="Q88" s="1"/>
      <c r="R88" s="1"/>
    </row>
    <row r="89" spans="1:2">
      <c r="A89" s="1"/>
      <c r="B89" s="1"/>
    </row>
    <row r="90" spans="1:2">
      <c r="A90" s="1" t="s">
        <v>111</v>
      </c>
      <c r="B90" s="1"/>
    </row>
    <row r="91" spans="1:7">
      <c r="A91" s="1" t="s">
        <v>40</v>
      </c>
      <c r="B91" s="1"/>
      <c r="C91" t="s">
        <v>143</v>
      </c>
      <c r="E91" t="s">
        <v>144</v>
      </c>
      <c r="G91" t="s">
        <v>145</v>
      </c>
    </row>
    <row r="92" spans="1:1">
      <c r="A92" s="1" t="s">
        <v>41</v>
      </c>
    </row>
    <row r="93" spans="1:2">
      <c r="A93" t="s">
        <v>124</v>
      </c>
      <c r="B93" s="1"/>
    </row>
    <row r="94" spans="1:1">
      <c r="A94" t="s">
        <v>126</v>
      </c>
    </row>
    <row r="96" spans="1:1">
      <c r="A96" t="s">
        <v>127</v>
      </c>
    </row>
    <row r="97" spans="1:25">
      <c r="A97" t="s">
        <v>69</v>
      </c>
      <c r="B97" t="s">
        <v>1</v>
      </c>
      <c r="C97" t="s">
        <v>2</v>
      </c>
      <c r="D97" t="s">
        <v>3</v>
      </c>
      <c r="E97" t="s">
        <v>4</v>
      </c>
      <c r="F97" t="s">
        <v>5</v>
      </c>
      <c r="G97" t="s">
        <v>6</v>
      </c>
      <c r="H97" t="s">
        <v>7</v>
      </c>
      <c r="I97" t="s">
        <v>8</v>
      </c>
      <c r="J97" t="s">
        <v>9</v>
      </c>
      <c r="K97" t="s">
        <v>10</v>
      </c>
      <c r="L97" t="s">
        <v>11</v>
      </c>
      <c r="M97" t="s">
        <v>12</v>
      </c>
      <c r="N97" t="s">
        <v>13</v>
      </c>
      <c r="O97" t="s">
        <v>14</v>
      </c>
      <c r="P97" t="s">
        <v>15</v>
      </c>
      <c r="Q97" t="s">
        <v>16</v>
      </c>
      <c r="R97" s="14" t="s">
        <v>70</v>
      </c>
      <c r="S97" t="s">
        <v>71</v>
      </c>
      <c r="T97" t="s">
        <v>21</v>
      </c>
      <c r="U97" t="s">
        <v>22</v>
      </c>
      <c r="W97" t="s">
        <v>72</v>
      </c>
      <c r="X97" t="s">
        <v>73</v>
      </c>
      <c r="Y97" t="s">
        <v>74</v>
      </c>
    </row>
    <row r="98" spans="1:1">
      <c r="A98">
        <v>1</v>
      </c>
    </row>
    <row r="99" spans="1:1">
      <c r="A99">
        <v>2</v>
      </c>
    </row>
    <row r="100" spans="1:1">
      <c r="A100">
        <v>3</v>
      </c>
    </row>
    <row r="101" spans="1:1">
      <c r="A101">
        <v>4</v>
      </c>
    </row>
    <row r="125" spans="1:1">
      <c r="A125" t="s">
        <v>128</v>
      </c>
    </row>
    <row r="126" spans="1:1">
      <c r="A126" t="s">
        <v>39</v>
      </c>
    </row>
  </sheetData>
  <autoFilter ref="A2:Z88">
    <extLst/>
  </autoFilter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26"/>
  <sheetViews>
    <sheetView topLeftCell="G1" workbookViewId="0">
      <selection activeCell="T98" sqref="T98"/>
    </sheetView>
  </sheetViews>
  <sheetFormatPr defaultColWidth="9" defaultRowHeight="13.5"/>
  <cols>
    <col min="1" max="1" width="10.8583333333333" customWidth="1"/>
    <col min="2" max="2" width="10" customWidth="1"/>
    <col min="19" max="19" width="12.7083333333333" customWidth="1"/>
    <col min="20" max="20" width="10" customWidth="1"/>
  </cols>
  <sheetData>
    <row r="1" spans="1:1">
      <c r="A1" t="s">
        <v>68</v>
      </c>
    </row>
    <row r="2" spans="1:26">
      <c r="A2" t="s">
        <v>69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s="14" t="s">
        <v>70</v>
      </c>
      <c r="S2" t="s">
        <v>71</v>
      </c>
      <c r="T2" t="s">
        <v>21</v>
      </c>
      <c r="U2" t="s">
        <v>22</v>
      </c>
      <c r="W2" t="s">
        <v>72</v>
      </c>
      <c r="X2" t="s">
        <v>73</v>
      </c>
      <c r="Y2" t="s">
        <v>74</v>
      </c>
      <c r="Z2" t="s">
        <v>75</v>
      </c>
    </row>
    <row r="3" spans="1:21">
      <c r="A3">
        <v>1</v>
      </c>
      <c r="C3">
        <f t="shared" ref="C3:C66" si="0">N3*1+L3*1+J3*2</f>
        <v>0</v>
      </c>
      <c r="E3">
        <f t="shared" ref="E3:E66" si="1">F3-D3</f>
        <v>0</v>
      </c>
      <c r="U3" t="s">
        <v>24</v>
      </c>
    </row>
    <row r="4" spans="1:21">
      <c r="A4">
        <v>2</v>
      </c>
      <c r="C4">
        <f t="shared" si="0"/>
        <v>0</v>
      </c>
      <c r="E4">
        <f t="shared" si="1"/>
        <v>0</v>
      </c>
      <c r="U4" t="s">
        <v>24</v>
      </c>
    </row>
    <row r="5" spans="1:21">
      <c r="A5">
        <v>3</v>
      </c>
      <c r="C5">
        <f t="shared" si="0"/>
        <v>0</v>
      </c>
      <c r="E5">
        <f t="shared" si="1"/>
        <v>0</v>
      </c>
      <c r="U5" t="s">
        <v>24</v>
      </c>
    </row>
    <row r="6" spans="1:21">
      <c r="A6">
        <v>4</v>
      </c>
      <c r="C6">
        <f t="shared" si="0"/>
        <v>0</v>
      </c>
      <c r="E6">
        <f t="shared" si="1"/>
        <v>0</v>
      </c>
      <c r="U6" t="s">
        <v>24</v>
      </c>
    </row>
    <row r="7" spans="1:21">
      <c r="A7">
        <v>5</v>
      </c>
      <c r="C7">
        <f t="shared" si="0"/>
        <v>0</v>
      </c>
      <c r="E7">
        <f t="shared" si="1"/>
        <v>0</v>
      </c>
      <c r="U7" t="s">
        <v>24</v>
      </c>
    </row>
    <row r="8" spans="1:21">
      <c r="A8">
        <v>6</v>
      </c>
      <c r="C8">
        <f t="shared" si="0"/>
        <v>0</v>
      </c>
      <c r="E8">
        <f t="shared" si="1"/>
        <v>0</v>
      </c>
      <c r="U8" t="s">
        <v>24</v>
      </c>
    </row>
    <row r="9" spans="1:21">
      <c r="A9">
        <v>7</v>
      </c>
      <c r="C9">
        <f t="shared" si="0"/>
        <v>0</v>
      </c>
      <c r="E9">
        <f t="shared" si="1"/>
        <v>0</v>
      </c>
      <c r="U9" t="s">
        <v>24</v>
      </c>
    </row>
    <row r="10" spans="1:21">
      <c r="A10">
        <v>8</v>
      </c>
      <c r="C10">
        <f t="shared" si="0"/>
        <v>0</v>
      </c>
      <c r="E10">
        <f t="shared" si="1"/>
        <v>0</v>
      </c>
      <c r="U10" t="s">
        <v>24</v>
      </c>
    </row>
    <row r="11" spans="1:21">
      <c r="A11">
        <v>9</v>
      </c>
      <c r="C11">
        <f t="shared" si="0"/>
        <v>0</v>
      </c>
      <c r="E11">
        <f t="shared" si="1"/>
        <v>0</v>
      </c>
      <c r="U11" t="s">
        <v>24</v>
      </c>
    </row>
    <row r="12" spans="1:21">
      <c r="A12">
        <v>10</v>
      </c>
      <c r="C12">
        <f t="shared" si="0"/>
        <v>0</v>
      </c>
      <c r="E12">
        <f t="shared" si="1"/>
        <v>0</v>
      </c>
      <c r="U12" t="s">
        <v>24</v>
      </c>
    </row>
    <row r="13" spans="1:21">
      <c r="A13">
        <v>11</v>
      </c>
      <c r="C13">
        <f t="shared" si="0"/>
        <v>0</v>
      </c>
      <c r="E13">
        <f t="shared" si="1"/>
        <v>0</v>
      </c>
      <c r="U13" t="s">
        <v>24</v>
      </c>
    </row>
    <row r="14" spans="1:21">
      <c r="A14">
        <v>12</v>
      </c>
      <c r="C14">
        <f t="shared" si="0"/>
        <v>0</v>
      </c>
      <c r="E14">
        <f t="shared" si="1"/>
        <v>0</v>
      </c>
      <c r="U14" t="s">
        <v>24</v>
      </c>
    </row>
    <row r="15" spans="1:21">
      <c r="A15">
        <v>13</v>
      </c>
      <c r="C15">
        <f t="shared" si="0"/>
        <v>0</v>
      </c>
      <c r="E15">
        <f t="shared" si="1"/>
        <v>0</v>
      </c>
      <c r="U15" t="s">
        <v>24</v>
      </c>
    </row>
    <row r="16" spans="1:21">
      <c r="A16">
        <v>14</v>
      </c>
      <c r="C16">
        <f t="shared" si="0"/>
        <v>0</v>
      </c>
      <c r="E16">
        <f t="shared" si="1"/>
        <v>0</v>
      </c>
      <c r="U16" t="s">
        <v>24</v>
      </c>
    </row>
    <row r="17" spans="1:21">
      <c r="A17">
        <v>15</v>
      </c>
      <c r="C17">
        <f t="shared" si="0"/>
        <v>0</v>
      </c>
      <c r="E17">
        <f t="shared" si="1"/>
        <v>0</v>
      </c>
      <c r="U17" t="s">
        <v>24</v>
      </c>
    </row>
    <row r="18" spans="1:21">
      <c r="A18">
        <v>16</v>
      </c>
      <c r="C18">
        <f t="shared" si="0"/>
        <v>0</v>
      </c>
      <c r="E18">
        <f t="shared" si="1"/>
        <v>0</v>
      </c>
      <c r="U18" t="s">
        <v>24</v>
      </c>
    </row>
    <row r="19" spans="1:21">
      <c r="A19">
        <v>17</v>
      </c>
      <c r="C19">
        <f t="shared" si="0"/>
        <v>0</v>
      </c>
      <c r="E19">
        <f t="shared" si="1"/>
        <v>0</v>
      </c>
      <c r="U19" t="s">
        <v>24</v>
      </c>
    </row>
    <row r="20" spans="1:21">
      <c r="A20">
        <v>18</v>
      </c>
      <c r="C20">
        <f t="shared" si="0"/>
        <v>0</v>
      </c>
      <c r="E20">
        <f t="shared" si="1"/>
        <v>0</v>
      </c>
      <c r="U20" t="s">
        <v>24</v>
      </c>
    </row>
    <row r="21" spans="1:21">
      <c r="A21">
        <v>19</v>
      </c>
      <c r="C21">
        <f t="shared" si="0"/>
        <v>0</v>
      </c>
      <c r="E21">
        <f t="shared" si="1"/>
        <v>0</v>
      </c>
      <c r="U21" t="s">
        <v>24</v>
      </c>
    </row>
    <row r="22" spans="1:21">
      <c r="A22">
        <v>20</v>
      </c>
      <c r="C22">
        <f t="shared" si="0"/>
        <v>0</v>
      </c>
      <c r="E22">
        <f t="shared" si="1"/>
        <v>0</v>
      </c>
      <c r="U22" t="s">
        <v>24</v>
      </c>
    </row>
    <row r="23" spans="1:21">
      <c r="A23">
        <v>21</v>
      </c>
      <c r="C23">
        <f t="shared" si="0"/>
        <v>0</v>
      </c>
      <c r="E23">
        <f t="shared" si="1"/>
        <v>0</v>
      </c>
      <c r="U23" t="s">
        <v>24</v>
      </c>
    </row>
    <row r="24" spans="1:21">
      <c r="A24">
        <v>22</v>
      </c>
      <c r="C24">
        <f t="shared" si="0"/>
        <v>0</v>
      </c>
      <c r="E24">
        <f t="shared" si="1"/>
        <v>0</v>
      </c>
      <c r="U24" t="s">
        <v>24</v>
      </c>
    </row>
    <row r="25" spans="1:21">
      <c r="A25">
        <v>23</v>
      </c>
      <c r="C25">
        <f t="shared" si="0"/>
        <v>0</v>
      </c>
      <c r="E25">
        <f t="shared" si="1"/>
        <v>0</v>
      </c>
      <c r="U25" t="s">
        <v>24</v>
      </c>
    </row>
    <row r="26" spans="1:21">
      <c r="A26">
        <v>24</v>
      </c>
      <c r="C26">
        <f t="shared" si="0"/>
        <v>0</v>
      </c>
      <c r="E26">
        <f t="shared" si="1"/>
        <v>0</v>
      </c>
      <c r="U26" t="s">
        <v>24</v>
      </c>
    </row>
    <row r="27" spans="1:21">
      <c r="A27">
        <v>25</v>
      </c>
      <c r="C27">
        <f t="shared" si="0"/>
        <v>0</v>
      </c>
      <c r="E27">
        <f t="shared" si="1"/>
        <v>0</v>
      </c>
      <c r="U27" t="s">
        <v>24</v>
      </c>
    </row>
    <row r="28" spans="1:21">
      <c r="A28">
        <v>26</v>
      </c>
      <c r="C28">
        <f t="shared" si="0"/>
        <v>0</v>
      </c>
      <c r="E28">
        <f t="shared" si="1"/>
        <v>0</v>
      </c>
      <c r="U28" t="s">
        <v>24</v>
      </c>
    </row>
    <row r="29" spans="1:21">
      <c r="A29">
        <v>27</v>
      </c>
      <c r="C29">
        <f t="shared" si="0"/>
        <v>0</v>
      </c>
      <c r="E29">
        <f t="shared" si="1"/>
        <v>0</v>
      </c>
      <c r="U29" t="s">
        <v>24</v>
      </c>
    </row>
    <row r="30" spans="1:21">
      <c r="A30">
        <v>28</v>
      </c>
      <c r="C30">
        <f t="shared" si="0"/>
        <v>0</v>
      </c>
      <c r="E30">
        <f t="shared" si="1"/>
        <v>0</v>
      </c>
      <c r="U30" t="s">
        <v>24</v>
      </c>
    </row>
    <row r="31" spans="1:21">
      <c r="A31">
        <v>29</v>
      </c>
      <c r="C31">
        <f t="shared" si="0"/>
        <v>0</v>
      </c>
      <c r="E31">
        <f t="shared" si="1"/>
        <v>0</v>
      </c>
      <c r="U31" t="s">
        <v>24</v>
      </c>
    </row>
    <row r="32" spans="1:21">
      <c r="A32">
        <v>30</v>
      </c>
      <c r="C32">
        <f t="shared" si="0"/>
        <v>0</v>
      </c>
      <c r="E32">
        <f t="shared" si="1"/>
        <v>0</v>
      </c>
      <c r="U32" t="s">
        <v>24</v>
      </c>
    </row>
    <row r="33" spans="1:21">
      <c r="A33">
        <v>31</v>
      </c>
      <c r="C33">
        <f t="shared" si="0"/>
        <v>0</v>
      </c>
      <c r="E33">
        <f t="shared" si="1"/>
        <v>0</v>
      </c>
      <c r="U33" t="s">
        <v>24</v>
      </c>
    </row>
    <row r="34" spans="1:21">
      <c r="A34">
        <v>32</v>
      </c>
      <c r="C34">
        <f t="shared" si="0"/>
        <v>0</v>
      </c>
      <c r="E34">
        <f t="shared" si="1"/>
        <v>0</v>
      </c>
      <c r="U34" t="s">
        <v>24</v>
      </c>
    </row>
    <row r="35" spans="1:21">
      <c r="A35">
        <v>33</v>
      </c>
      <c r="C35">
        <f t="shared" si="0"/>
        <v>0</v>
      </c>
      <c r="E35">
        <f t="shared" si="1"/>
        <v>0</v>
      </c>
      <c r="U35" t="s">
        <v>24</v>
      </c>
    </row>
    <row r="36" spans="1:21">
      <c r="A36">
        <v>34</v>
      </c>
      <c r="C36">
        <f t="shared" si="0"/>
        <v>0</v>
      </c>
      <c r="E36">
        <f t="shared" si="1"/>
        <v>0</v>
      </c>
      <c r="U36" t="s">
        <v>24</v>
      </c>
    </row>
    <row r="37" spans="1:21">
      <c r="A37">
        <v>35</v>
      </c>
      <c r="C37">
        <f t="shared" si="0"/>
        <v>0</v>
      </c>
      <c r="E37">
        <f t="shared" si="1"/>
        <v>0</v>
      </c>
      <c r="U37" t="s">
        <v>24</v>
      </c>
    </row>
    <row r="38" spans="1:21">
      <c r="A38">
        <v>36</v>
      </c>
      <c r="C38">
        <f t="shared" si="0"/>
        <v>0</v>
      </c>
      <c r="E38">
        <f t="shared" si="1"/>
        <v>0</v>
      </c>
      <c r="U38" t="s">
        <v>24</v>
      </c>
    </row>
    <row r="39" spans="1:21">
      <c r="A39">
        <v>37</v>
      </c>
      <c r="C39">
        <f t="shared" si="0"/>
        <v>0</v>
      </c>
      <c r="E39">
        <f t="shared" si="1"/>
        <v>0</v>
      </c>
      <c r="U39" t="s">
        <v>24</v>
      </c>
    </row>
    <row r="40" spans="1:21">
      <c r="A40">
        <v>38</v>
      </c>
      <c r="C40">
        <f t="shared" si="0"/>
        <v>0</v>
      </c>
      <c r="E40">
        <f t="shared" si="1"/>
        <v>0</v>
      </c>
      <c r="U40" t="s">
        <v>24</v>
      </c>
    </row>
    <row r="41" spans="1:21">
      <c r="A41">
        <v>39</v>
      </c>
      <c r="C41">
        <f t="shared" si="0"/>
        <v>0</v>
      </c>
      <c r="E41">
        <f t="shared" si="1"/>
        <v>0</v>
      </c>
      <c r="U41" t="s">
        <v>24</v>
      </c>
    </row>
    <row r="42" spans="1:21">
      <c r="A42">
        <v>40</v>
      </c>
      <c r="C42">
        <f t="shared" si="0"/>
        <v>0</v>
      </c>
      <c r="E42">
        <f t="shared" si="1"/>
        <v>0</v>
      </c>
      <c r="U42" t="s">
        <v>24</v>
      </c>
    </row>
    <row r="43" spans="1:21">
      <c r="A43">
        <v>41</v>
      </c>
      <c r="C43">
        <f t="shared" si="0"/>
        <v>0</v>
      </c>
      <c r="E43">
        <f t="shared" si="1"/>
        <v>0</v>
      </c>
      <c r="U43" t="s">
        <v>24</v>
      </c>
    </row>
    <row r="44" spans="1:21">
      <c r="A44">
        <v>42</v>
      </c>
      <c r="C44">
        <f t="shared" si="0"/>
        <v>0</v>
      </c>
      <c r="E44">
        <f t="shared" si="1"/>
        <v>0</v>
      </c>
      <c r="U44" t="s">
        <v>24</v>
      </c>
    </row>
    <row r="45" spans="1:21">
      <c r="A45">
        <v>43</v>
      </c>
      <c r="C45">
        <f t="shared" si="0"/>
        <v>0</v>
      </c>
      <c r="E45">
        <f t="shared" si="1"/>
        <v>0</v>
      </c>
      <c r="U45" t="s">
        <v>24</v>
      </c>
    </row>
    <row r="46" spans="1:21">
      <c r="A46">
        <v>44</v>
      </c>
      <c r="C46">
        <f t="shared" si="0"/>
        <v>0</v>
      </c>
      <c r="E46">
        <f t="shared" si="1"/>
        <v>0</v>
      </c>
      <c r="U46" t="s">
        <v>24</v>
      </c>
    </row>
    <row r="47" spans="1:21">
      <c r="A47">
        <v>45</v>
      </c>
      <c r="C47">
        <f t="shared" si="0"/>
        <v>0</v>
      </c>
      <c r="E47">
        <f t="shared" si="1"/>
        <v>0</v>
      </c>
      <c r="U47" t="s">
        <v>24</v>
      </c>
    </row>
    <row r="48" spans="1:21">
      <c r="A48">
        <v>46</v>
      </c>
      <c r="C48">
        <f t="shared" si="0"/>
        <v>0</v>
      </c>
      <c r="E48">
        <f t="shared" si="1"/>
        <v>0</v>
      </c>
      <c r="U48" t="s">
        <v>24</v>
      </c>
    </row>
    <row r="49" spans="1:21">
      <c r="A49">
        <v>47</v>
      </c>
      <c r="C49">
        <f t="shared" si="0"/>
        <v>0</v>
      </c>
      <c r="E49">
        <f t="shared" si="1"/>
        <v>0</v>
      </c>
      <c r="U49" t="s">
        <v>24</v>
      </c>
    </row>
    <row r="50" spans="1:21">
      <c r="A50">
        <v>48</v>
      </c>
      <c r="C50">
        <f t="shared" si="0"/>
        <v>0</v>
      </c>
      <c r="E50">
        <f t="shared" si="1"/>
        <v>0</v>
      </c>
      <c r="U50" t="s">
        <v>24</v>
      </c>
    </row>
    <row r="51" spans="1:21">
      <c r="A51">
        <v>49</v>
      </c>
      <c r="C51">
        <f t="shared" si="0"/>
        <v>0</v>
      </c>
      <c r="E51">
        <f t="shared" si="1"/>
        <v>0</v>
      </c>
      <c r="U51" t="s">
        <v>24</v>
      </c>
    </row>
    <row r="52" spans="1:21">
      <c r="A52">
        <v>50</v>
      </c>
      <c r="C52">
        <f t="shared" si="0"/>
        <v>0</v>
      </c>
      <c r="E52">
        <f t="shared" si="1"/>
        <v>0</v>
      </c>
      <c r="U52" t="s">
        <v>24</v>
      </c>
    </row>
    <row r="53" spans="1:21">
      <c r="A53">
        <v>51</v>
      </c>
      <c r="C53">
        <f t="shared" si="0"/>
        <v>0</v>
      </c>
      <c r="E53">
        <f t="shared" si="1"/>
        <v>0</v>
      </c>
      <c r="U53" t="s">
        <v>24</v>
      </c>
    </row>
    <row r="54" spans="1:21">
      <c r="A54">
        <v>52</v>
      </c>
      <c r="C54">
        <f t="shared" si="0"/>
        <v>0</v>
      </c>
      <c r="E54">
        <f t="shared" si="1"/>
        <v>0</v>
      </c>
      <c r="U54" t="s">
        <v>24</v>
      </c>
    </row>
    <row r="55" spans="1:21">
      <c r="A55">
        <v>53</v>
      </c>
      <c r="C55">
        <f t="shared" si="0"/>
        <v>0</v>
      </c>
      <c r="E55">
        <f t="shared" si="1"/>
        <v>0</v>
      </c>
      <c r="U55" t="s">
        <v>24</v>
      </c>
    </row>
    <row r="56" spans="1:21">
      <c r="A56">
        <v>54</v>
      </c>
      <c r="C56">
        <f t="shared" si="0"/>
        <v>0</v>
      </c>
      <c r="E56">
        <f t="shared" si="1"/>
        <v>0</v>
      </c>
      <c r="U56" t="s">
        <v>24</v>
      </c>
    </row>
    <row r="57" spans="1:21">
      <c r="A57">
        <v>55</v>
      </c>
      <c r="C57">
        <f t="shared" si="0"/>
        <v>0</v>
      </c>
      <c r="E57">
        <f t="shared" si="1"/>
        <v>0</v>
      </c>
      <c r="U57" t="s">
        <v>24</v>
      </c>
    </row>
    <row r="58" spans="1:21">
      <c r="A58">
        <v>56</v>
      </c>
      <c r="C58">
        <f t="shared" si="0"/>
        <v>0</v>
      </c>
      <c r="E58">
        <f t="shared" si="1"/>
        <v>0</v>
      </c>
      <c r="U58" t="s">
        <v>24</v>
      </c>
    </row>
    <row r="59" spans="1:21">
      <c r="A59">
        <v>57</v>
      </c>
      <c r="C59">
        <f t="shared" si="0"/>
        <v>0</v>
      </c>
      <c r="E59">
        <f t="shared" si="1"/>
        <v>0</v>
      </c>
      <c r="U59" t="s">
        <v>24</v>
      </c>
    </row>
    <row r="60" spans="1:21">
      <c r="A60">
        <v>58</v>
      </c>
      <c r="C60">
        <f t="shared" si="0"/>
        <v>0</v>
      </c>
      <c r="E60">
        <f t="shared" si="1"/>
        <v>0</v>
      </c>
      <c r="U60" t="s">
        <v>24</v>
      </c>
    </row>
    <row r="61" spans="1:21">
      <c r="A61">
        <v>59</v>
      </c>
      <c r="C61">
        <f t="shared" si="0"/>
        <v>0</v>
      </c>
      <c r="E61">
        <f t="shared" si="1"/>
        <v>0</v>
      </c>
      <c r="U61" t="s">
        <v>24</v>
      </c>
    </row>
    <row r="62" spans="1:21">
      <c r="A62">
        <v>60</v>
      </c>
      <c r="C62">
        <f t="shared" si="0"/>
        <v>0</v>
      </c>
      <c r="E62">
        <f t="shared" si="1"/>
        <v>0</v>
      </c>
      <c r="U62" t="s">
        <v>24</v>
      </c>
    </row>
    <row r="63" spans="1:21">
      <c r="A63">
        <v>61</v>
      </c>
      <c r="C63">
        <f t="shared" si="0"/>
        <v>0</v>
      </c>
      <c r="E63">
        <f t="shared" si="1"/>
        <v>0</v>
      </c>
      <c r="U63" t="s">
        <v>24</v>
      </c>
    </row>
    <row r="64" spans="1:21">
      <c r="A64">
        <v>62</v>
      </c>
      <c r="C64">
        <f t="shared" si="0"/>
        <v>0</v>
      </c>
      <c r="E64">
        <f t="shared" si="1"/>
        <v>0</v>
      </c>
      <c r="U64" t="s">
        <v>24</v>
      </c>
    </row>
    <row r="65" spans="1:21">
      <c r="A65">
        <v>63</v>
      </c>
      <c r="C65">
        <f t="shared" si="0"/>
        <v>0</v>
      </c>
      <c r="E65">
        <f t="shared" si="1"/>
        <v>0</v>
      </c>
      <c r="U65" t="s">
        <v>24</v>
      </c>
    </row>
    <row r="66" spans="1:21">
      <c r="A66">
        <v>64</v>
      </c>
      <c r="C66">
        <f t="shared" si="0"/>
        <v>0</v>
      </c>
      <c r="E66">
        <f t="shared" si="1"/>
        <v>0</v>
      </c>
      <c r="U66" t="s">
        <v>24</v>
      </c>
    </row>
    <row r="67" spans="1:21">
      <c r="A67">
        <v>65</v>
      </c>
      <c r="C67">
        <f t="shared" ref="C67:C84" si="2">N67*1+L67*1+J67*2</f>
        <v>0</v>
      </c>
      <c r="E67">
        <f t="shared" ref="E67:E84" si="3">F67-D67</f>
        <v>0</v>
      </c>
      <c r="U67" t="s">
        <v>24</v>
      </c>
    </row>
    <row r="68" spans="1:21">
      <c r="A68">
        <v>66</v>
      </c>
      <c r="C68">
        <f t="shared" si="2"/>
        <v>0</v>
      </c>
      <c r="E68">
        <f t="shared" si="3"/>
        <v>0</v>
      </c>
      <c r="U68" t="s">
        <v>24</v>
      </c>
    </row>
    <row r="69" spans="1:21">
      <c r="A69">
        <v>67</v>
      </c>
      <c r="C69">
        <f t="shared" si="2"/>
        <v>0</v>
      </c>
      <c r="E69">
        <f t="shared" si="3"/>
        <v>0</v>
      </c>
      <c r="U69" t="s">
        <v>24</v>
      </c>
    </row>
    <row r="70" spans="1:21">
      <c r="A70">
        <v>68</v>
      </c>
      <c r="C70">
        <f t="shared" si="2"/>
        <v>0</v>
      </c>
      <c r="E70">
        <f t="shared" si="3"/>
        <v>0</v>
      </c>
      <c r="U70" t="s">
        <v>24</v>
      </c>
    </row>
    <row r="71" spans="1:21">
      <c r="A71">
        <v>69</v>
      </c>
      <c r="C71">
        <f t="shared" si="2"/>
        <v>0</v>
      </c>
      <c r="E71">
        <f t="shared" si="3"/>
        <v>0</v>
      </c>
      <c r="U71" t="s">
        <v>24</v>
      </c>
    </row>
    <row r="72" spans="1:21">
      <c r="A72">
        <v>70</v>
      </c>
      <c r="C72">
        <f t="shared" si="2"/>
        <v>0</v>
      </c>
      <c r="E72">
        <f t="shared" si="3"/>
        <v>0</v>
      </c>
      <c r="U72" t="s">
        <v>24</v>
      </c>
    </row>
    <row r="73" spans="1:21">
      <c r="A73">
        <v>71</v>
      </c>
      <c r="C73">
        <f t="shared" si="2"/>
        <v>0</v>
      </c>
      <c r="E73">
        <f t="shared" si="3"/>
        <v>0</v>
      </c>
      <c r="U73" t="s">
        <v>24</v>
      </c>
    </row>
    <row r="74" spans="1:21">
      <c r="A74">
        <v>72</v>
      </c>
      <c r="C74">
        <f t="shared" si="2"/>
        <v>0</v>
      </c>
      <c r="E74">
        <f t="shared" si="3"/>
        <v>0</v>
      </c>
      <c r="U74" t="s">
        <v>24</v>
      </c>
    </row>
    <row r="75" spans="1:21">
      <c r="A75">
        <v>73</v>
      </c>
      <c r="C75">
        <f t="shared" si="2"/>
        <v>0</v>
      </c>
      <c r="E75">
        <f t="shared" si="3"/>
        <v>0</v>
      </c>
      <c r="U75" t="s">
        <v>24</v>
      </c>
    </row>
    <row r="76" spans="1:21">
      <c r="A76">
        <v>74</v>
      </c>
      <c r="C76">
        <f t="shared" si="2"/>
        <v>0</v>
      </c>
      <c r="E76">
        <f t="shared" si="3"/>
        <v>0</v>
      </c>
      <c r="U76" t="s">
        <v>24</v>
      </c>
    </row>
    <row r="77" spans="1:21">
      <c r="A77">
        <v>75</v>
      </c>
      <c r="C77">
        <f t="shared" si="2"/>
        <v>0</v>
      </c>
      <c r="E77">
        <f t="shared" si="3"/>
        <v>0</v>
      </c>
      <c r="U77" t="s">
        <v>24</v>
      </c>
    </row>
    <row r="78" spans="1:21">
      <c r="A78">
        <v>76</v>
      </c>
      <c r="C78">
        <f t="shared" si="2"/>
        <v>0</v>
      </c>
      <c r="E78">
        <f t="shared" si="3"/>
        <v>0</v>
      </c>
      <c r="U78" t="s">
        <v>24</v>
      </c>
    </row>
    <row r="79" spans="1:21">
      <c r="A79">
        <v>77</v>
      </c>
      <c r="C79">
        <f t="shared" si="2"/>
        <v>0</v>
      </c>
      <c r="E79">
        <f t="shared" si="3"/>
        <v>0</v>
      </c>
      <c r="U79" t="s">
        <v>24</v>
      </c>
    </row>
    <row r="80" spans="1:21">
      <c r="A80">
        <v>78</v>
      </c>
      <c r="C80">
        <f t="shared" si="2"/>
        <v>0</v>
      </c>
      <c r="E80">
        <f t="shared" si="3"/>
        <v>0</v>
      </c>
      <c r="U80" t="s">
        <v>24</v>
      </c>
    </row>
    <row r="81" spans="1:21">
      <c r="A81">
        <v>79</v>
      </c>
      <c r="C81">
        <f t="shared" si="2"/>
        <v>0</v>
      </c>
      <c r="E81">
        <f t="shared" si="3"/>
        <v>0</v>
      </c>
      <c r="U81" t="s">
        <v>24</v>
      </c>
    </row>
    <row r="82" spans="1:21">
      <c r="A82">
        <v>80</v>
      </c>
      <c r="C82">
        <f t="shared" si="2"/>
        <v>0</v>
      </c>
      <c r="E82">
        <f t="shared" si="3"/>
        <v>0</v>
      </c>
      <c r="U82" t="s">
        <v>24</v>
      </c>
    </row>
    <row r="83" spans="1:21">
      <c r="A83">
        <v>81</v>
      </c>
      <c r="C83">
        <f t="shared" si="2"/>
        <v>0</v>
      </c>
      <c r="E83">
        <f t="shared" si="3"/>
        <v>0</v>
      </c>
      <c r="U83" t="s">
        <v>24</v>
      </c>
    </row>
    <row r="84" spans="1:21">
      <c r="A84">
        <v>82</v>
      </c>
      <c r="C84">
        <f t="shared" si="2"/>
        <v>0</v>
      </c>
      <c r="E84">
        <f t="shared" si="3"/>
        <v>0</v>
      </c>
      <c r="U84" t="s">
        <v>24</v>
      </c>
    </row>
    <row r="85" spans="1:24">
      <c r="A85" s="1" t="s">
        <v>107</v>
      </c>
      <c r="B85" s="1">
        <f t="shared" ref="B85:R85" si="4">SUM(B3:B84)</f>
        <v>0</v>
      </c>
      <c r="C85" s="1">
        <f t="shared" si="4"/>
        <v>0</v>
      </c>
      <c r="D85" s="1">
        <f t="shared" si="4"/>
        <v>0</v>
      </c>
      <c r="E85" s="1">
        <f t="shared" si="4"/>
        <v>0</v>
      </c>
      <c r="F85" s="1">
        <f t="shared" si="4"/>
        <v>0</v>
      </c>
      <c r="G85" s="1">
        <f t="shared" si="4"/>
        <v>0</v>
      </c>
      <c r="H85" s="1">
        <f t="shared" si="4"/>
        <v>0</v>
      </c>
      <c r="I85" s="1">
        <f t="shared" si="4"/>
        <v>0</v>
      </c>
      <c r="J85" s="1">
        <f t="shared" si="4"/>
        <v>0</v>
      </c>
      <c r="K85" s="1">
        <f t="shared" si="4"/>
        <v>0</v>
      </c>
      <c r="L85" s="1">
        <f t="shared" si="4"/>
        <v>0</v>
      </c>
      <c r="M85" s="1">
        <f t="shared" si="4"/>
        <v>0</v>
      </c>
      <c r="N85" s="1">
        <f t="shared" si="4"/>
        <v>0</v>
      </c>
      <c r="O85" s="1">
        <f t="shared" si="4"/>
        <v>0</v>
      </c>
      <c r="P85" s="1">
        <f t="shared" si="4"/>
        <v>0</v>
      </c>
      <c r="Q85" s="1">
        <f t="shared" si="4"/>
        <v>0</v>
      </c>
      <c r="R85" s="1">
        <f t="shared" si="4"/>
        <v>0</v>
      </c>
      <c r="T85" s="1">
        <f>SUM(S3:S84)</f>
        <v>0</v>
      </c>
      <c r="X85">
        <f>COUNTIFS(X3:X84,"=W")</f>
        <v>0</v>
      </c>
    </row>
    <row r="86" spans="1:25">
      <c r="A86" s="1" t="s">
        <v>108</v>
      </c>
      <c r="B86" s="2" t="e">
        <f t="shared" ref="B86:R86" si="5">AVERAGE(B3:B84)</f>
        <v>#DIV/0!</v>
      </c>
      <c r="C86" s="2" t="e">
        <f>J86*2+L86+N86</f>
        <v>#DIV/0!</v>
      </c>
      <c r="D86" s="2" t="e">
        <f t="shared" si="5"/>
        <v>#DIV/0!</v>
      </c>
      <c r="E86" s="2" t="e">
        <f>F86-D86</f>
        <v>#DIV/0!</v>
      </c>
      <c r="F86" s="2" t="e">
        <f t="shared" si="5"/>
        <v>#DIV/0!</v>
      </c>
      <c r="G86" s="2" t="e">
        <f t="shared" si="5"/>
        <v>#DIV/0!</v>
      </c>
      <c r="H86" s="2" t="e">
        <f t="shared" si="5"/>
        <v>#DIV/0!</v>
      </c>
      <c r="I86" s="2" t="e">
        <f t="shared" si="5"/>
        <v>#DIV/0!</v>
      </c>
      <c r="J86" s="2" t="e">
        <f t="shared" si="5"/>
        <v>#DIV/0!</v>
      </c>
      <c r="K86" s="2" t="e">
        <f t="shared" si="5"/>
        <v>#DIV/0!</v>
      </c>
      <c r="L86" s="2" t="e">
        <f t="shared" si="5"/>
        <v>#DIV/0!</v>
      </c>
      <c r="M86" s="2" t="e">
        <f t="shared" si="5"/>
        <v>#DIV/0!</v>
      </c>
      <c r="N86" s="2" t="e">
        <f t="shared" si="5"/>
        <v>#DIV/0!</v>
      </c>
      <c r="O86" s="2" t="e">
        <f t="shared" si="5"/>
        <v>#DIV/0!</v>
      </c>
      <c r="P86" s="2" t="e">
        <f t="shared" si="5"/>
        <v>#DIV/0!</v>
      </c>
      <c r="Q86" s="2" t="e">
        <f t="shared" si="5"/>
        <v>#DIV/0!</v>
      </c>
      <c r="R86" s="2" t="e">
        <f t="shared" si="5"/>
        <v>#DIV/0!</v>
      </c>
      <c r="S86" s="1"/>
      <c r="T86" s="1"/>
      <c r="U86" s="1"/>
      <c r="V86" s="1"/>
      <c r="W86" s="1"/>
      <c r="X86" s="1"/>
      <c r="Y86" s="1" t="e">
        <f>AVERAGE(Y3:Y84)</f>
        <v>#DIV/0!</v>
      </c>
    </row>
    <row r="87" spans="1:2">
      <c r="A87" s="1" t="s">
        <v>35</v>
      </c>
      <c r="B87" s="1"/>
    </row>
    <row r="88" spans="1:18">
      <c r="A88" s="1" t="s">
        <v>110</v>
      </c>
      <c r="B88" s="1">
        <f t="shared" ref="B88:P88" si="6">MAX(B3:B84)</f>
        <v>0</v>
      </c>
      <c r="C88" s="1">
        <f t="shared" si="6"/>
        <v>0</v>
      </c>
      <c r="D88" s="1">
        <f t="shared" si="6"/>
        <v>0</v>
      </c>
      <c r="E88" s="1">
        <f t="shared" si="6"/>
        <v>0</v>
      </c>
      <c r="F88" s="1">
        <f t="shared" si="6"/>
        <v>0</v>
      </c>
      <c r="G88" s="1">
        <f t="shared" si="6"/>
        <v>0</v>
      </c>
      <c r="H88" s="1">
        <f t="shared" si="6"/>
        <v>0</v>
      </c>
      <c r="I88" s="1">
        <f t="shared" si="6"/>
        <v>0</v>
      </c>
      <c r="J88" s="1">
        <f t="shared" si="6"/>
        <v>0</v>
      </c>
      <c r="K88" s="1">
        <f t="shared" si="6"/>
        <v>0</v>
      </c>
      <c r="L88" s="1">
        <f t="shared" si="6"/>
        <v>0</v>
      </c>
      <c r="M88" s="1">
        <f t="shared" si="6"/>
        <v>0</v>
      </c>
      <c r="N88" s="1">
        <f t="shared" si="6"/>
        <v>0</v>
      </c>
      <c r="O88" s="1">
        <f t="shared" si="6"/>
        <v>0</v>
      </c>
      <c r="P88" s="1">
        <f t="shared" si="6"/>
        <v>0</v>
      </c>
      <c r="Q88" s="1"/>
      <c r="R88" s="1"/>
    </row>
    <row r="89" spans="1:2">
      <c r="A89" s="1"/>
      <c r="B89" s="1"/>
    </row>
    <row r="90" spans="1:2">
      <c r="A90" s="1" t="s">
        <v>111</v>
      </c>
      <c r="B90" s="1"/>
    </row>
    <row r="91" spans="1:2">
      <c r="A91" s="1" t="s">
        <v>40</v>
      </c>
      <c r="B91" s="1"/>
    </row>
    <row r="92" spans="1:1">
      <c r="A92" s="1" t="s">
        <v>41</v>
      </c>
    </row>
    <row r="93" spans="1:2">
      <c r="A93" t="s">
        <v>124</v>
      </c>
      <c r="B93" s="1"/>
    </row>
    <row r="94" spans="1:1">
      <c r="A94" t="s">
        <v>126</v>
      </c>
    </row>
    <row r="96" spans="1:1">
      <c r="A96" t="s">
        <v>127</v>
      </c>
    </row>
    <row r="97" spans="1:25">
      <c r="A97" t="s">
        <v>69</v>
      </c>
      <c r="B97" t="s">
        <v>1</v>
      </c>
      <c r="C97" t="s">
        <v>2</v>
      </c>
      <c r="D97" t="s">
        <v>3</v>
      </c>
      <c r="E97" t="s">
        <v>4</v>
      </c>
      <c r="F97" t="s">
        <v>5</v>
      </c>
      <c r="G97" t="s">
        <v>6</v>
      </c>
      <c r="H97" t="s">
        <v>7</v>
      </c>
      <c r="I97" t="s">
        <v>8</v>
      </c>
      <c r="J97" t="s">
        <v>9</v>
      </c>
      <c r="K97" t="s">
        <v>10</v>
      </c>
      <c r="L97" t="s">
        <v>11</v>
      </c>
      <c r="M97" t="s">
        <v>12</v>
      </c>
      <c r="N97" t="s">
        <v>13</v>
      </c>
      <c r="O97" t="s">
        <v>14</v>
      </c>
      <c r="P97" t="s">
        <v>15</v>
      </c>
      <c r="Q97" t="s">
        <v>16</v>
      </c>
      <c r="R97" s="14" t="s">
        <v>70</v>
      </c>
      <c r="S97" t="s">
        <v>71</v>
      </c>
      <c r="T97" t="s">
        <v>21</v>
      </c>
      <c r="U97" t="s">
        <v>22</v>
      </c>
      <c r="W97" t="s">
        <v>72</v>
      </c>
      <c r="X97" t="s">
        <v>73</v>
      </c>
      <c r="Y97" t="s">
        <v>74</v>
      </c>
    </row>
    <row r="98" spans="1:1">
      <c r="A98">
        <v>1</v>
      </c>
    </row>
    <row r="99" spans="1:1">
      <c r="A99">
        <v>2</v>
      </c>
    </row>
    <row r="100" spans="1:1">
      <c r="A100">
        <v>3</v>
      </c>
    </row>
    <row r="101" spans="1:1">
      <c r="A101">
        <v>4</v>
      </c>
    </row>
    <row r="125" spans="1:1">
      <c r="A125" t="s">
        <v>128</v>
      </c>
    </row>
    <row r="126" spans="1:1">
      <c r="A126" t="s">
        <v>39</v>
      </c>
    </row>
  </sheetData>
  <autoFilter ref="A2:Z88"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Totals</vt:lpstr>
      <vt:lpstr>PerGame</vt:lpstr>
      <vt:lpstr>Advanced</vt:lpstr>
      <vt:lpstr>17-18</vt:lpstr>
      <vt:lpstr>18-19</vt:lpstr>
      <vt:lpstr>19-20</vt:lpstr>
      <vt:lpstr>20-21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Seaky</cp:lastModifiedBy>
  <dcterms:created xsi:type="dcterms:W3CDTF">2016-04-04T09:09:00Z</dcterms:created>
  <dcterms:modified xsi:type="dcterms:W3CDTF">2018-06-20T03:48:30Z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