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f5c150732c7266b/Desktop/Financial/"/>
    </mc:Choice>
  </mc:AlternateContent>
  <xr:revisionPtr revIDLastSave="7" documentId="11_F11E3E2E2B8FAA78F923D93241407543F83304FE" xr6:coauthVersionLast="47" xr6:coauthVersionMax="47" xr10:uidLastSave="{B5DB5E1B-5E2F-4495-95A7-57C5C653401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M18" i="1" s="1"/>
  <c r="L11" i="1"/>
  <c r="M11" i="1" s="1"/>
  <c r="L15" i="1"/>
  <c r="M15" i="1" s="1"/>
  <c r="L13" i="1"/>
  <c r="M13" i="1" s="1"/>
  <c r="I5" i="1"/>
  <c r="H5" i="1"/>
  <c r="G5" i="1"/>
  <c r="F5" i="1"/>
  <c r="H15" i="1"/>
</calcChain>
</file>

<file path=xl/sharedStrings.xml><?xml version="1.0" encoding="utf-8"?>
<sst xmlns="http://schemas.openxmlformats.org/spreadsheetml/2006/main" count="31" uniqueCount="31">
  <si>
    <t>EL</t>
  </si>
  <si>
    <t>RF</t>
  </si>
  <si>
    <t>MR</t>
  </si>
  <si>
    <t>Beta</t>
  </si>
  <si>
    <t>1,14</t>
  </si>
  <si>
    <t>lvmh</t>
  </si>
  <si>
    <t>1,08</t>
  </si>
  <si>
    <t>capm</t>
  </si>
  <si>
    <t>0,86</t>
  </si>
  <si>
    <t>hermes</t>
  </si>
  <si>
    <t>0,76</t>
  </si>
  <si>
    <t>kering</t>
  </si>
  <si>
    <t>Year</t>
  </si>
  <si>
    <t>Average</t>
  </si>
  <si>
    <t>Closing Price</t>
  </si>
  <si>
    <t>Year Open</t>
  </si>
  <si>
    <t>Year High</t>
  </si>
  <si>
    <t>Year Low</t>
  </si>
  <si>
    <t>Year Close</t>
  </si>
  <si>
    <t>Annual</t>
  </si>
  <si>
    <t>% Change</t>
  </si>
  <si>
    <t>market return over 3 years</t>
  </si>
  <si>
    <t>close</t>
  </si>
  <si>
    <t>change in price</t>
  </si>
  <si>
    <t>Change in price = close from year 2 take year 1 ie 5978.06-4730.69</t>
  </si>
  <si>
    <t>change in price / prev close</t>
  </si>
  <si>
    <t>to get a % get the change in price and divide it by the previous close ie for 26.37% change get 1247.37 and divide it by 4730.69</t>
  </si>
  <si>
    <r>
      <t>KERING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>2,997%+1,14*(16,03%-2,997%)</t>
    </r>
  </si>
  <si>
    <r>
      <t>LMVH:</t>
    </r>
    <r>
      <rPr>
        <sz val="11"/>
        <color theme="1"/>
        <rFont val="Calibri"/>
        <family val="2"/>
        <scheme val="minor"/>
      </rPr>
      <t>2,997%+1,08*(16,03%-2,997%)</t>
    </r>
  </si>
  <si>
    <r>
      <t xml:space="preserve">HERMES: </t>
    </r>
    <r>
      <rPr>
        <sz val="10"/>
        <color theme="1"/>
        <rFont val="Arial"/>
        <family val="2"/>
      </rPr>
      <t>2,997</t>
    </r>
    <r>
      <rPr>
        <sz val="11"/>
        <color theme="1"/>
        <rFont val="Calibri"/>
        <family val="2"/>
        <scheme val="minor"/>
      </rPr>
      <t>%+0,76*(16,03%-2,997%)</t>
    </r>
  </si>
  <si>
    <r>
      <t>EssilorLuxottica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>2,997%+0,86*(16,03%-2,997%)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</si>
</sst>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040C28"/>
      <name val="Arial"/>
      <family val="2"/>
    </font>
    <font>
      <b/>
      <sz val="11"/>
      <color theme="1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D21" sqref="D21"/>
    </sheetView>
  </sheetViews>
  <sheetFormatPr defaultRowHeight="14.4" x14ac:dyDescent="0.3"/>
  <cols>
    <col min="1" max="1" width="41.33203125" bestFit="1" customWidth="1"/>
    <col min="2" max="2" width="10.44140625" customWidth="1"/>
    <col min="5" max="5" width="15.6640625" bestFit="1" customWidth="1"/>
    <col min="7" max="7" width="13.6640625" customWidth="1"/>
    <col min="12" max="12" width="13.33203125" bestFit="1" customWidth="1"/>
    <col min="13" max="13" width="23.88671875" bestFit="1" customWidth="1"/>
  </cols>
  <sheetData>
    <row r="1" spans="1:13" x14ac:dyDescent="0.3">
      <c r="A1" s="3"/>
      <c r="B1" s="3"/>
      <c r="C1" s="3"/>
      <c r="D1" s="3"/>
      <c r="E1" s="4"/>
      <c r="F1" s="4" t="s">
        <v>11</v>
      </c>
      <c r="G1" s="4" t="s">
        <v>5</v>
      </c>
      <c r="H1" s="4" t="s">
        <v>0</v>
      </c>
      <c r="I1" s="4" t="s">
        <v>9</v>
      </c>
      <c r="J1" s="4"/>
      <c r="K1" s="3"/>
      <c r="L1" s="3"/>
      <c r="M1" s="3"/>
    </row>
    <row r="2" spans="1:13" x14ac:dyDescent="0.3">
      <c r="A2" s="3" t="s">
        <v>1</v>
      </c>
      <c r="B2" s="5">
        <v>2.997E-2</v>
      </c>
      <c r="C2" s="3"/>
      <c r="D2" s="3"/>
      <c r="E2" s="3"/>
      <c r="F2" s="1"/>
      <c r="G2" s="1"/>
      <c r="H2" s="3"/>
      <c r="I2" s="3"/>
      <c r="J2" s="3"/>
      <c r="K2" s="3"/>
      <c r="L2" s="3"/>
      <c r="M2" s="3"/>
    </row>
    <row r="3" spans="1:13" x14ac:dyDescent="0.3">
      <c r="A3" s="3"/>
      <c r="B3" s="6"/>
      <c r="C3" s="3"/>
      <c r="D3" s="3"/>
      <c r="E3" s="3" t="s">
        <v>3</v>
      </c>
      <c r="F3" s="7" t="s">
        <v>4</v>
      </c>
      <c r="G3" s="1" t="s">
        <v>6</v>
      </c>
      <c r="H3" s="1" t="s">
        <v>8</v>
      </c>
      <c r="I3" s="1" t="s">
        <v>10</v>
      </c>
      <c r="J3" s="3"/>
      <c r="K3" s="3"/>
      <c r="L3" s="3"/>
      <c r="M3" s="3"/>
    </row>
    <row r="4" spans="1:13" x14ac:dyDescent="0.3">
      <c r="A4" s="3" t="s">
        <v>2</v>
      </c>
      <c r="B4" s="8">
        <v>7.8100000000000003E-2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3"/>
      <c r="B5" s="3"/>
      <c r="C5" s="3"/>
      <c r="D5" s="3" t="s">
        <v>7</v>
      </c>
      <c r="E5" s="6"/>
      <c r="F5" s="6">
        <f>SUM((7.81%+1.14)*(16.03%-2.997%))</f>
        <v>0.15875497299999999</v>
      </c>
      <c r="G5" s="6">
        <f>SUM((7.81%+1.08)*(16.03%-2.997%))</f>
        <v>0.15093517300000001</v>
      </c>
      <c r="H5" s="6">
        <f>SUM((7.81%+0.86)*(16.03%-2.997%))</f>
        <v>0.122262573</v>
      </c>
      <c r="I5" s="6">
        <f>SUM((7.81%+0.76)*(16.03%-2.997%))</f>
        <v>0.10922957300000001</v>
      </c>
      <c r="J5" s="3"/>
      <c r="K5" s="3"/>
      <c r="L5" s="3"/>
      <c r="M5" s="3"/>
    </row>
    <row r="6" spans="1:1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 t="s">
        <v>12</v>
      </c>
      <c r="B8" s="3" t="s">
        <v>13</v>
      </c>
      <c r="C8" s="3" t="s">
        <v>15</v>
      </c>
      <c r="D8" s="3" t="s">
        <v>16</v>
      </c>
      <c r="E8" s="3" t="s">
        <v>17</v>
      </c>
      <c r="F8" s="3" t="s">
        <v>18</v>
      </c>
      <c r="G8" s="3" t="s">
        <v>19</v>
      </c>
      <c r="H8" s="3"/>
      <c r="I8" s="3"/>
      <c r="J8" s="3"/>
      <c r="K8" s="3"/>
      <c r="L8" s="3"/>
      <c r="M8" s="3"/>
    </row>
    <row r="9" spans="1:13" x14ac:dyDescent="0.3">
      <c r="A9" s="3"/>
      <c r="B9" s="3" t="s">
        <v>14</v>
      </c>
      <c r="C9" s="3"/>
      <c r="D9" s="3"/>
      <c r="E9" s="3"/>
      <c r="F9" s="3"/>
      <c r="G9" s="3" t="s">
        <v>20</v>
      </c>
      <c r="H9" s="3"/>
      <c r="I9" s="3"/>
      <c r="J9" s="9"/>
      <c r="K9" s="9" t="s">
        <v>22</v>
      </c>
      <c r="L9" s="9" t="s">
        <v>23</v>
      </c>
      <c r="M9" s="9" t="s">
        <v>25</v>
      </c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9">
        <v>2018</v>
      </c>
      <c r="K10" s="10">
        <v>4730.6899999999996</v>
      </c>
      <c r="L10" s="9"/>
      <c r="M10" s="9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9"/>
      <c r="K11" s="10"/>
      <c r="L11" s="10">
        <f>SUM(K12-K10)</f>
        <v>1247.3700000000008</v>
      </c>
      <c r="M11" s="11">
        <f>SUM(L11/K10)</f>
        <v>0.26367612335621249</v>
      </c>
    </row>
    <row r="12" spans="1:13" x14ac:dyDescent="0.3">
      <c r="A12" s="3">
        <v>2019</v>
      </c>
      <c r="B12" s="3">
        <v>5459.68</v>
      </c>
      <c r="C12" s="3">
        <v>4689.3900000000003</v>
      </c>
      <c r="D12" s="3">
        <v>6037.39</v>
      </c>
      <c r="E12" s="3">
        <v>4611.49</v>
      </c>
      <c r="F12" s="3">
        <v>5978.06</v>
      </c>
      <c r="G12" s="6">
        <v>0.26369999999999999</v>
      </c>
      <c r="H12" s="3"/>
      <c r="I12" s="12"/>
      <c r="J12" s="9">
        <v>2019</v>
      </c>
      <c r="K12" s="10">
        <v>5978.06</v>
      </c>
      <c r="L12" s="9"/>
      <c r="M12" s="11"/>
    </row>
    <row r="13" spans="1:13" x14ac:dyDescent="0.3">
      <c r="A13" s="3">
        <v>2020</v>
      </c>
      <c r="B13" s="3">
        <v>5070.88</v>
      </c>
      <c r="C13" s="3">
        <v>6041.5</v>
      </c>
      <c r="D13" s="3">
        <v>6111.24</v>
      </c>
      <c r="E13" s="3">
        <v>3754.84</v>
      </c>
      <c r="F13" s="3">
        <v>5551.41</v>
      </c>
      <c r="G13" s="6">
        <v>-7.1400000000000005E-2</v>
      </c>
      <c r="H13" s="3"/>
      <c r="I13" s="3"/>
      <c r="J13" s="9"/>
      <c r="K13" s="10"/>
      <c r="L13" s="9">
        <f>SUM(K14-K12)</f>
        <v>-426.65000000000055</v>
      </c>
      <c r="M13" s="11">
        <f>SUM(L13/K12)</f>
        <v>-7.136930709962773E-2</v>
      </c>
    </row>
    <row r="14" spans="1:13" x14ac:dyDescent="0.3">
      <c r="A14" s="3">
        <v>2021</v>
      </c>
      <c r="B14" s="3">
        <v>6425.81</v>
      </c>
      <c r="C14" s="3">
        <v>5588.96</v>
      </c>
      <c r="D14" s="3">
        <v>7181.11</v>
      </c>
      <c r="E14" s="3">
        <v>5399.21</v>
      </c>
      <c r="F14" s="3">
        <v>7153.03</v>
      </c>
      <c r="G14" s="6">
        <v>0.28849999999999998</v>
      </c>
      <c r="H14" s="3"/>
      <c r="I14" s="12"/>
      <c r="J14" s="13">
        <v>2020</v>
      </c>
      <c r="K14" s="10">
        <v>5551.41</v>
      </c>
      <c r="L14" s="9"/>
      <c r="M14" s="11"/>
    </row>
    <row r="15" spans="1:13" ht="28.8" x14ac:dyDescent="0.3">
      <c r="A15" s="3"/>
      <c r="B15" s="12"/>
      <c r="C15" s="3"/>
      <c r="D15" s="3"/>
      <c r="E15" s="3"/>
      <c r="F15" s="3"/>
      <c r="G15" s="14" t="s">
        <v>21</v>
      </c>
      <c r="H15" s="6">
        <f>AVERAGE(G12:G14)</f>
        <v>0.16026666666666664</v>
      </c>
      <c r="I15" s="3"/>
      <c r="J15" s="9"/>
      <c r="K15" s="10"/>
      <c r="L15" s="9">
        <f>SUM(K16-K14)</f>
        <v>1601.62</v>
      </c>
      <c r="M15" s="11">
        <f t="shared" ref="M15" si="0">SUM(L15/K14)</f>
        <v>0.28850688383671896</v>
      </c>
    </row>
    <row r="16" spans="1:13" x14ac:dyDescent="0.3">
      <c r="A16" s="1" t="s">
        <v>27</v>
      </c>
      <c r="B16" s="3"/>
      <c r="C16" s="3"/>
      <c r="D16" s="3"/>
      <c r="E16" s="3"/>
      <c r="F16" s="3"/>
      <c r="G16" s="3"/>
      <c r="H16" s="3"/>
      <c r="I16" s="3"/>
      <c r="J16" s="9">
        <v>2021</v>
      </c>
      <c r="K16" s="10">
        <v>7153.03</v>
      </c>
      <c r="L16" s="9"/>
      <c r="M16" s="11"/>
    </row>
    <row r="17" spans="1:13" x14ac:dyDescent="0.3">
      <c r="A17" s="2" t="s">
        <v>28</v>
      </c>
      <c r="B17" s="3"/>
      <c r="C17" s="3"/>
      <c r="D17" s="3"/>
      <c r="E17" s="3"/>
      <c r="F17" s="3"/>
      <c r="G17" s="3"/>
      <c r="H17" s="3"/>
      <c r="I17" s="3"/>
      <c r="J17" s="9"/>
      <c r="K17" s="10"/>
      <c r="L17" s="10">
        <f>SUM(K18-K16)</f>
        <v>-679.26999999999953</v>
      </c>
      <c r="M17" s="11"/>
    </row>
    <row r="18" spans="1:13" x14ac:dyDescent="0.3">
      <c r="A18" s="1" t="s">
        <v>29</v>
      </c>
      <c r="B18" s="3"/>
      <c r="C18" s="3"/>
      <c r="D18" s="3"/>
      <c r="E18" s="15"/>
      <c r="F18" s="3"/>
      <c r="G18" s="3"/>
      <c r="H18" s="3"/>
      <c r="I18" s="3"/>
      <c r="J18" s="9">
        <v>2022</v>
      </c>
      <c r="K18" s="10">
        <v>6473.76</v>
      </c>
      <c r="L18" s="10"/>
      <c r="M18" s="11">
        <f>SUM(L17/K16)</f>
        <v>-9.4962554330122975E-2</v>
      </c>
    </row>
    <row r="19" spans="1:13" x14ac:dyDescent="0.3">
      <c r="A19" s="1" t="s">
        <v>30</v>
      </c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6"/>
      <c r="C20" s="3"/>
      <c r="D20" s="3"/>
      <c r="E20" s="3"/>
      <c r="F20" s="3"/>
      <c r="G20" s="3"/>
      <c r="H20" s="3"/>
      <c r="I20" s="3"/>
      <c r="J20" s="3" t="s">
        <v>24</v>
      </c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 t="s">
        <v>26</v>
      </c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Basquill</cp:lastModifiedBy>
  <dcterms:created xsi:type="dcterms:W3CDTF">2023-04-22T13:05:04Z</dcterms:created>
  <dcterms:modified xsi:type="dcterms:W3CDTF">2024-07-11T10:52:10Z</dcterms:modified>
</cp:coreProperties>
</file>