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-4880" yWindow="-21600" windowWidth="33640" windowHeight="21140" activeTab="4"/>
  </bookViews>
  <sheets>
    <sheet name="GUIDE" sheetId="8" r:id="rId1"/>
    <sheet name="NY#1" sheetId="2" r:id="rId2"/>
    <sheet name="WP+WT#1" sheetId="3" r:id="rId3"/>
    <sheet name="SK1+SK2#1" sheetId="5" r:id="rId4"/>
    <sheet name="DC#1" sheetId="4" r:id="rId5"/>
    <sheet name="BO#1" sheetId="6" r:id="rId6"/>
    <sheet name="NF#1" sheetId="7" r:id="rId7"/>
    <sheet name="BRK SHUTTLE" sheetId="1" r:id="rId8"/>
    <sheet name="EC NY 上车" sheetId="9" r:id="rId9"/>
    <sheet name="NB3" sheetId="10" r:id="rId10"/>
    <sheet name="美东接驳" sheetId="11" r:id="rId11"/>
  </sheets>
  <definedNames>
    <definedName name="_xlnm._FilterDatabase" localSheetId="0" hidden="1">GUIDE!#REF!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4" l="1"/>
  <c r="E22" i="4"/>
  <c r="D60" i="11"/>
  <c r="C60" i="11"/>
  <c r="D54" i="11"/>
  <c r="C54" i="11"/>
  <c r="D46" i="11"/>
  <c r="C46" i="11"/>
  <c r="D40" i="11"/>
  <c r="C40" i="11"/>
  <c r="D34" i="11"/>
  <c r="C34" i="11"/>
  <c r="D24" i="11"/>
  <c r="C24" i="11"/>
  <c r="D15" i="11"/>
  <c r="C15" i="11"/>
  <c r="Q28" i="10"/>
  <c r="P28" i="10"/>
  <c r="F16" i="10"/>
  <c r="E16" i="10"/>
  <c r="N12" i="10"/>
  <c r="N9" i="10"/>
  <c r="N13" i="10"/>
  <c r="N3" i="10"/>
  <c r="E19" i="9"/>
  <c r="D19" i="9"/>
  <c r="E13" i="9"/>
  <c r="D13" i="9"/>
  <c r="E10" i="2"/>
  <c r="N12" i="7"/>
  <c r="N11" i="7"/>
  <c r="N10" i="7"/>
  <c r="N9" i="7"/>
  <c r="N8" i="7"/>
  <c r="N7" i="7"/>
  <c r="N6" i="7"/>
  <c r="N5" i="7"/>
  <c r="N4" i="7"/>
  <c r="N14" i="7"/>
  <c r="N3" i="7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4" i="5"/>
  <c r="N3" i="5"/>
  <c r="L12" i="4"/>
  <c r="L11" i="4"/>
  <c r="L10" i="4"/>
  <c r="L9" i="4"/>
  <c r="L8" i="4"/>
  <c r="L7" i="4"/>
  <c r="L6" i="4"/>
  <c r="L5" i="4"/>
  <c r="L4" i="4"/>
  <c r="N12" i="3"/>
  <c r="N11" i="3"/>
  <c r="N10" i="3"/>
  <c r="N9" i="3"/>
  <c r="N8" i="3"/>
  <c r="N7" i="3"/>
  <c r="N6" i="3"/>
  <c r="N5" i="3"/>
  <c r="N4" i="3"/>
  <c r="N14" i="3"/>
  <c r="N3" i="3"/>
  <c r="N14" i="6"/>
  <c r="N3" i="6"/>
  <c r="L14" i="4"/>
  <c r="L3" i="4"/>
  <c r="N12" i="2"/>
  <c r="N11" i="2"/>
  <c r="N10" i="2"/>
  <c r="N9" i="2"/>
  <c r="N8" i="2"/>
  <c r="N7" i="2"/>
  <c r="N6" i="2"/>
  <c r="N5" i="2"/>
  <c r="N4" i="2"/>
  <c r="N14" i="2"/>
  <c r="N3" i="2"/>
  <c r="E11" i="1"/>
</calcChain>
</file>

<file path=xl/comments1.xml><?xml version="1.0" encoding="utf-8"?>
<comments xmlns="http://schemas.openxmlformats.org/spreadsheetml/2006/main">
  <authors>
    <author>Sally Zhang</author>
    <author>Ken Fung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请假12/2-12/22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请假12/13-1/11
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请假11/21-12/22&amp;1/2-2/15
</t>
        </r>
      </text>
    </comment>
    <comment ref="F84" authorId="1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NF
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请假11/15-2/1
</t>
        </r>
      </text>
    </comment>
    <comment ref="F86" authorId="1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DC
</t>
        </r>
      </text>
    </comment>
    <comment ref="F87" authorId="1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NF
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请假11/15-2/1
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请假11/7-2/9
</t>
        </r>
      </text>
    </comment>
  </commentList>
</comments>
</file>

<file path=xl/sharedStrings.xml><?xml version="1.0" encoding="utf-8"?>
<sst xmlns="http://schemas.openxmlformats.org/spreadsheetml/2006/main" count="1508" uniqueCount="717">
  <si>
    <t>*BROOKLYN 7:00 (接客人送到唐人街)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</si>
  <si>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</si>
  <si>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</si>
  <si>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</si>
  <si>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</si>
  <si>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</si>
  <si>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</si>
  <si>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</si>
  <si>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</si>
  <si>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</si>
  <si>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</si>
  <si>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</t>
  </si>
  <si>
    <t xml:space="preserve">日期: 2-18 </t>
  </si>
  <si>
    <t>U-SAVE-MAGGIE</t>
  </si>
  <si>
    <t>CHEN/JIANMEI</t>
  </si>
  <si>
    <t>646-881-7240</t>
  </si>
  <si>
    <t>BRK</t>
  </si>
  <si>
    <t>DC2</t>
  </si>
  <si>
    <t>LL146763</t>
  </si>
  <si>
    <t>SEAT#25-27</t>
  </si>
  <si>
    <t>走四方</t>
  </si>
  <si>
    <t>1929-218-9892</t>
  </si>
  <si>
    <t>BO2</t>
  </si>
  <si>
    <t>LL146769</t>
  </si>
  <si>
    <t>公司JIMIGO</t>
  </si>
  <si>
    <t>97273/A28097</t>
  </si>
  <si>
    <t>6465911740</t>
  </si>
  <si>
    <t>LL146776</t>
  </si>
  <si>
    <t>SEAT#15.16, 2/25改成2/18</t>
  </si>
  <si>
    <t>TAKETOURS</t>
  </si>
  <si>
    <t>FF01-469-9997</t>
  </si>
  <si>
    <t>09083769487</t>
  </si>
  <si>
    <t>NF2</t>
  </si>
  <si>
    <t>AUTO</t>
  </si>
  <si>
    <t>华夏-ANNIE</t>
  </si>
  <si>
    <t>631-530-6033,
13570295800</t>
  </si>
  <si>
    <t>LL146844</t>
  </si>
  <si>
    <t xml:space="preserve">CTT CHANGE TO BRK </t>
  </si>
  <si>
    <t xml:space="preserve">Happiness Travel </t>
  </si>
  <si>
    <t xml:space="preserve">MISS LAI  </t>
  </si>
  <si>
    <t xml:space="preserve">347 925 5418                                                            </t>
  </si>
  <si>
    <t>SK1</t>
  </si>
  <si>
    <t>LL146853</t>
  </si>
  <si>
    <t>日期：2-18</t>
  </si>
  <si>
    <t>團：纽约市区游</t>
  </si>
  <si>
    <t>備註/座位#</t>
  </si>
  <si>
    <t>Planed pax</t>
  </si>
  <si>
    <t>T4F</t>
  </si>
  <si>
    <t>E-523843</t>
  </si>
  <si>
    <t>89164479875</t>
  </si>
  <si>
    <t>CTT</t>
  </si>
  <si>
    <t>NY1</t>
  </si>
  <si>
    <t>available seats</t>
  </si>
  <si>
    <t>NAMEI-HEDY</t>
  </si>
  <si>
    <t>ZHOU/AO</t>
  </si>
  <si>
    <t>13066602712</t>
  </si>
  <si>
    <t>FLU</t>
  </si>
  <si>
    <t>ChinaTown</t>
  </si>
  <si>
    <t>C-581826</t>
  </si>
  <si>
    <t>86-15210659257;510920782@qq.com</t>
  </si>
  <si>
    <t xml:space="preserve">电话出国无法联系 可提前邮件联系  </t>
  </si>
  <si>
    <t>Flushing</t>
  </si>
  <si>
    <t>FT15-470-8387</t>
  </si>
  <si>
    <t>1 6478673600;
1 6478717996</t>
  </si>
  <si>
    <t>Jersey city</t>
  </si>
  <si>
    <t xml:space="preserve">Wannar </t>
  </si>
  <si>
    <t xml:space="preserve"> 97192/Z17021392774</t>
  </si>
  <si>
    <t>2404633302</t>
  </si>
  <si>
    <t>East Brunswick</t>
  </si>
  <si>
    <t>FS22-471-4077</t>
  </si>
  <si>
    <t>17062942302</t>
  </si>
  <si>
    <t>Parsippany</t>
  </si>
  <si>
    <t>Philadelphia</t>
  </si>
  <si>
    <t>Brooklyn</t>
  </si>
  <si>
    <t>Special</t>
  </si>
  <si>
    <t>Hold</t>
  </si>
  <si>
    <t>TOTAL pax</t>
  </si>
  <si>
    <t>團：Woodbury 奥特莱斯一日游(WP1)</t>
  </si>
  <si>
    <t>公司Shu</t>
  </si>
  <si>
    <t>97205/A28087</t>
  </si>
  <si>
    <t>718-687-9208</t>
  </si>
  <si>
    <t>WP1</t>
  </si>
  <si>
    <t>LL146702</t>
  </si>
  <si>
    <t>无待旅行</t>
  </si>
  <si>
    <t>xin H e</t>
  </si>
  <si>
    <t>13601727749</t>
  </si>
  <si>
    <t>LL146750</t>
  </si>
  <si>
    <t>East Coast Holidays(Ticket Dept)</t>
  </si>
  <si>
    <t>97245/3121554126/TD34088</t>
  </si>
  <si>
    <t xml:space="preserve">1-3239758538
</t>
  </si>
  <si>
    <t>SPC</t>
  </si>
  <si>
    <t>LL146739</t>
  </si>
  <si>
    <t>9:00am 时代广场</t>
  </si>
  <si>
    <t>97254/T2076743490/D34100</t>
  </si>
  <si>
    <t>8618621502239</t>
  </si>
  <si>
    <t>LL146745</t>
  </si>
  <si>
    <t>公司Stephanie</t>
  </si>
  <si>
    <t>97285/A28100</t>
  </si>
  <si>
    <t>347-331-6861</t>
  </si>
  <si>
    <t>LL146792</t>
  </si>
  <si>
    <t>WT1</t>
  </si>
  <si>
    <t>COZY TRAVEL-ALICE</t>
  </si>
  <si>
    <t>HUAN/HEHUA</t>
  </si>
  <si>
    <t>929-204-6548</t>
  </si>
  <si>
    <t>LL146764</t>
  </si>
  <si>
    <t>21 International</t>
  </si>
  <si>
    <t>97289； haoyu wang</t>
  </si>
  <si>
    <t>9293059928</t>
  </si>
  <si>
    <t>LL146795</t>
  </si>
  <si>
    <r>
      <t>團：华盛顿DC2天</t>
    </r>
    <r>
      <rPr>
        <b/>
        <sz val="24"/>
        <color rgb="FFFF0000"/>
        <rFont val="宋体"/>
        <family val="2"/>
        <scheme val="minor"/>
      </rPr>
      <t xml:space="preserve"> (不接DS2仙人洞)</t>
    </r>
  </si>
  <si>
    <t>公司SHERERY</t>
  </si>
  <si>
    <t>96737/F21219</t>
  </si>
  <si>
    <t>347-633-2955</t>
  </si>
  <si>
    <t>LL146220</t>
  </si>
  <si>
    <t>SEAT#13</t>
  </si>
  <si>
    <t xml:space="preserve"> FF24-469-6147</t>
  </si>
  <si>
    <t xml:space="preserve"> 9178347780;2038094751</t>
  </si>
  <si>
    <t>E-542683</t>
  </si>
  <si>
    <t>+1 9142725324</t>
  </si>
  <si>
    <t>LL146324</t>
  </si>
  <si>
    <t>US Apple</t>
  </si>
  <si>
    <t>97028; zheng,meizhu</t>
  </si>
  <si>
    <t>347－217-0778</t>
  </si>
  <si>
    <t>LL146521</t>
  </si>
  <si>
    <t>E-543979</t>
  </si>
  <si>
    <t>+1 9299556859</t>
  </si>
  <si>
    <t>LL146534</t>
  </si>
  <si>
    <t>E-544774</t>
  </si>
  <si>
    <t>1 9146467272</t>
  </si>
  <si>
    <t>EDI</t>
  </si>
  <si>
    <t>LL146668</t>
  </si>
  <si>
    <t>FE20-470-4007</t>
  </si>
  <si>
    <t>6097701261</t>
  </si>
  <si>
    <t>FN16-470-4577</t>
  </si>
  <si>
    <t>9179404082;9175356274</t>
  </si>
  <si>
    <t xml:space="preserve"> FT10-470-9547</t>
  </si>
  <si>
    <t xml:space="preserve"> 2015648155;2013678665</t>
  </si>
  <si>
    <t>JCC</t>
  </si>
  <si>
    <t>可能带：double fold-able stroller
尽量帮忙安排在一起</t>
  </si>
  <si>
    <t>FT13-470-8827</t>
  </si>
  <si>
    <t>5512259977;5512263830</t>
  </si>
  <si>
    <t>GOLDEN BUS TOURS</t>
  </si>
  <si>
    <t>2158; Avnish Varma</t>
  </si>
  <si>
    <t>6466238505</t>
  </si>
  <si>
    <t>LL146696</t>
  </si>
  <si>
    <t>FT10-470-9617</t>
  </si>
  <si>
    <t>12035504477;+12032521412</t>
  </si>
  <si>
    <t>FF14-471-0487</t>
  </si>
  <si>
    <t>1 9284094559</t>
  </si>
  <si>
    <t>FF16-471-0537</t>
  </si>
  <si>
    <t>7324769114;9082654898</t>
  </si>
  <si>
    <t xml:space="preserve"> FF12-471-0647</t>
  </si>
  <si>
    <t>4694429240</t>
  </si>
  <si>
    <t>TAKETOURS FE09-470-3297 X3 CXL</t>
  </si>
  <si>
    <t>FF19-471-1497</t>
  </si>
  <si>
    <t>3473948816</t>
  </si>
  <si>
    <t>金色CATHY</t>
  </si>
  <si>
    <t>97258/983</t>
  </si>
  <si>
    <t>7323074598</t>
  </si>
  <si>
    <t>LL146751</t>
  </si>
  <si>
    <t>SEAT#37-39</t>
  </si>
  <si>
    <t>FF27-471-2307 </t>
  </si>
  <si>
    <t xml:space="preserve"> 9293911943;9173413503</t>
  </si>
  <si>
    <t>日期：2-18-2017</t>
  </si>
  <si>
    <t>團：银冬滑雪1天团(SK1)</t>
  </si>
  <si>
    <t xml:space="preserve"> FF12-470-0457</t>
  </si>
  <si>
    <t>+966531866917;
+639996759484</t>
  </si>
  <si>
    <t>公司IVY</t>
  </si>
  <si>
    <t xml:space="preserve"> 96996/A28040</t>
  </si>
  <si>
    <t>646-338-8607
709644246@QQ.COM</t>
  </si>
  <si>
    <t>LL146482</t>
  </si>
  <si>
    <t>LULUTRIP</t>
  </si>
  <si>
    <t>170201-236187-429687-2 CN
YANG, XIAOQING</t>
  </si>
  <si>
    <t>+1-9172505174</t>
  </si>
  <si>
    <t>LL146783</t>
  </si>
  <si>
    <t>CHANGED FROM 2/25  已付套餐C：$90</t>
  </si>
  <si>
    <t>WONDERFUL TRAVEL</t>
  </si>
  <si>
    <t>347-506-9335</t>
  </si>
  <si>
    <t>LL146805</t>
  </si>
  <si>
    <t>HAVE FUN NEW YORK</t>
  </si>
  <si>
    <t>XIN/LI</t>
  </si>
  <si>
    <t>516-554-4888</t>
  </si>
  <si>
    <t>H</t>
  </si>
  <si>
    <t>LL146837</t>
  </si>
  <si>
    <t>景點聯繫人： Cassandra Sofis DirectLine： 862-307-7390， Office： 862-307-7396， 景點至少需要10個人才會charge Group rate(一定要在出行前24小時打給景點預訂)(票務部提供的信息)</t>
  </si>
  <si>
    <t>SK2</t>
  </si>
  <si>
    <t>S-44564</t>
  </si>
  <si>
    <t>16463846157
9176009928</t>
  </si>
  <si>
    <t>LL146443</t>
  </si>
  <si>
    <t>公司TIFFANY</t>
  </si>
  <si>
    <t>96933/F21265</t>
  </si>
  <si>
    <t>646-708-6467</t>
  </si>
  <si>
    <t>LL146444</t>
  </si>
  <si>
    <t>SEAT#13-15</t>
  </si>
  <si>
    <t>T4F E-541717/LL146442X2PAX CXL</t>
  </si>
  <si>
    <t>SK3</t>
  </si>
  <si>
    <t>E-544483</t>
  </si>
  <si>
    <t>3476364779</t>
  </si>
  <si>
    <t>LL146637</t>
  </si>
  <si>
    <t>917-686-4845</t>
  </si>
  <si>
    <t>H2/15</t>
  </si>
  <si>
    <t>SK4</t>
  </si>
  <si>
    <t>公司jenny</t>
  </si>
  <si>
    <t xml:space="preserve">97206/A28086 </t>
  </si>
  <si>
    <t>3479221317</t>
  </si>
  <si>
    <t>LL146703</t>
  </si>
  <si>
    <t>VENUS'S FRIENDS AND PLEASE HELP TO TAKE CARE, THANKS</t>
  </si>
  <si>
    <t>一共有6间房   导游1间+客人5间</t>
  </si>
  <si>
    <t>合并SK1, 2 天团客人最多可接13 位</t>
  </si>
  <si>
    <t>日期：02-18-2017</t>
  </si>
  <si>
    <t>團：2天波士頓  (BO2)</t>
  </si>
  <si>
    <t>FF13-469-5587</t>
  </si>
  <si>
    <t>6148043898</t>
  </si>
  <si>
    <t xml:space="preserve">FF20-470-0987 </t>
  </si>
  <si>
    <t>3472093077</t>
  </si>
  <si>
    <t>E-543604</t>
  </si>
  <si>
    <t>9178632525</t>
  </si>
  <si>
    <t>LL146480</t>
  </si>
  <si>
    <t>公司GRACE</t>
  </si>
  <si>
    <t xml:space="preserve">97124/F21308 </t>
  </si>
  <si>
    <t>917-605-8238</t>
  </si>
  <si>
    <t>LL146621</t>
  </si>
  <si>
    <t>SEAT#19.20</t>
  </si>
  <si>
    <t>FT14-470-8717</t>
  </si>
  <si>
    <t>9178894031</t>
  </si>
  <si>
    <t xml:space="preserve">C-583962-CN
</t>
  </si>
  <si>
    <t xml:space="preserve">86-13121985880 </t>
  </si>
  <si>
    <t>LL146682</t>
  </si>
  <si>
    <t>E-545017</t>
  </si>
  <si>
    <t>+1 5168353699</t>
  </si>
  <si>
    <t>LL146695</t>
  </si>
  <si>
    <t>3pax change to 4pax</t>
  </si>
  <si>
    <t>信航VIVIAN</t>
  </si>
  <si>
    <t>5875; Guilan Xu</t>
  </si>
  <si>
    <t>415-818-7193</t>
  </si>
  <si>
    <t>LL146718</t>
  </si>
  <si>
    <t>SEAT#21-23</t>
  </si>
  <si>
    <t>公司Jessica</t>
  </si>
  <si>
    <t>97228/F21338</t>
  </si>
  <si>
    <t xml:space="preserve"> 929-329-6414</t>
  </si>
  <si>
    <t>LL146723</t>
  </si>
  <si>
    <t>seat#17.18</t>
  </si>
  <si>
    <t>GOLDEN DAY TOUR SHERON</t>
  </si>
  <si>
    <t>518-309-2388</t>
  </si>
  <si>
    <t>LL146733</t>
  </si>
  <si>
    <t>SEAT#24.27.28</t>
  </si>
  <si>
    <t>公司STEPHANIE</t>
  </si>
  <si>
    <t xml:space="preserve"> 97240/A28091</t>
  </si>
  <si>
    <t>646-301-4473</t>
  </si>
  <si>
    <t>LL146736</t>
  </si>
  <si>
    <t>SEAT#25.26</t>
  </si>
  <si>
    <t>CCH sissi</t>
  </si>
  <si>
    <t>97293; ZHOU,ZHENG</t>
  </si>
  <si>
    <t>139-5920-6466, 138-5950-5691</t>
  </si>
  <si>
    <t>LL146801</t>
  </si>
  <si>
    <r>
      <t xml:space="preserve">seat#13.14 </t>
    </r>
    <r>
      <rPr>
        <sz val="9"/>
        <color theme="1"/>
        <rFont val="宋体"/>
        <family val="2"/>
        <scheme val="minor"/>
      </rPr>
      <t>（原37.38）</t>
    </r>
  </si>
  <si>
    <t>1 6508236235</t>
  </si>
  <si>
    <t>LL146784</t>
  </si>
  <si>
    <t xml:space="preserve"> FS17-471-2997</t>
  </si>
  <si>
    <t>9179996946;6468445859</t>
  </si>
  <si>
    <t>FS14-471-3877</t>
  </si>
  <si>
    <t>6462625175;2128100324</t>
  </si>
  <si>
    <t>Nexus Vicky</t>
  </si>
  <si>
    <t>718-679-3315</t>
  </si>
  <si>
    <t>LL146854</t>
  </si>
  <si>
    <t>seat#37.38</t>
  </si>
  <si>
    <t>公司Sherery</t>
  </si>
  <si>
    <t>651-529-4930</t>
  </si>
  <si>
    <t>LL146852</t>
  </si>
  <si>
    <t>seat#39.40</t>
  </si>
  <si>
    <t>FS14-471-5347</t>
  </si>
  <si>
    <t>2038245616;2035542346</t>
  </si>
  <si>
    <r>
      <t>團:美境尼加拉瀑布 2天 (NF2) (</t>
    </r>
    <r>
      <rPr>
        <b/>
        <sz val="28"/>
        <color rgb="FFFF0000"/>
        <rFont val="宋体"/>
        <family val="2"/>
        <scheme val="minor"/>
      </rPr>
      <t>不接NT2</t>
    </r>
    <r>
      <rPr>
        <b/>
        <sz val="28"/>
        <color theme="1"/>
        <rFont val="宋体"/>
        <family val="2"/>
        <scheme val="minor"/>
      </rPr>
      <t>)</t>
    </r>
  </si>
  <si>
    <t xml:space="preserve"> DN12-461-4607</t>
  </si>
  <si>
    <t>7188726544</t>
  </si>
  <si>
    <t>E-539011</t>
  </si>
  <si>
    <t>1 6467895839</t>
  </si>
  <si>
    <t>LL145705</t>
  </si>
  <si>
    <t xml:space="preserve"> JT23-468-9057</t>
  </si>
  <si>
    <t>98229198</t>
  </si>
  <si>
    <t>JT19-469-2737</t>
  </si>
  <si>
    <t>8327015549</t>
  </si>
  <si>
    <t>JT24-469-4387</t>
  </si>
  <si>
    <t>646-801-2313</t>
  </si>
  <si>
    <t>FF00-469-5417</t>
  </si>
  <si>
    <t>3475772819</t>
  </si>
  <si>
    <t>JT23-469-5317</t>
  </si>
  <si>
    <t>7602133881;7602131713</t>
  </si>
  <si>
    <t>PAR</t>
  </si>
  <si>
    <t xml:space="preserve"> FF24-469-9837</t>
  </si>
  <si>
    <t>9042589827</t>
  </si>
  <si>
    <t>FF22-470-0887</t>
  </si>
  <si>
    <t>8083916931</t>
  </si>
  <si>
    <t>170206-346767-431131-0 EN
Onyemuwa, Duncan Male</t>
  </si>
  <si>
    <t>9178562728</t>
  </si>
  <si>
    <t>LL146463</t>
  </si>
  <si>
    <t>FS18-470-1277</t>
  </si>
  <si>
    <t>82+01095209590
hiholla@naver.com</t>
  </si>
  <si>
    <t>FS23-470-2057</t>
  </si>
  <si>
    <t>62811464132</t>
  </si>
  <si>
    <t>please arrange the same bus</t>
  </si>
  <si>
    <t xml:space="preserve">FS05-470-2107 </t>
  </si>
  <si>
    <t>FS09-470-2267</t>
  </si>
  <si>
    <t>2018875135;
5167287945</t>
  </si>
  <si>
    <t>FE17-470-3617</t>
  </si>
  <si>
    <t>646-596-6549</t>
  </si>
  <si>
    <t>S-44627</t>
  </si>
  <si>
    <t>2018746966</t>
  </si>
  <si>
    <t>LL146559</t>
  </si>
  <si>
    <t xml:space="preserve">170209-347507-432511-0 EN
Srivastava, Mrityunjay </t>
  </si>
  <si>
    <t>19282652230</t>
  </si>
  <si>
    <t>LL146605</t>
  </si>
  <si>
    <t>FT18-470-9407</t>
  </si>
  <si>
    <t>4106249964;4439319743</t>
  </si>
  <si>
    <t>FF15-471-0507</t>
  </si>
  <si>
    <t xml:space="preserve"> 9178470681;9178470681</t>
  </si>
  <si>
    <t xml:space="preserve"> 97238/F21346</t>
  </si>
  <si>
    <t>646-726-0038</t>
  </si>
  <si>
    <t>LL146734</t>
  </si>
  <si>
    <t>SEAT#27.28</t>
  </si>
  <si>
    <t>FF10-471-1537</t>
  </si>
  <si>
    <t>702-767-3978;917-361-7218</t>
  </si>
  <si>
    <t>WONDER HOLDING</t>
  </si>
  <si>
    <t>97262; yang,lujie</t>
  </si>
  <si>
    <t>2673665167
2673374068</t>
  </si>
  <si>
    <t>LL146761</t>
  </si>
  <si>
    <t>已付套餐A：$90</t>
  </si>
  <si>
    <t>Departure Date : 2/18/2017</t>
  </si>
  <si>
    <t>SHUTTLE PICKUP人数：FLU 7:00 LL(34)/EC(4), BRK 7:00(14),EC(0)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</si>
  <si>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</si>
  <si>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</si>
  <si>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</si>
  <si>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</si>
  <si>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</si>
  <si>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</si>
  <si>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</si>
  <si>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</si>
  <si>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</si>
  <si>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</si>
  <si>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</si>
  <si>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</si>
  <si>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BRK 6:45</t>
  </si>
  <si>
    <t>1DC2+? EC(2/15*BUS#9)</t>
  </si>
  <si>
    <t>(配) ($4/P)jc star 59 (6168)/marvin 646-339-0282</t>
  </si>
  <si>
    <t>SEAN LU</t>
  </si>
  <si>
    <t>917-208-7030</t>
  </si>
  <si>
    <t>Quality Inn Tysons Corner</t>
  </si>
  <si>
    <t>7AM直接到唐人街</t>
  </si>
  <si>
    <t>FLU 6:45</t>
  </si>
  <si>
    <t>1BO2</t>
  </si>
  <si>
    <t>($4/P)qq international 56(567)/ 谢 718-838-8051</t>
  </si>
  <si>
    <t>BENNY CHEN</t>
  </si>
  <si>
    <t>718-501-9167</t>
  </si>
  <si>
    <t>Red Roof Plus Boston Woburn</t>
  </si>
  <si>
    <t>1NF2</t>
  </si>
  <si>
    <t>(配) ($4/P) d&amp;w 61(323)/ 李 917-650-7885</t>
  </si>
  <si>
    <t>STEPHANIE HU</t>
  </si>
  <si>
    <t>973-718-0448</t>
  </si>
  <si>
    <t>Days Inn at the Falls</t>
  </si>
  <si>
    <t>SK1+SK2</t>
  </si>
  <si>
    <t>(配) ($4/P)unitourexpress/skw 61 (210)/阿勇 347-530-4442</t>
  </si>
  <si>
    <t>ALLEN ZHAO</t>
  </si>
  <si>
    <t>347-327-2786</t>
  </si>
  <si>
    <t>Take care SK1</t>
  </si>
  <si>
    <t>2/18回程需要先送2天客人到酒店;
2/19早上另安排高顶VAN接驳第2天WOODBURY 行程.</t>
  </si>
  <si>
    <t>FELIX XU</t>
  </si>
  <si>
    <t>917-971-7893</t>
  </si>
  <si>
    <t>Take care SK2  La Quinta Inn &amp; Suites Clifton</t>
  </si>
  <si>
    <t>1WP+WT1</t>
  </si>
  <si>
    <t>转给一帆旅游718-888-1016</t>
  </si>
  <si>
    <t>1NY1</t>
  </si>
  <si>
    <t>(配)($4/P)N. A. C. INC 高頂 14 (705)/KRIS NING 347-567-8680</t>
  </si>
  <si>
    <t>EC</t>
  </si>
  <si>
    <t>(配) ($4/P)j&amp;f tours 59 (2013)/River 347-405-0763</t>
  </si>
  <si>
    <t>COCO LI</t>
  </si>
  <si>
    <t>917-470-1773</t>
  </si>
  <si>
    <t>(配)($4/P)N. A. C. INC 高頂 14 (804)/啊瑋718-427-6444</t>
  </si>
  <si>
    <t>TANA CAIREN</t>
  </si>
  <si>
    <t>347-654-6826</t>
  </si>
  <si>
    <t xml:space="preserve">#5 NY5C </t>
  </si>
  <si>
    <t>(配)($4/P)GARDEN TOUR 高顶 16 (850)/Joe (Zhou) Lin 917-362-7078</t>
  </si>
  <si>
    <t>ALLEN PAN</t>
  </si>
  <si>
    <t>917-214-7487</t>
  </si>
  <si>
    <t xml:space="preserve">Days Hotel East Brunswick </t>
  </si>
  <si>
    <t>#3 AP6DTF+WH</t>
  </si>
  <si>
    <t>($4/P)frank &amp; son 56 (704)/ lee 212-882-1177</t>
  </si>
  <si>
    <t>ALAN JING</t>
  </si>
  <si>
    <t>347-636-6577</t>
  </si>
  <si>
    <t>2ND STOP: Sheraton Edison Hotel 
3RD STOP: CHINATOWN</t>
  </si>
  <si>
    <t>包團</t>
  </si>
  <si>
    <t>CH03912EC-C(单租巴士）</t>
  </si>
  <si>
    <t>($1.5/p)All Florida Transportation (MIA) 58（1969) /Stephan 954-249-9199</t>
  </si>
  <si>
    <t>NA</t>
  </si>
  <si>
    <t xml:space="preserve">2/18 Fort Lauderdale–Hollywood International Airport, 100 Terminal Dr, Fort Lauderdale, FL 33315 </t>
  </si>
  <si>
    <t>2/18 10:30 Carnival Conquest, Port Everglades, 1850 Eller Drive Fort Lauderdale, Florida 33316</t>
  </si>
  <si>
    <t>自由女神NA,西点NA</t>
  </si>
  <si>
    <t>CH03656DC-B</t>
  </si>
  <si>
    <t>(配) ($3/P)t&amp;c  travel 36/郭师傅：(917) 893-0770</t>
  </si>
  <si>
    <t xml:space="preserve">YuanYuan Huang (F), </t>
  </si>
  <si>
    <t>DC</t>
  </si>
  <si>
    <t>Phone: 9178549469</t>
  </si>
  <si>
    <t>2/18  CA820   EWR   1325</t>
  </si>
  <si>
    <t xml:space="preserve">2/18Days Hotel East Brunswick
ADD:195 Rt. 18 South East Brunswick , NJ 08816 </t>
  </si>
  <si>
    <t>CH03665EC</t>
  </si>
  <si>
    <t>($3/P)suzy tours 28/ skol 973-409-1047</t>
  </si>
  <si>
    <t>JOHN ZHANG  M</t>
  </si>
  <si>
    <t xml:space="preserve"> 917-868-8738 </t>
  </si>
  <si>
    <t xml:space="preserve">2/18Days Hotel East Brunswick 
ADD:195 Rt. 18 South East Brunswick , NJ 08816  </t>
  </si>
  <si>
    <t>2/18CA819 EWR 11:25</t>
  </si>
  <si>
    <t>2/18自由女神15PPL,西点NA</t>
  </si>
  <si>
    <t>CH03820EC-C</t>
  </si>
  <si>
    <t>(配)Xiang Sir(M)/347-831-2760/EMAIL:xiangsir9999@gmail.com</t>
  </si>
  <si>
    <t>2/19  CZ600  JFK    0045</t>
  </si>
  <si>
    <t>2/18接Mount Olive Township School District  ADD:227 US Route 206,Suite 10,Flanders, NJ 07836</t>
  </si>
  <si>
    <t>CH03909DC-B</t>
  </si>
  <si>
    <t xml:space="preserve"> 7VAN司兼导Gary Liu (M), Phone: 6788871520</t>
  </si>
  <si>
    <t>2/18 Crowned Plaza Dulles, 2200 Centreville Rd, Herndon, VA 20170</t>
  </si>
  <si>
    <t xml:space="preserve">2/18  CA817 IAD 13:35 </t>
  </si>
  <si>
    <t>自由女神NA西点NA</t>
  </si>
  <si>
    <t>CH03878MIA-A</t>
  </si>
  <si>
    <t>7VAN司兼导Jessica Du（857-352-3128）</t>
  </si>
  <si>
    <t>MIA</t>
  </si>
  <si>
    <t xml:space="preserve">2/18Holiday inn Miami west ADD:7707 N.W. 103rd Street, Hialeah, FL, 33016 </t>
  </si>
  <si>
    <t>2/18  AA334  MIA  15：57</t>
  </si>
  <si>
    <t>CH03927ORL</t>
  </si>
  <si>
    <t xml:space="preserve"> 15座高顶司兼导Patrick Qin 3478520532 </t>
  </si>
  <si>
    <t>ORL</t>
  </si>
  <si>
    <t xml:space="preserve">2/18  Allure Resort Orlando   ADD:8444 International Drive,Orlando,32819,FL,US </t>
  </si>
  <si>
    <t>2/18  AA163 MCO 5:59 AM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</si>
  <si>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</si>
  <si>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</si>
  <si>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</si>
  <si>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</si>
  <si>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</si>
  <si>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</si>
  <si>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</si>
  <si>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NYC TOUR</t>
  </si>
  <si>
    <t>AP</t>
  </si>
  <si>
    <t>OP</t>
  </si>
  <si>
    <t>(配)($4/P)N. A. C. INC 高頂 14 (703)/Andy Huang(M)/646-715-6166</t>
  </si>
  <si>
    <t>(配)($4/P)N. A. C. INC 平頂 12 (302) /Liang Sir 347-880-4034</t>
  </si>
  <si>
    <t>(配)($4/P)LITTLE RED HAT 平頂 10 (202) /G.E 347-992-1138</t>
  </si>
  <si>
    <t>OFF</t>
  </si>
  <si>
    <t>(配)($4/P)LITTLE RED HAT 平頂 14(210)/ALEX Liang 631-520-4923</t>
  </si>
  <si>
    <t>(配)($4/P)LITTLE RED HAT 平頂 10(211)/Pan Sir 347-985-5328</t>
  </si>
  <si>
    <t>包团free day</t>
  </si>
  <si>
    <t>(配) ($4/P)N. A. C. INC 平頂 9 (301)/Presely Wong 646-217-9779</t>
  </si>
  <si>
    <t>接機人员</t>
  </si>
  <si>
    <t>唐人街安排</t>
  </si>
  <si>
    <t>TOM ZHANG</t>
  </si>
  <si>
    <t>929-300-6169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</si>
  <si>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</si>
  <si>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</si>
  <si>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</si>
  <si>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 xml:space="preserve">OLIVIA XIE </t>
  </si>
  <si>
    <t>646-262-5884</t>
  </si>
  <si>
    <t>辦公室秩序維護員</t>
  </si>
  <si>
    <t>在辦公室指引客人去洗手間，並不要讓客人走進
員工工作範圍。</t>
  </si>
  <si>
    <t>WENDY WEN</t>
  </si>
  <si>
    <t>646-671-2298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</si>
  <si>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</si>
  <si>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</si>
  <si>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PETER WANG</t>
  </si>
  <si>
    <t>347-399-6898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</si>
  <si>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</si>
  <si>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</si>
  <si>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</si>
  <si>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</si>
  <si>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</si>
  <si>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</si>
  <si>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</si>
  <si>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</si>
  <si>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</si>
  <si>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</si>
  <si>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</si>
  <si>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</si>
  <si>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</si>
  <si>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</si>
  <si>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</si>
  <si>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JANE WEI</t>
  </si>
  <si>
    <t>989-854-1758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</si>
  <si>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</si>
  <si>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</si>
  <si>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</si>
  <si>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HARVEY JAU</t>
  </si>
  <si>
    <t>562-652-8661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</si>
  <si>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</si>
  <si>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</si>
  <si>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</si>
  <si>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</si>
  <si>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</si>
  <si>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</si>
  <si>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</si>
  <si>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LIDI LI</t>
  </si>
  <si>
    <t>347-781-2702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</si>
  <si>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</si>
  <si>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VINCENT CHEN</t>
  </si>
  <si>
    <t>917-756-1029</t>
  </si>
  <si>
    <r>
      <rPr>
        <sz val="11"/>
        <color theme="1"/>
        <rFont val="宋体"/>
        <family val="2"/>
      </rPr>
      <t>負責SHUTTLE BUS#1</t>
    </r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</si>
  <si>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</si>
  <si>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</si>
  <si>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</si>
  <si>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</si>
  <si>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</si>
  <si>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</si>
  <si>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6:30-9:30</t>
  </si>
  <si>
    <t>JCC安排</t>
  </si>
  <si>
    <t>JACK RUAN</t>
  </si>
  <si>
    <t>646-919-8338</t>
  </si>
  <si>
    <t>Brooklyn安排</t>
  </si>
  <si>
    <t>CHLOE LONG</t>
  </si>
  <si>
    <t>917-951-6598</t>
  </si>
  <si>
    <t xml:space="preserve">XIAOQING  YANG   </t>
  </si>
  <si>
    <t xml:space="preserve">Ingle Travel ,Inc XIAOQING  YANG   </t>
  </si>
  <si>
    <t>646 898 9988</t>
  </si>
  <si>
    <t>2NY1</t>
  </si>
  <si>
    <t>KEVIN LIU 646-773-0302</t>
  </si>
  <si>
    <t>OTHER</t>
  </si>
  <si>
    <t>VAN#1</t>
  </si>
  <si>
    <t>Date:</t>
  </si>
  <si>
    <t>BUS#3</t>
  </si>
  <si>
    <t>TOUR:</t>
  </si>
  <si>
    <t>AP6DTF+WH</t>
  </si>
  <si>
    <t>GUIDE:</t>
  </si>
  <si>
    <t>NJ 7:00  上车：</t>
  </si>
  <si>
    <t>组号</t>
  </si>
  <si>
    <t>贵宾姓名</t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</si>
  <si>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</si>
  <si>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</si>
  <si>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</si>
  <si>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</si>
  <si>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</si>
  <si>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</si>
  <si>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</si>
  <si>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</si>
  <si>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</si>
  <si>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总数：</t>
  </si>
  <si>
    <t>Flushing  7:00 上车：</t>
  </si>
  <si>
    <t>EC160167</t>
  </si>
  <si>
    <t>DTFN2</t>
  </si>
  <si>
    <t>XIAOMEI LI</t>
  </si>
  <si>
    <t xml:space="preserve">FETI TRAVEL </t>
  </si>
  <si>
    <t>NY5</t>
  </si>
  <si>
    <t>139-981-11401 
136-240-28335</t>
  </si>
  <si>
    <t>唐人街   8:00 上车：</t>
  </si>
  <si>
    <t>EC159517</t>
  </si>
  <si>
    <t>ETFN1</t>
  </si>
  <si>
    <t>LIU YI</t>
  </si>
  <si>
    <t>USITRIP</t>
  </si>
  <si>
    <t>CT</t>
  </si>
  <si>
    <t>EWR</t>
  </si>
  <si>
    <t>AS773</t>
  </si>
  <si>
    <t>NY5E</t>
  </si>
  <si>
    <t>1-313-775-5746</t>
  </si>
  <si>
    <t>OTHER:</t>
  </si>
  <si>
    <t>日期：2/18</t>
  </si>
  <si>
    <t>團：小波东3天2夜</t>
  </si>
  <si>
    <t xml:space="preserve">EC BUS#5 NY5C </t>
  </si>
  <si>
    <t>CC1</t>
  </si>
  <si>
    <t>GO TO BUS</t>
  </si>
  <si>
    <t>FF13-469-9747</t>
  </si>
  <si>
    <t>(714) 467-9002
(714) 823-1344</t>
  </si>
  <si>
    <t>NY5C</t>
  </si>
  <si>
    <t>Edison</t>
  </si>
  <si>
    <t>Guide Name:</t>
  </si>
  <si>
    <t>ALLAN PAN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</si>
  <si>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</si>
  <si>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</si>
  <si>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</si>
  <si>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</si>
  <si>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</si>
  <si>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</si>
  <si>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</si>
  <si>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</si>
  <si>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</si>
  <si>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</si>
  <si>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</si>
  <si>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</si>
  <si>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</si>
  <si>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</si>
  <si>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</si>
  <si>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</si>
  <si>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WOODBURY安排</t>
  </si>
  <si>
    <t>NEW TOUR FOR WOODBURY</t>
  </si>
  <si>
    <t>另外安排中巴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</si>
  <si>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</si>
  <si>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</si>
  <si>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团上导游</t>
  </si>
  <si>
    <t>当天出团导游</t>
  </si>
  <si>
    <t>HOTEL:   Sheraton Edison Hotel 3N</t>
  </si>
  <si>
    <t>17FJE1</t>
  </si>
  <si>
    <t>JIANG BOWEN</t>
  </si>
  <si>
    <t>LULU TRIP(434037)</t>
  </si>
  <si>
    <t>AP5F</t>
  </si>
  <si>
    <t>客人第二天改为WP1</t>
  </si>
  <si>
    <t>86-1530-495-9888</t>
  </si>
  <si>
    <t>N/A</t>
  </si>
  <si>
    <t>HOTEL:  Sheraton Edison Hotel 2N</t>
  </si>
  <si>
    <t>17WN1</t>
  </si>
  <si>
    <t>LIU PENGHUI</t>
  </si>
  <si>
    <t>GUANGDONG YOUBANG LL:97079</t>
  </si>
  <si>
    <t>JFK</t>
  </si>
  <si>
    <t>MU297 </t>
  </si>
  <si>
    <t>AP3W</t>
  </si>
  <si>
    <t>151-3957-4555</t>
  </si>
  <si>
    <t>17WN2</t>
  </si>
  <si>
    <t>SUN JUN</t>
  </si>
  <si>
    <t>GUANGDONG YOUBANG LL:97110</t>
  </si>
  <si>
    <t>CZ399</t>
  </si>
  <si>
    <t>客人不来参团了</t>
  </si>
  <si>
    <t>130-2778-3432</t>
  </si>
  <si>
    <t>17WN3</t>
  </si>
  <si>
    <t>WANG YAJUN</t>
  </si>
  <si>
    <t>GUANGDONG YOUBANG LL:97216</t>
  </si>
  <si>
    <t>CA981</t>
  </si>
  <si>
    <t>139-0371-7051</t>
  </si>
  <si>
    <t>WR1</t>
  </si>
  <si>
    <t>ZHANG HAIGANG</t>
  </si>
  <si>
    <t>DA ZHEN INT'L LL:95223</t>
  </si>
  <si>
    <t>UA054</t>
  </si>
  <si>
    <t>UA1871</t>
  </si>
  <si>
    <t>AP8R</t>
  </si>
  <si>
    <t>626-905-3593</t>
  </si>
  <si>
    <t>WR3</t>
  </si>
  <si>
    <t>XIONG LIHUI</t>
  </si>
  <si>
    <t>CTRIP (2620735771 )</t>
  </si>
  <si>
    <t>AP9W</t>
  </si>
  <si>
    <t>携程订单
接机请举牌"携程" &amp; "熊力辉 X3"
请导游直接在团上收取服务费</t>
  </si>
  <si>
    <t>152-0633-2853</t>
  </si>
  <si>
    <t>AP8R/8L FOR WOODBURY</t>
  </si>
  <si>
    <t>HOTEL:  Sheraton Edison Hotel 1N/2N</t>
  </si>
  <si>
    <t>UR2</t>
  </si>
  <si>
    <t>LUO JINGHONG</t>
  </si>
  <si>
    <t>LL:96793  STEPHANIEWONG A28019</t>
  </si>
  <si>
    <t>UA3417</t>
  </si>
  <si>
    <t>AP9U</t>
  </si>
  <si>
    <t>因回程航班信息比团要求的要早，客人会提前跟导游商议自行打车去机场或者减少行程提前去机场</t>
  </si>
  <si>
    <t>913-284-6888</t>
  </si>
  <si>
    <t>R1</t>
  </si>
  <si>
    <t>CHEN YINGCONG</t>
  </si>
  <si>
    <t>CTRIP(2561011713)</t>
  </si>
  <si>
    <t>CZ699</t>
  </si>
  <si>
    <t>AP9R</t>
  </si>
  <si>
    <r>
      <t xml:space="preserve">携程订单
接机请举“携程”&amp;“陈颖聪 X2”
服务费请导游在团上直接收取
2/19航班信息未定 散接未打
</t>
    </r>
    <r>
      <rPr>
        <b/>
        <sz val="10"/>
        <color rgb="FFFF0000"/>
        <rFont val="Arial"/>
        <family val="2"/>
      </rPr>
      <t>2/19 CT离团</t>
    </r>
  </si>
  <si>
    <t>186-6303-2369 
138-0265-8738</t>
  </si>
  <si>
    <t>R2</t>
  </si>
  <si>
    <t>AVIS ADRIAN</t>
  </si>
  <si>
    <t>TOUR AMERICA</t>
  </si>
  <si>
    <t>CX830</t>
  </si>
  <si>
    <t>R3</t>
  </si>
  <si>
    <t>LIU JINGDONG</t>
  </si>
  <si>
    <t>AA TOURS</t>
  </si>
  <si>
    <t>AA028</t>
  </si>
  <si>
    <t>AA021</t>
  </si>
  <si>
    <t>818-699-5000</t>
  </si>
  <si>
    <t>CITY TOUR安排</t>
  </si>
  <si>
    <t>R BACK FOR CITY TOUR</t>
  </si>
  <si>
    <t>HOTEL:  Sheraton Edison Hotel 1N</t>
  </si>
  <si>
    <t>DR1</t>
  </si>
  <si>
    <t>FENG JUN</t>
  </si>
  <si>
    <t>LULUTRIP（419711）</t>
  </si>
  <si>
    <t>DC6R</t>
  </si>
  <si>
    <t>包含门票康宁玻璃中心X3
帝国大厦X3
自由女神X3
航空母舰X3
费用已BILL代理</t>
  </si>
  <si>
    <t>177-6779-2133</t>
  </si>
  <si>
    <t>TANA</t>
  </si>
  <si>
    <t>5PM</t>
  </si>
  <si>
    <t>DAR1</t>
  </si>
  <si>
    <t>CHEN LEI</t>
  </si>
  <si>
    <t>GNS</t>
  </si>
  <si>
    <t>SCI</t>
  </si>
  <si>
    <t>NYC</t>
  </si>
  <si>
    <t>DAP7R</t>
  </si>
  <si>
    <t>608-331-7534</t>
  </si>
  <si>
    <t>TSR1</t>
  </si>
  <si>
    <t>XIA ZHENG</t>
  </si>
  <si>
    <t>DL1583</t>
  </si>
  <si>
    <t>DL496</t>
  </si>
  <si>
    <t>AP7R</t>
  </si>
  <si>
    <t>86 13801688987</t>
  </si>
  <si>
    <t xml:space="preserve">AP3W/F BACK FOR CITY TOUR </t>
  </si>
  <si>
    <t>HOTEL:  Sheraton Edison Hotel 1N(Already check-in yesterday)</t>
  </si>
  <si>
    <t>16FN1</t>
  </si>
  <si>
    <t>CUI LING</t>
  </si>
  <si>
    <t>CHUN QIU INC</t>
  </si>
  <si>
    <t>UA88</t>
  </si>
  <si>
    <t>AP3F</t>
  </si>
  <si>
    <t>放弃行程，取消酒店</t>
  </si>
  <si>
    <t>86-13156248658</t>
  </si>
  <si>
    <t>AP5N BACK FOR CITY TOUR</t>
  </si>
  <si>
    <t xml:space="preserve">HOTEL:  Days Hotel East Brunswick </t>
  </si>
  <si>
    <t>14DN1</t>
  </si>
  <si>
    <t>HU YUN CHIH</t>
  </si>
  <si>
    <t>LUCWINGS TRAVEL</t>
  </si>
  <si>
    <t>AA172</t>
  </si>
  <si>
    <t>AA21</t>
  </si>
  <si>
    <t>AP5N</t>
  </si>
  <si>
    <t>628-220-8699</t>
  </si>
  <si>
    <t>JAYANT HUANG 646-288-3863/SIMON LIANG 347-463-0104</t>
  </si>
  <si>
    <t>TRANSFER安排</t>
  </si>
  <si>
    <t>NEW TOUR FOR FREE TOUR</t>
  </si>
  <si>
    <t>HOTEL:   Sheraton Edison Hotel 2N</t>
  </si>
  <si>
    <t>FR2</t>
  </si>
  <si>
    <t>LI ZHUO</t>
  </si>
  <si>
    <t>CA989</t>
  </si>
  <si>
    <t>AP9F</t>
  </si>
  <si>
    <t>86 18766307226</t>
  </si>
  <si>
    <t>Presely Wong 646-217-9779</t>
  </si>
  <si>
    <t>从酒店接到公司交给ALLEN PAN</t>
  </si>
  <si>
    <t xml:space="preserve">HOTEL:   Sheraton Edison Hotel </t>
  </si>
  <si>
    <t>AC1</t>
  </si>
  <si>
    <t>CHEN YONGRU</t>
  </si>
  <si>
    <t xml:space="preserve">ALL AMERICA TRAVEL </t>
  </si>
  <si>
    <t xml:space="preserve">JFK </t>
  </si>
  <si>
    <t>B6-582</t>
  </si>
  <si>
    <t>AP6C</t>
  </si>
  <si>
    <t xml:space="preserve">2/22 Transfer (AP6C结束团在法拉盛下车后，送客人到加订酒店The Asitic hotel  Flu)
2/22  BOOK 3ROOMS X 1N   The Asitic Hotel  Flushing
Room#1: CHEN, YONG RU  conf.#: 8052595
Room#2: YE GUOZHEN ; conf.#: 8052597
Room#3: LI YANG conf.#: 8052598
2/23 Transfer （Pickup Time : 6:40AM  ）
从The Asitic酒店大厅接客人送到法拉盛敦成酒家参加local市区游一天
2/23 New York City Tour One Day  (@7:00 AM Flushing )
2/23 Transfer ( 市区游结束后客人回到唐人街，然后送客人到JFK）
2/23 JFK AA185 21:00
</t>
  </si>
  <si>
    <t>(配) ($4/P)jc star 59 (6168)/marvin 646-339-0282</t>
    <phoneticPr fontId="8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</si>
</sst>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;@"/>
    <numFmt numFmtId="177" formatCode="[$-F800]dddd\,\ mmmm\ dd\,\ yyyy"/>
    <numFmt numFmtId="178" formatCode="h:mm;@"/>
    <numFmt numFmtId="179" formatCode="m/d;@"/>
    <numFmt numFmtId="180" formatCode="0;[Red]0"/>
    <numFmt numFmtId="181" formatCode="[$-F400]h:mm:ss\ AM/PM"/>
    <numFmt numFmtId="182" formatCode="0.00_);[Red]\(0.00\)"/>
    <numFmt numFmtId="183" formatCode="0_);[Red]\(0\)"/>
  </numFmts>
  <fonts count="8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28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24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24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name val="Arial"/>
      <family val="2"/>
    </font>
    <font>
      <b/>
      <sz val="28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8"/>
      <color rgb="FF00206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28"/>
      <color rgb="FFFF0000"/>
      <name val="宋体"/>
      <family val="2"/>
      <scheme val="minor"/>
    </font>
    <font>
      <sz val="9"/>
      <color rgb="FF000000"/>
      <name val="Arial"/>
      <family val="2"/>
    </font>
    <font>
      <b/>
      <sz val="26"/>
      <color theme="1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0"/>
      <name val="Times New Roman"/>
      <family val="1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b/>
      <sz val="12.1"/>
      <color theme="1"/>
      <name val="宋体"/>
      <family val="2"/>
      <scheme val="minor"/>
    </font>
    <font>
      <sz val="12.1"/>
      <color theme="1"/>
      <name val="宋体"/>
      <family val="2"/>
      <scheme val="minor"/>
    </font>
    <font>
      <b/>
      <sz val="12"/>
      <name val="Times New Roman"/>
      <family val="1"/>
    </font>
    <font>
      <sz val="10"/>
      <color theme="1"/>
      <name val="宋体"/>
      <family val="2"/>
      <scheme val="minor"/>
    </font>
    <font>
      <b/>
      <sz val="11"/>
      <name val="Times New Roman"/>
      <family val="1"/>
    </font>
    <font>
      <b/>
      <sz val="8"/>
      <color theme="1"/>
      <name val="微软雅黑"/>
      <family val="2"/>
      <charset val="134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sz val="10"/>
      <color theme="1"/>
      <name val="Arial"/>
      <family val="2"/>
    </font>
    <font>
      <b/>
      <sz val="13.2"/>
      <color theme="1"/>
      <name val="宋体"/>
      <family val="2"/>
      <scheme val="minor"/>
    </font>
    <font>
      <b/>
      <sz val="12.1"/>
      <color rgb="FF00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2"/>
      <color rgb="FFFF0000"/>
      <name val="Times New Roman"/>
      <family val="1"/>
    </font>
    <font>
      <b/>
      <sz val="10"/>
      <name val="宋体"/>
      <family val="2"/>
      <scheme val="minor"/>
    </font>
    <font>
      <b/>
      <sz val="11"/>
      <name val="宋体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2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26"/>
      <color theme="1"/>
      <name val="宋体"/>
      <family val="2"/>
      <scheme val="minor"/>
    </font>
    <font>
      <b/>
      <sz val="26"/>
      <color indexed="10"/>
      <name val="Arial"/>
      <family val="2"/>
    </font>
    <font>
      <sz val="26"/>
      <color theme="1"/>
      <name val="Arial"/>
      <family val="2"/>
    </font>
    <font>
      <sz val="24"/>
      <color theme="1"/>
      <name val="Arial"/>
      <family val="2"/>
    </font>
    <font>
      <b/>
      <sz val="26"/>
      <color rgb="FFFF0000"/>
      <name val="Arial"/>
      <family val="2"/>
    </font>
    <font>
      <b/>
      <sz val="26"/>
      <name val="Arial"/>
      <family val="2"/>
    </font>
    <font>
      <sz val="26"/>
      <color rgb="FFFF0000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b/>
      <sz val="18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176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1" fillId="0" borderId="0"/>
    <xf numFmtId="0" fontId="12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3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2" fillId="0" borderId="0"/>
    <xf numFmtId="176" fontId="13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7" fontId="1" fillId="0" borderId="0"/>
    <xf numFmtId="177" fontId="1" fillId="0" borderId="0"/>
    <xf numFmtId="0" fontId="13" fillId="0" borderId="0"/>
    <xf numFmtId="0" fontId="70" fillId="0" borderId="0">
      <alignment vertical="center"/>
    </xf>
  </cellStyleXfs>
  <cellXfs count="580">
    <xf numFmtId="0" fontId="0" fillId="0" borderId="0" xfId="0"/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5" fillId="0" borderId="1" xfId="0" applyFont="1" applyBorder="1"/>
    <xf numFmtId="0" fontId="0" fillId="2" borderId="2" xfId="0" applyFill="1" applyBorder="1"/>
    <xf numFmtId="0" fontId="6" fillId="3" borderId="2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0" fillId="3" borderId="0" xfId="0" applyFill="1" applyBorder="1"/>
    <xf numFmtId="0" fontId="8" fillId="0" borderId="3" xfId="0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49" fontId="8" fillId="2" borderId="4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16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16" fontId="0" fillId="2" borderId="2" xfId="0" applyNumberForma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16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/>
    <xf numFmtId="49" fontId="0" fillId="2" borderId="1" xfId="0" applyNumberFormat="1" applyFont="1" applyFill="1" applyBorder="1" applyAlignment="1">
      <alignment horizontal="left"/>
    </xf>
    <xf numFmtId="16" fontId="0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49" fontId="0" fillId="2" borderId="2" xfId="0" applyNumberFormat="1" applyFill="1" applyBorder="1" applyAlignment="1">
      <alignment horizontal="left" wrapText="1"/>
    </xf>
    <xf numFmtId="0" fontId="0" fillId="0" borderId="1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5" fillId="0" borderId="0" xfId="0" applyFont="1"/>
    <xf numFmtId="0" fontId="0" fillId="10" borderId="1" xfId="0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9" borderId="1" xfId="0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2" fillId="11" borderId="2" xfId="0" applyFont="1" applyFill="1" applyBorder="1" applyAlignment="1">
      <alignment horizontal="left"/>
    </xf>
    <xf numFmtId="49" fontId="2" fillId="11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23" fillId="12" borderId="1" xfId="0" applyFont="1" applyFill="1" applyBorder="1" applyAlignment="1"/>
    <xf numFmtId="0" fontId="2" fillId="12" borderId="1" xfId="0" applyFont="1" applyFill="1" applyBorder="1" applyAlignment="1"/>
    <xf numFmtId="0" fontId="17" fillId="12" borderId="1" xfId="0" applyFont="1" applyFill="1" applyBorder="1" applyAlignment="1"/>
    <xf numFmtId="0" fontId="17" fillId="12" borderId="1" xfId="0" applyNumberFormat="1" applyFont="1" applyFill="1" applyBorder="1" applyAlignment="1"/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49" fontId="0" fillId="13" borderId="1" xfId="0" applyNumberFormat="1" applyFill="1" applyBorder="1" applyAlignment="1">
      <alignment horizontal="left"/>
    </xf>
    <xf numFmtId="0" fontId="0" fillId="13" borderId="1" xfId="0" applyFill="1" applyBorder="1"/>
    <xf numFmtId="0" fontId="24" fillId="2" borderId="1" xfId="0" applyFont="1" applyFill="1" applyBorder="1" applyAlignment="1">
      <alignment horizontal="left"/>
    </xf>
    <xf numFmtId="0" fontId="25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27" fillId="0" borderId="0" xfId="0" applyFont="1"/>
    <xf numFmtId="0" fontId="0" fillId="0" borderId="0" xfId="0" applyAlignment="1"/>
    <xf numFmtId="0" fontId="0" fillId="2" borderId="1" xfId="0" applyFill="1" applyBorder="1" applyAlignment="1">
      <alignment horizontal="left" wrapText="1"/>
    </xf>
    <xf numFmtId="0" fontId="0" fillId="14" borderId="2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29" fillId="0" borderId="0" xfId="0" applyFont="1"/>
    <xf numFmtId="0" fontId="20" fillId="0" borderId="1" xfId="0" applyFont="1" applyBorder="1"/>
    <xf numFmtId="0" fontId="1" fillId="0" borderId="0" xfId="31" applyNumberFormat="1" applyFill="1"/>
    <xf numFmtId="0" fontId="17" fillId="16" borderId="15" xfId="31" applyNumberFormat="1" applyFont="1" applyFill="1" applyBorder="1" applyAlignment="1">
      <alignment horizontal="center" vertical="center" wrapText="1"/>
    </xf>
    <xf numFmtId="0" fontId="17" fillId="16" borderId="16" xfId="31" applyNumberFormat="1" applyFont="1" applyFill="1" applyBorder="1" applyAlignment="1">
      <alignment horizontal="center" vertical="center" wrapText="1"/>
    </xf>
    <xf numFmtId="0" fontId="9" fillId="0" borderId="0" xfId="31" applyNumberFormat="1" applyFont="1" applyFill="1"/>
    <xf numFmtId="0" fontId="2" fillId="0" borderId="17" xfId="31" applyNumberFormat="1" applyFont="1" applyFill="1" applyBorder="1" applyAlignment="1">
      <alignment horizontal="left" vertical="center" wrapText="1"/>
    </xf>
    <xf numFmtId="177" fontId="23" fillId="9" borderId="0" xfId="31" applyFont="1" applyFill="1"/>
    <xf numFmtId="0" fontId="2" fillId="0" borderId="18" xfId="31" applyNumberFormat="1" applyFont="1" applyBorder="1" applyAlignment="1">
      <alignment horizontal="left" vertical="center" wrapText="1"/>
    </xf>
    <xf numFmtId="177" fontId="31" fillId="2" borderId="19" xfId="31" applyFont="1" applyFill="1" applyBorder="1"/>
    <xf numFmtId="0" fontId="32" fillId="0" borderId="18" xfId="31" applyNumberFormat="1" applyFont="1" applyFill="1" applyBorder="1" applyAlignment="1">
      <alignment horizontal="left" vertical="center" wrapText="1"/>
    </xf>
    <xf numFmtId="177" fontId="33" fillId="2" borderId="15" xfId="31" applyNumberFormat="1" applyFont="1" applyFill="1" applyBorder="1" applyAlignment="1">
      <alignment horizontal="left" vertical="center"/>
    </xf>
    <xf numFmtId="177" fontId="34" fillId="2" borderId="15" xfId="31" applyNumberFormat="1" applyFont="1" applyFill="1" applyBorder="1" applyAlignment="1">
      <alignment horizontal="center" vertical="center" wrapText="1"/>
    </xf>
    <xf numFmtId="0" fontId="0" fillId="0" borderId="18" xfId="31" applyNumberFormat="1" applyFont="1" applyFill="1" applyBorder="1" applyAlignment="1">
      <alignment horizontal="left" vertical="center" wrapText="1"/>
    </xf>
    <xf numFmtId="177" fontId="0" fillId="4" borderId="20" xfId="31" applyNumberFormat="1" applyFont="1" applyFill="1" applyBorder="1" applyAlignment="1">
      <alignment horizontal="left" vertical="center" wrapText="1"/>
    </xf>
    <xf numFmtId="177" fontId="35" fillId="9" borderId="21" xfId="31" applyFont="1" applyFill="1" applyBorder="1"/>
    <xf numFmtId="0" fontId="2" fillId="0" borderId="18" xfId="31" applyNumberFormat="1" applyFont="1" applyFill="1" applyBorder="1" applyAlignment="1">
      <alignment horizontal="left" vertical="center" wrapText="1"/>
    </xf>
    <xf numFmtId="177" fontId="31" fillId="2" borderId="22" xfId="31" applyFont="1" applyFill="1" applyBorder="1"/>
    <xf numFmtId="0" fontId="0" fillId="0" borderId="20" xfId="31" applyNumberFormat="1" applyFont="1" applyFill="1" applyBorder="1" applyAlignment="1">
      <alignment horizontal="left" vertical="center" wrapText="1"/>
    </xf>
    <xf numFmtId="177" fontId="36" fillId="0" borderId="21" xfId="31" applyFont="1" applyBorder="1"/>
    <xf numFmtId="177" fontId="33" fillId="2" borderId="23" xfId="31" applyNumberFormat="1" applyFont="1" applyFill="1" applyBorder="1" applyAlignment="1">
      <alignment vertical="center"/>
    </xf>
    <xf numFmtId="177" fontId="34" fillId="2" borderId="15" xfId="31" applyNumberFormat="1" applyFont="1" applyFill="1" applyBorder="1" applyAlignment="1">
      <alignment horizontal="center" vertical="center"/>
    </xf>
    <xf numFmtId="177" fontId="34" fillId="2" borderId="24" xfId="31" applyNumberFormat="1" applyFont="1" applyFill="1" applyBorder="1" applyAlignment="1">
      <alignment horizontal="center" vertical="center"/>
    </xf>
    <xf numFmtId="177" fontId="31" fillId="2" borderId="25" xfId="31" applyFont="1" applyFill="1" applyBorder="1"/>
    <xf numFmtId="49" fontId="33" fillId="2" borderId="16" xfId="31" applyNumberFormat="1" applyFont="1" applyFill="1" applyBorder="1" applyAlignment="1">
      <alignment horizontal="left" vertical="center" wrapText="1"/>
    </xf>
    <xf numFmtId="0" fontId="2" fillId="9" borderId="18" xfId="31" applyNumberFormat="1" applyFont="1" applyFill="1" applyBorder="1" applyAlignment="1">
      <alignment horizontal="left" vertical="center" wrapText="1"/>
    </xf>
    <xf numFmtId="178" fontId="0" fillId="0" borderId="26" xfId="31" applyNumberFormat="1" applyFont="1" applyFill="1" applyBorder="1" applyAlignment="1">
      <alignment horizontal="left" vertical="center" wrapText="1"/>
    </xf>
    <xf numFmtId="0" fontId="37" fillId="0" borderId="26" xfId="31" applyNumberFormat="1" applyFont="1" applyFill="1" applyBorder="1" applyAlignment="1">
      <alignment horizontal="left" vertical="center" wrapText="1"/>
    </xf>
    <xf numFmtId="0" fontId="37" fillId="0" borderId="18" xfId="31" applyNumberFormat="1" applyFont="1" applyFill="1" applyBorder="1" applyAlignment="1">
      <alignment horizontal="left" vertical="center" wrapText="1"/>
    </xf>
    <xf numFmtId="0" fontId="32" fillId="0" borderId="26" xfId="31" applyNumberFormat="1" applyFont="1" applyFill="1" applyBorder="1" applyAlignment="1">
      <alignment horizontal="left" vertical="center" wrapText="1"/>
    </xf>
    <xf numFmtId="177" fontId="33" fillId="15" borderId="15" xfId="31" applyNumberFormat="1" applyFont="1" applyFill="1" applyBorder="1" applyAlignment="1">
      <alignment horizontal="left" vertical="center"/>
    </xf>
    <xf numFmtId="177" fontId="34" fillId="15" borderId="15" xfId="31" applyNumberFormat="1" applyFont="1" applyFill="1" applyBorder="1" applyAlignment="1">
      <alignment horizontal="center" vertical="center" wrapText="1"/>
    </xf>
    <xf numFmtId="0" fontId="0" fillId="0" borderId="26" xfId="31" applyNumberFormat="1" applyFont="1" applyFill="1" applyBorder="1" applyAlignment="1">
      <alignment horizontal="left" vertical="center" wrapText="1"/>
    </xf>
    <xf numFmtId="0" fontId="0" fillId="0" borderId="27" xfId="31" applyNumberFormat="1" applyFont="1" applyFill="1" applyBorder="1" applyAlignment="1">
      <alignment horizontal="left" vertical="center" wrapText="1"/>
    </xf>
    <xf numFmtId="0" fontId="2" fillId="0" borderId="26" xfId="31" applyNumberFormat="1" applyFont="1" applyFill="1" applyBorder="1" applyAlignment="1">
      <alignment horizontal="left" vertical="center" wrapText="1"/>
    </xf>
    <xf numFmtId="177" fontId="31" fillId="0" borderId="0" xfId="31" applyFont="1"/>
    <xf numFmtId="0" fontId="2" fillId="0" borderId="28" xfId="31" applyNumberFormat="1" applyFont="1" applyFill="1" applyBorder="1" applyAlignment="1">
      <alignment horizontal="left" vertical="center" wrapText="1"/>
    </xf>
    <xf numFmtId="0" fontId="1" fillId="0" borderId="29" xfId="31" applyNumberFormat="1" applyFill="1" applyBorder="1" applyAlignment="1">
      <alignment horizontal="left" vertical="center" wrapText="1"/>
    </xf>
    <xf numFmtId="0" fontId="2" fillId="0" borderId="29" xfId="31" applyNumberFormat="1" applyFont="1" applyFill="1" applyBorder="1" applyAlignment="1">
      <alignment horizontal="left" vertical="center" wrapText="1"/>
    </xf>
    <xf numFmtId="0" fontId="37" fillId="0" borderId="29" xfId="31" applyNumberFormat="1" applyFont="1" applyFill="1" applyBorder="1" applyAlignment="1">
      <alignment horizontal="left" vertical="center" wrapText="1"/>
    </xf>
    <xf numFmtId="0" fontId="32" fillId="0" borderId="29" xfId="31" applyNumberFormat="1" applyFont="1" applyFill="1" applyBorder="1" applyAlignment="1">
      <alignment horizontal="left" vertical="center" wrapText="1"/>
    </xf>
    <xf numFmtId="0" fontId="0" fillId="0" borderId="29" xfId="31" applyNumberFormat="1" applyFont="1" applyFill="1" applyBorder="1" applyAlignment="1">
      <alignment horizontal="left" vertical="center" wrapText="1"/>
    </xf>
    <xf numFmtId="0" fontId="0" fillId="0" borderId="30" xfId="31" applyNumberFormat="1" applyFont="1" applyFill="1" applyBorder="1" applyAlignment="1">
      <alignment horizontal="left" vertical="center" wrapText="1"/>
    </xf>
    <xf numFmtId="0" fontId="2" fillId="0" borderId="31" xfId="31" applyNumberFormat="1" applyFont="1" applyFill="1" applyBorder="1" applyAlignment="1">
      <alignment horizontal="left" vertical="center" wrapText="1"/>
    </xf>
    <xf numFmtId="0" fontId="1" fillId="0" borderId="32" xfId="31" applyNumberFormat="1" applyFill="1" applyBorder="1" applyAlignment="1">
      <alignment horizontal="left" vertical="center" wrapText="1"/>
    </xf>
    <xf numFmtId="0" fontId="2" fillId="0" borderId="32" xfId="31" applyNumberFormat="1" applyFont="1" applyFill="1" applyBorder="1" applyAlignment="1">
      <alignment horizontal="left" vertical="center" wrapText="1"/>
    </xf>
    <xf numFmtId="0" fontId="32" fillId="0" borderId="32" xfId="31" applyNumberFormat="1" applyFont="1" applyFill="1" applyBorder="1" applyAlignment="1">
      <alignment horizontal="left" vertical="center" wrapText="1"/>
    </xf>
    <xf numFmtId="0" fontId="37" fillId="0" borderId="32" xfId="31" applyNumberFormat="1" applyFont="1" applyFill="1" applyBorder="1" applyAlignment="1">
      <alignment horizontal="left" vertical="center" wrapText="1"/>
    </xf>
    <xf numFmtId="177" fontId="34" fillId="17" borderId="15" xfId="31" applyNumberFormat="1" applyFont="1" applyFill="1" applyBorder="1" applyAlignment="1">
      <alignment horizontal="center" vertical="center" wrapText="1"/>
    </xf>
    <xf numFmtId="0" fontId="0" fillId="0" borderId="32" xfId="31" applyNumberFormat="1" applyFont="1" applyFill="1" applyBorder="1" applyAlignment="1">
      <alignment horizontal="left" vertical="center" wrapText="1"/>
    </xf>
    <xf numFmtId="0" fontId="0" fillId="0" borderId="33" xfId="31" applyNumberFormat="1" applyFont="1" applyFill="1" applyBorder="1" applyAlignment="1">
      <alignment horizontal="left" vertical="center" wrapText="1"/>
    </xf>
    <xf numFmtId="0" fontId="1" fillId="0" borderId="18" xfId="31" applyNumberFormat="1" applyFill="1" applyBorder="1" applyAlignment="1">
      <alignment horizontal="left" vertical="center" wrapText="1"/>
    </xf>
    <xf numFmtId="177" fontId="38" fillId="0" borderId="0" xfId="31" applyFont="1"/>
    <xf numFmtId="0" fontId="1" fillId="0" borderId="18" xfId="31" applyNumberFormat="1" applyBorder="1" applyAlignment="1">
      <alignment horizontal="left" vertical="center" wrapText="1"/>
    </xf>
    <xf numFmtId="0" fontId="1" fillId="0" borderId="26" xfId="31" applyNumberFormat="1" applyFill="1" applyBorder="1" applyAlignment="1">
      <alignment horizontal="left" vertical="center" wrapText="1"/>
    </xf>
    <xf numFmtId="0" fontId="37" fillId="2" borderId="32" xfId="31" applyNumberFormat="1" applyFont="1" applyFill="1" applyBorder="1" applyAlignment="1">
      <alignment horizontal="left" vertical="center" wrapText="1"/>
    </xf>
    <xf numFmtId="0" fontId="32" fillId="0" borderId="34" xfId="31" applyNumberFormat="1" applyFont="1" applyFill="1" applyBorder="1" applyAlignment="1">
      <alignment horizontal="left" vertical="center" wrapText="1"/>
    </xf>
    <xf numFmtId="0" fontId="2" fillId="0" borderId="34" xfId="31" applyNumberFormat="1" applyFont="1" applyFill="1" applyBorder="1" applyAlignment="1">
      <alignment horizontal="left" vertical="center" wrapText="1"/>
    </xf>
    <xf numFmtId="0" fontId="37" fillId="0" borderId="34" xfId="31" applyNumberFormat="1" applyFont="1" applyFill="1" applyBorder="1" applyAlignment="1">
      <alignment horizontal="left" vertical="center" wrapText="1"/>
    </xf>
    <xf numFmtId="0" fontId="0" fillId="0" borderId="34" xfId="31" applyNumberFormat="1" applyFont="1" applyFill="1" applyBorder="1" applyAlignment="1">
      <alignment horizontal="left" vertical="center" wrapText="1"/>
    </xf>
    <xf numFmtId="0" fontId="37" fillId="0" borderId="34" xfId="31" applyNumberFormat="1" applyFont="1" applyBorder="1" applyAlignment="1">
      <alignment horizontal="left" vertical="center" wrapText="1"/>
    </xf>
    <xf numFmtId="0" fontId="2" fillId="0" borderId="35" xfId="31" applyNumberFormat="1" applyFont="1" applyFill="1" applyBorder="1" applyAlignment="1">
      <alignment horizontal="left" vertical="center" wrapText="1"/>
    </xf>
    <xf numFmtId="0" fontId="37" fillId="0" borderId="32" xfId="31" applyNumberFormat="1" applyFont="1" applyFill="1" applyBorder="1" applyAlignment="1">
      <alignment vertical="center"/>
    </xf>
    <xf numFmtId="0" fontId="39" fillId="0" borderId="18" xfId="31" applyNumberFormat="1" applyFont="1" applyFill="1" applyBorder="1" applyAlignment="1">
      <alignment horizontal="left" vertical="center" wrapText="1"/>
    </xf>
    <xf numFmtId="0" fontId="1" fillId="0" borderId="34" xfId="31" applyNumberFormat="1" applyFill="1" applyBorder="1" applyAlignment="1">
      <alignment horizontal="left" vertical="center" wrapText="1"/>
    </xf>
    <xf numFmtId="0" fontId="37" fillId="0" borderId="34" xfId="31" applyNumberFormat="1" applyFont="1" applyFill="1" applyBorder="1" applyAlignment="1">
      <alignment vertical="center"/>
    </xf>
    <xf numFmtId="0" fontId="0" fillId="0" borderId="36" xfId="31" applyNumberFormat="1" applyFont="1" applyFill="1" applyBorder="1" applyAlignment="1">
      <alignment horizontal="left" vertical="center" wrapText="1"/>
    </xf>
    <xf numFmtId="0" fontId="40" fillId="0" borderId="15" xfId="31" applyNumberFormat="1" applyFont="1" applyFill="1" applyBorder="1" applyAlignment="1">
      <alignment horizontal="left" vertical="center"/>
    </xf>
    <xf numFmtId="0" fontId="34" fillId="0" borderId="15" xfId="31" applyNumberFormat="1" applyFont="1" applyFill="1" applyBorder="1" applyAlignment="1">
      <alignment horizontal="center" vertical="center" wrapText="1"/>
    </xf>
    <xf numFmtId="0" fontId="0" fillId="0" borderId="15" xfId="31" applyNumberFormat="1" applyFont="1" applyFill="1" applyBorder="1" applyAlignment="1">
      <alignment horizontal="center" vertical="center"/>
    </xf>
    <xf numFmtId="0" fontId="0" fillId="0" borderId="37" xfId="31" applyNumberFormat="1" applyFont="1" applyFill="1" applyBorder="1" applyAlignment="1">
      <alignment horizontal="center" vertical="center"/>
    </xf>
    <xf numFmtId="0" fontId="2" fillId="0" borderId="38" xfId="31" applyNumberFormat="1" applyFont="1" applyFill="1" applyBorder="1" applyAlignment="1">
      <alignment horizontal="left" vertical="center" wrapText="1"/>
    </xf>
    <xf numFmtId="0" fontId="1" fillId="0" borderId="39" xfId="31" applyNumberFormat="1" applyFill="1" applyBorder="1" applyAlignment="1">
      <alignment horizontal="left" vertical="center" wrapText="1"/>
    </xf>
    <xf numFmtId="0" fontId="37" fillId="0" borderId="39" xfId="31" applyNumberFormat="1" applyFont="1" applyFill="1" applyBorder="1" applyAlignment="1">
      <alignment vertical="center"/>
    </xf>
    <xf numFmtId="0" fontId="40" fillId="0" borderId="40" xfId="31" applyNumberFormat="1" applyFont="1" applyFill="1" applyBorder="1" applyAlignment="1">
      <alignment horizontal="left" vertical="center"/>
    </xf>
    <xf numFmtId="0" fontId="34" fillId="0" borderId="40" xfId="31" applyNumberFormat="1" applyFont="1" applyFill="1" applyBorder="1" applyAlignment="1">
      <alignment horizontal="center" vertical="center" wrapText="1"/>
    </xf>
    <xf numFmtId="0" fontId="0" fillId="0" borderId="40" xfId="31" applyNumberFormat="1" applyFont="1" applyFill="1" applyBorder="1" applyAlignment="1">
      <alignment horizontal="center" vertical="center"/>
    </xf>
    <xf numFmtId="0" fontId="0" fillId="0" borderId="41" xfId="31" applyNumberFormat="1" applyFont="1" applyFill="1" applyBorder="1" applyAlignment="1">
      <alignment horizontal="center" vertical="center"/>
    </xf>
    <xf numFmtId="179" fontId="41" fillId="0" borderId="21" xfId="31" applyNumberFormat="1" applyFont="1" applyBorder="1" applyAlignment="1">
      <alignment horizontal="left" vertical="top"/>
    </xf>
    <xf numFmtId="179" fontId="41" fillId="0" borderId="42" xfId="31" applyNumberFormat="1" applyFont="1" applyBorder="1" applyAlignment="1">
      <alignment horizontal="left" vertical="top"/>
    </xf>
    <xf numFmtId="0" fontId="37" fillId="9" borderId="32" xfId="31" applyNumberFormat="1" applyFont="1" applyFill="1" applyBorder="1" applyAlignment="1">
      <alignment vertical="center"/>
    </xf>
    <xf numFmtId="0" fontId="37" fillId="9" borderId="32" xfId="31" applyNumberFormat="1" applyFont="1" applyFill="1" applyBorder="1" applyAlignment="1">
      <alignment horizontal="left" vertical="center" wrapText="1"/>
    </xf>
    <xf numFmtId="0" fontId="42" fillId="9" borderId="32" xfId="31" applyNumberFormat="1" applyFont="1" applyFill="1" applyBorder="1" applyAlignment="1">
      <alignment horizontal="left" vertical="center" wrapText="1"/>
    </xf>
    <xf numFmtId="0" fontId="42" fillId="9" borderId="32" xfId="31" applyNumberFormat="1" applyFont="1" applyFill="1" applyBorder="1" applyAlignment="1">
      <alignment horizontal="center" vertical="center" wrapText="1"/>
    </xf>
    <xf numFmtId="0" fontId="2" fillId="9" borderId="32" xfId="31" applyNumberFormat="1" applyFont="1" applyFill="1" applyBorder="1" applyAlignment="1">
      <alignment vertical="top"/>
    </xf>
    <xf numFmtId="0" fontId="2" fillId="9" borderId="32" xfId="31" applyNumberFormat="1" applyFont="1" applyFill="1" applyBorder="1" applyAlignment="1">
      <alignment horizontal="left" vertical="center" wrapText="1"/>
    </xf>
    <xf numFmtId="0" fontId="2" fillId="9" borderId="33" xfId="31" applyNumberFormat="1" applyFont="1" applyFill="1" applyBorder="1" applyAlignment="1">
      <alignment horizontal="left" vertical="center" wrapText="1"/>
    </xf>
    <xf numFmtId="0" fontId="17" fillId="0" borderId="0" xfId="31" applyNumberFormat="1" applyFont="1" applyFill="1"/>
    <xf numFmtId="177" fontId="43" fillId="6" borderId="42" xfId="31" applyFont="1" applyFill="1" applyBorder="1" applyAlignment="1">
      <alignment wrapText="1"/>
    </xf>
    <xf numFmtId="177" fontId="44" fillId="6" borderId="43" xfId="31" applyFont="1" applyFill="1" applyBorder="1" applyAlignment="1">
      <alignment horizontal="left" vertical="top"/>
    </xf>
    <xf numFmtId="177" fontId="45" fillId="4" borderId="44" xfId="31" applyFont="1" applyFill="1" applyBorder="1" applyAlignment="1">
      <alignment horizontal="left" vertical="top"/>
    </xf>
    <xf numFmtId="177" fontId="35" fillId="0" borderId="45" xfId="31" applyFont="1" applyBorder="1" applyAlignment="1">
      <alignment horizontal="left"/>
    </xf>
    <xf numFmtId="0" fontId="32" fillId="17" borderId="18" xfId="31" applyNumberFormat="1" applyFont="1" applyFill="1" applyBorder="1" applyAlignment="1">
      <alignment horizontal="left" vertical="center" wrapText="1"/>
    </xf>
    <xf numFmtId="0" fontId="37" fillId="17" borderId="34" xfId="31" applyNumberFormat="1" applyFont="1" applyFill="1" applyBorder="1" applyAlignment="1">
      <alignment vertical="center"/>
    </xf>
    <xf numFmtId="0" fontId="1" fillId="17" borderId="34" xfId="31" applyNumberFormat="1" applyFill="1" applyBorder="1" applyAlignment="1">
      <alignment horizontal="left" vertical="center" wrapText="1"/>
    </xf>
    <xf numFmtId="0" fontId="0" fillId="17" borderId="34" xfId="31" applyNumberFormat="1" applyFont="1" applyFill="1" applyBorder="1" applyAlignment="1">
      <alignment horizontal="left" vertical="center" wrapText="1"/>
    </xf>
    <xf numFmtId="0" fontId="0" fillId="17" borderId="36" xfId="31" applyNumberFormat="1" applyFont="1" applyFill="1" applyBorder="1" applyAlignment="1">
      <alignment horizontal="left" vertical="center" wrapText="1"/>
    </xf>
    <xf numFmtId="177" fontId="45" fillId="0" borderId="45" xfId="31" applyFont="1" applyBorder="1" applyAlignment="1">
      <alignment horizontal="left"/>
    </xf>
    <xf numFmtId="177" fontId="44" fillId="6" borderId="46" xfId="31" applyFont="1" applyFill="1" applyBorder="1" applyAlignment="1">
      <alignment horizontal="left" vertical="top"/>
    </xf>
    <xf numFmtId="177" fontId="45" fillId="18" borderId="45" xfId="31" applyFont="1" applyFill="1" applyBorder="1" applyAlignment="1">
      <alignment horizontal="left"/>
    </xf>
    <xf numFmtId="177" fontId="44" fillId="4" borderId="46" xfId="31" applyFont="1" applyFill="1" applyBorder="1" applyAlignment="1">
      <alignment horizontal="left"/>
    </xf>
    <xf numFmtId="177" fontId="45" fillId="19" borderId="45" xfId="31" applyFont="1" applyFill="1" applyBorder="1" applyAlignment="1">
      <alignment horizontal="left"/>
    </xf>
    <xf numFmtId="0" fontId="19" fillId="0" borderId="15" xfId="31" applyNumberFormat="1" applyFont="1" applyFill="1" applyBorder="1" applyAlignment="1">
      <alignment horizontal="center" vertical="center"/>
    </xf>
    <xf numFmtId="177" fontId="43" fillId="6" borderId="21" xfId="31" applyFont="1" applyFill="1" applyBorder="1" applyAlignment="1">
      <alignment wrapText="1"/>
    </xf>
    <xf numFmtId="177" fontId="45" fillId="19" borderId="45" xfId="31" applyFont="1" applyFill="1" applyBorder="1" applyAlignment="1">
      <alignment horizontal="left" wrapText="1"/>
    </xf>
    <xf numFmtId="0" fontId="19" fillId="0" borderId="37" xfId="31" applyNumberFormat="1" applyFont="1" applyFill="1" applyBorder="1" applyAlignment="1">
      <alignment horizontal="center" vertical="center"/>
    </xf>
    <xf numFmtId="0" fontId="37" fillId="0" borderId="18" xfId="31" applyNumberFormat="1" applyFont="1" applyFill="1" applyBorder="1" applyAlignment="1">
      <alignment vertical="center"/>
    </xf>
    <xf numFmtId="0" fontId="2" fillId="0" borderId="47" xfId="31" applyNumberFormat="1" applyFont="1" applyFill="1" applyBorder="1" applyAlignment="1">
      <alignment horizontal="left" vertical="center" wrapText="1"/>
    </xf>
    <xf numFmtId="0" fontId="1" fillId="20" borderId="3" xfId="31" applyNumberFormat="1" applyFill="1" applyBorder="1"/>
    <xf numFmtId="0" fontId="32" fillId="20" borderId="4" xfId="31" applyNumberFormat="1" applyFont="1" applyFill="1" applyBorder="1" applyAlignment="1">
      <alignment horizontal="left" vertical="center" wrapText="1"/>
    </xf>
    <xf numFmtId="0" fontId="1" fillId="20" borderId="4" xfId="31" applyNumberFormat="1" applyFill="1" applyBorder="1" applyAlignment="1">
      <alignment horizontal="left" vertical="center" wrapText="1"/>
    </xf>
    <xf numFmtId="0" fontId="0" fillId="20" borderId="4" xfId="31" applyNumberFormat="1" applyFont="1" applyFill="1" applyBorder="1" applyAlignment="1">
      <alignment horizontal="left" vertical="center" wrapText="1"/>
    </xf>
    <xf numFmtId="0" fontId="0" fillId="20" borderId="5" xfId="31" applyNumberFormat="1" applyFont="1" applyFill="1" applyBorder="1" applyAlignment="1">
      <alignment horizontal="left" vertical="center" wrapText="1"/>
    </xf>
    <xf numFmtId="0" fontId="46" fillId="9" borderId="48" xfId="31" applyNumberFormat="1" applyFont="1" applyFill="1" applyBorder="1" applyAlignment="1">
      <alignment vertical="top"/>
    </xf>
    <xf numFmtId="177" fontId="40" fillId="2" borderId="15" xfId="31" applyFont="1" applyFill="1" applyBorder="1" applyAlignment="1">
      <alignment horizontal="left" vertical="center"/>
    </xf>
    <xf numFmtId="177" fontId="34" fillId="2" borderId="15" xfId="31" applyFont="1" applyFill="1" applyBorder="1" applyAlignment="1">
      <alignment horizontal="center" vertical="center" wrapText="1"/>
    </xf>
    <xf numFmtId="49" fontId="34" fillId="2" borderId="15" xfId="31" applyNumberFormat="1" applyFont="1" applyFill="1" applyBorder="1" applyAlignment="1">
      <alignment horizontal="center" vertical="center" wrapText="1"/>
    </xf>
    <xf numFmtId="178" fontId="46" fillId="0" borderId="34" xfId="31" applyNumberFormat="1" applyFont="1" applyFill="1" applyBorder="1" applyAlignment="1">
      <alignment vertical="top"/>
    </xf>
    <xf numFmtId="0" fontId="0" fillId="0" borderId="36" xfId="31" applyNumberFormat="1" applyFont="1" applyFill="1" applyBorder="1" applyAlignment="1">
      <alignment vertical="top"/>
    </xf>
    <xf numFmtId="0" fontId="32" fillId="0" borderId="17" xfId="31" applyNumberFormat="1" applyFont="1" applyFill="1" applyBorder="1" applyAlignment="1">
      <alignment horizontal="left" vertical="center" wrapText="1"/>
    </xf>
    <xf numFmtId="178" fontId="39" fillId="0" borderId="18" xfId="31" applyNumberFormat="1" applyFont="1" applyFill="1" applyBorder="1" applyAlignment="1">
      <alignment horizontal="left" vertical="center" wrapText="1"/>
    </xf>
    <xf numFmtId="0" fontId="39" fillId="0" borderId="20" xfId="31" applyNumberFormat="1" applyFont="1" applyFill="1" applyBorder="1" applyAlignment="1">
      <alignment horizontal="left" vertical="center" wrapText="1"/>
    </xf>
    <xf numFmtId="177" fontId="33" fillId="2" borderId="15" xfId="31" applyFont="1" applyFill="1" applyBorder="1" applyAlignment="1">
      <alignment horizontal="left" vertical="center"/>
    </xf>
    <xf numFmtId="177" fontId="40" fillId="21" borderId="15" xfId="31" applyFont="1" applyFill="1" applyBorder="1" applyAlignment="1">
      <alignment horizontal="left" vertical="center"/>
    </xf>
    <xf numFmtId="177" fontId="34" fillId="21" borderId="15" xfId="31" applyFont="1" applyFill="1" applyBorder="1" applyAlignment="1">
      <alignment horizontal="center" vertical="center" wrapText="1"/>
    </xf>
    <xf numFmtId="177" fontId="38" fillId="21" borderId="15" xfId="31" applyFont="1" applyFill="1" applyBorder="1" applyAlignment="1">
      <alignment horizontal="center" vertical="center"/>
    </xf>
    <xf numFmtId="0" fontId="32" fillId="0" borderId="47" xfId="31" applyNumberFormat="1" applyFont="1" applyFill="1" applyBorder="1" applyAlignment="1">
      <alignment horizontal="left" vertical="center" wrapText="1"/>
    </xf>
    <xf numFmtId="0" fontId="39" fillId="0" borderId="26" xfId="31" applyNumberFormat="1" applyFont="1" applyFill="1" applyBorder="1" applyAlignment="1">
      <alignment horizontal="left" vertical="center" wrapText="1"/>
    </xf>
    <xf numFmtId="178" fontId="39" fillId="0" borderId="26" xfId="31" applyNumberFormat="1" applyFont="1" applyFill="1" applyBorder="1" applyAlignment="1">
      <alignment horizontal="left" vertical="center" wrapText="1"/>
    </xf>
    <xf numFmtId="0" fontId="39" fillId="0" borderId="27" xfId="31" applyNumberFormat="1" applyFont="1" applyFill="1" applyBorder="1" applyAlignment="1">
      <alignment horizontal="left" vertical="center" wrapText="1"/>
    </xf>
    <xf numFmtId="0" fontId="39" fillId="22" borderId="49" xfId="31" applyNumberFormat="1" applyFont="1" applyFill="1" applyBorder="1" applyAlignment="1">
      <alignment horizontal="left" vertical="center" wrapText="1"/>
    </xf>
    <xf numFmtId="0" fontId="32" fillId="22" borderId="50" xfId="31" applyNumberFormat="1" applyFont="1" applyFill="1" applyBorder="1" applyAlignment="1">
      <alignment horizontal="left" vertical="center" wrapText="1"/>
    </xf>
    <xf numFmtId="0" fontId="39" fillId="22" borderId="50" xfId="31" applyNumberFormat="1" applyFont="1" applyFill="1" applyBorder="1" applyAlignment="1">
      <alignment horizontal="left" vertical="center" wrapText="1"/>
    </xf>
    <xf numFmtId="178" fontId="39" fillId="22" borderId="50" xfId="31" applyNumberFormat="1" applyFont="1" applyFill="1" applyBorder="1" applyAlignment="1">
      <alignment horizontal="left" vertical="center" wrapText="1"/>
    </xf>
    <xf numFmtId="0" fontId="0" fillId="22" borderId="51" xfId="31" applyNumberFormat="1" applyFont="1" applyFill="1" applyBorder="1"/>
    <xf numFmtId="0" fontId="39" fillId="22" borderId="52" xfId="31" applyNumberFormat="1" applyFont="1" applyFill="1" applyBorder="1" applyAlignment="1">
      <alignment horizontal="left" vertical="center" wrapText="1"/>
    </xf>
    <xf numFmtId="0" fontId="32" fillId="22" borderId="15" xfId="31" applyNumberFormat="1" applyFont="1" applyFill="1" applyBorder="1" applyAlignment="1">
      <alignment horizontal="left" vertical="center" wrapText="1"/>
    </xf>
    <xf numFmtId="0" fontId="39" fillId="22" borderId="15" xfId="31" applyNumberFormat="1" applyFont="1" applyFill="1" applyBorder="1" applyAlignment="1">
      <alignment horizontal="left" vertical="center" wrapText="1"/>
    </xf>
    <xf numFmtId="178" fontId="39" fillId="22" borderId="15" xfId="31" applyNumberFormat="1" applyFont="1" applyFill="1" applyBorder="1" applyAlignment="1">
      <alignment horizontal="left" vertical="center" wrapText="1"/>
    </xf>
    <xf numFmtId="0" fontId="0" fillId="22" borderId="37" xfId="31" applyNumberFormat="1" applyFont="1" applyFill="1" applyBorder="1"/>
    <xf numFmtId="0" fontId="39" fillId="22" borderId="53" xfId="31" applyNumberFormat="1" applyFont="1" applyFill="1" applyBorder="1" applyAlignment="1">
      <alignment horizontal="left" vertical="center" wrapText="1"/>
    </xf>
    <xf numFmtId="0" fontId="32" fillId="22" borderId="16" xfId="31" applyNumberFormat="1" applyFont="1" applyFill="1" applyBorder="1" applyAlignment="1">
      <alignment horizontal="left" vertical="center" wrapText="1"/>
    </xf>
    <xf numFmtId="0" fontId="2" fillId="22" borderId="16" xfId="31" applyNumberFormat="1" applyFont="1" applyFill="1" applyBorder="1" applyAlignment="1">
      <alignment horizontal="left" vertical="center" wrapText="1"/>
    </xf>
    <xf numFmtId="0" fontId="37" fillId="22" borderId="16" xfId="31" applyNumberFormat="1" applyFont="1" applyFill="1" applyBorder="1" applyAlignment="1">
      <alignment horizontal="left" vertical="center" wrapText="1"/>
    </xf>
    <xf numFmtId="0" fontId="40" fillId="22" borderId="16" xfId="31" applyNumberFormat="1" applyFont="1" applyFill="1" applyBorder="1" applyAlignment="1">
      <alignment horizontal="left" vertical="center"/>
    </xf>
    <xf numFmtId="0" fontId="34" fillId="22" borderId="16" xfId="31" applyNumberFormat="1" applyFont="1" applyFill="1" applyBorder="1" applyAlignment="1">
      <alignment horizontal="center" vertical="center"/>
    </xf>
    <xf numFmtId="0" fontId="50" fillId="22" borderId="16" xfId="31" applyNumberFormat="1" applyFont="1" applyFill="1" applyBorder="1" applyAlignment="1">
      <alignment vertical="top" wrapText="1"/>
    </xf>
    <xf numFmtId="178" fontId="2" fillId="22" borderId="16" xfId="31" applyNumberFormat="1" applyFont="1" applyFill="1" applyBorder="1" applyAlignment="1">
      <alignment vertical="center"/>
    </xf>
    <xf numFmtId="0" fontId="0" fillId="22" borderId="54" xfId="31" applyNumberFormat="1" applyFont="1" applyFill="1" applyBorder="1"/>
    <xf numFmtId="0" fontId="46" fillId="9" borderId="49" xfId="31" applyNumberFormat="1" applyFont="1" applyFill="1" applyBorder="1"/>
    <xf numFmtId="0" fontId="32" fillId="0" borderId="50" xfId="31" applyNumberFormat="1" applyFont="1" applyFill="1" applyBorder="1" applyAlignment="1">
      <alignment horizontal="left" vertical="center" wrapText="1"/>
    </xf>
    <xf numFmtId="0" fontId="2" fillId="0" borderId="50" xfId="31" applyNumberFormat="1" applyFont="1" applyFill="1" applyBorder="1" applyAlignment="1">
      <alignment horizontal="left" vertical="center" wrapText="1"/>
    </xf>
    <xf numFmtId="0" fontId="37" fillId="0" borderId="50" xfId="31" applyNumberFormat="1" applyFont="1" applyFill="1" applyBorder="1" applyAlignment="1">
      <alignment horizontal="left" vertical="center" wrapText="1"/>
    </xf>
    <xf numFmtId="0" fontId="0" fillId="0" borderId="50" xfId="31" applyNumberFormat="1" applyFont="1" applyFill="1" applyBorder="1" applyAlignment="1">
      <alignment horizontal="left" vertical="center" wrapText="1"/>
    </xf>
    <xf numFmtId="178" fontId="0" fillId="0" borderId="50" xfId="31" applyNumberFormat="1" applyFont="1" applyFill="1" applyBorder="1" applyAlignment="1"/>
    <xf numFmtId="0" fontId="0" fillId="0" borderId="51" xfId="31" applyNumberFormat="1" applyFont="1" applyFill="1" applyBorder="1" applyAlignment="1">
      <alignment vertical="top"/>
    </xf>
    <xf numFmtId="0" fontId="1" fillId="0" borderId="52" xfId="31" applyNumberFormat="1" applyFill="1" applyBorder="1"/>
    <xf numFmtId="0" fontId="32" fillId="0" borderId="15" xfId="31" applyNumberFormat="1" applyFont="1" applyFill="1" applyBorder="1" applyAlignment="1">
      <alignment horizontal="left" vertical="center" wrapText="1"/>
    </xf>
    <xf numFmtId="0" fontId="2" fillId="0" borderId="15" xfId="31" applyNumberFormat="1" applyFont="1" applyFill="1" applyBorder="1" applyAlignment="1">
      <alignment horizontal="left" vertical="center" wrapText="1"/>
    </xf>
    <xf numFmtId="0" fontId="37" fillId="0" borderId="15" xfId="31" applyNumberFormat="1" applyFont="1" applyFill="1" applyBorder="1" applyAlignment="1">
      <alignment horizontal="left" vertical="center" wrapText="1"/>
    </xf>
    <xf numFmtId="0" fontId="42" fillId="0" borderId="15" xfId="31" applyNumberFormat="1" applyFont="1" applyFill="1" applyBorder="1" applyAlignment="1">
      <alignment vertical="center"/>
    </xf>
    <xf numFmtId="0" fontId="51" fillId="0" borderId="15" xfId="31" applyNumberFormat="1" applyFont="1" applyFill="1" applyBorder="1" applyAlignment="1">
      <alignment horizontal="left" vertical="top"/>
    </xf>
    <xf numFmtId="0" fontId="51" fillId="0" borderId="15" xfId="31" applyNumberFormat="1" applyFont="1" applyFill="1" applyBorder="1" applyAlignment="1">
      <alignment vertical="top"/>
    </xf>
    <xf numFmtId="0" fontId="0" fillId="0" borderId="15" xfId="31" applyNumberFormat="1" applyFont="1" applyFill="1" applyBorder="1" applyAlignment="1">
      <alignment horizontal="left" vertical="center" wrapText="1"/>
    </xf>
    <xf numFmtId="178" fontId="2" fillId="0" borderId="15" xfId="31" applyNumberFormat="1" applyFont="1" applyFill="1" applyBorder="1" applyAlignment="1">
      <alignment horizontal="left" vertical="top"/>
    </xf>
    <xf numFmtId="0" fontId="0" fillId="0" borderId="37" xfId="31" applyNumberFormat="1" applyFont="1" applyFill="1" applyBorder="1" applyAlignment="1">
      <alignment vertical="top"/>
    </xf>
    <xf numFmtId="0" fontId="1" fillId="0" borderId="15" xfId="31" applyNumberFormat="1" applyFill="1" applyBorder="1"/>
    <xf numFmtId="0" fontId="52" fillId="0" borderId="15" xfId="31" applyNumberFormat="1" applyFont="1" applyFill="1" applyBorder="1" applyAlignment="1">
      <alignment horizontal="left" vertical="center"/>
    </xf>
    <xf numFmtId="0" fontId="53" fillId="4" borderId="15" xfId="31" applyNumberFormat="1" applyFont="1" applyFill="1" applyBorder="1" applyAlignment="1">
      <alignment horizontal="left" vertical="center" wrapText="1"/>
    </xf>
    <xf numFmtId="0" fontId="47" fillId="0" borderId="15" xfId="31" applyNumberFormat="1" applyFont="1" applyFill="1" applyBorder="1" applyAlignment="1">
      <alignment horizontal="left" vertical="top"/>
    </xf>
    <xf numFmtId="0" fontId="34" fillId="0" borderId="15" xfId="31" applyNumberFormat="1" applyFont="1" applyFill="1" applyBorder="1" applyAlignment="1">
      <alignment horizontal="center" vertical="center"/>
    </xf>
    <xf numFmtId="49" fontId="40" fillId="2" borderId="15" xfId="31" applyNumberFormat="1" applyFont="1" applyFill="1" applyBorder="1" applyAlignment="1">
      <alignment horizontal="left" vertical="center" wrapText="1"/>
    </xf>
    <xf numFmtId="177" fontId="38" fillId="2" borderId="15" xfId="31" applyFont="1" applyFill="1" applyBorder="1" applyAlignment="1">
      <alignment horizontal="center" vertical="center"/>
    </xf>
    <xf numFmtId="0" fontId="32" fillId="0" borderId="16" xfId="31" applyNumberFormat="1" applyFont="1" applyFill="1" applyBorder="1" applyAlignment="1">
      <alignment horizontal="left" vertical="center" wrapText="1"/>
    </xf>
    <xf numFmtId="0" fontId="2" fillId="0" borderId="16" xfId="31" applyNumberFormat="1" applyFont="1" applyFill="1" applyBorder="1" applyAlignment="1">
      <alignment horizontal="left" vertical="center" wrapText="1"/>
    </xf>
    <xf numFmtId="0" fontId="37" fillId="0" borderId="16" xfId="31" applyNumberFormat="1" applyFont="1" applyFill="1" applyBorder="1" applyAlignment="1">
      <alignment horizontal="left" vertical="center" wrapText="1"/>
    </xf>
    <xf numFmtId="0" fontId="1" fillId="0" borderId="16" xfId="31" applyNumberFormat="1" applyFill="1" applyBorder="1"/>
    <xf numFmtId="0" fontId="1" fillId="0" borderId="54" xfId="31" applyNumberFormat="1" applyFill="1" applyBorder="1"/>
    <xf numFmtId="0" fontId="39" fillId="20" borderId="3" xfId="31" applyNumberFormat="1" applyFont="1" applyFill="1" applyBorder="1" applyAlignment="1">
      <alignment horizontal="left" vertical="center" wrapText="1"/>
    </xf>
    <xf numFmtId="0" fontId="2" fillId="20" borderId="4" xfId="31" applyNumberFormat="1" applyFont="1" applyFill="1" applyBorder="1" applyAlignment="1">
      <alignment horizontal="left" vertical="center" wrapText="1"/>
    </xf>
    <xf numFmtId="0" fontId="37" fillId="20" borderId="4" xfId="31" applyNumberFormat="1" applyFont="1" applyFill="1" applyBorder="1" applyAlignment="1">
      <alignment horizontal="left" vertical="center" wrapText="1"/>
    </xf>
    <xf numFmtId="0" fontId="1" fillId="20" borderId="4" xfId="31" applyNumberFormat="1" applyFill="1" applyBorder="1"/>
    <xf numFmtId="0" fontId="50" fillId="20" borderId="4" xfId="31" applyNumberFormat="1" applyFont="1" applyFill="1" applyBorder="1" applyAlignment="1">
      <alignment vertical="top" wrapText="1"/>
    </xf>
    <xf numFmtId="178" fontId="2" fillId="20" borderId="4" xfId="31" applyNumberFormat="1" applyFont="1" applyFill="1" applyBorder="1" applyAlignment="1">
      <alignment vertical="center"/>
    </xf>
    <xf numFmtId="0" fontId="1" fillId="20" borderId="5" xfId="31" applyNumberFormat="1" applyFill="1" applyBorder="1"/>
    <xf numFmtId="0" fontId="46" fillId="9" borderId="38" xfId="31" applyNumberFormat="1" applyFont="1" applyFill="1" applyBorder="1"/>
    <xf numFmtId="0" fontId="32" fillId="0" borderId="39" xfId="31" applyNumberFormat="1" applyFont="1" applyFill="1" applyBorder="1" applyAlignment="1">
      <alignment horizontal="left" vertical="center" wrapText="1"/>
    </xf>
    <xf numFmtId="0" fontId="23" fillId="0" borderId="39" xfId="31" applyNumberFormat="1" applyFont="1" applyFill="1" applyBorder="1" applyAlignment="1">
      <alignment horizontal="left" vertical="center" wrapText="1"/>
    </xf>
    <xf numFmtId="0" fontId="54" fillId="0" borderId="39" xfId="31" applyNumberFormat="1" applyFont="1" applyFill="1" applyBorder="1" applyAlignment="1">
      <alignment horizontal="left" vertical="center" wrapText="1"/>
    </xf>
    <xf numFmtId="0" fontId="40" fillId="0" borderId="55" xfId="31" applyNumberFormat="1" applyFont="1" applyFill="1" applyBorder="1" applyAlignment="1">
      <alignment horizontal="left" vertical="center"/>
    </xf>
    <xf numFmtId="0" fontId="34" fillId="0" borderId="55" xfId="31" applyNumberFormat="1" applyFont="1" applyFill="1" applyBorder="1" applyAlignment="1">
      <alignment horizontal="center" vertical="center" wrapText="1"/>
    </xf>
    <xf numFmtId="0" fontId="2" fillId="0" borderId="39" xfId="31" applyNumberFormat="1" applyFont="1" applyFill="1" applyBorder="1" applyAlignment="1">
      <alignment horizontal="center" vertical="center" wrapText="1"/>
    </xf>
    <xf numFmtId="178" fontId="2" fillId="0" borderId="39" xfId="31" applyNumberFormat="1" applyFont="1" applyFill="1" applyBorder="1" applyAlignment="1">
      <alignment horizontal="center" vertical="center" wrapText="1"/>
    </xf>
    <xf numFmtId="0" fontId="2" fillId="0" borderId="56" xfId="31" applyNumberFormat="1" applyFont="1" applyFill="1" applyBorder="1" applyAlignment="1">
      <alignment horizontal="center" vertical="center" wrapText="1"/>
    </xf>
    <xf numFmtId="0" fontId="46" fillId="9" borderId="31" xfId="31" applyNumberFormat="1" applyFont="1" applyFill="1" applyBorder="1"/>
    <xf numFmtId="0" fontId="40" fillId="0" borderId="50" xfId="31" applyNumberFormat="1" applyFont="1" applyFill="1" applyBorder="1" applyAlignment="1">
      <alignment horizontal="left" vertical="center"/>
    </xf>
    <xf numFmtId="0" fontId="34" fillId="0" borderId="50" xfId="31" applyNumberFormat="1" applyFont="1" applyFill="1" applyBorder="1" applyAlignment="1">
      <alignment horizontal="center" vertical="center" wrapText="1"/>
    </xf>
    <xf numFmtId="0" fontId="0" fillId="0" borderId="32" xfId="31" applyNumberFormat="1" applyFont="1" applyFill="1" applyBorder="1"/>
    <xf numFmtId="178" fontId="2" fillId="0" borderId="32" xfId="31" applyNumberFormat="1" applyFont="1" applyFill="1" applyBorder="1" applyAlignment="1">
      <alignment horizontal="left" vertical="top"/>
    </xf>
    <xf numFmtId="0" fontId="0" fillId="0" borderId="33" xfId="31" applyNumberFormat="1" applyFont="1" applyFill="1" applyBorder="1" applyAlignment="1">
      <alignment vertical="top"/>
    </xf>
    <xf numFmtId="0" fontId="0" fillId="0" borderId="17" xfId="31" applyNumberFormat="1" applyFont="1" applyFill="1" applyBorder="1"/>
    <xf numFmtId="0" fontId="54" fillId="0" borderId="18" xfId="31" applyNumberFormat="1" applyFont="1" applyFill="1" applyBorder="1" applyAlignment="1">
      <alignment horizontal="left" vertical="center" wrapText="1"/>
    </xf>
    <xf numFmtId="0" fontId="42" fillId="0" borderId="18" xfId="31" applyNumberFormat="1" applyFont="1" applyFill="1" applyBorder="1" applyAlignment="1">
      <alignment vertical="center"/>
    </xf>
    <xf numFmtId="0" fontId="51" fillId="0" borderId="18" xfId="31" applyNumberFormat="1" applyFont="1" applyFill="1" applyBorder="1" applyAlignment="1">
      <alignment horizontal="left" vertical="top"/>
    </xf>
    <xf numFmtId="0" fontId="51" fillId="0" borderId="18" xfId="31" applyNumberFormat="1" applyFont="1" applyFill="1" applyBorder="1" applyAlignment="1">
      <alignment vertical="top"/>
    </xf>
    <xf numFmtId="0" fontId="0" fillId="0" borderId="57" xfId="31" applyNumberFormat="1" applyFont="1" applyFill="1" applyBorder="1" applyAlignment="1"/>
    <xf numFmtId="178" fontId="2" fillId="0" borderId="18" xfId="31" applyNumberFormat="1" applyFont="1" applyFill="1" applyBorder="1" applyAlignment="1">
      <alignment horizontal="left" vertical="top"/>
    </xf>
    <xf numFmtId="0" fontId="0" fillId="0" borderId="20" xfId="31" applyNumberFormat="1" applyFont="1" applyFill="1" applyBorder="1" applyAlignment="1">
      <alignment vertical="top"/>
    </xf>
    <xf numFmtId="0" fontId="0" fillId="0" borderId="47" xfId="31" applyNumberFormat="1" applyFont="1" applyFill="1" applyBorder="1"/>
    <xf numFmtId="0" fontId="0" fillId="0" borderId="58" xfId="31" applyNumberFormat="1" applyFont="1" applyFill="1" applyBorder="1" applyAlignment="1"/>
    <xf numFmtId="178" fontId="2" fillId="0" borderId="26" xfId="31" applyNumberFormat="1" applyFont="1" applyFill="1" applyBorder="1" applyAlignment="1">
      <alignment horizontal="left" vertical="top"/>
    </xf>
    <xf numFmtId="0" fontId="0" fillId="0" borderId="27" xfId="31" applyNumberFormat="1" applyFont="1" applyFill="1" applyBorder="1" applyAlignment="1">
      <alignment vertical="top"/>
    </xf>
    <xf numFmtId="0" fontId="0" fillId="0" borderId="28" xfId="31" applyNumberFormat="1" applyFont="1" applyFill="1" applyBorder="1"/>
    <xf numFmtId="0" fontId="42" fillId="0" borderId="29" xfId="31" applyNumberFormat="1" applyFont="1" applyFill="1" applyBorder="1" applyAlignment="1">
      <alignment vertical="center"/>
    </xf>
    <xf numFmtId="0" fontId="51" fillId="0" borderId="29" xfId="31" applyNumberFormat="1" applyFont="1" applyFill="1" applyBorder="1" applyAlignment="1">
      <alignment horizontal="left" vertical="top"/>
    </xf>
    <xf numFmtId="0" fontId="51" fillId="0" borderId="29" xfId="31" applyNumberFormat="1" applyFont="1" applyFill="1" applyBorder="1" applyAlignment="1">
      <alignment vertical="top"/>
    </xf>
    <xf numFmtId="0" fontId="0" fillId="0" borderId="59" xfId="31" applyNumberFormat="1" applyFont="1" applyFill="1" applyBorder="1" applyAlignment="1"/>
    <xf numFmtId="178" fontId="2" fillId="0" borderId="29" xfId="31" applyNumberFormat="1" applyFont="1" applyFill="1" applyBorder="1" applyAlignment="1">
      <alignment horizontal="left" vertical="top"/>
    </xf>
    <xf numFmtId="0" fontId="0" fillId="0" borderId="30" xfId="31" applyNumberFormat="1" applyFont="1" applyFill="1" applyBorder="1" applyAlignment="1">
      <alignment vertical="top"/>
    </xf>
    <xf numFmtId="177" fontId="40" fillId="15" borderId="15" xfId="31" applyFont="1" applyFill="1" applyBorder="1" applyAlignment="1">
      <alignment horizontal="left" vertical="center"/>
    </xf>
    <xf numFmtId="177" fontId="34" fillId="4" borderId="15" xfId="31" applyFont="1" applyFill="1" applyBorder="1" applyAlignment="1">
      <alignment horizontal="center" vertical="center" wrapText="1"/>
    </xf>
    <xf numFmtId="177" fontId="34" fillId="15" borderId="15" xfId="31" applyFont="1" applyFill="1" applyBorder="1" applyAlignment="1">
      <alignment horizontal="center" vertical="center" wrapText="1"/>
    </xf>
    <xf numFmtId="0" fontId="0" fillId="0" borderId="33" xfId="31" applyNumberFormat="1" applyFont="1" applyFill="1" applyBorder="1"/>
    <xf numFmtId="0" fontId="46" fillId="0" borderId="17" xfId="31" applyNumberFormat="1" applyFont="1" applyFill="1" applyBorder="1"/>
    <xf numFmtId="0" fontId="55" fillId="0" borderId="18" xfId="31" applyNumberFormat="1" applyFont="1" applyFill="1" applyBorder="1" applyAlignment="1">
      <alignment horizontal="left" vertical="center" wrapText="1"/>
    </xf>
    <xf numFmtId="0" fontId="34" fillId="0" borderId="18" xfId="31" applyNumberFormat="1" applyFont="1" applyFill="1" applyBorder="1" applyAlignment="1">
      <alignment horizontal="center" vertical="center" wrapText="1"/>
    </xf>
    <xf numFmtId="0" fontId="0" fillId="0" borderId="18" xfId="31" applyNumberFormat="1" applyFont="1" applyFill="1" applyBorder="1" applyAlignment="1">
      <alignment horizontal="center" vertical="center"/>
    </xf>
    <xf numFmtId="178" fontId="2" fillId="0" borderId="18" xfId="31" applyNumberFormat="1" applyFont="1" applyFill="1" applyBorder="1" applyAlignment="1">
      <alignment horizontal="center" vertical="center"/>
    </xf>
    <xf numFmtId="0" fontId="0" fillId="0" borderId="20" xfId="31" applyNumberFormat="1" applyFont="1" applyFill="1" applyBorder="1" applyAlignment="1">
      <alignment horizontal="center" vertical="center"/>
    </xf>
    <xf numFmtId="0" fontId="46" fillId="0" borderId="28" xfId="31" applyNumberFormat="1" applyFont="1" applyFill="1" applyBorder="1"/>
    <xf numFmtId="0" fontId="0" fillId="0" borderId="29" xfId="31" applyNumberFormat="1" applyFont="1" applyFill="1" applyBorder="1"/>
    <xf numFmtId="0" fontId="0" fillId="0" borderId="30" xfId="31" applyNumberFormat="1" applyFont="1" applyFill="1" applyBorder="1"/>
    <xf numFmtId="0" fontId="56" fillId="0" borderId="32" xfId="31" applyNumberFormat="1" applyFont="1" applyFill="1" applyBorder="1" applyAlignment="1">
      <alignment horizontal="left" vertical="center" wrapText="1"/>
    </xf>
    <xf numFmtId="0" fontId="1" fillId="0" borderId="17" xfId="31" applyNumberFormat="1" applyFont="1" applyFill="1" applyBorder="1"/>
    <xf numFmtId="0" fontId="56" fillId="0" borderId="18" xfId="31" applyNumberFormat="1" applyFont="1" applyFill="1" applyBorder="1" applyAlignment="1">
      <alignment horizontal="left" vertical="center" wrapText="1"/>
    </xf>
    <xf numFmtId="0" fontId="0" fillId="0" borderId="20" xfId="31" applyNumberFormat="1" applyFont="1" applyFill="1" applyBorder="1"/>
    <xf numFmtId="0" fontId="1" fillId="0" borderId="28" xfId="31" applyNumberFormat="1" applyFill="1" applyBorder="1"/>
    <xf numFmtId="178" fontId="2" fillId="0" borderId="29" xfId="31" applyNumberFormat="1" applyFont="1" applyFill="1" applyBorder="1"/>
    <xf numFmtId="0" fontId="0" fillId="0" borderId="0" xfId="31" applyNumberFormat="1" applyFont="1" applyFill="1"/>
    <xf numFmtId="0" fontId="2" fillId="0" borderId="26" xfId="0" applyNumberFormat="1" applyFont="1" applyFill="1" applyBorder="1" applyAlignment="1">
      <alignment horizontal="left" vertical="center" wrapText="1"/>
    </xf>
    <xf numFmtId="0" fontId="37" fillId="0" borderId="26" xfId="0" applyNumberFormat="1" applyFont="1" applyFill="1" applyBorder="1" applyAlignment="1">
      <alignment horizontal="left" vertical="center" wrapText="1"/>
    </xf>
    <xf numFmtId="0" fontId="59" fillId="1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1" fillId="2" borderId="0" xfId="0" applyFont="1" applyFill="1"/>
    <xf numFmtId="180" fontId="62" fillId="2" borderId="0" xfId="11" applyNumberFormat="1" applyFont="1" applyFill="1" applyBorder="1" applyAlignment="1" applyProtection="1">
      <alignment vertical="center"/>
      <protection locked="0"/>
    </xf>
    <xf numFmtId="179" fontId="62" fillId="2" borderId="0" xfId="0" applyNumberFormat="1" applyFont="1" applyFill="1" applyBorder="1" applyAlignment="1" applyProtection="1">
      <alignment vertical="center"/>
      <protection locked="0"/>
    </xf>
    <xf numFmtId="0" fontId="62" fillId="2" borderId="15" xfId="33" applyNumberFormat="1" applyFont="1" applyFill="1" applyBorder="1" applyAlignment="1" applyProtection="1">
      <alignment horizontal="left" vertical="center"/>
      <protection locked="0"/>
    </xf>
    <xf numFmtId="2" fontId="62" fillId="2" borderId="15" xfId="33" applyNumberFormat="1" applyFont="1" applyFill="1" applyBorder="1" applyAlignment="1" applyProtection="1">
      <alignment horizontal="center" vertical="center"/>
      <protection locked="0"/>
    </xf>
    <xf numFmtId="0" fontId="63" fillId="2" borderId="0" xfId="0" applyFont="1" applyFill="1" applyBorder="1"/>
    <xf numFmtId="181" fontId="63" fillId="2" borderId="0" xfId="0" applyNumberFormat="1" applyFont="1" applyFill="1" applyBorder="1"/>
    <xf numFmtId="0" fontId="64" fillId="2" borderId="0" xfId="0" applyFont="1" applyFill="1" applyBorder="1"/>
    <xf numFmtId="0" fontId="64" fillId="2" borderId="0" xfId="0" applyFont="1" applyFill="1"/>
    <xf numFmtId="180" fontId="62" fillId="2" borderId="0" xfId="11" applyNumberFormat="1" applyFont="1" applyFill="1" applyBorder="1" applyAlignment="1" applyProtection="1">
      <alignment horizontal="left" vertical="center"/>
      <protection locked="0"/>
    </xf>
    <xf numFmtId="0" fontId="62" fillId="2" borderId="60" xfId="0" applyFont="1" applyFill="1" applyBorder="1" applyAlignment="1" applyProtection="1">
      <alignment horizontal="right" vertical="center"/>
      <protection locked="0"/>
    </xf>
    <xf numFmtId="0" fontId="62" fillId="2" borderId="15" xfId="33" applyNumberFormat="1" applyFont="1" applyFill="1" applyBorder="1" applyAlignment="1" applyProtection="1">
      <alignment vertical="center"/>
      <protection locked="0"/>
    </xf>
    <xf numFmtId="2" fontId="62" fillId="2" borderId="15" xfId="33" applyNumberFormat="1" applyFont="1" applyFill="1" applyBorder="1" applyAlignment="1" applyProtection="1">
      <alignment vertical="center"/>
      <protection locked="0"/>
    </xf>
    <xf numFmtId="0" fontId="62" fillId="2" borderId="0" xfId="0" applyFont="1" applyFill="1" applyBorder="1" applyAlignment="1" applyProtection="1">
      <alignment horizontal="right"/>
      <protection locked="0"/>
    </xf>
    <xf numFmtId="0" fontId="62" fillId="2" borderId="15" xfId="0" applyNumberFormat="1" applyFont="1" applyFill="1" applyBorder="1" applyAlignment="1" applyProtection="1">
      <alignment vertical="center"/>
      <protection locked="0"/>
    </xf>
    <xf numFmtId="2" fontId="62" fillId="2" borderId="15" xfId="0" applyNumberFormat="1" applyFont="1" applyFill="1" applyBorder="1" applyAlignment="1" applyProtection="1">
      <alignment vertical="center"/>
      <protection locked="0"/>
    </xf>
    <xf numFmtId="0" fontId="63" fillId="2" borderId="15" xfId="0" applyFont="1" applyFill="1" applyBorder="1" applyAlignment="1"/>
    <xf numFmtId="0" fontId="65" fillId="2" borderId="15" xfId="0" applyFont="1" applyFill="1" applyBorder="1" applyAlignment="1" applyProtection="1">
      <alignment horizontal="left" vertical="center"/>
      <protection locked="0"/>
    </xf>
    <xf numFmtId="0" fontId="62" fillId="2" borderId="61" xfId="0" applyFont="1" applyFill="1" applyBorder="1" applyAlignment="1" applyProtection="1">
      <alignment vertical="center"/>
      <protection locked="0"/>
    </xf>
    <xf numFmtId="0" fontId="62" fillId="2" borderId="15" xfId="0" applyFont="1" applyFill="1" applyBorder="1" applyAlignment="1" applyProtection="1">
      <alignment vertical="center"/>
      <protection locked="0"/>
    </xf>
    <xf numFmtId="179" fontId="62" fillId="2" borderId="15" xfId="0" applyNumberFormat="1" applyFont="1" applyFill="1" applyBorder="1" applyAlignment="1" applyProtection="1">
      <alignment vertical="center"/>
      <protection locked="0"/>
    </xf>
    <xf numFmtId="181" fontId="62" fillId="2" borderId="15" xfId="0" applyNumberFormat="1" applyFont="1" applyFill="1" applyBorder="1" applyAlignment="1" applyProtection="1">
      <alignment vertical="center"/>
      <protection locked="0"/>
    </xf>
    <xf numFmtId="0" fontId="64" fillId="2" borderId="0" xfId="0" applyFont="1" applyFill="1" applyBorder="1" applyAlignment="1"/>
    <xf numFmtId="0" fontId="64" fillId="2" borderId="0" xfId="0" applyFont="1" applyFill="1" applyAlignment="1"/>
    <xf numFmtId="0" fontId="65" fillId="2" borderId="15" xfId="0" applyFont="1" applyFill="1" applyBorder="1" applyAlignment="1"/>
    <xf numFmtId="0" fontId="62" fillId="2" borderId="15" xfId="0" applyFont="1" applyFill="1" applyBorder="1" applyAlignment="1" applyProtection="1">
      <alignment horizontal="left" vertical="center"/>
      <protection locked="0"/>
    </xf>
    <xf numFmtId="0" fontId="62" fillId="2" borderId="61" xfId="0" applyFont="1" applyFill="1" applyBorder="1" applyAlignment="1" applyProtection="1">
      <alignment horizontal="left" vertical="center"/>
      <protection locked="0"/>
    </xf>
    <xf numFmtId="179" fontId="62" fillId="2" borderId="15" xfId="0" applyNumberFormat="1" applyFont="1" applyFill="1" applyBorder="1" applyAlignment="1" applyProtection="1">
      <alignment horizontal="left" vertical="center"/>
      <protection locked="0"/>
    </xf>
    <xf numFmtId="181" fontId="62" fillId="2" borderId="15" xfId="0" applyNumberFormat="1" applyFont="1" applyFill="1" applyBorder="1" applyAlignment="1" applyProtection="1">
      <alignment horizontal="left" vertical="center"/>
      <protection locked="0"/>
    </xf>
    <xf numFmtId="178" fontId="62" fillId="2" borderId="15" xfId="0" applyNumberFormat="1" applyFont="1" applyFill="1" applyBorder="1" applyAlignment="1" applyProtection="1">
      <alignment horizontal="left" vertical="center"/>
      <protection locked="0"/>
    </xf>
    <xf numFmtId="0" fontId="65" fillId="2" borderId="15" xfId="0" applyFont="1" applyFill="1" applyBorder="1" applyAlignment="1">
      <alignment vertical="center"/>
    </xf>
    <xf numFmtId="176" fontId="63" fillId="2" borderId="15" xfId="12" applyFont="1" applyFill="1" applyBorder="1" applyAlignment="1"/>
    <xf numFmtId="176" fontId="62" fillId="2" borderId="15" xfId="12" applyFont="1" applyFill="1" applyBorder="1" applyAlignment="1" applyProtection="1">
      <alignment horizontal="left" vertical="center"/>
      <protection locked="0"/>
    </xf>
    <xf numFmtId="176" fontId="66" fillId="2" borderId="61" xfId="12" applyFont="1" applyFill="1" applyBorder="1" applyAlignment="1" applyProtection="1">
      <alignment horizontal="left" vertical="center"/>
      <protection locked="0"/>
    </xf>
    <xf numFmtId="176" fontId="66" fillId="2" borderId="15" xfId="12" applyFont="1" applyFill="1" applyBorder="1" applyAlignment="1" applyProtection="1">
      <alignment horizontal="left" vertical="center"/>
      <protection locked="0"/>
    </xf>
    <xf numFmtId="0" fontId="66" fillId="2" borderId="15" xfId="0" applyFont="1" applyFill="1" applyBorder="1" applyAlignment="1" applyProtection="1">
      <alignment horizontal="left" vertical="center"/>
      <protection locked="0"/>
    </xf>
    <xf numFmtId="179" fontId="66" fillId="2" borderId="15" xfId="0" applyNumberFormat="1" applyFont="1" applyFill="1" applyBorder="1" applyAlignment="1" applyProtection="1">
      <alignment horizontal="left" vertical="center"/>
      <protection locked="0"/>
    </xf>
    <xf numFmtId="178" fontId="66" fillId="2" borderId="15" xfId="0" applyNumberFormat="1" applyFont="1" applyFill="1" applyBorder="1" applyAlignment="1" applyProtection="1">
      <alignment horizontal="left" vertical="center"/>
      <protection locked="0"/>
    </xf>
    <xf numFmtId="0" fontId="63" fillId="2" borderId="15" xfId="0" applyFont="1" applyFill="1" applyBorder="1" applyAlignment="1">
      <alignment horizontal="left"/>
    </xf>
    <xf numFmtId="0" fontId="66" fillId="2" borderId="61" xfId="0" applyFont="1" applyFill="1" applyBorder="1" applyAlignment="1" applyProtection="1">
      <alignment horizontal="left" vertical="center"/>
      <protection locked="0"/>
    </xf>
    <xf numFmtId="182" fontId="65" fillId="2" borderId="15" xfId="0" applyNumberFormat="1" applyFont="1" applyFill="1" applyBorder="1" applyAlignment="1" applyProtection="1">
      <alignment horizontal="left" vertical="center"/>
      <protection locked="0"/>
    </xf>
    <xf numFmtId="181" fontId="66" fillId="2" borderId="15" xfId="0" applyNumberFormat="1" applyFont="1" applyFill="1" applyBorder="1" applyAlignment="1" applyProtection="1">
      <alignment horizontal="left" vertical="center"/>
      <protection locked="0"/>
    </xf>
    <xf numFmtId="0" fontId="63" fillId="2" borderId="15" xfId="0" applyFont="1" applyFill="1" applyBorder="1"/>
    <xf numFmtId="0" fontId="63" fillId="2" borderId="61" xfId="0" applyFont="1" applyFill="1" applyBorder="1"/>
    <xf numFmtId="181" fontId="63" fillId="2" borderId="15" xfId="0" applyNumberFormat="1" applyFont="1" applyFill="1" applyBorder="1"/>
    <xf numFmtId="182" fontId="66" fillId="2" borderId="15" xfId="0" applyNumberFormat="1" applyFont="1" applyFill="1" applyBorder="1" applyAlignment="1" applyProtection="1">
      <alignment horizontal="left" vertical="center"/>
      <protection locked="0"/>
    </xf>
    <xf numFmtId="0" fontId="66" fillId="2" borderId="15" xfId="0" applyFont="1" applyFill="1" applyBorder="1" applyAlignment="1" applyProtection="1">
      <alignment horizontal="left" vertical="center" wrapText="1"/>
      <protection locked="0"/>
    </xf>
    <xf numFmtId="176" fontId="62" fillId="2" borderId="15" xfId="12" applyFont="1" applyFill="1" applyBorder="1" applyAlignment="1" applyProtection="1">
      <alignment vertical="center"/>
      <protection locked="0"/>
    </xf>
    <xf numFmtId="176" fontId="66" fillId="2" borderId="61" xfId="12" applyFont="1" applyFill="1" applyBorder="1" applyAlignment="1" applyProtection="1">
      <alignment vertical="center"/>
      <protection locked="0"/>
    </xf>
    <xf numFmtId="176" fontId="66" fillId="2" borderId="15" xfId="12" applyFont="1" applyFill="1" applyBorder="1" applyAlignment="1" applyProtection="1">
      <alignment vertical="center"/>
      <protection locked="0"/>
    </xf>
    <xf numFmtId="182" fontId="66" fillId="2" borderId="15" xfId="12" applyNumberFormat="1" applyFont="1" applyFill="1" applyBorder="1" applyAlignment="1" applyProtection="1">
      <alignment vertical="center"/>
      <protection locked="0"/>
    </xf>
    <xf numFmtId="179" fontId="66" fillId="2" borderId="15" xfId="12" applyNumberFormat="1" applyFont="1" applyFill="1" applyBorder="1" applyAlignment="1" applyProtection="1">
      <alignment vertical="center"/>
      <protection locked="0"/>
    </xf>
    <xf numFmtId="178" fontId="66" fillId="2" borderId="15" xfId="12" applyNumberFormat="1" applyFont="1" applyFill="1" applyBorder="1" applyAlignment="1" applyProtection="1">
      <alignment vertical="center"/>
      <protection locked="0"/>
    </xf>
    <xf numFmtId="181" fontId="63" fillId="2" borderId="15" xfId="0" applyNumberFormat="1" applyFont="1" applyFill="1" applyBorder="1" applyAlignment="1">
      <alignment horizontal="center" vertical="top"/>
    </xf>
    <xf numFmtId="182" fontId="63" fillId="2" borderId="15" xfId="0" applyNumberFormat="1" applyFont="1" applyFill="1" applyBorder="1" applyAlignment="1">
      <alignment horizontal="center" vertical="top"/>
    </xf>
    <xf numFmtId="0" fontId="64" fillId="2" borderId="0" xfId="0" applyFont="1" applyFill="1" applyBorder="1" applyAlignment="1">
      <alignment horizontal="left"/>
    </xf>
    <xf numFmtId="0" fontId="64" fillId="2" borderId="0" xfId="0" applyFont="1" applyFill="1" applyAlignment="1">
      <alignment horizontal="left"/>
    </xf>
    <xf numFmtId="0" fontId="65" fillId="2" borderId="15" xfId="0" applyFont="1" applyFill="1" applyBorder="1" applyAlignment="1">
      <alignment horizontal="left" vertical="center"/>
    </xf>
    <xf numFmtId="176" fontId="63" fillId="2" borderId="15" xfId="12" applyFont="1" applyFill="1" applyBorder="1" applyAlignment="1">
      <alignment horizontal="left"/>
    </xf>
    <xf numFmtId="182" fontId="66" fillId="2" borderId="15" xfId="12" applyNumberFormat="1" applyFont="1" applyFill="1" applyBorder="1" applyAlignment="1" applyProtection="1">
      <alignment horizontal="left" vertical="center"/>
      <protection locked="0"/>
    </xf>
    <xf numFmtId="179" fontId="66" fillId="2" borderId="15" xfId="12" applyNumberFormat="1" applyFont="1" applyFill="1" applyBorder="1" applyAlignment="1" applyProtection="1">
      <alignment horizontal="left" vertical="center"/>
      <protection locked="0"/>
    </xf>
    <xf numFmtId="178" fontId="66" fillId="2" borderId="15" xfId="12" applyNumberFormat="1" applyFont="1" applyFill="1" applyBorder="1" applyAlignment="1" applyProtection="1">
      <alignment horizontal="left" vertical="center"/>
      <protection locked="0"/>
    </xf>
    <xf numFmtId="176" fontId="66" fillId="2" borderId="15" xfId="12" applyFont="1" applyFill="1" applyBorder="1" applyAlignment="1" applyProtection="1">
      <alignment horizontal="left" vertical="center" wrapText="1"/>
      <protection locked="0"/>
    </xf>
    <xf numFmtId="0" fontId="67" fillId="2" borderId="15" xfId="0" applyFont="1" applyFill="1" applyBorder="1"/>
    <xf numFmtId="0" fontId="65" fillId="2" borderId="61" xfId="0" applyFont="1" applyFill="1" applyBorder="1" applyAlignment="1" applyProtection="1">
      <alignment horizontal="left" vertical="center"/>
      <protection locked="0"/>
    </xf>
    <xf numFmtId="181" fontId="67" fillId="2" borderId="15" xfId="0" applyNumberFormat="1" applyFont="1" applyFill="1" applyBorder="1"/>
    <xf numFmtId="0" fontId="3" fillId="0" borderId="0" xfId="0" applyFont="1"/>
    <xf numFmtId="179" fontId="65" fillId="2" borderId="15" xfId="0" applyNumberFormat="1" applyFont="1" applyFill="1" applyBorder="1" applyAlignment="1" applyProtection="1">
      <alignment horizontal="left" vertical="center"/>
      <protection locked="0"/>
    </xf>
    <xf numFmtId="181" fontId="65" fillId="2" borderId="15" xfId="0" applyNumberFormat="1" applyFont="1" applyFill="1" applyBorder="1" applyAlignment="1" applyProtection="1">
      <alignment horizontal="left" vertical="center"/>
      <protection locked="0"/>
    </xf>
    <xf numFmtId="178" fontId="65" fillId="2" borderId="15" xfId="0" applyNumberFormat="1" applyFont="1" applyFill="1" applyBorder="1" applyAlignment="1" applyProtection="1">
      <alignment horizontal="left" vertical="center"/>
      <protection locked="0"/>
    </xf>
    <xf numFmtId="0" fontId="68" fillId="2" borderId="0" xfId="0" applyFont="1" applyFill="1"/>
    <xf numFmtId="181" fontId="68" fillId="2" borderId="0" xfId="0" applyNumberFormat="1" applyFont="1" applyFill="1"/>
    <xf numFmtId="0" fontId="69" fillId="2" borderId="0" xfId="0" applyFont="1" applyFill="1"/>
    <xf numFmtId="0" fontId="68" fillId="2" borderId="0" xfId="0" applyFont="1" applyFill="1" applyBorder="1" applyAlignment="1">
      <alignment horizontal="left"/>
    </xf>
    <xf numFmtId="0" fontId="68" fillId="2" borderId="0" xfId="0" applyFont="1" applyFill="1" applyAlignment="1">
      <alignment horizontal="left"/>
    </xf>
    <xf numFmtId="0" fontId="68" fillId="2" borderId="0" xfId="0" applyFont="1" applyFill="1" applyBorder="1" applyAlignment="1"/>
    <xf numFmtId="0" fontId="68" fillId="2" borderId="0" xfId="0" applyFont="1" applyFill="1" applyAlignment="1"/>
    <xf numFmtId="0" fontId="68" fillId="2" borderId="0" xfId="0" applyFont="1" applyFill="1" applyBorder="1"/>
    <xf numFmtId="2" fontId="0" fillId="0" borderId="0" xfId="0" applyNumberFormat="1"/>
    <xf numFmtId="49" fontId="8" fillId="2" borderId="4" xfId="0" applyNumberFormat="1" applyFont="1" applyFill="1" applyBorder="1" applyAlignment="1">
      <alignment horizontal="left" wrapText="1"/>
    </xf>
    <xf numFmtId="2" fontId="8" fillId="2" borderId="4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left" wrapText="1"/>
    </xf>
    <xf numFmtId="2" fontId="0" fillId="5" borderId="0" xfId="0" applyNumberFormat="1" applyFill="1"/>
    <xf numFmtId="0" fontId="0" fillId="3" borderId="1" xfId="0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wrapText="1"/>
    </xf>
    <xf numFmtId="2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1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2" fontId="0" fillId="6" borderId="0" xfId="0" applyNumberFormat="1" applyFill="1"/>
    <xf numFmtId="0" fontId="13" fillId="2" borderId="61" xfId="34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>
      <alignment horizontal="left" vertical="center"/>
    </xf>
    <xf numFmtId="0" fontId="71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2" xfId="0" applyNumberFormat="1" applyFont="1" applyFill="1" applyBorder="1" applyAlignment="1">
      <alignment horizontal="left" vertical="center"/>
    </xf>
    <xf numFmtId="0" fontId="13" fillId="2" borderId="1" xfId="34" applyFont="1" applyFill="1" applyBorder="1" applyAlignment="1" applyProtection="1">
      <alignment horizontal="left" vertical="center"/>
      <protection locked="0"/>
    </xf>
    <xf numFmtId="179" fontId="13" fillId="2" borderId="1" xfId="34" applyNumberFormat="1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71" fillId="2" borderId="1" xfId="0" applyFont="1" applyFill="1" applyBorder="1" applyAlignment="1"/>
    <xf numFmtId="0" fontId="9" fillId="2" borderId="1" xfId="0" applyNumberFormat="1" applyFont="1" applyFill="1" applyBorder="1" applyAlignment="1">
      <alignment horizontal="left"/>
    </xf>
    <xf numFmtId="0" fontId="9" fillId="2" borderId="2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179" fontId="13" fillId="2" borderId="61" xfId="34" applyNumberFormat="1" applyFont="1" applyFill="1" applyBorder="1" applyAlignment="1" applyProtection="1">
      <alignment horizontal="left" vertical="center"/>
      <protection locked="0"/>
    </xf>
    <xf numFmtId="0" fontId="72" fillId="2" borderId="1" xfId="34" applyFont="1" applyFill="1" applyBorder="1" applyAlignment="1" applyProtection="1">
      <alignment horizontal="left" vertical="center"/>
      <protection locked="0"/>
    </xf>
    <xf numFmtId="2" fontId="0" fillId="7" borderId="0" xfId="0" applyNumberFormat="1" applyFill="1"/>
    <xf numFmtId="0" fontId="73" fillId="2" borderId="1" xfId="34" applyFont="1" applyFill="1" applyBorder="1" applyAlignment="1" applyProtection="1">
      <alignment horizontal="left" vertical="center"/>
      <protection locked="0"/>
    </xf>
    <xf numFmtId="2" fontId="0" fillId="8" borderId="0" xfId="0" applyNumberFormat="1" applyFill="1"/>
    <xf numFmtId="2" fontId="0" fillId="9" borderId="0" xfId="0" applyNumberFormat="1" applyFill="1"/>
    <xf numFmtId="179" fontId="74" fillId="2" borderId="1" xfId="34" applyNumberFormat="1" applyFont="1" applyFill="1" applyBorder="1" applyAlignment="1" applyProtection="1">
      <alignment horizontal="left" vertical="center"/>
      <protection locked="0"/>
    </xf>
    <xf numFmtId="0" fontId="71" fillId="2" borderId="1" xfId="0" applyFont="1" applyFill="1" applyBorder="1" applyAlignment="1">
      <alignment vertical="center" wrapText="1"/>
    </xf>
    <xf numFmtId="2" fontId="0" fillId="2" borderId="1" xfId="0" applyNumberFormat="1" applyFill="1" applyBorder="1" applyAlignment="1">
      <alignment horizontal="left"/>
    </xf>
    <xf numFmtId="0" fontId="60" fillId="2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2" borderId="0" xfId="0" applyNumberFormat="1" applyFill="1" applyBorder="1" applyAlignment="1">
      <alignment horizontal="left" wrapText="1"/>
    </xf>
    <xf numFmtId="2" fontId="0" fillId="2" borderId="0" xfId="0" applyNumberForma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75" fillId="0" borderId="0" xfId="0" applyFont="1"/>
    <xf numFmtId="0" fontId="0" fillId="0" borderId="0" xfId="0" applyAlignment="1">
      <alignment wrapText="1"/>
    </xf>
    <xf numFmtId="0" fontId="76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76" fillId="2" borderId="16" xfId="0" applyFont="1" applyFill="1" applyBorder="1" applyAlignment="1">
      <alignment vertical="center"/>
    </xf>
    <xf numFmtId="0" fontId="22" fillId="2" borderId="66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2" fontId="22" fillId="2" borderId="0" xfId="0" applyNumberFormat="1" applyFont="1" applyFill="1" applyBorder="1" applyAlignment="1">
      <alignment wrapText="1"/>
    </xf>
    <xf numFmtId="2" fontId="22" fillId="2" borderId="61" xfId="0" applyNumberFormat="1" applyFont="1" applyFill="1" applyBorder="1" applyAlignment="1">
      <alignment wrapText="1"/>
    </xf>
    <xf numFmtId="2" fontId="22" fillId="2" borderId="15" xfId="0" applyNumberFormat="1" applyFont="1" applyFill="1" applyBorder="1" applyAlignment="1">
      <alignment wrapText="1"/>
    </xf>
    <xf numFmtId="0" fontId="22" fillId="3" borderId="15" xfId="0" applyFont="1" applyFill="1" applyBorder="1" applyAlignment="1">
      <alignment horizontal="left"/>
    </xf>
    <xf numFmtId="2" fontId="2" fillId="3" borderId="67" xfId="0" applyNumberFormat="1" applyFont="1" applyFill="1" applyBorder="1" applyAlignment="1">
      <alignment vertical="center"/>
    </xf>
    <xf numFmtId="2" fontId="2" fillId="3" borderId="68" xfId="0" applyNumberFormat="1" applyFont="1" applyFill="1" applyBorder="1" applyAlignment="1">
      <alignment vertical="center"/>
    </xf>
    <xf numFmtId="0" fontId="22" fillId="2" borderId="15" xfId="0" applyFont="1" applyFill="1" applyBorder="1" applyAlignment="1">
      <alignment horizontal="left"/>
    </xf>
    <xf numFmtId="2" fontId="5" fillId="0" borderId="61" xfId="0" applyNumberFormat="1" applyFont="1" applyBorder="1"/>
    <xf numFmtId="2" fontId="5" fillId="0" borderId="15" xfId="0" applyNumberFormat="1" applyFont="1" applyBorder="1"/>
    <xf numFmtId="2" fontId="5" fillId="3" borderId="61" xfId="0" applyNumberFormat="1" applyFont="1" applyFill="1" applyBorder="1"/>
    <xf numFmtId="2" fontId="5" fillId="3" borderId="15" xfId="0" applyNumberFormat="1" applyFont="1" applyFill="1" applyBorder="1"/>
    <xf numFmtId="2" fontId="22" fillId="3" borderId="61" xfId="0" applyNumberFormat="1" applyFont="1" applyFill="1" applyBorder="1" applyAlignment="1">
      <alignment horizontal="left"/>
    </xf>
    <xf numFmtId="2" fontId="22" fillId="3" borderId="15" xfId="0" applyNumberFormat="1" applyFont="1" applyFill="1" applyBorder="1" applyAlignment="1">
      <alignment horizontal="left"/>
    </xf>
    <xf numFmtId="0" fontId="77" fillId="0" borderId="0" xfId="0" applyFont="1"/>
    <xf numFmtId="179" fontId="78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18" fillId="0" borderId="70" xfId="0" applyFont="1" applyBorder="1" applyAlignment="1">
      <alignment vertical="center"/>
    </xf>
    <xf numFmtId="0" fontId="0" fillId="0" borderId="71" xfId="0" applyBorder="1" applyAlignment="1">
      <alignment vertical="center" wrapText="1"/>
    </xf>
    <xf numFmtId="183" fontId="0" fillId="0" borderId="71" xfId="0" applyNumberForma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1" xfId="0" applyBorder="1" applyAlignment="1">
      <alignment vertical="center"/>
    </xf>
    <xf numFmtId="179" fontId="0" fillId="0" borderId="71" xfId="0" applyNumberFormat="1" applyBorder="1" applyAlignment="1">
      <alignment horizontal="left" vertical="center"/>
    </xf>
    <xf numFmtId="0" fontId="79" fillId="0" borderId="71" xfId="0" applyFont="1" applyBorder="1" applyAlignment="1">
      <alignment vertical="center"/>
    </xf>
    <xf numFmtId="0" fontId="2" fillId="0" borderId="71" xfId="0" applyFont="1" applyBorder="1" applyAlignment="1">
      <alignment vertical="center" wrapText="1"/>
    </xf>
    <xf numFmtId="0" fontId="2" fillId="9" borderId="71" xfId="0" applyFont="1" applyFill="1" applyBorder="1" applyAlignment="1">
      <alignment vertical="center" wrapText="1"/>
    </xf>
    <xf numFmtId="0" fontId="56" fillId="0" borderId="71" xfId="0" applyFont="1" applyBorder="1" applyAlignment="1">
      <alignment vertical="center" wrapText="1"/>
    </xf>
    <xf numFmtId="0" fontId="56" fillId="0" borderId="71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/>
    </xf>
    <xf numFmtId="0" fontId="80" fillId="0" borderId="52" xfId="0" applyFont="1" applyBorder="1" applyAlignment="1" applyProtection="1">
      <alignment horizontal="left" vertical="center"/>
      <protection locked="0"/>
    </xf>
    <xf numFmtId="0" fontId="81" fillId="0" borderId="15" xfId="0" applyFont="1" applyBorder="1" applyAlignment="1" applyProtection="1">
      <alignment horizontal="left" vertical="center" wrapText="1"/>
      <protection locked="0"/>
    </xf>
    <xf numFmtId="0" fontId="82" fillId="0" borderId="15" xfId="0" applyFont="1" applyBorder="1" applyAlignment="1" applyProtection="1">
      <alignment horizontal="left" vertical="center"/>
      <protection locked="0"/>
    </xf>
    <xf numFmtId="0" fontId="84" fillId="0" borderId="15" xfId="0" applyFont="1" applyBorder="1" applyAlignment="1" applyProtection="1">
      <alignment horizontal="left" vertical="center"/>
      <protection locked="0"/>
    </xf>
    <xf numFmtId="179" fontId="84" fillId="0" borderId="15" xfId="0" applyNumberFormat="1" applyFont="1" applyBorder="1" applyAlignment="1" applyProtection="1">
      <alignment horizontal="left" vertical="center"/>
      <protection locked="0"/>
    </xf>
    <xf numFmtId="178" fontId="84" fillId="0" borderId="15" xfId="0" applyNumberFormat="1" applyFont="1" applyBorder="1" applyAlignment="1" applyProtection="1">
      <alignment horizontal="left" vertical="center"/>
      <protection locked="0"/>
    </xf>
    <xf numFmtId="0" fontId="84" fillId="0" borderId="15" xfId="0" applyFont="1" applyBorder="1" applyAlignment="1" applyProtection="1">
      <alignment vertical="center"/>
      <protection locked="0"/>
    </xf>
    <xf numFmtId="0" fontId="84" fillId="0" borderId="15" xfId="0" applyFont="1" applyBorder="1" applyAlignment="1" applyProtection="1">
      <alignment horizontal="left" vertical="center" wrapText="1"/>
      <protection locked="0"/>
    </xf>
    <xf numFmtId="0" fontId="82" fillId="0" borderId="15" xfId="0" applyFont="1" applyBorder="1" applyAlignment="1" applyProtection="1">
      <alignment horizontal="left" vertical="center" wrapText="1"/>
      <protection locked="0"/>
    </xf>
    <xf numFmtId="0" fontId="84" fillId="0" borderId="37" xfId="0" applyFont="1" applyBorder="1" applyAlignment="1" applyProtection="1">
      <alignment horizontal="left" vertical="center"/>
      <protection locked="0"/>
    </xf>
    <xf numFmtId="0" fontId="27" fillId="0" borderId="73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6" fillId="0" borderId="0" xfId="0" applyFont="1" applyBorder="1" applyAlignment="1">
      <alignment horizontal="left" vertical="center" wrapText="1"/>
    </xf>
    <xf numFmtId="0" fontId="23" fillId="0" borderId="74" xfId="0" applyFont="1" applyBorder="1" applyAlignment="1">
      <alignment horizontal="left" vertical="center"/>
    </xf>
    <xf numFmtId="0" fontId="82" fillId="0" borderId="15" xfId="0" applyFont="1" applyFill="1" applyBorder="1" applyAlignment="1" applyProtection="1">
      <alignment horizontal="left" vertical="center"/>
      <protection locked="0"/>
    </xf>
    <xf numFmtId="0" fontId="74" fillId="0" borderId="15" xfId="0" applyFont="1" applyFill="1" applyBorder="1" applyAlignment="1" applyProtection="1">
      <alignment horizontal="left" vertical="center"/>
      <protection locked="0"/>
    </xf>
    <xf numFmtId="183" fontId="74" fillId="0" borderId="15" xfId="0" applyNumberFormat="1" applyFont="1" applyFill="1" applyBorder="1" applyAlignment="1" applyProtection="1">
      <alignment horizontal="left" vertical="center"/>
      <protection locked="0"/>
    </xf>
    <xf numFmtId="182" fontId="74" fillId="0" borderId="15" xfId="0" applyNumberFormat="1" applyFont="1" applyFill="1" applyBorder="1" applyAlignment="1" applyProtection="1">
      <alignment horizontal="left" vertical="center"/>
      <protection locked="0"/>
    </xf>
    <xf numFmtId="179" fontId="74" fillId="0" borderId="15" xfId="0" applyNumberFormat="1" applyFont="1" applyFill="1" applyBorder="1" applyAlignment="1" applyProtection="1">
      <alignment horizontal="left" vertical="center"/>
      <protection locked="0"/>
    </xf>
    <xf numFmtId="178" fontId="74" fillId="0" borderId="15" xfId="0" applyNumberFormat="1" applyFont="1" applyFill="1" applyBorder="1" applyAlignment="1" applyProtection="1">
      <alignment horizontal="left" vertical="center"/>
      <protection locked="0"/>
    </xf>
    <xf numFmtId="0" fontId="74" fillId="0" borderId="15" xfId="0" applyFont="1" applyFill="1" applyBorder="1" applyAlignment="1" applyProtection="1">
      <alignment horizontal="left" vertical="center" wrapText="1"/>
      <protection locked="0"/>
    </xf>
    <xf numFmtId="0" fontId="74" fillId="9" borderId="15" xfId="0" applyFont="1" applyFill="1" applyBorder="1" applyAlignment="1" applyProtection="1">
      <alignment horizontal="left" vertical="center" wrapText="1"/>
      <protection locked="0"/>
    </xf>
    <xf numFmtId="0" fontId="85" fillId="0" borderId="15" xfId="0" applyFont="1" applyBorder="1" applyAlignment="1">
      <alignment vertical="center"/>
    </xf>
    <xf numFmtId="0" fontId="85" fillId="0" borderId="37" xfId="0" applyFont="1" applyFill="1" applyBorder="1" applyAlignment="1">
      <alignment vertical="center"/>
    </xf>
    <xf numFmtId="0" fontId="82" fillId="0" borderId="75" xfId="0" applyFont="1" applyFill="1" applyBorder="1" applyAlignment="1">
      <alignment horizontal="left" vertical="center"/>
    </xf>
    <xf numFmtId="0" fontId="82" fillId="0" borderId="40" xfId="0" applyFont="1" applyFill="1" applyBorder="1" applyAlignment="1">
      <alignment horizontal="left" vertical="center"/>
    </xf>
    <xf numFmtId="183" fontId="82" fillId="0" borderId="40" xfId="0" applyNumberFormat="1" applyFont="1" applyBorder="1" applyAlignment="1">
      <alignment horizontal="left" vertical="center"/>
    </xf>
    <xf numFmtId="182" fontId="82" fillId="0" borderId="40" xfId="0" applyNumberFormat="1" applyFont="1" applyBorder="1" applyAlignment="1">
      <alignment horizontal="left" vertical="center"/>
    </xf>
    <xf numFmtId="0" fontId="85" fillId="0" borderId="40" xfId="0" applyFont="1" applyBorder="1"/>
    <xf numFmtId="179" fontId="85" fillId="0" borderId="40" xfId="0" applyNumberFormat="1" applyFont="1" applyBorder="1"/>
    <xf numFmtId="0" fontId="85" fillId="0" borderId="40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74" fillId="0" borderId="15" xfId="34" applyFont="1" applyFill="1" applyBorder="1" applyAlignment="1" applyProtection="1">
      <alignment horizontal="left" vertical="center"/>
      <protection locked="0"/>
    </xf>
    <xf numFmtId="0" fontId="85" fillId="0" borderId="15" xfId="0" applyFont="1" applyFill="1" applyBorder="1" applyAlignment="1">
      <alignment vertical="center"/>
    </xf>
    <xf numFmtId="0" fontId="38" fillId="0" borderId="0" xfId="0" applyFont="1" applyFill="1"/>
    <xf numFmtId="0" fontId="82" fillId="9" borderId="15" xfId="0" applyFont="1" applyFill="1" applyBorder="1" applyAlignment="1" applyProtection="1">
      <alignment horizontal="left" vertical="center"/>
      <protection locked="0"/>
    </xf>
    <xf numFmtId="0" fontId="82" fillId="0" borderId="0" xfId="0" applyFont="1" applyFill="1" applyBorder="1" applyAlignment="1">
      <alignment horizontal="left" vertical="center"/>
    </xf>
    <xf numFmtId="183" fontId="82" fillId="0" borderId="0" xfId="0" applyNumberFormat="1" applyFont="1" applyBorder="1" applyAlignment="1">
      <alignment horizontal="left" vertical="center"/>
    </xf>
    <xf numFmtId="182" fontId="82" fillId="0" borderId="0" xfId="0" applyNumberFormat="1" applyFont="1" applyBorder="1" applyAlignment="1">
      <alignment horizontal="left" vertical="center"/>
    </xf>
    <xf numFmtId="0" fontId="85" fillId="0" borderId="0" xfId="0" applyFont="1" applyBorder="1"/>
    <xf numFmtId="179" fontId="85" fillId="0" borderId="0" xfId="0" applyNumberFormat="1" applyFont="1" applyBorder="1"/>
    <xf numFmtId="0" fontId="85" fillId="0" borderId="0" xfId="0" applyFont="1" applyBorder="1" applyAlignment="1">
      <alignment vertical="center"/>
    </xf>
    <xf numFmtId="0" fontId="86" fillId="2" borderId="15" xfId="0" applyFont="1" applyFill="1" applyBorder="1" applyAlignment="1">
      <alignment horizontal="left" vertical="center"/>
    </xf>
    <xf numFmtId="0" fontId="85" fillId="2" borderId="15" xfId="0" applyFont="1" applyFill="1" applyBorder="1" applyAlignment="1">
      <alignment horizontal="left" vertical="center"/>
    </xf>
    <xf numFmtId="2" fontId="85" fillId="2" borderId="15" xfId="0" applyNumberFormat="1" applyFont="1" applyFill="1" applyBorder="1" applyAlignment="1">
      <alignment horizontal="left" vertical="center"/>
    </xf>
    <xf numFmtId="179" fontId="85" fillId="2" borderId="15" xfId="0" applyNumberFormat="1" applyFont="1" applyFill="1" applyBorder="1" applyAlignment="1">
      <alignment horizontal="left" vertical="center"/>
    </xf>
    <xf numFmtId="20" fontId="85" fillId="2" borderId="15" xfId="0" applyNumberFormat="1" applyFont="1" applyFill="1" applyBorder="1" applyAlignment="1">
      <alignment horizontal="left" vertical="center"/>
    </xf>
    <xf numFmtId="0" fontId="85" fillId="2" borderId="15" xfId="0" applyFont="1" applyFill="1" applyBorder="1" applyAlignment="1">
      <alignment horizontal="left" vertical="center" wrapText="1"/>
    </xf>
    <xf numFmtId="0" fontId="85" fillId="0" borderId="15" xfId="0" applyFont="1" applyBorder="1" applyAlignment="1">
      <alignment vertical="center" wrapText="1"/>
    </xf>
    <xf numFmtId="0" fontId="2" fillId="0" borderId="71" xfId="0" applyFont="1" applyBorder="1" applyAlignment="1">
      <alignment vertical="center"/>
    </xf>
    <xf numFmtId="0" fontId="0" fillId="0" borderId="0" xfId="0" applyFill="1"/>
    <xf numFmtId="0" fontId="30" fillId="15" borderId="10" xfId="31" applyNumberFormat="1" applyFont="1" applyFill="1" applyBorder="1" applyAlignment="1">
      <alignment horizontal="center" vertical="center"/>
    </xf>
    <xf numFmtId="0" fontId="30" fillId="15" borderId="1" xfId="31" applyNumberFormat="1" applyFont="1" applyFill="1" applyBorder="1" applyAlignment="1">
      <alignment horizontal="center" vertical="center"/>
    </xf>
    <xf numFmtId="0" fontId="30" fillId="15" borderId="11" xfId="31" applyNumberFormat="1" applyFont="1" applyFill="1" applyBorder="1" applyAlignment="1">
      <alignment horizontal="center" vertical="center"/>
    </xf>
    <xf numFmtId="0" fontId="30" fillId="9" borderId="12" xfId="31" applyNumberFormat="1" applyFont="1" applyFill="1" applyBorder="1" applyAlignment="1">
      <alignment horizontal="center" vertical="center"/>
    </xf>
    <xf numFmtId="0" fontId="30" fillId="9" borderId="13" xfId="31" applyNumberFormat="1" applyFont="1" applyFill="1" applyBorder="1" applyAlignment="1">
      <alignment horizontal="center" vertical="center"/>
    </xf>
    <xf numFmtId="0" fontId="30" fillId="9" borderId="14" xfId="31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2" fillId="2" borderId="6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0" fontId="22" fillId="2" borderId="69" xfId="0" applyFont="1" applyFill="1" applyBorder="1" applyAlignment="1">
      <alignment horizontal="left"/>
    </xf>
    <xf numFmtId="0" fontId="5" fillId="2" borderId="6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65" xfId="0" applyFont="1" applyFill="1" applyBorder="1" applyAlignment="1">
      <alignment horizontal="left"/>
    </xf>
    <xf numFmtId="0" fontId="22" fillId="2" borderId="6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3" borderId="6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3" borderId="65" xfId="0" applyFont="1" applyFill="1" applyBorder="1" applyAlignment="1">
      <alignment horizontal="left"/>
    </xf>
    <xf numFmtId="0" fontId="5" fillId="3" borderId="6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2" fillId="0" borderId="6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65" xfId="0" applyFont="1" applyFill="1" applyBorder="1" applyAlignment="1">
      <alignment horizontal="left"/>
    </xf>
    <xf numFmtId="0" fontId="5" fillId="0" borderId="6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9" xfId="0" applyFont="1" applyFill="1" applyBorder="1" applyAlignment="1">
      <alignment horizontal="center"/>
    </xf>
    <xf numFmtId="0" fontId="5" fillId="3" borderId="6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65" xfId="0" applyFont="1" applyFill="1" applyBorder="1" applyAlignment="1">
      <alignment horizontal="left"/>
    </xf>
    <xf numFmtId="0" fontId="22" fillId="3" borderId="6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2" fillId="2" borderId="61" xfId="0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wrapText="1"/>
    </xf>
    <xf numFmtId="0" fontId="22" fillId="2" borderId="65" xfId="0" applyFont="1" applyFill="1" applyBorder="1" applyAlignment="1">
      <alignment horizontal="left" wrapText="1"/>
    </xf>
    <xf numFmtId="0" fontId="22" fillId="3" borderId="62" xfId="0" applyFont="1" applyFill="1" applyBorder="1" applyAlignment="1">
      <alignment horizontal="left"/>
    </xf>
    <xf numFmtId="0" fontId="22" fillId="3" borderId="63" xfId="0" applyFont="1" applyFill="1" applyBorder="1" applyAlignment="1">
      <alignment horizontal="left"/>
    </xf>
    <xf numFmtId="0" fontId="76" fillId="3" borderId="63" xfId="0" applyFont="1" applyFill="1" applyBorder="1" applyAlignment="1">
      <alignment horizontal="center"/>
    </xf>
    <xf numFmtId="0" fontId="76" fillId="3" borderId="64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 wrapText="1"/>
    </xf>
  </cellXfs>
  <cellStyles count="35">
    <cellStyle name="Hyperlink 2" xfId="1"/>
    <cellStyle name="Hyperlink 3" xfId="2"/>
    <cellStyle name="Normal 10" xfId="3"/>
    <cellStyle name="Normal 10 10 2" xfId="4"/>
    <cellStyle name="Normal 11" xfId="5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6" xfId="27"/>
    <cellStyle name="Normal 7" xfId="28"/>
    <cellStyle name="Normal 8" xfId="29"/>
    <cellStyle name="Normal 9" xfId="30"/>
    <cellStyle name="Normal_Sheet1" xfId="34"/>
    <cellStyle name="常规_Sheet1" xfId="33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"/>
  <sheetViews>
    <sheetView zoomScaleNormal="80" zoomScalePageLayoutView="80" workbookViewId="0">
      <selection activeCell="D4" sqref="D4"/>
    </sheetView>
  </sheetViews>
  <sheetFormatPr baseColWidth="10" defaultColWidth="8.83203125" defaultRowHeight="28.5" customHeight="1" x14ac:dyDescent="0"/>
  <cols>
    <col min="1" max="1" width="16.5" style="79" customWidth="1"/>
    <col min="2" max="2" width="19.33203125" style="79" customWidth="1"/>
    <col min="3" max="3" width="26.5" style="79" customWidth="1"/>
    <col min="4" max="4" width="50" style="79" customWidth="1"/>
    <col min="5" max="5" width="8.83203125" style="79"/>
    <col min="6" max="6" width="25" style="79" customWidth="1"/>
    <col min="7" max="7" width="6.5" style="79" customWidth="1"/>
    <col min="8" max="8" width="25.5" style="79" customWidth="1"/>
    <col min="9" max="9" width="58.5" style="315" customWidth="1"/>
    <col min="10" max="10" width="22" style="315" bestFit="1" customWidth="1"/>
    <col min="11" max="11" width="56" style="315" customWidth="1"/>
    <col min="12" max="16384" width="8.83203125" style="79"/>
  </cols>
  <sheetData>
    <row r="1" spans="1:11" ht="28.5" customHeight="1">
      <c r="A1" s="529" t="s">
        <v>327</v>
      </c>
      <c r="B1" s="530"/>
      <c r="C1" s="530"/>
      <c r="D1" s="530"/>
      <c r="E1" s="530"/>
      <c r="F1" s="530"/>
      <c r="G1" s="530"/>
      <c r="H1" s="530"/>
      <c r="I1" s="530"/>
      <c r="J1" s="530"/>
      <c r="K1" s="531"/>
    </row>
    <row r="2" spans="1:11" ht="28.5" customHeight="1" thickBot="1">
      <c r="A2" s="532" t="s">
        <v>328</v>
      </c>
      <c r="B2" s="533"/>
      <c r="C2" s="533"/>
      <c r="D2" s="533"/>
      <c r="E2" s="533"/>
      <c r="F2" s="533"/>
      <c r="G2" s="533"/>
      <c r="H2" s="533"/>
      <c r="I2" s="533"/>
      <c r="J2" s="533"/>
      <c r="K2" s="534"/>
    </row>
    <row r="3" spans="1:11" s="82" customFormat="1" ht="28.5" customHeight="1" thickBot="1">
      <c r="A3" s="80" t="s">
        <v>329</v>
      </c>
      <c r="B3" s="80" t="s">
        <v>330</v>
      </c>
      <c r="C3" s="80" t="s">
        <v>331</v>
      </c>
      <c r="D3" s="80" t="s">
        <v>332</v>
      </c>
      <c r="E3" s="80" t="s">
        <v>333</v>
      </c>
      <c r="F3" s="80" t="s">
        <v>334</v>
      </c>
      <c r="G3" s="80" t="s">
        <v>335</v>
      </c>
      <c r="H3" s="80" t="s">
        <v>336</v>
      </c>
      <c r="I3" s="81" t="s">
        <v>337</v>
      </c>
      <c r="J3" s="81" t="s">
        <v>338</v>
      </c>
      <c r="K3" s="81" t="s">
        <v>339</v>
      </c>
    </row>
    <row r="4" spans="1:11" ht="28.5" customHeight="1" thickBot="1">
      <c r="A4" s="83" t="s">
        <v>340</v>
      </c>
      <c r="B4" s="84" t="s">
        <v>341</v>
      </c>
      <c r="C4" s="85" t="s">
        <v>342</v>
      </c>
      <c r="D4" s="86" t="s">
        <v>716</v>
      </c>
      <c r="E4" s="87">
        <v>2</v>
      </c>
      <c r="F4" s="88" t="s">
        <v>344</v>
      </c>
      <c r="G4" s="89" t="s">
        <v>137</v>
      </c>
      <c r="H4" s="89" t="s">
        <v>345</v>
      </c>
      <c r="I4" s="90" t="s">
        <v>346</v>
      </c>
      <c r="J4" s="90"/>
      <c r="K4" s="91" t="s">
        <v>347</v>
      </c>
    </row>
    <row r="5" spans="1:11" ht="28.5" customHeight="1" thickBot="1">
      <c r="A5" s="83" t="s">
        <v>340</v>
      </c>
      <c r="B5" s="92" t="s">
        <v>348</v>
      </c>
      <c r="C5" s="93" t="s">
        <v>349</v>
      </c>
      <c r="D5" s="94" t="s">
        <v>350</v>
      </c>
      <c r="E5" s="87">
        <v>2</v>
      </c>
      <c r="F5" s="88" t="s">
        <v>351</v>
      </c>
      <c r="G5" s="89" t="s">
        <v>16</v>
      </c>
      <c r="H5" s="89" t="s">
        <v>352</v>
      </c>
      <c r="I5" s="90" t="s">
        <v>353</v>
      </c>
      <c r="J5" s="90"/>
      <c r="K5" s="95"/>
    </row>
    <row r="6" spans="1:11" ht="28.5" customHeight="1" thickBot="1">
      <c r="A6" s="83" t="s">
        <v>340</v>
      </c>
      <c r="B6" s="96" t="s">
        <v>50</v>
      </c>
      <c r="C6" s="93" t="s">
        <v>354</v>
      </c>
      <c r="D6" s="94" t="s">
        <v>355</v>
      </c>
      <c r="E6" s="87">
        <v>2</v>
      </c>
      <c r="F6" s="97" t="s">
        <v>356</v>
      </c>
      <c r="G6" s="98" t="s">
        <v>129</v>
      </c>
      <c r="H6" s="99" t="s">
        <v>357</v>
      </c>
      <c r="I6" s="90" t="s">
        <v>358</v>
      </c>
      <c r="J6" s="90"/>
      <c r="K6" s="91" t="s">
        <v>347</v>
      </c>
    </row>
    <row r="7" spans="1:11" ht="28.5" customHeight="1" thickBot="1">
      <c r="A7" s="83" t="s">
        <v>340</v>
      </c>
      <c r="B7" s="96" t="s">
        <v>50</v>
      </c>
      <c r="C7" s="93" t="s">
        <v>359</v>
      </c>
      <c r="D7" s="100" t="s">
        <v>360</v>
      </c>
      <c r="E7" s="87">
        <v>1</v>
      </c>
      <c r="F7" s="101" t="s">
        <v>361</v>
      </c>
      <c r="G7" s="89" t="s">
        <v>16</v>
      </c>
      <c r="H7" s="98" t="s">
        <v>362</v>
      </c>
      <c r="I7" s="102" t="s">
        <v>363</v>
      </c>
      <c r="J7" s="103" t="s">
        <v>364</v>
      </c>
      <c r="K7" s="95"/>
    </row>
    <row r="8" spans="1:11" ht="28.5" customHeight="1">
      <c r="A8" s="83"/>
      <c r="B8" s="104"/>
      <c r="C8" s="93"/>
      <c r="D8" s="105"/>
      <c r="E8" s="106"/>
      <c r="F8" s="107" t="s">
        <v>365</v>
      </c>
      <c r="G8" s="108" t="s">
        <v>56</v>
      </c>
      <c r="H8" s="108" t="s">
        <v>366</v>
      </c>
      <c r="I8" s="102" t="s">
        <v>367</v>
      </c>
      <c r="J8" s="109"/>
      <c r="K8" s="110"/>
    </row>
    <row r="9" spans="1:11" ht="28.5" customHeight="1" thickBot="1">
      <c r="A9" s="83" t="s">
        <v>340</v>
      </c>
      <c r="B9" s="104"/>
      <c r="C9" s="93" t="s">
        <v>368</v>
      </c>
      <c r="D9" s="105" t="s">
        <v>369</v>
      </c>
      <c r="E9" s="106">
        <v>1</v>
      </c>
      <c r="F9" s="104"/>
      <c r="G9" s="104"/>
      <c r="H9" s="104"/>
      <c r="I9" s="109"/>
      <c r="J9" s="109"/>
      <c r="K9" s="110"/>
    </row>
    <row r="10" spans="1:11" ht="28.5" customHeight="1" thickBot="1">
      <c r="A10" s="83" t="s">
        <v>340</v>
      </c>
      <c r="B10" s="96" t="s">
        <v>50</v>
      </c>
      <c r="C10" s="111" t="s">
        <v>370</v>
      </c>
      <c r="D10" s="112" t="s">
        <v>371</v>
      </c>
      <c r="E10" s="106">
        <v>1</v>
      </c>
      <c r="F10" s="104"/>
      <c r="G10" s="104"/>
      <c r="H10" s="104"/>
      <c r="I10" s="109"/>
      <c r="J10" s="109"/>
      <c r="K10" s="110"/>
    </row>
    <row r="11" spans="1:11" ht="28.5" customHeight="1">
      <c r="A11" s="83" t="s">
        <v>340</v>
      </c>
      <c r="B11" s="104"/>
      <c r="C11" s="316" t="s">
        <v>515</v>
      </c>
      <c r="D11" s="317" t="s">
        <v>516</v>
      </c>
      <c r="E11" s="106"/>
      <c r="F11" s="104"/>
      <c r="G11" s="104"/>
      <c r="H11" s="104"/>
      <c r="I11" s="109"/>
      <c r="J11" s="109"/>
      <c r="K11" s="110"/>
    </row>
    <row r="12" spans="1:11" ht="28.5" customHeight="1">
      <c r="A12" s="83" t="s">
        <v>340</v>
      </c>
      <c r="B12" s="104"/>
      <c r="C12" s="111"/>
      <c r="D12" s="104"/>
      <c r="E12" s="106"/>
      <c r="F12" s="104"/>
      <c r="G12" s="104"/>
      <c r="H12" s="104"/>
      <c r="I12" s="109"/>
      <c r="J12" s="109"/>
      <c r="K12" s="110"/>
    </row>
    <row r="13" spans="1:11" ht="28.5" customHeight="1">
      <c r="A13" s="83" t="s">
        <v>340</v>
      </c>
      <c r="B13" s="104"/>
      <c r="C13" s="111"/>
      <c r="D13" s="104"/>
      <c r="E13" s="106"/>
      <c r="F13" s="104"/>
      <c r="G13" s="104"/>
      <c r="H13" s="104"/>
      <c r="I13" s="109"/>
      <c r="J13" s="109"/>
      <c r="K13" s="110"/>
    </row>
    <row r="14" spans="1:11" ht="28.5" customHeight="1">
      <c r="A14" s="83" t="s">
        <v>340</v>
      </c>
      <c r="B14" s="104"/>
      <c r="C14" s="111"/>
      <c r="D14" s="104"/>
      <c r="E14" s="106"/>
      <c r="F14" s="104"/>
      <c r="G14" s="104"/>
      <c r="H14" s="104"/>
      <c r="I14" s="109"/>
      <c r="J14" s="109"/>
      <c r="K14" s="110"/>
    </row>
    <row r="15" spans="1:11" ht="28.5" customHeight="1">
      <c r="A15" s="83" t="s">
        <v>340</v>
      </c>
      <c r="B15" s="104"/>
      <c r="C15" s="111"/>
      <c r="D15" s="104"/>
      <c r="E15" s="106"/>
      <c r="F15" s="104"/>
      <c r="G15" s="104"/>
      <c r="H15" s="104"/>
      <c r="I15" s="109"/>
      <c r="J15" s="109"/>
      <c r="K15" s="110"/>
    </row>
    <row r="16" spans="1:11" ht="28.5" customHeight="1" thickBot="1">
      <c r="A16" s="113" t="s">
        <v>340</v>
      </c>
      <c r="B16" s="114"/>
      <c r="C16" s="115"/>
      <c r="D16" s="116"/>
      <c r="E16" s="117"/>
      <c r="F16" s="116"/>
      <c r="G16" s="116"/>
      <c r="H16" s="116"/>
      <c r="I16" s="118"/>
      <c r="J16" s="118"/>
      <c r="K16" s="119"/>
    </row>
    <row r="17" spans="1:11" ht="28.5" customHeight="1">
      <c r="A17" s="120" t="s">
        <v>372</v>
      </c>
      <c r="B17" s="121"/>
      <c r="C17" s="122" t="s">
        <v>81</v>
      </c>
      <c r="D17" s="112" t="s">
        <v>373</v>
      </c>
      <c r="E17" s="123">
        <v>1</v>
      </c>
      <c r="F17" s="124" t="s">
        <v>374</v>
      </c>
      <c r="G17" s="125" t="s">
        <v>50</v>
      </c>
      <c r="H17" s="125" t="s">
        <v>375</v>
      </c>
      <c r="I17" s="126"/>
      <c r="J17" s="126"/>
      <c r="K17" s="127"/>
    </row>
    <row r="18" spans="1:11" ht="28.5" customHeight="1">
      <c r="A18" s="83" t="s">
        <v>372</v>
      </c>
      <c r="B18" s="128"/>
      <c r="C18" s="93" t="s">
        <v>51</v>
      </c>
      <c r="D18" s="129" t="s">
        <v>376</v>
      </c>
      <c r="E18" s="87">
        <v>1</v>
      </c>
      <c r="F18" s="105" t="s">
        <v>377</v>
      </c>
      <c r="G18" s="125" t="s">
        <v>56</v>
      </c>
      <c r="H18" s="125" t="s">
        <v>378</v>
      </c>
      <c r="I18" s="90"/>
      <c r="J18" s="90"/>
      <c r="K18" s="95"/>
    </row>
    <row r="19" spans="1:11" ht="28.5" customHeight="1">
      <c r="A19" s="83" t="s">
        <v>372</v>
      </c>
      <c r="B19" s="128"/>
      <c r="C19" s="93" t="s">
        <v>379</v>
      </c>
      <c r="D19" s="112" t="s">
        <v>380</v>
      </c>
      <c r="E19" s="87">
        <v>5</v>
      </c>
      <c r="F19" s="105" t="s">
        <v>381</v>
      </c>
      <c r="G19" s="125" t="s">
        <v>16</v>
      </c>
      <c r="H19" s="125" t="s">
        <v>382</v>
      </c>
      <c r="I19" s="90"/>
      <c r="J19" s="90"/>
      <c r="K19" s="95"/>
    </row>
    <row r="20" spans="1:11" ht="28.5" customHeight="1">
      <c r="A20" s="83" t="s">
        <v>372</v>
      </c>
      <c r="B20" s="130" t="s">
        <v>383</v>
      </c>
      <c r="C20" s="93" t="s">
        <v>384</v>
      </c>
      <c r="D20" s="112" t="s">
        <v>385</v>
      </c>
      <c r="E20" s="87">
        <v>5</v>
      </c>
      <c r="F20" s="105" t="s">
        <v>386</v>
      </c>
      <c r="G20" s="125" t="s">
        <v>56</v>
      </c>
      <c r="H20" s="125" t="s">
        <v>387</v>
      </c>
      <c r="I20" s="90"/>
      <c r="J20" s="90" t="s">
        <v>388</v>
      </c>
      <c r="K20" s="95"/>
    </row>
    <row r="21" spans="1:11" ht="28.5" customHeight="1">
      <c r="A21" s="83" t="s">
        <v>372</v>
      </c>
      <c r="B21" s="128"/>
      <c r="C21" s="93"/>
      <c r="D21" s="105"/>
      <c r="E21" s="87"/>
      <c r="F21" s="105"/>
      <c r="G21" s="105"/>
      <c r="H21" s="105"/>
      <c r="I21" s="90"/>
      <c r="J21" s="90"/>
      <c r="K21" s="95"/>
    </row>
    <row r="22" spans="1:11" ht="28.5" customHeight="1">
      <c r="A22" s="83" t="s">
        <v>372</v>
      </c>
      <c r="B22" s="128"/>
      <c r="C22" s="93"/>
      <c r="D22" s="105"/>
      <c r="E22" s="87"/>
      <c r="F22" s="105"/>
      <c r="G22" s="105"/>
      <c r="H22" s="105"/>
      <c r="I22" s="90"/>
      <c r="J22" s="90"/>
      <c r="K22" s="95"/>
    </row>
    <row r="23" spans="1:11" ht="28.5" customHeight="1">
      <c r="A23" s="83" t="s">
        <v>372</v>
      </c>
      <c r="B23" s="128"/>
      <c r="C23" s="93"/>
      <c r="D23" s="105"/>
      <c r="E23" s="87"/>
      <c r="F23" s="105"/>
      <c r="G23" s="105"/>
      <c r="H23" s="105"/>
      <c r="I23" s="90"/>
      <c r="J23" s="90"/>
      <c r="K23" s="95"/>
    </row>
    <row r="24" spans="1:11" ht="28.5" customHeight="1">
      <c r="A24" s="83" t="s">
        <v>372</v>
      </c>
      <c r="B24" s="128"/>
      <c r="C24" s="93"/>
      <c r="D24" s="105"/>
      <c r="E24" s="87"/>
      <c r="F24" s="105"/>
      <c r="G24" s="105"/>
      <c r="H24" s="105"/>
      <c r="I24" s="90"/>
      <c r="J24" s="90"/>
      <c r="K24" s="95"/>
    </row>
    <row r="25" spans="1:11" ht="28.5" customHeight="1">
      <c r="A25" s="83" t="s">
        <v>372</v>
      </c>
      <c r="B25" s="128"/>
      <c r="C25" s="93"/>
      <c r="D25" s="105"/>
      <c r="E25" s="87"/>
      <c r="F25" s="105"/>
      <c r="G25" s="105"/>
      <c r="H25" s="105"/>
      <c r="I25" s="90"/>
      <c r="J25" s="90"/>
      <c r="K25" s="95"/>
    </row>
    <row r="26" spans="1:11" ht="28.5" customHeight="1">
      <c r="A26" s="83" t="s">
        <v>372</v>
      </c>
      <c r="B26" s="128"/>
      <c r="C26" s="93"/>
      <c r="D26" s="105"/>
      <c r="E26" s="87"/>
      <c r="F26" s="105"/>
      <c r="G26" s="105"/>
      <c r="H26" s="105"/>
      <c r="I26" s="90"/>
      <c r="J26" s="90"/>
      <c r="K26" s="95"/>
    </row>
    <row r="27" spans="1:11" ht="28.5" customHeight="1">
      <c r="A27" s="83" t="s">
        <v>372</v>
      </c>
      <c r="B27" s="131"/>
      <c r="C27" s="111"/>
      <c r="D27" s="104"/>
      <c r="E27" s="106"/>
      <c r="F27" s="104"/>
      <c r="G27" s="104"/>
      <c r="H27" s="104"/>
      <c r="I27" s="109"/>
      <c r="J27" s="109"/>
      <c r="K27" s="110"/>
    </row>
    <row r="28" spans="1:11" ht="28.5" customHeight="1" thickBot="1">
      <c r="A28" s="113" t="s">
        <v>372</v>
      </c>
      <c r="B28" s="114"/>
      <c r="C28" s="115"/>
      <c r="D28" s="116"/>
      <c r="E28" s="117"/>
      <c r="F28" s="116"/>
      <c r="G28" s="116"/>
      <c r="H28" s="116"/>
      <c r="I28" s="118"/>
      <c r="J28" s="118"/>
      <c r="K28" s="119"/>
    </row>
    <row r="29" spans="1:11" ht="28.5" customHeight="1" thickBot="1">
      <c r="A29" s="120" t="s">
        <v>389</v>
      </c>
      <c r="B29" s="123"/>
      <c r="C29" s="122" t="s">
        <v>390</v>
      </c>
      <c r="D29" s="132" t="s">
        <v>391</v>
      </c>
      <c r="E29" s="123">
        <v>1</v>
      </c>
      <c r="F29" s="124" t="s">
        <v>392</v>
      </c>
      <c r="G29" s="124" t="s">
        <v>372</v>
      </c>
      <c r="H29" s="124" t="s">
        <v>392</v>
      </c>
      <c r="I29" s="126" t="s">
        <v>393</v>
      </c>
      <c r="J29" s="126" t="s">
        <v>394</v>
      </c>
      <c r="K29" s="127" t="s">
        <v>395</v>
      </c>
    </row>
    <row r="30" spans="1:11" ht="28.5" customHeight="1" thickBot="1">
      <c r="A30" s="120" t="s">
        <v>389</v>
      </c>
      <c r="B30" s="133"/>
      <c r="C30" s="134" t="s">
        <v>396</v>
      </c>
      <c r="D30" s="135" t="s">
        <v>397</v>
      </c>
      <c r="E30" s="133">
        <v>1</v>
      </c>
      <c r="F30" s="135" t="s">
        <v>398</v>
      </c>
      <c r="G30" s="135" t="s">
        <v>399</v>
      </c>
      <c r="H30" s="135" t="s">
        <v>400</v>
      </c>
      <c r="I30" s="136" t="s">
        <v>401</v>
      </c>
      <c r="J30" s="136" t="s">
        <v>402</v>
      </c>
      <c r="K30" s="127" t="s">
        <v>395</v>
      </c>
    </row>
    <row r="31" spans="1:11" ht="28.5" customHeight="1" thickBot="1">
      <c r="A31" s="120" t="s">
        <v>389</v>
      </c>
      <c r="B31" s="133"/>
      <c r="C31" s="134" t="s">
        <v>403</v>
      </c>
      <c r="D31" s="135" t="s">
        <v>404</v>
      </c>
      <c r="E31" s="133">
        <v>8</v>
      </c>
      <c r="F31" s="135" t="s">
        <v>405</v>
      </c>
      <c r="G31" s="135" t="s">
        <v>372</v>
      </c>
      <c r="H31" s="135" t="s">
        <v>406</v>
      </c>
      <c r="I31" s="136" t="s">
        <v>407</v>
      </c>
      <c r="J31" s="136" t="s">
        <v>408</v>
      </c>
      <c r="K31" s="127" t="s">
        <v>409</v>
      </c>
    </row>
    <row r="32" spans="1:11" ht="28.5" customHeight="1">
      <c r="A32" s="120" t="s">
        <v>389</v>
      </c>
      <c r="B32" s="133"/>
      <c r="C32" s="134" t="s">
        <v>410</v>
      </c>
      <c r="D32" s="137" t="s">
        <v>411</v>
      </c>
      <c r="E32" s="133">
        <v>1</v>
      </c>
      <c r="F32" s="135" t="s">
        <v>392</v>
      </c>
      <c r="G32" s="135" t="s">
        <v>372</v>
      </c>
      <c r="H32" s="135" t="s">
        <v>392</v>
      </c>
      <c r="I32" s="136" t="s">
        <v>412</v>
      </c>
      <c r="J32" s="136" t="s">
        <v>413</v>
      </c>
      <c r="K32" s="127" t="s">
        <v>395</v>
      </c>
    </row>
    <row r="33" spans="1:11" ht="28.5" customHeight="1">
      <c r="A33" s="83" t="s">
        <v>389</v>
      </c>
      <c r="B33" s="87"/>
      <c r="C33" s="128" t="s">
        <v>414</v>
      </c>
      <c r="D33" s="128" t="s">
        <v>415</v>
      </c>
      <c r="E33" s="87">
        <v>1</v>
      </c>
      <c r="F33" s="128" t="s">
        <v>392</v>
      </c>
      <c r="G33" s="128" t="s">
        <v>399</v>
      </c>
      <c r="H33" s="128" t="s">
        <v>392</v>
      </c>
      <c r="I33" s="90" t="s">
        <v>416</v>
      </c>
      <c r="J33" s="90" t="s">
        <v>417</v>
      </c>
      <c r="K33" s="95" t="s">
        <v>418</v>
      </c>
    </row>
    <row r="34" spans="1:11" ht="28.5" customHeight="1">
      <c r="A34" s="83" t="s">
        <v>389</v>
      </c>
      <c r="B34" s="87"/>
      <c r="C34" s="128" t="s">
        <v>419</v>
      </c>
      <c r="D34" s="128" t="s">
        <v>420</v>
      </c>
      <c r="E34" s="87">
        <v>2</v>
      </c>
      <c r="F34" s="128" t="s">
        <v>392</v>
      </c>
      <c r="G34" s="128" t="s">
        <v>421</v>
      </c>
      <c r="H34" s="128" t="s">
        <v>392</v>
      </c>
      <c r="I34" s="90" t="s">
        <v>422</v>
      </c>
      <c r="J34" s="90" t="s">
        <v>423</v>
      </c>
      <c r="K34" s="95" t="s">
        <v>418</v>
      </c>
    </row>
    <row r="35" spans="1:11" ht="28.5" customHeight="1" thickBot="1">
      <c r="A35" s="113" t="s">
        <v>389</v>
      </c>
      <c r="B35" s="117"/>
      <c r="C35" s="114" t="s">
        <v>424</v>
      </c>
      <c r="D35" s="114" t="s">
        <v>425</v>
      </c>
      <c r="E35" s="117">
        <v>1</v>
      </c>
      <c r="F35" s="114" t="s">
        <v>392</v>
      </c>
      <c r="G35" s="114" t="s">
        <v>426</v>
      </c>
      <c r="H35" s="114" t="s">
        <v>392</v>
      </c>
      <c r="I35" s="118" t="s">
        <v>427</v>
      </c>
      <c r="J35" s="118" t="s">
        <v>428</v>
      </c>
      <c r="K35" s="95" t="s">
        <v>418</v>
      </c>
    </row>
    <row r="36" spans="1:11" ht="28.5" customHeight="1">
      <c r="A36" s="120" t="s">
        <v>429</v>
      </c>
      <c r="B36" s="123"/>
      <c r="C36" s="121"/>
      <c r="D36" s="121"/>
      <c r="E36" s="123"/>
      <c r="F36" s="121"/>
      <c r="G36" s="121"/>
      <c r="H36" s="121"/>
      <c r="I36" s="126"/>
      <c r="J36" s="126"/>
      <c r="K36" s="127"/>
    </row>
    <row r="37" spans="1:11" ht="28.5" customHeight="1" thickBot="1">
      <c r="A37" s="113" t="s">
        <v>429</v>
      </c>
      <c r="B37" s="117"/>
      <c r="C37" s="114"/>
      <c r="D37" s="114"/>
      <c r="E37" s="117"/>
      <c r="F37" s="114"/>
      <c r="G37" s="114"/>
      <c r="H37" s="114"/>
      <c r="I37" s="118"/>
      <c r="J37" s="118"/>
      <c r="K37" s="119"/>
    </row>
    <row r="38" spans="1:11" ht="28.5" customHeight="1">
      <c r="A38" s="138" t="s">
        <v>430</v>
      </c>
      <c r="B38" s="123"/>
      <c r="C38" s="121"/>
      <c r="D38" s="139"/>
      <c r="E38" s="123"/>
      <c r="F38" s="139"/>
      <c r="G38" s="121"/>
      <c r="H38" s="121"/>
      <c r="I38" s="126"/>
      <c r="J38" s="126"/>
      <c r="K38" s="127"/>
    </row>
    <row r="39" spans="1:11" ht="28.5" customHeight="1">
      <c r="A39" s="140" t="s">
        <v>430</v>
      </c>
      <c r="B39" s="87"/>
      <c r="C39" s="141"/>
      <c r="D39" s="142"/>
      <c r="E39" s="87"/>
      <c r="F39" s="142"/>
      <c r="G39" s="141"/>
      <c r="H39" s="141"/>
      <c r="I39" s="136"/>
      <c r="J39" s="136"/>
      <c r="K39" s="143"/>
    </row>
    <row r="40" spans="1:11" ht="28.5" customHeight="1">
      <c r="A40" s="140" t="s">
        <v>430</v>
      </c>
      <c r="B40" s="87"/>
      <c r="C40" s="141"/>
      <c r="D40" s="142"/>
      <c r="E40" s="87"/>
      <c r="F40" s="144"/>
      <c r="G40" s="145"/>
      <c r="H40" s="145"/>
      <c r="I40" s="146"/>
      <c r="J40" s="146"/>
      <c r="K40" s="147"/>
    </row>
    <row r="41" spans="1:11" ht="28.5" customHeight="1" thickBot="1">
      <c r="A41" s="148" t="s">
        <v>430</v>
      </c>
      <c r="B41" s="117"/>
      <c r="C41" s="149"/>
      <c r="D41" s="150"/>
      <c r="E41" s="117"/>
      <c r="F41" s="151"/>
      <c r="G41" s="152"/>
      <c r="H41" s="152"/>
      <c r="I41" s="153"/>
      <c r="J41" s="153"/>
      <c r="K41" s="154"/>
    </row>
    <row r="42" spans="1:11" s="164" customFormat="1" ht="28.5" customHeight="1" thickBot="1">
      <c r="A42" s="155">
        <v>42783</v>
      </c>
      <c r="B42" s="156">
        <v>42784</v>
      </c>
      <c r="C42" s="156">
        <v>42785</v>
      </c>
      <c r="D42" s="157"/>
      <c r="E42" s="158"/>
      <c r="F42" s="159" t="s">
        <v>431</v>
      </c>
      <c r="G42" s="160"/>
      <c r="H42" s="160" t="s">
        <v>432</v>
      </c>
      <c r="I42" s="161" t="s">
        <v>433</v>
      </c>
      <c r="J42" s="162" t="s">
        <v>434</v>
      </c>
      <c r="K42" s="163" t="s">
        <v>435</v>
      </c>
    </row>
    <row r="43" spans="1:11" ht="28.5" customHeight="1" thickBot="1">
      <c r="A43" s="165" t="s">
        <v>436</v>
      </c>
      <c r="B43" s="166" t="s">
        <v>437</v>
      </c>
      <c r="C43" s="167" t="s">
        <v>438</v>
      </c>
      <c r="D43" s="168" t="s">
        <v>439</v>
      </c>
      <c r="E43" s="169"/>
      <c r="F43" s="170"/>
      <c r="G43" s="171"/>
      <c r="H43" s="171"/>
      <c r="I43" s="172"/>
      <c r="J43" s="172"/>
      <c r="K43" s="173"/>
    </row>
    <row r="44" spans="1:11" ht="28.5" customHeight="1" thickBot="1">
      <c r="A44" s="166" t="s">
        <v>437</v>
      </c>
      <c r="B44" s="166" t="s">
        <v>437</v>
      </c>
      <c r="C44" s="166" t="s">
        <v>437</v>
      </c>
      <c r="D44" s="174" t="s">
        <v>440</v>
      </c>
      <c r="E44" s="169"/>
      <c r="F44" s="170"/>
      <c r="G44" s="171"/>
      <c r="H44" s="171"/>
      <c r="I44" s="172"/>
      <c r="J44" s="172"/>
      <c r="K44" s="173"/>
    </row>
    <row r="45" spans="1:11" ht="28.5" customHeight="1" thickBot="1">
      <c r="A45" s="175" t="s">
        <v>437</v>
      </c>
      <c r="B45" s="166" t="s">
        <v>437</v>
      </c>
      <c r="C45" s="175" t="s">
        <v>437</v>
      </c>
      <c r="D45" s="176" t="s">
        <v>441</v>
      </c>
      <c r="E45" s="87"/>
      <c r="F45" s="142"/>
      <c r="G45" s="141"/>
      <c r="H45" s="141"/>
      <c r="I45" s="136"/>
      <c r="J45" s="136"/>
      <c r="K45" s="143"/>
    </row>
    <row r="46" spans="1:11" ht="28.5" customHeight="1" thickTop="1" thickBot="1">
      <c r="A46" s="177" t="s">
        <v>442</v>
      </c>
      <c r="B46" s="166" t="s">
        <v>437</v>
      </c>
      <c r="C46" s="177" t="s">
        <v>442</v>
      </c>
      <c r="D46" s="178" t="s">
        <v>443</v>
      </c>
      <c r="E46" s="87"/>
      <c r="F46" s="142"/>
      <c r="G46" s="141"/>
      <c r="H46" s="141"/>
      <c r="I46" s="136"/>
      <c r="J46" s="136"/>
      <c r="K46" s="143"/>
    </row>
    <row r="47" spans="1:11" ht="28.5" customHeight="1" thickTop="1" thickBot="1">
      <c r="A47" s="166" t="s">
        <v>437</v>
      </c>
      <c r="B47" s="166" t="s">
        <v>437</v>
      </c>
      <c r="C47" s="166" t="s">
        <v>437</v>
      </c>
      <c r="D47" s="174" t="s">
        <v>444</v>
      </c>
      <c r="E47" s="87"/>
      <c r="F47" s="144"/>
      <c r="G47" s="145"/>
      <c r="H47" s="145"/>
      <c r="I47" s="146"/>
      <c r="J47" s="179"/>
      <c r="K47" s="147"/>
    </row>
    <row r="48" spans="1:11" ht="28.5" customHeight="1" thickBot="1">
      <c r="A48" s="180" t="s">
        <v>445</v>
      </c>
      <c r="B48" s="166" t="s">
        <v>437</v>
      </c>
      <c r="C48" s="166" t="s">
        <v>437</v>
      </c>
      <c r="D48" s="181" t="s">
        <v>446</v>
      </c>
      <c r="E48" s="87"/>
      <c r="F48" s="144"/>
      <c r="G48" s="145"/>
      <c r="H48" s="145"/>
      <c r="I48" s="146"/>
      <c r="J48" s="179"/>
      <c r="K48" s="147"/>
    </row>
    <row r="49" spans="1:11" ht="28.5" customHeight="1">
      <c r="A49" s="140" t="s">
        <v>447</v>
      </c>
      <c r="B49" s="87"/>
      <c r="C49" s="141"/>
      <c r="D49" s="142"/>
      <c r="E49" s="87"/>
      <c r="F49" s="144"/>
      <c r="G49" s="145"/>
      <c r="H49" s="145"/>
      <c r="I49" s="146"/>
      <c r="J49" s="179"/>
      <c r="K49" s="147"/>
    </row>
    <row r="50" spans="1:11" ht="28.5" customHeight="1">
      <c r="A50" s="140" t="s">
        <v>447</v>
      </c>
      <c r="B50" s="87"/>
      <c r="C50" s="141"/>
      <c r="D50" s="142"/>
      <c r="E50" s="87"/>
      <c r="F50" s="142"/>
      <c r="G50" s="141"/>
      <c r="H50" s="141"/>
      <c r="I50" s="136"/>
      <c r="J50" s="136"/>
      <c r="K50" s="143"/>
    </row>
    <row r="51" spans="1:11" ht="28.5" customHeight="1">
      <c r="A51" s="140" t="s">
        <v>447</v>
      </c>
      <c r="B51" s="87"/>
      <c r="C51" s="141"/>
      <c r="D51" s="142"/>
      <c r="E51" s="87"/>
      <c r="F51" s="144"/>
      <c r="G51" s="145"/>
      <c r="H51" s="145"/>
      <c r="I51" s="146"/>
      <c r="J51" s="146"/>
      <c r="K51" s="147"/>
    </row>
    <row r="52" spans="1:11" ht="28.5" customHeight="1">
      <c r="A52" s="140" t="s">
        <v>447</v>
      </c>
      <c r="B52" s="87"/>
      <c r="C52" s="141"/>
      <c r="D52" s="142"/>
      <c r="E52" s="87"/>
      <c r="F52" s="144"/>
      <c r="G52" s="145"/>
      <c r="H52" s="145"/>
      <c r="I52" s="146"/>
      <c r="J52" s="146"/>
      <c r="K52" s="147"/>
    </row>
    <row r="53" spans="1:11" ht="28.5" customHeight="1">
      <c r="A53" s="140" t="s">
        <v>447</v>
      </c>
      <c r="B53" s="87"/>
      <c r="C53" s="141"/>
      <c r="D53" s="142"/>
      <c r="E53" s="87"/>
      <c r="F53" s="144"/>
      <c r="G53" s="145"/>
      <c r="H53" s="145"/>
      <c r="I53" s="146"/>
      <c r="J53" s="146"/>
      <c r="K53" s="147"/>
    </row>
    <row r="54" spans="1:11" ht="28.5" customHeight="1">
      <c r="A54" s="140" t="s">
        <v>447</v>
      </c>
      <c r="B54" s="87"/>
      <c r="C54" s="141"/>
      <c r="D54" s="142"/>
      <c r="E54" s="87"/>
      <c r="F54" s="144"/>
      <c r="G54" s="145"/>
      <c r="H54" s="145"/>
      <c r="I54" s="146"/>
      <c r="J54" s="146"/>
      <c r="K54" s="147"/>
    </row>
    <row r="55" spans="1:11" ht="28.5" customHeight="1">
      <c r="A55" s="140" t="s">
        <v>447</v>
      </c>
      <c r="B55" s="87"/>
      <c r="C55" s="141"/>
      <c r="D55" s="142"/>
      <c r="E55" s="87"/>
      <c r="F55" s="144"/>
      <c r="G55" s="145"/>
      <c r="H55" s="145"/>
      <c r="I55" s="146"/>
      <c r="J55" s="146"/>
      <c r="K55" s="147"/>
    </row>
    <row r="56" spans="1:11" ht="28.5" customHeight="1">
      <c r="A56" s="140" t="s">
        <v>447</v>
      </c>
      <c r="B56" s="87"/>
      <c r="C56" s="141"/>
      <c r="D56" s="142"/>
      <c r="E56" s="87"/>
      <c r="F56" s="144"/>
      <c r="G56" s="145"/>
      <c r="H56" s="145"/>
      <c r="I56" s="146"/>
      <c r="J56" s="146"/>
      <c r="K56" s="147"/>
    </row>
    <row r="57" spans="1:11" ht="28.5" customHeight="1">
      <c r="A57" s="140" t="s">
        <v>447</v>
      </c>
      <c r="B57" s="87"/>
      <c r="C57" s="141"/>
      <c r="D57" s="142"/>
      <c r="E57" s="87"/>
      <c r="F57" s="144"/>
      <c r="G57" s="145"/>
      <c r="H57" s="145"/>
      <c r="I57" s="146"/>
      <c r="J57" s="146"/>
      <c r="K57" s="182"/>
    </row>
    <row r="58" spans="1:11" ht="28.5" customHeight="1">
      <c r="A58" s="140" t="s">
        <v>447</v>
      </c>
      <c r="B58" s="87"/>
      <c r="C58" s="128"/>
      <c r="D58" s="183"/>
      <c r="E58" s="87"/>
      <c r="F58" s="128"/>
      <c r="G58" s="128"/>
      <c r="H58" s="128"/>
      <c r="I58" s="90"/>
      <c r="J58" s="90"/>
      <c r="K58" s="95"/>
    </row>
    <row r="59" spans="1:11" ht="28.5" customHeight="1" thickBot="1">
      <c r="A59" s="184"/>
      <c r="B59" s="106"/>
      <c r="C59" s="131"/>
      <c r="D59" s="131"/>
      <c r="E59" s="106"/>
      <c r="F59" s="131"/>
      <c r="G59" s="131"/>
      <c r="H59" s="131"/>
      <c r="I59" s="109"/>
      <c r="J59" s="109"/>
      <c r="K59" s="110"/>
    </row>
    <row r="60" spans="1:11" ht="28.5" customHeight="1" thickBot="1">
      <c r="A60" s="185"/>
      <c r="B60" s="186"/>
      <c r="C60" s="187"/>
      <c r="D60" s="187"/>
      <c r="E60" s="186"/>
      <c r="F60" s="187"/>
      <c r="G60" s="187"/>
      <c r="H60" s="187"/>
      <c r="I60" s="188"/>
      <c r="J60" s="188"/>
      <c r="K60" s="189"/>
    </row>
    <row r="61" spans="1:11" ht="28.5" customHeight="1">
      <c r="A61" s="190" t="s">
        <v>448</v>
      </c>
      <c r="B61" s="133"/>
      <c r="C61" s="134"/>
      <c r="D61" s="135"/>
      <c r="E61" s="133"/>
      <c r="F61" s="191" t="s">
        <v>449</v>
      </c>
      <c r="G61" s="192" t="s">
        <v>50</v>
      </c>
      <c r="H61" s="193" t="s">
        <v>450</v>
      </c>
      <c r="I61" s="136" t="s">
        <v>451</v>
      </c>
      <c r="J61" s="194"/>
      <c r="K61" s="195" t="s">
        <v>452</v>
      </c>
    </row>
    <row r="62" spans="1:11" ht="28.5" customHeight="1">
      <c r="A62" s="196"/>
      <c r="B62" s="87"/>
      <c r="C62" s="87"/>
      <c r="D62" s="87"/>
      <c r="E62" s="87"/>
      <c r="F62" s="87"/>
      <c r="G62" s="87"/>
      <c r="H62" s="87"/>
      <c r="I62" s="140" t="s">
        <v>453</v>
      </c>
      <c r="J62" s="197">
        <v>0.28125</v>
      </c>
      <c r="K62" s="198"/>
    </row>
    <row r="63" spans="1:11" ht="28.5" customHeight="1">
      <c r="A63" s="196"/>
      <c r="B63" s="87"/>
      <c r="C63" s="87"/>
      <c r="D63" s="87"/>
      <c r="E63" s="87"/>
      <c r="F63" s="199" t="s">
        <v>454</v>
      </c>
      <c r="G63" s="192" t="s">
        <v>16</v>
      </c>
      <c r="H63" s="192" t="s">
        <v>455</v>
      </c>
      <c r="I63" s="140" t="s">
        <v>456</v>
      </c>
      <c r="J63" s="197">
        <v>0.28125</v>
      </c>
      <c r="K63" s="198" t="s">
        <v>457</v>
      </c>
    </row>
    <row r="64" spans="1:11" ht="28.5" customHeight="1">
      <c r="A64" s="196"/>
      <c r="B64" s="87"/>
      <c r="C64" s="87"/>
      <c r="D64" s="87"/>
      <c r="E64" s="87"/>
      <c r="F64" s="191" t="s">
        <v>458</v>
      </c>
      <c r="G64" s="192" t="s">
        <v>50</v>
      </c>
      <c r="H64" s="192" t="s">
        <v>459</v>
      </c>
      <c r="I64" s="140" t="s">
        <v>460</v>
      </c>
      <c r="J64" s="197">
        <v>0.28125</v>
      </c>
      <c r="K64" s="198" t="s">
        <v>461</v>
      </c>
    </row>
    <row r="65" spans="1:11" ht="28.5" customHeight="1">
      <c r="A65" s="196"/>
      <c r="B65" s="87"/>
      <c r="C65" s="87"/>
      <c r="D65" s="87"/>
      <c r="E65" s="87"/>
      <c r="F65" s="200" t="s">
        <v>462</v>
      </c>
      <c r="G65" s="201" t="s">
        <v>16</v>
      </c>
      <c r="H65" s="202" t="s">
        <v>463</v>
      </c>
      <c r="I65" s="140" t="s">
        <v>464</v>
      </c>
      <c r="J65" s="197">
        <v>0.28125</v>
      </c>
      <c r="K65" s="198" t="s">
        <v>465</v>
      </c>
    </row>
    <row r="66" spans="1:11" ht="28.5" customHeight="1">
      <c r="A66" s="196"/>
      <c r="B66" s="87"/>
      <c r="C66" s="87"/>
      <c r="D66" s="87"/>
      <c r="E66" s="87"/>
      <c r="F66" s="87"/>
      <c r="G66" s="87"/>
      <c r="H66" s="87"/>
      <c r="I66" s="140" t="s">
        <v>466</v>
      </c>
      <c r="J66" s="197">
        <v>0.28125</v>
      </c>
      <c r="K66" s="198" t="s">
        <v>465</v>
      </c>
    </row>
    <row r="67" spans="1:11" ht="28.5" customHeight="1">
      <c r="A67" s="196"/>
      <c r="B67" s="87"/>
      <c r="C67" s="87"/>
      <c r="D67" s="87"/>
      <c r="E67" s="87"/>
      <c r="F67" s="87"/>
      <c r="G67" s="87"/>
      <c r="H67" s="87"/>
      <c r="I67" s="140" t="s">
        <v>467</v>
      </c>
      <c r="J67" s="197" t="s">
        <v>468</v>
      </c>
      <c r="K67" s="198" t="s">
        <v>465</v>
      </c>
    </row>
    <row r="68" spans="1:11" ht="28.5" customHeight="1">
      <c r="A68" s="196"/>
      <c r="B68" s="87"/>
      <c r="C68" s="87"/>
      <c r="D68" s="87"/>
      <c r="E68" s="87"/>
      <c r="F68" s="87"/>
      <c r="G68" s="87"/>
      <c r="H68" s="87"/>
      <c r="I68" s="140" t="s">
        <v>469</v>
      </c>
      <c r="J68" s="197">
        <v>0.28125</v>
      </c>
      <c r="K68" s="198"/>
    </row>
    <row r="69" spans="1:11" ht="28.5" customHeight="1" thickBot="1">
      <c r="A69" s="203"/>
      <c r="B69" s="106"/>
      <c r="C69" s="106"/>
      <c r="D69" s="106"/>
      <c r="E69" s="106"/>
      <c r="F69" s="106"/>
      <c r="G69" s="106"/>
      <c r="H69" s="106"/>
      <c r="I69" s="204" t="s">
        <v>470</v>
      </c>
      <c r="J69" s="205">
        <v>0.28125</v>
      </c>
      <c r="K69" s="206" t="s">
        <v>471</v>
      </c>
    </row>
    <row r="70" spans="1:11" ht="28.5" customHeight="1">
      <c r="A70" s="207" t="s">
        <v>472</v>
      </c>
      <c r="B70" s="208"/>
      <c r="C70" s="208"/>
      <c r="D70" s="208"/>
      <c r="E70" s="208"/>
      <c r="F70" s="208"/>
      <c r="G70" s="208"/>
      <c r="H70" s="208"/>
      <c r="I70" s="209" t="s">
        <v>473</v>
      </c>
      <c r="J70" s="210" t="s">
        <v>474</v>
      </c>
      <c r="K70" s="211"/>
    </row>
    <row r="71" spans="1:11" ht="28.5" customHeight="1">
      <c r="A71" s="212" t="s">
        <v>472</v>
      </c>
      <c r="B71" s="213"/>
      <c r="C71" s="213"/>
      <c r="D71" s="213"/>
      <c r="E71" s="213"/>
      <c r="F71" s="213"/>
      <c r="G71" s="213"/>
      <c r="H71" s="213"/>
      <c r="I71" s="214" t="s">
        <v>475</v>
      </c>
      <c r="J71" s="215" t="s">
        <v>474</v>
      </c>
      <c r="K71" s="216"/>
    </row>
    <row r="72" spans="1:11" ht="28.5" customHeight="1" thickBot="1">
      <c r="A72" s="217" t="s">
        <v>472</v>
      </c>
      <c r="B72" s="218"/>
      <c r="C72" s="219"/>
      <c r="D72" s="220"/>
      <c r="E72" s="218"/>
      <c r="F72" s="221"/>
      <c r="G72" s="222"/>
      <c r="H72" s="222"/>
      <c r="I72" s="223" t="s">
        <v>476</v>
      </c>
      <c r="J72" s="224" t="s">
        <v>477</v>
      </c>
      <c r="K72" s="225"/>
    </row>
    <row r="73" spans="1:11" ht="28.5" customHeight="1">
      <c r="A73" s="226" t="s">
        <v>478</v>
      </c>
      <c r="B73" s="227"/>
      <c r="C73" s="228"/>
      <c r="D73" s="229"/>
      <c r="E73" s="227"/>
      <c r="F73" s="191" t="s">
        <v>479</v>
      </c>
      <c r="G73" s="192" t="s">
        <v>56</v>
      </c>
      <c r="H73" s="192" t="s">
        <v>480</v>
      </c>
      <c r="I73" s="230" t="s">
        <v>481</v>
      </c>
      <c r="J73" s="231"/>
      <c r="K73" s="232" t="s">
        <v>452</v>
      </c>
    </row>
    <row r="74" spans="1:11" ht="28.5" customHeight="1">
      <c r="A74" s="233"/>
      <c r="B74" s="234"/>
      <c r="C74" s="235"/>
      <c r="D74" s="236"/>
      <c r="E74" s="234"/>
      <c r="F74" s="237"/>
      <c r="G74" s="238"/>
      <c r="H74" s="239"/>
      <c r="I74" s="240" t="s">
        <v>453</v>
      </c>
      <c r="J74" s="241">
        <v>0.26041666666666669</v>
      </c>
      <c r="K74" s="242"/>
    </row>
    <row r="75" spans="1:11" ht="28.5" customHeight="1">
      <c r="A75" s="233"/>
      <c r="B75" s="234"/>
      <c r="C75" s="235"/>
      <c r="D75" s="236"/>
      <c r="E75" s="234"/>
      <c r="F75" s="243"/>
      <c r="G75" s="243"/>
      <c r="H75" s="243"/>
      <c r="I75" s="240" t="s">
        <v>482</v>
      </c>
      <c r="J75" s="241">
        <v>0.26041666666666669</v>
      </c>
      <c r="K75" s="242" t="s">
        <v>465</v>
      </c>
    </row>
    <row r="76" spans="1:11" ht="28.5" customHeight="1">
      <c r="A76" s="233"/>
      <c r="B76" s="234"/>
      <c r="C76" s="235"/>
      <c r="D76" s="236"/>
      <c r="E76" s="234"/>
      <c r="F76" s="237"/>
      <c r="G76" s="238"/>
      <c r="H76" s="239"/>
      <c r="I76" s="244" t="s">
        <v>483</v>
      </c>
      <c r="J76" s="241">
        <v>0.26041666666666669</v>
      </c>
      <c r="K76" s="242" t="s">
        <v>465</v>
      </c>
    </row>
    <row r="77" spans="1:11" ht="28.5" customHeight="1">
      <c r="A77" s="233"/>
      <c r="B77" s="234"/>
      <c r="C77" s="235"/>
      <c r="D77" s="236"/>
      <c r="E77" s="234"/>
      <c r="F77" s="199" t="s">
        <v>484</v>
      </c>
      <c r="G77" s="192" t="s">
        <v>56</v>
      </c>
      <c r="H77" s="192" t="s">
        <v>485</v>
      </c>
      <c r="I77" s="245" t="s">
        <v>486</v>
      </c>
      <c r="J77" s="241">
        <v>0.26041666666666669</v>
      </c>
      <c r="K77" s="242" t="s">
        <v>465</v>
      </c>
    </row>
    <row r="78" spans="1:11" ht="28.5" customHeight="1">
      <c r="A78" s="233"/>
      <c r="B78" s="234"/>
      <c r="C78" s="235"/>
      <c r="D78" s="236"/>
      <c r="E78" s="234"/>
      <c r="F78" s="243"/>
      <c r="G78" s="243"/>
      <c r="H78" s="243"/>
      <c r="I78" s="246" t="s">
        <v>487</v>
      </c>
      <c r="J78" s="241">
        <v>0.26041666666666669</v>
      </c>
      <c r="K78" s="242" t="s">
        <v>465</v>
      </c>
    </row>
    <row r="79" spans="1:11" ht="28.5" customHeight="1">
      <c r="A79" s="233"/>
      <c r="B79" s="234"/>
      <c r="C79" s="235"/>
      <c r="D79" s="236"/>
      <c r="E79" s="234"/>
      <c r="F79" s="144"/>
      <c r="G79" s="145"/>
      <c r="H79" s="247"/>
      <c r="I79" s="246" t="s">
        <v>488</v>
      </c>
      <c r="J79" s="241">
        <v>0.26041666666666669</v>
      </c>
      <c r="K79" s="242" t="s">
        <v>465</v>
      </c>
    </row>
    <row r="80" spans="1:11" ht="28.5" customHeight="1">
      <c r="A80" s="233"/>
      <c r="B80" s="234"/>
      <c r="C80" s="235"/>
      <c r="D80" s="236"/>
      <c r="E80" s="234"/>
      <c r="F80" s="243"/>
      <c r="G80" s="243"/>
      <c r="H80" s="243"/>
      <c r="I80" s="246" t="s">
        <v>489</v>
      </c>
      <c r="J80" s="241">
        <v>0.26041666666666669</v>
      </c>
      <c r="K80" s="242" t="s">
        <v>465</v>
      </c>
    </row>
    <row r="81" spans="1:11" ht="28.5" customHeight="1">
      <c r="A81" s="233"/>
      <c r="B81" s="234"/>
      <c r="C81" s="235"/>
      <c r="D81" s="236"/>
      <c r="E81" s="234"/>
      <c r="F81" s="243"/>
      <c r="G81" s="243"/>
      <c r="H81" s="243"/>
      <c r="I81" s="246" t="s">
        <v>490</v>
      </c>
      <c r="J81" s="241">
        <v>0.26041666666666669</v>
      </c>
      <c r="K81" s="242" t="s">
        <v>465</v>
      </c>
    </row>
    <row r="82" spans="1:11" ht="28.5" customHeight="1">
      <c r="A82" s="233"/>
      <c r="B82" s="234"/>
      <c r="C82" s="235"/>
      <c r="D82" s="236"/>
      <c r="E82" s="234"/>
      <c r="F82" s="243"/>
      <c r="G82" s="243"/>
      <c r="H82" s="243"/>
      <c r="I82" s="246" t="s">
        <v>491</v>
      </c>
      <c r="J82" s="241">
        <v>0.26041666666666669</v>
      </c>
      <c r="K82" s="242" t="s">
        <v>465</v>
      </c>
    </row>
    <row r="83" spans="1:11" ht="28.5" customHeight="1">
      <c r="A83" s="233"/>
      <c r="B83" s="234"/>
      <c r="C83" s="235"/>
      <c r="D83" s="236"/>
      <c r="E83" s="236"/>
      <c r="F83" s="236"/>
      <c r="G83" s="236"/>
      <c r="H83" s="236"/>
      <c r="I83" s="246" t="s">
        <v>492</v>
      </c>
      <c r="J83" s="241">
        <v>0.26041666666666669</v>
      </c>
      <c r="K83" s="242" t="s">
        <v>465</v>
      </c>
    </row>
    <row r="84" spans="1:11" ht="28.5" customHeight="1">
      <c r="A84" s="233"/>
      <c r="B84" s="234"/>
      <c r="C84" s="235"/>
      <c r="D84" s="236"/>
      <c r="E84" s="236"/>
      <c r="F84" s="248" t="s">
        <v>493</v>
      </c>
      <c r="G84" s="192" t="s">
        <v>56</v>
      </c>
      <c r="H84" s="249" t="s">
        <v>494</v>
      </c>
      <c r="I84" s="240" t="s">
        <v>495</v>
      </c>
      <c r="J84" s="241">
        <v>0.26041666666666669</v>
      </c>
      <c r="K84" s="242" t="s">
        <v>465</v>
      </c>
    </row>
    <row r="85" spans="1:11" ht="28.5" customHeight="1">
      <c r="A85" s="233"/>
      <c r="B85" s="234"/>
      <c r="C85" s="235"/>
      <c r="D85" s="236"/>
      <c r="E85" s="236"/>
      <c r="F85" s="236"/>
      <c r="G85" s="236"/>
      <c r="H85" s="236"/>
      <c r="I85" s="240" t="s">
        <v>495</v>
      </c>
      <c r="J85" s="241">
        <v>0.26041666666666669</v>
      </c>
      <c r="K85" s="242" t="s">
        <v>465</v>
      </c>
    </row>
    <row r="86" spans="1:11" ht="28.5" customHeight="1">
      <c r="A86" s="233"/>
      <c r="B86" s="234"/>
      <c r="C86" s="235"/>
      <c r="D86" s="236"/>
      <c r="E86" s="236"/>
      <c r="F86" s="191" t="s">
        <v>496</v>
      </c>
      <c r="G86" s="192" t="s">
        <v>56</v>
      </c>
      <c r="H86" s="249" t="s">
        <v>497</v>
      </c>
      <c r="I86" s="240" t="s">
        <v>498</v>
      </c>
      <c r="J86" s="241">
        <v>0.26041666666666669</v>
      </c>
      <c r="K86" s="242" t="s">
        <v>465</v>
      </c>
    </row>
    <row r="87" spans="1:11" ht="28.5" customHeight="1">
      <c r="A87" s="233"/>
      <c r="B87" s="234"/>
      <c r="C87" s="235"/>
      <c r="D87" s="236"/>
      <c r="E87" s="236"/>
      <c r="F87" s="248" t="s">
        <v>493</v>
      </c>
      <c r="G87" s="192" t="s">
        <v>56</v>
      </c>
      <c r="H87" s="249" t="s">
        <v>494</v>
      </c>
      <c r="I87" s="240" t="s">
        <v>499</v>
      </c>
      <c r="J87" s="241">
        <v>0.26041666666666669</v>
      </c>
      <c r="K87" s="242" t="s">
        <v>465</v>
      </c>
    </row>
    <row r="88" spans="1:11" ht="28.5" customHeight="1">
      <c r="A88" s="233"/>
      <c r="B88" s="234"/>
      <c r="C88" s="235"/>
      <c r="D88" s="236"/>
      <c r="E88" s="234"/>
      <c r="F88" s="144"/>
      <c r="G88" s="247"/>
      <c r="H88" s="247"/>
      <c r="I88" s="240" t="s">
        <v>500</v>
      </c>
      <c r="J88" s="241">
        <v>0.26041666666666669</v>
      </c>
      <c r="K88" s="242" t="s">
        <v>465</v>
      </c>
    </row>
    <row r="89" spans="1:11" ht="28.5" customHeight="1">
      <c r="A89" s="233"/>
      <c r="B89" s="234"/>
      <c r="C89" s="235"/>
      <c r="D89" s="236"/>
      <c r="E89" s="234"/>
      <c r="F89" s="144"/>
      <c r="G89" s="247"/>
      <c r="H89" s="247"/>
      <c r="I89" s="240" t="s">
        <v>501</v>
      </c>
      <c r="J89" s="241">
        <v>0.26041666666666669</v>
      </c>
      <c r="K89" s="242" t="s">
        <v>465</v>
      </c>
    </row>
    <row r="90" spans="1:11" ht="28.5" customHeight="1" thickBot="1">
      <c r="A90" s="217" t="s">
        <v>502</v>
      </c>
      <c r="B90" s="250"/>
      <c r="C90" s="251"/>
      <c r="D90" s="252"/>
      <c r="E90" s="250"/>
      <c r="F90" s="253"/>
      <c r="G90" s="253"/>
      <c r="H90" s="253"/>
      <c r="I90" s="223" t="s">
        <v>476</v>
      </c>
      <c r="J90" s="224" t="s">
        <v>477</v>
      </c>
      <c r="K90" s="254"/>
    </row>
    <row r="91" spans="1:11" ht="28.5" customHeight="1" thickBot="1">
      <c r="A91" s="255"/>
      <c r="B91" s="186"/>
      <c r="C91" s="256"/>
      <c r="D91" s="257"/>
      <c r="E91" s="186"/>
      <c r="F91" s="258"/>
      <c r="G91" s="258"/>
      <c r="H91" s="258"/>
      <c r="I91" s="259"/>
      <c r="J91" s="260"/>
      <c r="K91" s="261"/>
    </row>
    <row r="92" spans="1:11" ht="28.5" customHeight="1" thickBot="1">
      <c r="A92" s="262" t="s">
        <v>503</v>
      </c>
      <c r="B92" s="263"/>
      <c r="C92" s="264"/>
      <c r="D92" s="265"/>
      <c r="E92" s="263"/>
      <c r="F92" s="266"/>
      <c r="G92" s="267"/>
      <c r="H92" s="267"/>
      <c r="I92" s="268"/>
      <c r="J92" s="269"/>
      <c r="K92" s="270"/>
    </row>
    <row r="93" spans="1:11" ht="28.5" customHeight="1">
      <c r="A93" s="271" t="s">
        <v>504</v>
      </c>
      <c r="B93" s="123"/>
      <c r="C93" s="122"/>
      <c r="D93" s="124"/>
      <c r="E93" s="123"/>
      <c r="F93" s="272"/>
      <c r="G93" s="273"/>
      <c r="H93" s="273"/>
      <c r="I93" s="274"/>
      <c r="J93" s="275" t="s">
        <v>505</v>
      </c>
      <c r="K93" s="276"/>
    </row>
    <row r="94" spans="1:11" ht="28.5" customHeight="1">
      <c r="A94" s="277"/>
      <c r="B94" s="87"/>
      <c r="C94" s="93"/>
      <c r="D94" s="278"/>
      <c r="E94" s="87"/>
      <c r="F94" s="279"/>
      <c r="G94" s="280"/>
      <c r="H94" s="281"/>
      <c r="I94" s="282"/>
      <c r="J94" s="283"/>
      <c r="K94" s="284"/>
    </row>
    <row r="95" spans="1:11" ht="28.5" customHeight="1">
      <c r="A95" s="285"/>
      <c r="B95" s="87"/>
      <c r="C95" s="93"/>
      <c r="D95" s="105"/>
      <c r="E95" s="87"/>
      <c r="F95" s="279"/>
      <c r="G95" s="280"/>
      <c r="H95" s="281"/>
      <c r="I95" s="286"/>
      <c r="J95" s="287"/>
      <c r="K95" s="288"/>
    </row>
    <row r="96" spans="1:11" ht="28.5" customHeight="1" thickBot="1">
      <c r="A96" s="289"/>
      <c r="B96" s="117"/>
      <c r="C96" s="115"/>
      <c r="D96" s="116"/>
      <c r="E96" s="117"/>
      <c r="F96" s="290"/>
      <c r="G96" s="291"/>
      <c r="H96" s="292"/>
      <c r="I96" s="293"/>
      <c r="J96" s="294"/>
      <c r="K96" s="295"/>
    </row>
    <row r="97" spans="1:11" ht="28.5" customHeight="1">
      <c r="A97" s="271" t="s">
        <v>506</v>
      </c>
      <c r="B97" s="123"/>
      <c r="C97" s="122"/>
      <c r="D97" s="124"/>
      <c r="E97" s="123"/>
      <c r="F97" s="296" t="s">
        <v>507</v>
      </c>
      <c r="G97" s="297" t="s">
        <v>137</v>
      </c>
      <c r="H97" s="298" t="s">
        <v>508</v>
      </c>
      <c r="I97" s="274"/>
      <c r="J97" s="275">
        <v>0.32291666666666669</v>
      </c>
      <c r="K97" s="299"/>
    </row>
    <row r="98" spans="1:11" ht="28.5" customHeight="1">
      <c r="A98" s="300"/>
      <c r="B98" s="87"/>
      <c r="C98" s="93"/>
      <c r="D98" s="105"/>
      <c r="E98" s="87"/>
      <c r="F98" s="301"/>
      <c r="G98" s="302"/>
      <c r="H98" s="302"/>
      <c r="I98" s="303"/>
      <c r="J98" s="304"/>
      <c r="K98" s="305"/>
    </row>
    <row r="99" spans="1:11" ht="28.5" customHeight="1" thickBot="1">
      <c r="A99" s="306"/>
      <c r="B99" s="117"/>
      <c r="C99" s="115"/>
      <c r="D99" s="116"/>
      <c r="E99" s="117"/>
      <c r="F99" s="290"/>
      <c r="G99" s="291"/>
      <c r="H99" s="292"/>
      <c r="I99" s="307"/>
      <c r="J99" s="294"/>
      <c r="K99" s="308"/>
    </row>
    <row r="100" spans="1:11" ht="28.5" customHeight="1" thickBot="1">
      <c r="A100" s="271" t="s">
        <v>509</v>
      </c>
      <c r="B100" s="123"/>
      <c r="C100" s="122"/>
      <c r="D100" s="86" t="s">
        <v>343</v>
      </c>
      <c r="E100" s="123"/>
      <c r="F100" s="199" t="s">
        <v>510</v>
      </c>
      <c r="G100" s="192" t="s">
        <v>16</v>
      </c>
      <c r="H100" s="192" t="s">
        <v>511</v>
      </c>
      <c r="I100" s="309"/>
      <c r="J100" s="275">
        <v>0.27083333333333331</v>
      </c>
      <c r="K100" s="299"/>
    </row>
    <row r="101" spans="1:11" ht="28.5" customHeight="1">
      <c r="A101" s="310"/>
      <c r="B101" s="87"/>
      <c r="C101" s="93"/>
      <c r="D101" s="105"/>
      <c r="E101" s="87"/>
      <c r="F101" s="279"/>
      <c r="G101" s="280"/>
      <c r="H101" s="281"/>
      <c r="I101" s="311"/>
      <c r="J101" s="283"/>
      <c r="K101" s="312"/>
    </row>
    <row r="102" spans="1:11" ht="28.5" customHeight="1" thickBot="1">
      <c r="A102" s="313"/>
      <c r="B102" s="117"/>
      <c r="C102" s="115"/>
      <c r="D102" s="116"/>
      <c r="E102" s="117"/>
      <c r="F102" s="290"/>
      <c r="G102" s="291"/>
      <c r="H102" s="292"/>
      <c r="I102" s="307"/>
      <c r="J102" s="314"/>
      <c r="K102" s="308"/>
    </row>
  </sheetData>
  <mergeCells count="2">
    <mergeCell ref="A1:K1"/>
    <mergeCell ref="A2:K2"/>
  </mergeCells>
  <phoneticPr fontId="87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12.1640625" customWidth="1"/>
    <col min="2" max="2" width="41.1640625" customWidth="1"/>
    <col min="3" max="3" width="24.5" customWidth="1"/>
    <col min="4" max="4" width="22.33203125" style="441" customWidth="1"/>
    <col min="5" max="5" width="8.5" style="398" bestFit="1" customWidth="1"/>
    <col min="6" max="6" width="11.5" style="398" customWidth="1"/>
    <col min="7" max="7" width="13.6640625" customWidth="1"/>
    <col min="8" max="8" width="14.33203125" customWidth="1"/>
    <col min="9" max="9" width="13.5" bestFit="1" customWidth="1"/>
    <col min="10" max="10" width="28.5" customWidth="1"/>
    <col min="11" max="11" width="33.1640625" style="441" customWidth="1"/>
    <col min="13" max="13" width="18.1640625" customWidth="1"/>
    <col min="14" max="14" width="8.83203125" style="398"/>
    <col min="16" max="16" width="11.5" customWidth="1"/>
    <col min="17" max="17" width="11.1640625" customWidth="1"/>
  </cols>
  <sheetData>
    <row r="1" spans="1:15" ht="34" thickBot="1">
      <c r="A1" s="535" t="s">
        <v>555</v>
      </c>
      <c r="B1" s="536"/>
      <c r="C1" s="536"/>
      <c r="D1" s="536"/>
      <c r="E1" s="536"/>
      <c r="F1" s="536"/>
      <c r="G1" s="536" t="s">
        <v>556</v>
      </c>
      <c r="H1" s="536"/>
      <c r="I1" s="536"/>
      <c r="J1" s="537"/>
      <c r="K1" s="538"/>
    </row>
    <row r="2" spans="1:15" ht="20" thickBot="1">
      <c r="A2" s="12" t="s">
        <v>1</v>
      </c>
      <c r="B2" s="13" t="s">
        <v>2</v>
      </c>
      <c r="C2" s="13" t="s">
        <v>3</v>
      </c>
      <c r="D2" s="399" t="s">
        <v>4</v>
      </c>
      <c r="E2" s="400" t="s">
        <v>5</v>
      </c>
      <c r="F2" s="400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401" t="s">
        <v>45</v>
      </c>
      <c r="M2" s="37" t="s">
        <v>46</v>
      </c>
      <c r="N2" s="402">
        <v>56</v>
      </c>
    </row>
    <row r="3" spans="1:15" ht="21">
      <c r="A3" s="403"/>
      <c r="B3" s="404" t="s">
        <v>557</v>
      </c>
      <c r="C3" s="403"/>
      <c r="D3" s="405"/>
      <c r="E3" s="406"/>
      <c r="F3" s="406"/>
      <c r="G3" s="407"/>
      <c r="H3" s="407"/>
      <c r="I3" s="408"/>
      <c r="J3" s="403"/>
      <c r="K3" s="409"/>
      <c r="M3" s="38" t="s">
        <v>52</v>
      </c>
      <c r="N3" s="410">
        <f>N2-N13</f>
        <v>54</v>
      </c>
      <c r="O3" s="72"/>
    </row>
    <row r="4" spans="1:15" ht="24">
      <c r="A4" s="411" t="s">
        <v>558</v>
      </c>
      <c r="B4" s="412" t="s">
        <v>559</v>
      </c>
      <c r="C4" s="413" t="s">
        <v>560</v>
      </c>
      <c r="D4" s="414" t="s">
        <v>561</v>
      </c>
      <c r="E4" s="415">
        <v>2</v>
      </c>
      <c r="F4" s="416">
        <v>1</v>
      </c>
      <c r="G4" s="417" t="s">
        <v>56</v>
      </c>
      <c r="H4" s="414" t="s">
        <v>562</v>
      </c>
      <c r="I4" s="418">
        <v>42784</v>
      </c>
      <c r="J4" s="413" t="s">
        <v>560</v>
      </c>
      <c r="K4" s="419"/>
      <c r="M4" t="s">
        <v>57</v>
      </c>
      <c r="N4" s="398">
        <v>0</v>
      </c>
    </row>
    <row r="5" spans="1:15" ht="19">
      <c r="A5" s="411"/>
      <c r="B5" s="420"/>
      <c r="C5" s="421"/>
      <c r="D5" s="414"/>
      <c r="E5" s="422"/>
      <c r="F5" s="423"/>
      <c r="G5" s="417"/>
      <c r="H5" s="414"/>
      <c r="I5" s="418"/>
      <c r="J5" s="421"/>
      <c r="K5" s="419"/>
      <c r="M5" t="s">
        <v>61</v>
      </c>
      <c r="N5" s="398">
        <v>2</v>
      </c>
    </row>
    <row r="6" spans="1:15" ht="19">
      <c r="A6" s="411"/>
      <c r="B6" s="420"/>
      <c r="C6" s="421"/>
      <c r="D6" s="424"/>
      <c r="E6" s="422"/>
      <c r="F6" s="423"/>
      <c r="G6" s="417"/>
      <c r="H6" s="414"/>
      <c r="I6" s="418"/>
      <c r="J6" s="421"/>
      <c r="K6" s="419"/>
      <c r="M6" t="s">
        <v>64</v>
      </c>
      <c r="N6" s="398">
        <v>0</v>
      </c>
    </row>
    <row r="7" spans="1:15" ht="19">
      <c r="A7" s="411"/>
      <c r="B7" s="420"/>
      <c r="C7" s="421"/>
      <c r="D7" s="424"/>
      <c r="E7" s="422"/>
      <c r="F7" s="423"/>
      <c r="G7" s="417"/>
      <c r="H7" s="414"/>
      <c r="I7" s="418"/>
      <c r="J7" s="421"/>
      <c r="K7" s="419"/>
      <c r="M7" t="s">
        <v>563</v>
      </c>
      <c r="N7" s="398">
        <v>0</v>
      </c>
    </row>
    <row r="8" spans="1:15" ht="19">
      <c r="A8" s="411"/>
      <c r="B8" s="420"/>
      <c r="C8" s="421"/>
      <c r="D8" s="424"/>
      <c r="E8" s="422"/>
      <c r="F8" s="423"/>
      <c r="G8" s="417"/>
      <c r="H8" s="414"/>
      <c r="I8" s="418"/>
      <c r="J8" s="421"/>
      <c r="K8" s="419"/>
      <c r="M8" t="s">
        <v>71</v>
      </c>
      <c r="N8" s="398">
        <v>0</v>
      </c>
    </row>
    <row r="9" spans="1:15" ht="19">
      <c r="A9" s="411"/>
      <c r="B9" s="420"/>
      <c r="C9" s="421"/>
      <c r="D9" s="414"/>
      <c r="E9" s="422"/>
      <c r="F9" s="422"/>
      <c r="G9" s="417"/>
      <c r="H9" s="414"/>
      <c r="I9" s="418"/>
      <c r="J9" s="421"/>
      <c r="K9" s="419"/>
      <c r="M9" t="s">
        <v>72</v>
      </c>
      <c r="N9" s="398">
        <f>SUMIFS(E:E,G:G,"phi")</f>
        <v>0</v>
      </c>
    </row>
    <row r="10" spans="1:15" ht="19">
      <c r="A10" s="425"/>
      <c r="B10" s="420"/>
      <c r="C10" s="421"/>
      <c r="D10" s="424"/>
      <c r="E10" s="426"/>
      <c r="F10" s="426"/>
      <c r="G10" s="417"/>
      <c r="H10" s="424"/>
      <c r="I10" s="418"/>
      <c r="J10" s="421"/>
      <c r="K10" s="419"/>
      <c r="M10" t="s">
        <v>73</v>
      </c>
      <c r="N10" s="398">
        <v>0</v>
      </c>
    </row>
    <row r="11" spans="1:15" ht="19">
      <c r="A11" s="425"/>
      <c r="B11" s="420"/>
      <c r="C11" s="421"/>
      <c r="D11" s="424"/>
      <c r="E11" s="426"/>
      <c r="F11" s="426"/>
      <c r="G11" s="417"/>
      <c r="H11" s="424"/>
      <c r="I11" s="418"/>
      <c r="J11" s="421"/>
      <c r="K11" s="419"/>
      <c r="M11" s="41" t="s">
        <v>74</v>
      </c>
      <c r="N11" s="427">
        <v>0</v>
      </c>
    </row>
    <row r="12" spans="1:15" ht="19">
      <c r="A12" s="425"/>
      <c r="B12" s="420"/>
      <c r="C12" s="421"/>
      <c r="D12" s="414"/>
      <c r="E12" s="428"/>
      <c r="F12" s="428"/>
      <c r="G12" s="417"/>
      <c r="H12" s="424"/>
      <c r="I12" s="418"/>
      <c r="J12" s="421"/>
      <c r="K12" s="419"/>
      <c r="M12" s="42" t="s">
        <v>75</v>
      </c>
      <c r="N12" s="429">
        <f>SUMIFS(E:E,G:G,"H")</f>
        <v>0</v>
      </c>
    </row>
    <row r="13" spans="1:15" ht="19">
      <c r="A13" s="425"/>
      <c r="B13" s="420"/>
      <c r="C13" s="421"/>
      <c r="D13" s="414"/>
      <c r="E13" s="428"/>
      <c r="F13" s="428"/>
      <c r="G13" s="417"/>
      <c r="H13" s="414"/>
      <c r="I13" s="418"/>
      <c r="J13" s="421"/>
      <c r="K13" s="419"/>
      <c r="M13" s="43" t="s">
        <v>76</v>
      </c>
      <c r="N13" s="430">
        <f>SUM(M4:N12)</f>
        <v>2</v>
      </c>
    </row>
    <row r="14" spans="1:15" ht="19">
      <c r="A14" s="431"/>
      <c r="B14" s="420"/>
      <c r="C14" s="16"/>
      <c r="D14" s="432"/>
      <c r="E14" s="433"/>
      <c r="F14" s="433"/>
      <c r="G14" s="16"/>
      <c r="H14" s="19"/>
      <c r="I14" s="21"/>
      <c r="J14" s="19"/>
      <c r="K14" s="74"/>
    </row>
    <row r="15" spans="1:15" ht="19">
      <c r="A15" s="431"/>
      <c r="B15" s="420"/>
      <c r="C15" s="16"/>
      <c r="D15" s="432"/>
      <c r="E15" s="433"/>
      <c r="F15" s="433"/>
      <c r="G15" s="16"/>
      <c r="H15" s="19"/>
      <c r="I15" s="21"/>
      <c r="J15" s="19"/>
      <c r="K15" s="74"/>
    </row>
    <row r="16" spans="1:15" ht="19">
      <c r="A16" s="431"/>
      <c r="B16" s="420"/>
      <c r="C16" s="16"/>
      <c r="D16" s="432"/>
      <c r="E16" s="434">
        <f>SUM(E4:E15)</f>
        <v>2</v>
      </c>
      <c r="F16" s="434">
        <f>SUM(F4:F15)</f>
        <v>1</v>
      </c>
      <c r="G16" s="16"/>
      <c r="H16" s="19"/>
      <c r="I16" s="21"/>
      <c r="J16" s="19"/>
      <c r="K16" s="74"/>
    </row>
    <row r="17" spans="1:18" ht="19">
      <c r="A17" s="431"/>
      <c r="B17" s="420"/>
      <c r="C17" s="16"/>
      <c r="D17" s="432"/>
      <c r="E17" s="433"/>
      <c r="F17" s="433"/>
      <c r="G17" s="16"/>
      <c r="H17" s="19"/>
      <c r="I17" s="21"/>
      <c r="J17" s="19"/>
      <c r="K17" s="74"/>
    </row>
    <row r="18" spans="1:18">
      <c r="A18" s="35"/>
      <c r="B18" s="16"/>
      <c r="C18" s="16"/>
      <c r="D18" s="23"/>
      <c r="E18" s="433"/>
      <c r="F18" s="433"/>
      <c r="G18" s="16"/>
      <c r="H18" s="19"/>
      <c r="I18" s="21"/>
      <c r="J18" s="19"/>
      <c r="K18" s="50"/>
    </row>
    <row r="19" spans="1:18">
      <c r="A19" s="435"/>
      <c r="B19" s="48"/>
      <c r="C19" s="48"/>
      <c r="D19" s="436"/>
      <c r="E19" s="437"/>
      <c r="F19" s="437"/>
      <c r="G19" s="48"/>
      <c r="H19" s="48"/>
      <c r="I19" s="438"/>
      <c r="J19" s="48"/>
      <c r="K19" s="439"/>
    </row>
    <row r="21" spans="1:18" ht="21">
      <c r="A21" s="440"/>
      <c r="B21" s="440"/>
      <c r="G21" s="442"/>
      <c r="H21" s="442"/>
      <c r="I21" s="442"/>
      <c r="J21" s="443"/>
      <c r="K21" s="444"/>
      <c r="L21" s="443"/>
      <c r="M21" s="575" t="s">
        <v>564</v>
      </c>
      <c r="N21" s="576"/>
      <c r="O21" s="577" t="s">
        <v>565</v>
      </c>
      <c r="P21" s="577"/>
      <c r="Q21" s="578"/>
    </row>
    <row r="22" spans="1:18" ht="21">
      <c r="A22" s="579" t="s">
        <v>566</v>
      </c>
      <c r="B22" s="579"/>
      <c r="C22" s="579"/>
      <c r="D22" s="579"/>
      <c r="E22" s="579"/>
      <c r="F22" s="579"/>
      <c r="G22" s="579"/>
      <c r="H22" s="579"/>
      <c r="I22" s="579"/>
      <c r="J22" s="579"/>
      <c r="K22" s="579"/>
      <c r="L22" s="579"/>
      <c r="M22" s="579"/>
      <c r="N22" s="579"/>
      <c r="O22" s="579"/>
      <c r="P22" s="445" t="s">
        <v>567</v>
      </c>
      <c r="Q22" s="445" t="s">
        <v>568</v>
      </c>
    </row>
    <row r="23" spans="1:18" ht="21">
      <c r="A23" s="572" t="s">
        <v>569</v>
      </c>
      <c r="B23" s="573"/>
      <c r="C23" s="573"/>
      <c r="D23" s="573"/>
      <c r="E23" s="573"/>
      <c r="F23" s="574"/>
      <c r="G23" s="446"/>
      <c r="H23" s="447"/>
      <c r="I23" s="447"/>
      <c r="J23" s="447"/>
      <c r="K23" s="447"/>
      <c r="L23" s="447"/>
      <c r="M23" s="447"/>
      <c r="N23" s="448"/>
      <c r="O23" s="447"/>
      <c r="P23" s="449">
        <v>2</v>
      </c>
      <c r="Q23" s="450">
        <v>1</v>
      </c>
    </row>
    <row r="24" spans="1:18" ht="21">
      <c r="A24" s="451" t="s">
        <v>570</v>
      </c>
      <c r="B24" s="567" t="s">
        <v>571</v>
      </c>
      <c r="C24" s="568"/>
      <c r="D24" s="568"/>
      <c r="E24" s="568"/>
      <c r="F24" s="569"/>
      <c r="G24" s="570"/>
      <c r="H24" s="571"/>
      <c r="I24" s="571"/>
      <c r="J24" s="571"/>
      <c r="K24" s="571"/>
      <c r="L24" s="571"/>
      <c r="M24" s="571"/>
      <c r="N24" s="571"/>
      <c r="O24" s="571"/>
      <c r="P24" s="452"/>
      <c r="Q24" s="453"/>
    </row>
    <row r="25" spans="1:18" ht="21">
      <c r="A25" s="454" t="s">
        <v>572</v>
      </c>
      <c r="B25" s="550" t="s">
        <v>573</v>
      </c>
      <c r="C25" s="551"/>
      <c r="D25" s="551"/>
      <c r="E25" s="551"/>
      <c r="F25" s="552"/>
      <c r="G25" s="553"/>
      <c r="H25" s="554"/>
      <c r="I25" s="554"/>
      <c r="J25" s="554"/>
      <c r="K25" s="554"/>
      <c r="L25" s="554"/>
      <c r="M25" s="554"/>
      <c r="N25" s="554"/>
      <c r="O25" s="554"/>
      <c r="P25" s="455"/>
      <c r="Q25" s="456"/>
    </row>
    <row r="26" spans="1:18" ht="21">
      <c r="A26" s="451" t="s">
        <v>572</v>
      </c>
      <c r="B26" s="567" t="s">
        <v>574</v>
      </c>
      <c r="C26" s="568"/>
      <c r="D26" s="568"/>
      <c r="E26" s="568"/>
      <c r="F26" s="569"/>
      <c r="G26" s="570"/>
      <c r="H26" s="571"/>
      <c r="I26" s="571"/>
      <c r="J26" s="571"/>
      <c r="K26" s="571"/>
      <c r="L26" s="571"/>
      <c r="M26" s="571"/>
      <c r="N26" s="571"/>
      <c r="O26" s="571"/>
      <c r="P26" s="457" t="s">
        <v>575</v>
      </c>
      <c r="Q26" s="458">
        <v>0</v>
      </c>
    </row>
    <row r="27" spans="1:18" ht="21">
      <c r="A27" s="454" t="s">
        <v>572</v>
      </c>
      <c r="B27" s="550" t="s">
        <v>576</v>
      </c>
      <c r="C27" s="551"/>
      <c r="D27" s="551"/>
      <c r="E27" s="551"/>
      <c r="F27" s="552"/>
      <c r="G27" s="553"/>
      <c r="H27" s="554"/>
      <c r="I27" s="554"/>
      <c r="J27" s="554"/>
      <c r="K27" s="554"/>
      <c r="L27" s="554"/>
      <c r="M27" s="554"/>
      <c r="N27" s="554"/>
      <c r="O27" s="554"/>
      <c r="P27" s="455" t="s">
        <v>577</v>
      </c>
      <c r="Q27" s="456">
        <v>0</v>
      </c>
    </row>
    <row r="28" spans="1:18" ht="23">
      <c r="A28" s="555" t="s">
        <v>578</v>
      </c>
      <c r="B28" s="556"/>
      <c r="C28" s="556"/>
      <c r="D28" s="556"/>
      <c r="E28" s="556"/>
      <c r="F28" s="557"/>
      <c r="G28" s="558"/>
      <c r="H28" s="559"/>
      <c r="I28" s="559"/>
      <c r="J28" s="559"/>
      <c r="K28" s="559"/>
      <c r="L28" s="559"/>
      <c r="M28" s="559"/>
      <c r="N28" s="559"/>
      <c r="O28" s="559"/>
      <c r="P28" s="459">
        <f>SUM(P23:P27)</f>
        <v>2</v>
      </c>
      <c r="Q28" s="460">
        <f>SUM(Q23:Q27)</f>
        <v>1</v>
      </c>
      <c r="R28" s="461"/>
    </row>
    <row r="29" spans="1:18" ht="21">
      <c r="A29" s="560" t="s">
        <v>579</v>
      </c>
      <c r="B29" s="561"/>
      <c r="C29" s="561"/>
      <c r="D29" s="561"/>
      <c r="E29" s="561"/>
      <c r="F29" s="562"/>
      <c r="G29" s="563" t="s">
        <v>580</v>
      </c>
      <c r="H29" s="564"/>
      <c r="I29" s="564"/>
      <c r="J29" s="564"/>
      <c r="K29" s="564"/>
      <c r="L29" s="564"/>
      <c r="M29" s="564"/>
      <c r="N29" s="564"/>
      <c r="O29" s="564"/>
      <c r="P29" s="565"/>
      <c r="Q29" s="566"/>
    </row>
    <row r="30" spans="1:18" ht="21">
      <c r="A30" s="546" t="s">
        <v>581</v>
      </c>
      <c r="B30" s="547"/>
      <c r="C30" s="547"/>
      <c r="D30" s="547"/>
      <c r="E30" s="547"/>
      <c r="F30" s="547"/>
      <c r="G30" s="548"/>
      <c r="H30" s="548"/>
      <c r="I30" s="548"/>
      <c r="J30" s="548"/>
      <c r="K30" s="548"/>
      <c r="L30" s="548"/>
      <c r="M30" s="548"/>
      <c r="N30" s="548"/>
      <c r="O30" s="548"/>
      <c r="P30" s="548"/>
      <c r="Q30" s="549"/>
    </row>
  </sheetData>
  <mergeCells count="19">
    <mergeCell ref="A23:F23"/>
    <mergeCell ref="A1:F1"/>
    <mergeCell ref="G1:K1"/>
    <mergeCell ref="M21:N21"/>
    <mergeCell ref="O21:Q21"/>
    <mergeCell ref="A22:O22"/>
    <mergeCell ref="B24:F24"/>
    <mergeCell ref="G24:O24"/>
    <mergeCell ref="B25:F25"/>
    <mergeCell ref="G25:O25"/>
    <mergeCell ref="B26:F26"/>
    <mergeCell ref="G26:O26"/>
    <mergeCell ref="A30:Q30"/>
    <mergeCell ref="B27:F27"/>
    <mergeCell ref="G27:O27"/>
    <mergeCell ref="A28:F28"/>
    <mergeCell ref="G28:O28"/>
    <mergeCell ref="A29:F29"/>
    <mergeCell ref="G29:Q29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U20" sqref="U20"/>
    </sheetView>
  </sheetViews>
  <sheetFormatPr baseColWidth="10" defaultColWidth="8.83203125" defaultRowHeight="14" x14ac:dyDescent="0"/>
  <cols>
    <col min="1" max="1" width="10.33203125" customWidth="1"/>
    <col min="2" max="2" width="16.6640625" customWidth="1"/>
    <col min="5" max="5" width="19.33203125" customWidth="1"/>
    <col min="6" max="7" width="5.5" bestFit="1" customWidth="1"/>
    <col min="8" max="8" width="7.5" bestFit="1" customWidth="1"/>
    <col min="9" max="11" width="5.5" bestFit="1" customWidth="1"/>
    <col min="12" max="12" width="7.5" bestFit="1" customWidth="1"/>
    <col min="13" max="13" width="5.5" bestFit="1" customWidth="1"/>
    <col min="15" max="15" width="28" customWidth="1"/>
    <col min="16" max="16" width="18.5" customWidth="1"/>
    <col min="17" max="17" width="18" customWidth="1"/>
    <col min="18" max="18" width="20.83203125" customWidth="1"/>
  </cols>
  <sheetData>
    <row r="1" spans="1:18" ht="21">
      <c r="A1" s="462">
        <v>42784</v>
      </c>
      <c r="Q1" s="463"/>
      <c r="R1" s="463"/>
    </row>
    <row r="2" spans="1:18">
      <c r="Q2" s="463"/>
      <c r="R2" s="463"/>
    </row>
    <row r="3" spans="1:18" ht="23">
      <c r="A3" s="461" t="s">
        <v>582</v>
      </c>
      <c r="Q3" s="463"/>
      <c r="R3" s="463"/>
    </row>
    <row r="4" spans="1:18" ht="15" thickBot="1">
      <c r="Q4" s="463"/>
      <c r="R4" s="463"/>
    </row>
    <row r="5" spans="1:18" ht="27">
      <c r="A5" s="464" t="s">
        <v>583</v>
      </c>
      <c r="B5" s="465"/>
      <c r="C5" s="466"/>
      <c r="D5" s="467"/>
      <c r="E5" s="468"/>
      <c r="F5" s="468"/>
      <c r="G5" s="467"/>
      <c r="H5" s="468"/>
      <c r="I5" s="468"/>
      <c r="J5" s="469"/>
      <c r="K5" s="470"/>
      <c r="L5" s="471"/>
      <c r="M5" s="468"/>
      <c r="N5" s="468"/>
      <c r="O5" s="472" t="s">
        <v>584</v>
      </c>
      <c r="P5" s="473"/>
      <c r="Q5" s="474"/>
      <c r="R5" s="475"/>
    </row>
    <row r="6" spans="1:18">
      <c r="A6" s="476" t="s">
        <v>525</v>
      </c>
      <c r="B6" s="477" t="s">
        <v>526</v>
      </c>
      <c r="C6" s="478" t="s">
        <v>585</v>
      </c>
      <c r="D6" s="479" t="s">
        <v>586</v>
      </c>
      <c r="E6" s="479" t="s">
        <v>527</v>
      </c>
      <c r="F6" s="480" t="s">
        <v>528</v>
      </c>
      <c r="G6" s="479" t="s">
        <v>529</v>
      </c>
      <c r="H6" s="479" t="s">
        <v>530</v>
      </c>
      <c r="I6" s="481" t="s">
        <v>531</v>
      </c>
      <c r="J6" s="480" t="s">
        <v>532</v>
      </c>
      <c r="K6" s="482" t="s">
        <v>529</v>
      </c>
      <c r="L6" s="479" t="s">
        <v>530</v>
      </c>
      <c r="M6" s="481" t="s">
        <v>531</v>
      </c>
      <c r="N6" s="481" t="s">
        <v>533</v>
      </c>
      <c r="O6" s="483" t="s">
        <v>534</v>
      </c>
      <c r="P6" s="484" t="s">
        <v>535</v>
      </c>
      <c r="Q6" s="483" t="s">
        <v>587</v>
      </c>
      <c r="R6" s="485" t="s">
        <v>588</v>
      </c>
    </row>
    <row r="7" spans="1:18" ht="21">
      <c r="A7" s="486" t="s">
        <v>589</v>
      </c>
      <c r="B7" s="487"/>
      <c r="C7" s="488"/>
      <c r="D7" s="488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7"/>
      <c r="Q7" s="490"/>
      <c r="R7" s="491"/>
    </row>
    <row r="8" spans="1:18">
      <c r="A8" s="492" t="s">
        <v>590</v>
      </c>
      <c r="B8" s="493" t="s">
        <v>591</v>
      </c>
      <c r="C8" s="494">
        <v>4</v>
      </c>
      <c r="D8" s="495">
        <v>2</v>
      </c>
      <c r="E8" s="493" t="s">
        <v>592</v>
      </c>
      <c r="F8" s="496">
        <v>42783</v>
      </c>
      <c r="G8" s="493"/>
      <c r="H8" s="493"/>
      <c r="I8" s="497"/>
      <c r="J8" s="496">
        <v>42787</v>
      </c>
      <c r="K8" s="493"/>
      <c r="L8" s="493"/>
      <c r="M8" s="497"/>
      <c r="N8" s="498" t="s">
        <v>593</v>
      </c>
      <c r="O8" s="499" t="s">
        <v>594</v>
      </c>
      <c r="P8" s="498" t="s">
        <v>595</v>
      </c>
      <c r="Q8" s="500" t="s">
        <v>596</v>
      </c>
      <c r="R8" s="501" t="s">
        <v>374</v>
      </c>
    </row>
    <row r="9" spans="1:18" ht="21">
      <c r="A9" s="486" t="s">
        <v>597</v>
      </c>
      <c r="B9" s="487"/>
      <c r="C9" s="488"/>
      <c r="D9" s="488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7"/>
      <c r="Q9" s="490"/>
      <c r="R9" s="491"/>
    </row>
    <row r="10" spans="1:18">
      <c r="A10" s="492" t="s">
        <v>598</v>
      </c>
      <c r="B10" s="493" t="s">
        <v>599</v>
      </c>
      <c r="C10" s="494">
        <v>2</v>
      </c>
      <c r="D10" s="495">
        <v>1</v>
      </c>
      <c r="E10" s="493" t="s">
        <v>600</v>
      </c>
      <c r="F10" s="496">
        <v>42783</v>
      </c>
      <c r="G10" s="493" t="s">
        <v>601</v>
      </c>
      <c r="H10" s="493" t="s">
        <v>602</v>
      </c>
      <c r="I10" s="497">
        <v>0.91666666666666663</v>
      </c>
      <c r="J10" s="496">
        <v>42785</v>
      </c>
      <c r="K10" s="493"/>
      <c r="L10" s="493"/>
      <c r="M10" s="497"/>
      <c r="N10" s="498" t="s">
        <v>603</v>
      </c>
      <c r="O10" s="498"/>
      <c r="P10" s="498" t="s">
        <v>604</v>
      </c>
      <c r="Q10" s="500" t="s">
        <v>596</v>
      </c>
      <c r="R10" s="501" t="s">
        <v>374</v>
      </c>
    </row>
    <row r="11" spans="1:18">
      <c r="A11" s="492" t="s">
        <v>605</v>
      </c>
      <c r="B11" s="493" t="s">
        <v>606</v>
      </c>
      <c r="C11" s="494">
        <v>0</v>
      </c>
      <c r="D11" s="495">
        <v>0</v>
      </c>
      <c r="E11" s="493" t="s">
        <v>607</v>
      </c>
      <c r="F11" s="496">
        <v>42783</v>
      </c>
      <c r="G11" s="493" t="s">
        <v>601</v>
      </c>
      <c r="H11" s="493" t="s">
        <v>608</v>
      </c>
      <c r="I11" s="497">
        <v>0.1875</v>
      </c>
      <c r="J11" s="496">
        <v>42785</v>
      </c>
      <c r="K11" s="493"/>
      <c r="L11" s="493"/>
      <c r="M11" s="497"/>
      <c r="N11" s="498" t="s">
        <v>603</v>
      </c>
      <c r="O11" s="499" t="s">
        <v>609</v>
      </c>
      <c r="P11" s="498" t="s">
        <v>610</v>
      </c>
      <c r="Q11" s="500" t="s">
        <v>596</v>
      </c>
      <c r="R11" s="501" t="s">
        <v>374</v>
      </c>
    </row>
    <row r="12" spans="1:18">
      <c r="A12" s="492" t="s">
        <v>611</v>
      </c>
      <c r="B12" s="493" t="s">
        <v>612</v>
      </c>
      <c r="C12" s="494">
        <v>1</v>
      </c>
      <c r="D12" s="495">
        <v>0.01</v>
      </c>
      <c r="E12" s="493" t="s">
        <v>613</v>
      </c>
      <c r="F12" s="496">
        <v>42783</v>
      </c>
      <c r="G12" s="493" t="s">
        <v>601</v>
      </c>
      <c r="H12" s="493" t="s">
        <v>614</v>
      </c>
      <c r="I12" s="497">
        <v>0.5625</v>
      </c>
      <c r="J12" s="496">
        <v>42785</v>
      </c>
      <c r="K12" s="493"/>
      <c r="L12" s="493"/>
      <c r="M12" s="497"/>
      <c r="N12" s="498" t="s">
        <v>603</v>
      </c>
      <c r="O12" s="498"/>
      <c r="P12" s="498" t="s">
        <v>615</v>
      </c>
      <c r="Q12" s="500" t="s">
        <v>596</v>
      </c>
      <c r="R12" s="501" t="s">
        <v>374</v>
      </c>
    </row>
    <row r="13" spans="1:18">
      <c r="A13" s="492" t="s">
        <v>616</v>
      </c>
      <c r="B13" s="493" t="s">
        <v>617</v>
      </c>
      <c r="C13" s="494">
        <v>3</v>
      </c>
      <c r="D13" s="495">
        <v>1</v>
      </c>
      <c r="E13" s="493" t="s">
        <v>618</v>
      </c>
      <c r="F13" s="496">
        <v>42783</v>
      </c>
      <c r="G13" s="493" t="s">
        <v>550</v>
      </c>
      <c r="H13" s="493" t="s">
        <v>619</v>
      </c>
      <c r="I13" s="497">
        <v>0.67291666666666661</v>
      </c>
      <c r="J13" s="496">
        <v>42790</v>
      </c>
      <c r="K13" s="493" t="s">
        <v>550</v>
      </c>
      <c r="L13" s="493" t="s">
        <v>620</v>
      </c>
      <c r="M13" s="497">
        <v>0.81180555555555556</v>
      </c>
      <c r="N13" s="498" t="s">
        <v>621</v>
      </c>
      <c r="O13" s="498"/>
      <c r="P13" s="498" t="s">
        <v>622</v>
      </c>
      <c r="Q13" s="500" t="s">
        <v>596</v>
      </c>
      <c r="R13" s="501" t="s">
        <v>374</v>
      </c>
    </row>
    <row r="14" spans="1:18" ht="36">
      <c r="A14" s="492" t="s">
        <v>623</v>
      </c>
      <c r="B14" s="493" t="s">
        <v>624</v>
      </c>
      <c r="C14" s="494">
        <v>3</v>
      </c>
      <c r="D14" s="495">
        <v>1</v>
      </c>
      <c r="E14" s="493" t="s">
        <v>625</v>
      </c>
      <c r="F14" s="496">
        <v>42783</v>
      </c>
      <c r="G14" s="493"/>
      <c r="H14" s="493"/>
      <c r="I14" s="497"/>
      <c r="J14" s="496">
        <v>42791</v>
      </c>
      <c r="K14" s="493"/>
      <c r="L14" s="493"/>
      <c r="M14" s="497"/>
      <c r="N14" s="498" t="s">
        <v>626</v>
      </c>
      <c r="O14" s="498" t="s">
        <v>627</v>
      </c>
      <c r="P14" s="498" t="s">
        <v>628</v>
      </c>
      <c r="Q14" s="500" t="s">
        <v>596</v>
      </c>
      <c r="R14" s="501" t="s">
        <v>374</v>
      </c>
    </row>
    <row r="15" spans="1:18" ht="15" thickBot="1">
      <c r="A15" s="502" t="s">
        <v>536</v>
      </c>
      <c r="B15" s="503"/>
      <c r="C15" s="504">
        <f>SUM(C7:C14)</f>
        <v>13</v>
      </c>
      <c r="D15" s="505">
        <f>SUM(D7:D14)</f>
        <v>5.01</v>
      </c>
      <c r="E15" s="506"/>
      <c r="F15" s="507"/>
      <c r="G15" s="506"/>
      <c r="H15" s="506"/>
      <c r="I15" s="506"/>
      <c r="J15" s="507"/>
      <c r="K15" s="506"/>
      <c r="L15" s="506"/>
      <c r="M15" s="506"/>
      <c r="N15" s="506"/>
      <c r="O15" s="506"/>
      <c r="P15" s="506"/>
      <c r="Q15" s="508"/>
      <c r="R15" s="509"/>
    </row>
    <row r="16" spans="1:18" ht="15" thickBot="1"/>
    <row r="17" spans="1:19" ht="27">
      <c r="A17" s="464" t="s">
        <v>629</v>
      </c>
      <c r="B17" s="465"/>
      <c r="C17" s="466"/>
      <c r="D17" s="467"/>
      <c r="E17" s="468"/>
      <c r="F17" s="468"/>
      <c r="G17" s="467"/>
      <c r="H17" s="468"/>
      <c r="I17" s="468"/>
      <c r="J17" s="469"/>
      <c r="K17" s="470"/>
      <c r="L17" s="471"/>
      <c r="M17" s="468"/>
      <c r="N17" s="468"/>
      <c r="O17" s="472" t="s">
        <v>584</v>
      </c>
      <c r="P17" s="473"/>
      <c r="Q17" s="474"/>
      <c r="R17" s="475"/>
    </row>
    <row r="18" spans="1:19">
      <c r="A18" s="476" t="s">
        <v>525</v>
      </c>
      <c r="B18" s="477" t="s">
        <v>526</v>
      </c>
      <c r="C18" s="478" t="s">
        <v>585</v>
      </c>
      <c r="D18" s="479" t="s">
        <v>586</v>
      </c>
      <c r="E18" s="479" t="s">
        <v>527</v>
      </c>
      <c r="F18" s="480" t="s">
        <v>528</v>
      </c>
      <c r="G18" s="479" t="s">
        <v>529</v>
      </c>
      <c r="H18" s="479" t="s">
        <v>530</v>
      </c>
      <c r="I18" s="481" t="s">
        <v>531</v>
      </c>
      <c r="J18" s="480" t="s">
        <v>532</v>
      </c>
      <c r="K18" s="482" t="s">
        <v>529</v>
      </c>
      <c r="L18" s="479" t="s">
        <v>530</v>
      </c>
      <c r="M18" s="481" t="s">
        <v>531</v>
      </c>
      <c r="N18" s="481" t="s">
        <v>533</v>
      </c>
      <c r="O18" s="483" t="s">
        <v>534</v>
      </c>
      <c r="P18" s="484" t="s">
        <v>535</v>
      </c>
      <c r="Q18" s="483" t="s">
        <v>587</v>
      </c>
      <c r="R18" s="485" t="s">
        <v>588</v>
      </c>
    </row>
    <row r="19" spans="1:19" ht="21">
      <c r="A19" s="486" t="s">
        <v>630</v>
      </c>
      <c r="B19" s="487"/>
      <c r="C19" s="488"/>
      <c r="D19" s="488"/>
      <c r="E19" s="489"/>
      <c r="F19" s="489"/>
      <c r="G19" s="489"/>
      <c r="H19" s="489"/>
      <c r="I19" s="489"/>
      <c r="J19" s="489"/>
      <c r="K19" s="489"/>
      <c r="L19" s="489"/>
      <c r="M19" s="489"/>
      <c r="N19" s="489"/>
      <c r="O19" s="489"/>
      <c r="P19" s="487"/>
      <c r="Q19" s="490"/>
      <c r="R19" s="491"/>
    </row>
    <row r="20" spans="1:19" s="512" customFormat="1" ht="36">
      <c r="A20" s="492" t="s">
        <v>631</v>
      </c>
      <c r="B20" s="493" t="s">
        <v>632</v>
      </c>
      <c r="C20" s="510">
        <v>3</v>
      </c>
      <c r="D20" s="495">
        <v>1</v>
      </c>
      <c r="E20" s="493" t="s">
        <v>633</v>
      </c>
      <c r="F20" s="496">
        <v>42776</v>
      </c>
      <c r="G20" s="493" t="s">
        <v>550</v>
      </c>
      <c r="H20" s="493" t="s">
        <v>634</v>
      </c>
      <c r="I20" s="497">
        <v>0.87430555555555556</v>
      </c>
      <c r="J20" s="496">
        <v>42784</v>
      </c>
      <c r="K20" s="493" t="s">
        <v>550</v>
      </c>
      <c r="L20" s="493"/>
      <c r="M20" s="497"/>
      <c r="N20" s="493" t="s">
        <v>635</v>
      </c>
      <c r="O20" s="498" t="s">
        <v>636</v>
      </c>
      <c r="P20" s="493" t="s">
        <v>637</v>
      </c>
      <c r="Q20" s="511" t="s">
        <v>374</v>
      </c>
      <c r="R20" s="501" t="s">
        <v>374</v>
      </c>
    </row>
    <row r="21" spans="1:19" s="512" customFormat="1" ht="60">
      <c r="A21" s="492" t="s">
        <v>638</v>
      </c>
      <c r="B21" s="493" t="s">
        <v>639</v>
      </c>
      <c r="C21" s="493">
        <v>2</v>
      </c>
      <c r="D21" s="495">
        <v>1</v>
      </c>
      <c r="E21" s="493" t="s">
        <v>640</v>
      </c>
      <c r="F21" s="496">
        <v>42777</v>
      </c>
      <c r="G21" s="493" t="s">
        <v>601</v>
      </c>
      <c r="H21" s="493" t="s">
        <v>641</v>
      </c>
      <c r="I21" s="497">
        <v>0.91666666666666663</v>
      </c>
      <c r="J21" s="496">
        <v>42785</v>
      </c>
      <c r="K21" s="493"/>
      <c r="L21" s="493"/>
      <c r="M21" s="497"/>
      <c r="N21" s="493" t="s">
        <v>642</v>
      </c>
      <c r="O21" s="498" t="s">
        <v>643</v>
      </c>
      <c r="P21" s="498" t="s">
        <v>644</v>
      </c>
      <c r="Q21" s="511" t="s">
        <v>374</v>
      </c>
      <c r="R21" s="501" t="s">
        <v>374</v>
      </c>
    </row>
    <row r="22" spans="1:19" s="512" customFormat="1" ht="13">
      <c r="A22" s="492" t="s">
        <v>645</v>
      </c>
      <c r="B22" s="493" t="s">
        <v>646</v>
      </c>
      <c r="C22" s="493">
        <v>4</v>
      </c>
      <c r="D22" s="495">
        <v>2</v>
      </c>
      <c r="E22" s="493" t="s">
        <v>647</v>
      </c>
      <c r="F22" s="496">
        <v>42777</v>
      </c>
      <c r="G22" s="493" t="s">
        <v>601</v>
      </c>
      <c r="H22" s="493" t="s">
        <v>648</v>
      </c>
      <c r="I22" s="497">
        <v>0.50694444444444442</v>
      </c>
      <c r="J22" s="496">
        <v>42784</v>
      </c>
      <c r="K22" s="493"/>
      <c r="L22" s="493"/>
      <c r="M22" s="497"/>
      <c r="N22" s="493" t="s">
        <v>621</v>
      </c>
      <c r="O22" s="493"/>
      <c r="P22" s="493"/>
      <c r="Q22" s="511" t="s">
        <v>374</v>
      </c>
      <c r="R22" s="501" t="s">
        <v>374</v>
      </c>
    </row>
    <row r="23" spans="1:19" s="512" customFormat="1" ht="13">
      <c r="A23" s="492" t="s">
        <v>649</v>
      </c>
      <c r="B23" s="493" t="s">
        <v>650</v>
      </c>
      <c r="C23" s="493">
        <v>3</v>
      </c>
      <c r="D23" s="495">
        <v>1</v>
      </c>
      <c r="E23" s="493" t="s">
        <v>651</v>
      </c>
      <c r="F23" s="496">
        <v>42777</v>
      </c>
      <c r="G23" s="493" t="s">
        <v>601</v>
      </c>
      <c r="H23" s="493" t="s">
        <v>652</v>
      </c>
      <c r="I23" s="497">
        <v>0.2722222222222222</v>
      </c>
      <c r="J23" s="496">
        <v>42784</v>
      </c>
      <c r="K23" s="493" t="s">
        <v>601</v>
      </c>
      <c r="L23" s="493" t="s">
        <v>653</v>
      </c>
      <c r="M23" s="497">
        <v>0.79166666666666663</v>
      </c>
      <c r="N23" s="493" t="s">
        <v>621</v>
      </c>
      <c r="O23" s="498"/>
      <c r="P23" s="498" t="s">
        <v>654</v>
      </c>
      <c r="Q23" s="511" t="s">
        <v>374</v>
      </c>
      <c r="R23" s="501" t="s">
        <v>374</v>
      </c>
    </row>
    <row r="24" spans="1:19" ht="15" thickBot="1">
      <c r="A24" s="502" t="s">
        <v>536</v>
      </c>
      <c r="B24" s="503"/>
      <c r="C24" s="504">
        <f>SUM(C16:C23)</f>
        <v>12</v>
      </c>
      <c r="D24" s="505">
        <f>SUM(D16:D23)</f>
        <v>5</v>
      </c>
      <c r="E24" s="506"/>
      <c r="F24" s="507"/>
      <c r="G24" s="506"/>
      <c r="H24" s="506"/>
      <c r="I24" s="506"/>
      <c r="J24" s="507"/>
      <c r="K24" s="506"/>
      <c r="L24" s="506"/>
      <c r="M24" s="506"/>
      <c r="N24" s="506"/>
      <c r="O24" s="506"/>
      <c r="P24" s="506"/>
      <c r="Q24" s="508"/>
      <c r="R24" s="509"/>
    </row>
    <row r="26" spans="1:19" ht="23">
      <c r="A26" s="461" t="s">
        <v>655</v>
      </c>
      <c r="Q26" s="463"/>
      <c r="R26" s="463"/>
    </row>
    <row r="27" spans="1:19" ht="15" thickBot="1">
      <c r="Q27" s="463"/>
      <c r="R27" s="463"/>
    </row>
    <row r="28" spans="1:19" ht="28">
      <c r="A28" s="464" t="s">
        <v>656</v>
      </c>
      <c r="B28" s="465"/>
      <c r="C28" s="466"/>
      <c r="D28" s="467"/>
      <c r="E28" s="468"/>
      <c r="F28" s="468"/>
      <c r="G28" s="467"/>
      <c r="H28" s="468"/>
      <c r="I28" s="468"/>
      <c r="J28" s="469"/>
      <c r="K28" s="470"/>
      <c r="L28" s="471"/>
      <c r="M28" s="468"/>
      <c r="N28" s="468"/>
      <c r="O28" s="472" t="s">
        <v>376</v>
      </c>
      <c r="P28" s="473"/>
      <c r="Q28" s="474"/>
      <c r="R28" s="475"/>
    </row>
    <row r="29" spans="1:19">
      <c r="A29" s="476" t="s">
        <v>525</v>
      </c>
      <c r="B29" s="477" t="s">
        <v>526</v>
      </c>
      <c r="C29" s="478" t="s">
        <v>585</v>
      </c>
      <c r="D29" s="479" t="s">
        <v>586</v>
      </c>
      <c r="E29" s="479" t="s">
        <v>527</v>
      </c>
      <c r="F29" s="480" t="s">
        <v>528</v>
      </c>
      <c r="G29" s="479" t="s">
        <v>529</v>
      </c>
      <c r="H29" s="479" t="s">
        <v>530</v>
      </c>
      <c r="I29" s="481" t="s">
        <v>531</v>
      </c>
      <c r="J29" s="480" t="s">
        <v>532</v>
      </c>
      <c r="K29" s="482" t="s">
        <v>529</v>
      </c>
      <c r="L29" s="479" t="s">
        <v>530</v>
      </c>
      <c r="M29" s="481" t="s">
        <v>531</v>
      </c>
      <c r="N29" s="481" t="s">
        <v>533</v>
      </c>
      <c r="O29" s="483" t="s">
        <v>534</v>
      </c>
      <c r="P29" s="484" t="s">
        <v>535</v>
      </c>
      <c r="Q29" s="483" t="s">
        <v>587</v>
      </c>
      <c r="R29" s="485" t="s">
        <v>588</v>
      </c>
    </row>
    <row r="30" spans="1:19" ht="21">
      <c r="A30" s="486" t="s">
        <v>657</v>
      </c>
      <c r="B30" s="487"/>
      <c r="C30" s="488"/>
      <c r="D30" s="488"/>
      <c r="E30" s="489"/>
      <c r="F30" s="489"/>
      <c r="G30" s="489"/>
      <c r="H30" s="489"/>
      <c r="I30" s="489"/>
      <c r="J30" s="489"/>
      <c r="K30" s="489"/>
      <c r="L30" s="489"/>
      <c r="M30" s="489"/>
      <c r="N30" s="489"/>
      <c r="O30" s="489"/>
      <c r="P30" s="487"/>
      <c r="Q30" s="490"/>
      <c r="R30" s="491"/>
    </row>
    <row r="31" spans="1:19" s="512" customFormat="1" ht="60">
      <c r="A31" s="513" t="s">
        <v>658</v>
      </c>
      <c r="B31" s="493" t="s">
        <v>659</v>
      </c>
      <c r="C31" s="493">
        <v>3</v>
      </c>
      <c r="D31" s="495">
        <v>1</v>
      </c>
      <c r="E31" s="493" t="s">
        <v>660</v>
      </c>
      <c r="F31" s="496">
        <v>42413</v>
      </c>
      <c r="G31" s="493" t="s">
        <v>399</v>
      </c>
      <c r="H31" s="493"/>
      <c r="I31" s="497">
        <v>0.54166666666666663</v>
      </c>
      <c r="J31" s="496">
        <v>42418</v>
      </c>
      <c r="K31" s="493"/>
      <c r="L31" s="493"/>
      <c r="M31" s="497"/>
      <c r="N31" s="493" t="s">
        <v>661</v>
      </c>
      <c r="O31" s="498" t="s">
        <v>662</v>
      </c>
      <c r="P31" s="498" t="s">
        <v>663</v>
      </c>
      <c r="Q31" s="511" t="s">
        <v>374</v>
      </c>
      <c r="R31" s="501" t="s">
        <v>664</v>
      </c>
      <c r="S31" s="512" t="s">
        <v>665</v>
      </c>
    </row>
    <row r="32" spans="1:19" s="512" customFormat="1" ht="13">
      <c r="A32" s="492" t="s">
        <v>666</v>
      </c>
      <c r="B32" s="493" t="s">
        <v>667</v>
      </c>
      <c r="C32" s="493">
        <v>5</v>
      </c>
      <c r="D32" s="495">
        <v>2</v>
      </c>
      <c r="E32" s="493" t="s">
        <v>668</v>
      </c>
      <c r="F32" s="496">
        <v>42778</v>
      </c>
      <c r="G32" s="493" t="s">
        <v>669</v>
      </c>
      <c r="H32" s="493"/>
      <c r="I32" s="497"/>
      <c r="J32" s="496">
        <v>42784</v>
      </c>
      <c r="K32" s="493" t="s">
        <v>670</v>
      </c>
      <c r="L32" s="493"/>
      <c r="M32" s="497"/>
      <c r="N32" s="493" t="s">
        <v>671</v>
      </c>
      <c r="O32" s="498"/>
      <c r="P32" s="498" t="s">
        <v>672</v>
      </c>
      <c r="Q32" s="511" t="s">
        <v>374</v>
      </c>
      <c r="R32" s="501" t="s">
        <v>664</v>
      </c>
    </row>
    <row r="33" spans="1:18" s="512" customFormat="1" ht="13">
      <c r="A33" s="492" t="s">
        <v>673</v>
      </c>
      <c r="B33" s="493" t="s">
        <v>674</v>
      </c>
      <c r="C33" s="493">
        <v>3</v>
      </c>
      <c r="D33" s="495">
        <v>1</v>
      </c>
      <c r="E33" s="493" t="s">
        <v>548</v>
      </c>
      <c r="F33" s="496">
        <v>42778</v>
      </c>
      <c r="G33" s="493" t="s">
        <v>601</v>
      </c>
      <c r="H33" s="493" t="s">
        <v>675</v>
      </c>
      <c r="I33" s="497">
        <v>0.85416666666666663</v>
      </c>
      <c r="J33" s="496">
        <v>42784</v>
      </c>
      <c r="K33" s="493" t="s">
        <v>601</v>
      </c>
      <c r="L33" s="493" t="s">
        <v>676</v>
      </c>
      <c r="M33" s="497">
        <v>0.80902777777777779</v>
      </c>
      <c r="N33" s="493" t="s">
        <v>677</v>
      </c>
      <c r="O33" s="498"/>
      <c r="P33" s="498" t="s">
        <v>678</v>
      </c>
      <c r="Q33" s="511" t="s">
        <v>374</v>
      </c>
      <c r="R33" s="501" t="s">
        <v>664</v>
      </c>
    </row>
    <row r="34" spans="1:18" ht="15" thickBot="1">
      <c r="A34" s="502" t="s">
        <v>536</v>
      </c>
      <c r="B34" s="503"/>
      <c r="C34" s="504">
        <f>SUM(C29:C33)</f>
        <v>11</v>
      </c>
      <c r="D34" s="505">
        <f>SUM(D29:D33)</f>
        <v>4</v>
      </c>
      <c r="E34" s="506"/>
      <c r="F34" s="507"/>
      <c r="G34" s="506"/>
      <c r="H34" s="506"/>
      <c r="I34" s="506"/>
      <c r="J34" s="507"/>
      <c r="K34" s="506"/>
      <c r="L34" s="506"/>
      <c r="M34" s="506"/>
      <c r="N34" s="506"/>
      <c r="O34" s="506"/>
      <c r="P34" s="506"/>
      <c r="Q34" s="508"/>
      <c r="R34" s="509"/>
    </row>
    <row r="35" spans="1:18" ht="15" thickBot="1"/>
    <row r="36" spans="1:18" ht="28">
      <c r="A36" s="464" t="s">
        <v>679</v>
      </c>
      <c r="B36" s="465"/>
      <c r="C36" s="466"/>
      <c r="D36" s="467"/>
      <c r="E36" s="468"/>
      <c r="F36" s="468"/>
      <c r="G36" s="467"/>
      <c r="H36" s="468"/>
      <c r="I36" s="468"/>
      <c r="J36" s="469"/>
      <c r="K36" s="470"/>
      <c r="L36" s="471"/>
      <c r="M36" s="468"/>
      <c r="N36" s="468"/>
      <c r="O36" s="472" t="s">
        <v>376</v>
      </c>
      <c r="P36" s="473"/>
      <c r="Q36" s="474"/>
      <c r="R36" s="475"/>
    </row>
    <row r="37" spans="1:18">
      <c r="A37" s="476" t="s">
        <v>525</v>
      </c>
      <c r="B37" s="477" t="s">
        <v>526</v>
      </c>
      <c r="C37" s="478" t="s">
        <v>585</v>
      </c>
      <c r="D37" s="479" t="s">
        <v>586</v>
      </c>
      <c r="E37" s="479" t="s">
        <v>527</v>
      </c>
      <c r="F37" s="480" t="s">
        <v>528</v>
      </c>
      <c r="G37" s="479" t="s">
        <v>529</v>
      </c>
      <c r="H37" s="479" t="s">
        <v>530</v>
      </c>
      <c r="I37" s="481" t="s">
        <v>531</v>
      </c>
      <c r="J37" s="480" t="s">
        <v>532</v>
      </c>
      <c r="K37" s="482" t="s">
        <v>529</v>
      </c>
      <c r="L37" s="479" t="s">
        <v>530</v>
      </c>
      <c r="M37" s="481" t="s">
        <v>531</v>
      </c>
      <c r="N37" s="481" t="s">
        <v>533</v>
      </c>
      <c r="O37" s="483" t="s">
        <v>534</v>
      </c>
      <c r="P37" s="484" t="s">
        <v>535</v>
      </c>
      <c r="Q37" s="483" t="s">
        <v>587</v>
      </c>
      <c r="R37" s="485" t="s">
        <v>588</v>
      </c>
    </row>
    <row r="38" spans="1:18" ht="21">
      <c r="A38" s="486" t="s">
        <v>680</v>
      </c>
      <c r="B38" s="487"/>
      <c r="C38" s="488"/>
      <c r="D38" s="488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7"/>
      <c r="Q38" s="490"/>
      <c r="R38" s="491"/>
    </row>
    <row r="39" spans="1:18" s="512" customFormat="1" ht="13">
      <c r="A39" s="492" t="s">
        <v>681</v>
      </c>
      <c r="B39" s="493" t="s">
        <v>682</v>
      </c>
      <c r="C39" s="493">
        <v>0</v>
      </c>
      <c r="D39" s="495">
        <v>0</v>
      </c>
      <c r="E39" s="493" t="s">
        <v>683</v>
      </c>
      <c r="F39" s="496">
        <v>42782</v>
      </c>
      <c r="G39" s="493" t="s">
        <v>550</v>
      </c>
      <c r="H39" s="493" t="s">
        <v>684</v>
      </c>
      <c r="I39" s="497">
        <v>0.73611111111111116</v>
      </c>
      <c r="J39" s="496">
        <v>42784</v>
      </c>
      <c r="K39" s="493"/>
      <c r="L39" s="493"/>
      <c r="M39" s="497"/>
      <c r="N39" s="493" t="s">
        <v>685</v>
      </c>
      <c r="O39" s="499" t="s">
        <v>686</v>
      </c>
      <c r="P39" s="498" t="s">
        <v>687</v>
      </c>
      <c r="Q39" s="511" t="s">
        <v>596</v>
      </c>
      <c r="R39" s="501" t="s">
        <v>664</v>
      </c>
    </row>
    <row r="40" spans="1:18" ht="15" thickBot="1">
      <c r="A40" s="502" t="s">
        <v>536</v>
      </c>
      <c r="B40" s="503"/>
      <c r="C40" s="504">
        <f>SUM(C36:C39)</f>
        <v>0</v>
      </c>
      <c r="D40" s="505">
        <f>SUM(D36:D39)</f>
        <v>0</v>
      </c>
      <c r="E40" s="506"/>
      <c r="F40" s="507"/>
      <c r="G40" s="506"/>
      <c r="H40" s="506"/>
      <c r="I40" s="506"/>
      <c r="J40" s="507"/>
      <c r="K40" s="506"/>
      <c r="L40" s="506"/>
      <c r="M40" s="506"/>
      <c r="N40" s="506"/>
      <c r="O40" s="506"/>
      <c r="P40" s="506"/>
      <c r="Q40" s="508"/>
      <c r="R40" s="509"/>
    </row>
    <row r="41" spans="1:18" ht="15" thickBot="1">
      <c r="A41" s="514"/>
      <c r="B41" s="514"/>
      <c r="C41" s="515"/>
      <c r="D41" s="516"/>
      <c r="E41" s="517"/>
      <c r="F41" s="518"/>
      <c r="G41" s="517"/>
      <c r="H41" s="517"/>
      <c r="I41" s="517"/>
      <c r="J41" s="518"/>
      <c r="K41" s="517"/>
      <c r="L41" s="517"/>
      <c r="M41" s="517"/>
      <c r="N41" s="517"/>
      <c r="O41" s="517"/>
      <c r="P41" s="517"/>
      <c r="Q41" s="519"/>
      <c r="R41" s="489"/>
    </row>
    <row r="42" spans="1:18" ht="28">
      <c r="A42" s="464" t="s">
        <v>688</v>
      </c>
      <c r="B42" s="465"/>
      <c r="C42" s="466"/>
      <c r="D42" s="467"/>
      <c r="E42" s="468"/>
      <c r="F42" s="468"/>
      <c r="G42" s="467"/>
      <c r="H42" s="468"/>
      <c r="I42" s="468"/>
      <c r="J42" s="469"/>
      <c r="K42" s="470"/>
      <c r="L42" s="471"/>
      <c r="M42" s="468"/>
      <c r="N42" s="468"/>
      <c r="O42" s="472" t="s">
        <v>376</v>
      </c>
      <c r="P42" s="473"/>
      <c r="Q42" s="474"/>
      <c r="R42" s="475"/>
    </row>
    <row r="43" spans="1:18">
      <c r="A43" s="476" t="s">
        <v>525</v>
      </c>
      <c r="B43" s="477" t="s">
        <v>526</v>
      </c>
      <c r="C43" s="478" t="s">
        <v>585</v>
      </c>
      <c r="D43" s="479" t="s">
        <v>586</v>
      </c>
      <c r="E43" s="479" t="s">
        <v>527</v>
      </c>
      <c r="F43" s="480" t="s">
        <v>528</v>
      </c>
      <c r="G43" s="479" t="s">
        <v>529</v>
      </c>
      <c r="H43" s="479" t="s">
        <v>530</v>
      </c>
      <c r="I43" s="481" t="s">
        <v>531</v>
      </c>
      <c r="J43" s="480" t="s">
        <v>532</v>
      </c>
      <c r="K43" s="482" t="s">
        <v>529</v>
      </c>
      <c r="L43" s="479" t="s">
        <v>530</v>
      </c>
      <c r="M43" s="481" t="s">
        <v>531</v>
      </c>
      <c r="N43" s="481" t="s">
        <v>533</v>
      </c>
      <c r="O43" s="483" t="s">
        <v>534</v>
      </c>
      <c r="P43" s="484" t="s">
        <v>535</v>
      </c>
      <c r="Q43" s="483" t="s">
        <v>587</v>
      </c>
      <c r="R43" s="485" t="s">
        <v>588</v>
      </c>
    </row>
    <row r="44" spans="1:18" ht="21">
      <c r="A44" s="486" t="s">
        <v>689</v>
      </c>
      <c r="B44" s="487"/>
      <c r="C44" s="488"/>
      <c r="D44" s="488"/>
      <c r="E44" s="489"/>
      <c r="F44" s="489"/>
      <c r="G44" s="489"/>
      <c r="H44" s="489"/>
      <c r="I44" s="489"/>
      <c r="J44" s="489"/>
      <c r="K44" s="489"/>
      <c r="L44" s="489"/>
      <c r="M44" s="489"/>
      <c r="N44" s="489"/>
      <c r="O44" s="489"/>
      <c r="P44" s="487"/>
      <c r="Q44" s="490"/>
      <c r="R44" s="491"/>
    </row>
    <row r="45" spans="1:18" ht="36">
      <c r="A45" s="520" t="s">
        <v>690</v>
      </c>
      <c r="B45" s="521" t="s">
        <v>691</v>
      </c>
      <c r="C45" s="521">
        <v>1</v>
      </c>
      <c r="D45" s="522">
        <v>1</v>
      </c>
      <c r="E45" s="521" t="s">
        <v>692</v>
      </c>
      <c r="F45" s="523">
        <v>42780</v>
      </c>
      <c r="G45" s="521" t="s">
        <v>601</v>
      </c>
      <c r="H45" s="521" t="s">
        <v>693</v>
      </c>
      <c r="I45" s="524">
        <v>0.79861111111111116</v>
      </c>
      <c r="J45" s="523">
        <v>42784</v>
      </c>
      <c r="K45" s="521" t="s">
        <v>601</v>
      </c>
      <c r="L45" s="521" t="s">
        <v>694</v>
      </c>
      <c r="M45" s="524">
        <v>0.79166666666666663</v>
      </c>
      <c r="N45" s="525" t="s">
        <v>695</v>
      </c>
      <c r="O45" s="500"/>
      <c r="P45" s="493" t="s">
        <v>696</v>
      </c>
      <c r="Q45" s="526" t="s">
        <v>697</v>
      </c>
      <c r="R45" s="501" t="s">
        <v>664</v>
      </c>
    </row>
    <row r="46" spans="1:18" ht="15" thickBot="1">
      <c r="A46" s="502" t="s">
        <v>536</v>
      </c>
      <c r="B46" s="503"/>
      <c r="C46" s="504">
        <f>SUM(C42:C45)</f>
        <v>1</v>
      </c>
      <c r="D46" s="505">
        <f>SUM(D42:D45)</f>
        <v>1</v>
      </c>
      <c r="E46" s="506"/>
      <c r="F46" s="507"/>
      <c r="G46" s="506"/>
      <c r="H46" s="506"/>
      <c r="I46" s="506"/>
      <c r="J46" s="507"/>
      <c r="K46" s="506"/>
      <c r="L46" s="506"/>
      <c r="M46" s="506"/>
      <c r="N46" s="506"/>
      <c r="O46" s="506"/>
      <c r="P46" s="506"/>
      <c r="Q46" s="508"/>
      <c r="R46" s="509"/>
    </row>
    <row r="48" spans="1:18" ht="23">
      <c r="A48" s="461" t="s">
        <v>698</v>
      </c>
    </row>
    <row r="49" spans="1:18" ht="15" thickBot="1"/>
    <row r="50" spans="1:18" ht="27">
      <c r="A50" s="464" t="s">
        <v>699</v>
      </c>
      <c r="B50" s="465"/>
      <c r="C50" s="466"/>
      <c r="D50" s="467"/>
      <c r="E50" s="468"/>
      <c r="F50" s="468"/>
      <c r="G50" s="467"/>
      <c r="H50" s="468"/>
      <c r="I50" s="468"/>
      <c r="J50" s="469"/>
      <c r="K50" s="470"/>
      <c r="L50" s="471"/>
      <c r="M50" s="468"/>
      <c r="N50" s="468"/>
      <c r="O50" s="527"/>
      <c r="P50" s="473"/>
      <c r="Q50" s="474"/>
      <c r="R50" s="475"/>
    </row>
    <row r="51" spans="1:18">
      <c r="A51" s="476" t="s">
        <v>525</v>
      </c>
      <c r="B51" s="477" t="s">
        <v>526</v>
      </c>
      <c r="C51" s="478" t="s">
        <v>585</v>
      </c>
      <c r="D51" s="479" t="s">
        <v>586</v>
      </c>
      <c r="E51" s="479" t="s">
        <v>527</v>
      </c>
      <c r="F51" s="480" t="s">
        <v>528</v>
      </c>
      <c r="G51" s="479" t="s">
        <v>529</v>
      </c>
      <c r="H51" s="479" t="s">
        <v>530</v>
      </c>
      <c r="I51" s="481" t="s">
        <v>531</v>
      </c>
      <c r="J51" s="480" t="s">
        <v>532</v>
      </c>
      <c r="K51" s="482" t="s">
        <v>529</v>
      </c>
      <c r="L51" s="479" t="s">
        <v>530</v>
      </c>
      <c r="M51" s="481" t="s">
        <v>531</v>
      </c>
      <c r="N51" s="481" t="s">
        <v>533</v>
      </c>
      <c r="O51" s="483" t="s">
        <v>534</v>
      </c>
      <c r="P51" s="484" t="s">
        <v>535</v>
      </c>
      <c r="Q51" s="483" t="s">
        <v>587</v>
      </c>
      <c r="R51" s="485" t="s">
        <v>588</v>
      </c>
    </row>
    <row r="52" spans="1:18" ht="21">
      <c r="A52" s="486" t="s">
        <v>700</v>
      </c>
      <c r="B52" s="487"/>
      <c r="C52" s="488"/>
      <c r="D52" s="488"/>
      <c r="E52" s="489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7"/>
      <c r="Q52" s="490"/>
      <c r="R52" s="491"/>
    </row>
    <row r="53" spans="1:18">
      <c r="A53" s="492" t="s">
        <v>701</v>
      </c>
      <c r="B53" s="493" t="s">
        <v>702</v>
      </c>
      <c r="C53" s="494">
        <v>1</v>
      </c>
      <c r="D53" s="495">
        <v>0.1</v>
      </c>
      <c r="E53" s="493" t="s">
        <v>548</v>
      </c>
      <c r="F53" s="496">
        <v>42783</v>
      </c>
      <c r="G53" s="493" t="s">
        <v>601</v>
      </c>
      <c r="H53" s="493" t="s">
        <v>703</v>
      </c>
      <c r="I53" s="497">
        <v>0.41666666666666669</v>
      </c>
      <c r="J53" s="496">
        <v>42791</v>
      </c>
      <c r="K53" s="493" t="s">
        <v>601</v>
      </c>
      <c r="L53" s="493"/>
      <c r="M53" s="497"/>
      <c r="N53" s="498" t="s">
        <v>704</v>
      </c>
      <c r="O53" s="498"/>
      <c r="P53" s="498" t="s">
        <v>705</v>
      </c>
      <c r="Q53" s="500" t="s">
        <v>596</v>
      </c>
      <c r="R53" s="501" t="s">
        <v>706</v>
      </c>
    </row>
    <row r="54" spans="1:18" ht="15" thickBot="1">
      <c r="A54" s="502" t="s">
        <v>536</v>
      </c>
      <c r="B54" s="503"/>
      <c r="C54" s="504">
        <f>SUM(C51:C53)</f>
        <v>1</v>
      </c>
      <c r="D54" s="505">
        <f>SUM(D51:D53)</f>
        <v>0.1</v>
      </c>
      <c r="E54" s="506"/>
      <c r="F54" s="507"/>
      <c r="G54" s="506"/>
      <c r="H54" s="506"/>
      <c r="I54" s="506"/>
      <c r="J54" s="507"/>
      <c r="K54" s="506"/>
      <c r="L54" s="506"/>
      <c r="M54" s="506"/>
      <c r="N54" s="506"/>
      <c r="O54" s="506"/>
      <c r="P54" s="506"/>
      <c r="Q54" s="508"/>
      <c r="R54" s="509"/>
    </row>
    <row r="55" spans="1:18" ht="15" thickBot="1"/>
    <row r="56" spans="1:18" ht="27">
      <c r="A56" s="464" t="s">
        <v>707</v>
      </c>
      <c r="B56" s="465"/>
      <c r="C56" s="466"/>
      <c r="D56" s="467"/>
      <c r="E56" s="468"/>
      <c r="F56" s="468"/>
      <c r="G56" s="467"/>
      <c r="H56" s="468"/>
      <c r="I56" s="468"/>
      <c r="J56" s="469"/>
      <c r="K56" s="470"/>
      <c r="L56" s="471"/>
      <c r="M56" s="468"/>
      <c r="N56" s="468"/>
      <c r="O56" s="527"/>
      <c r="P56" s="473"/>
      <c r="Q56" s="474"/>
      <c r="R56" s="475"/>
    </row>
    <row r="57" spans="1:18">
      <c r="A57" s="476" t="s">
        <v>525</v>
      </c>
      <c r="B57" s="477" t="s">
        <v>526</v>
      </c>
      <c r="C57" s="478" t="s">
        <v>585</v>
      </c>
      <c r="D57" s="479" t="s">
        <v>586</v>
      </c>
      <c r="E57" s="479" t="s">
        <v>527</v>
      </c>
      <c r="F57" s="480" t="s">
        <v>528</v>
      </c>
      <c r="G57" s="479" t="s">
        <v>529</v>
      </c>
      <c r="H57" s="479" t="s">
        <v>530</v>
      </c>
      <c r="I57" s="481" t="s">
        <v>531</v>
      </c>
      <c r="J57" s="480" t="s">
        <v>532</v>
      </c>
      <c r="K57" s="482" t="s">
        <v>529</v>
      </c>
      <c r="L57" s="479" t="s">
        <v>530</v>
      </c>
      <c r="M57" s="481" t="s">
        <v>531</v>
      </c>
      <c r="N57" s="481" t="s">
        <v>533</v>
      </c>
      <c r="O57" s="483" t="s">
        <v>534</v>
      </c>
      <c r="P57" s="484" t="s">
        <v>535</v>
      </c>
      <c r="Q57" s="483" t="s">
        <v>587</v>
      </c>
      <c r="R57" s="485" t="s">
        <v>588</v>
      </c>
    </row>
    <row r="58" spans="1:18" ht="21">
      <c r="A58" s="486" t="s">
        <v>708</v>
      </c>
      <c r="B58" s="487"/>
      <c r="C58" s="488"/>
      <c r="D58" s="488"/>
      <c r="E58" s="489"/>
      <c r="F58" s="489"/>
      <c r="G58" s="489"/>
      <c r="H58" s="489"/>
      <c r="I58" s="489"/>
      <c r="J58" s="489"/>
      <c r="K58" s="489"/>
      <c r="L58" s="489"/>
      <c r="M58" s="489"/>
      <c r="N58" s="489"/>
      <c r="O58" s="489"/>
      <c r="P58" s="487"/>
      <c r="Q58" s="490"/>
      <c r="R58" s="491"/>
    </row>
    <row r="59" spans="1:18" s="528" customFormat="1" ht="288">
      <c r="A59" s="492" t="s">
        <v>709</v>
      </c>
      <c r="B59" s="493" t="s">
        <v>710</v>
      </c>
      <c r="C59" s="493">
        <v>6</v>
      </c>
      <c r="D59" s="495">
        <v>3</v>
      </c>
      <c r="E59" s="493" t="s">
        <v>711</v>
      </c>
      <c r="F59" s="496">
        <v>42783</v>
      </c>
      <c r="G59" s="493" t="s">
        <v>712</v>
      </c>
      <c r="H59" s="493" t="s">
        <v>713</v>
      </c>
      <c r="I59" s="497">
        <v>0.75</v>
      </c>
      <c r="J59" s="496">
        <v>42788</v>
      </c>
      <c r="K59" s="493" t="s">
        <v>56</v>
      </c>
      <c r="L59" s="493"/>
      <c r="M59" s="497"/>
      <c r="N59" s="493" t="s">
        <v>714</v>
      </c>
      <c r="O59" s="498" t="s">
        <v>715</v>
      </c>
      <c r="P59" s="493"/>
      <c r="Q59" s="500" t="s">
        <v>381</v>
      </c>
      <c r="R59" s="501" t="s">
        <v>706</v>
      </c>
    </row>
    <row r="60" spans="1:18" ht="15" thickBot="1">
      <c r="A60" s="502" t="s">
        <v>536</v>
      </c>
      <c r="B60" s="503"/>
      <c r="C60" s="504">
        <f>SUM(C57:C59)</f>
        <v>6</v>
      </c>
      <c r="D60" s="505">
        <f>SUM(D57:D59)</f>
        <v>3</v>
      </c>
      <c r="E60" s="506"/>
      <c r="F60" s="507"/>
      <c r="G60" s="506"/>
      <c r="H60" s="506"/>
      <c r="I60" s="506"/>
      <c r="J60" s="507"/>
      <c r="K60" s="506"/>
      <c r="L60" s="506"/>
      <c r="M60" s="506"/>
      <c r="N60" s="506"/>
      <c r="O60" s="506"/>
      <c r="P60" s="506"/>
      <c r="Q60" s="508"/>
      <c r="R60" s="509"/>
    </row>
  </sheetData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K9" sqref="K9"/>
    </sheetView>
  </sheetViews>
  <sheetFormatPr baseColWidth="10" defaultColWidth="8.83203125" defaultRowHeight="33" customHeight="1" x14ac:dyDescent="0"/>
  <cols>
    <col min="2" max="2" width="17.6640625" customWidth="1"/>
    <col min="3" max="3" width="22.33203125" customWidth="1"/>
    <col min="4" max="4" width="15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" customHeight="1" thickBot="1">
      <c r="A1" s="535" t="s">
        <v>43</v>
      </c>
      <c r="B1" s="536"/>
      <c r="C1" s="536"/>
      <c r="D1" s="536"/>
      <c r="E1" s="536"/>
      <c r="F1" s="536"/>
      <c r="G1" s="536" t="s">
        <v>44</v>
      </c>
      <c r="H1" s="536"/>
      <c r="I1" s="536"/>
      <c r="J1" s="537"/>
      <c r="K1" s="538"/>
    </row>
    <row r="2" spans="1:14" ht="33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37" t="s">
        <v>46</v>
      </c>
      <c r="N2" s="37">
        <v>55</v>
      </c>
    </row>
    <row r="3" spans="1:14" ht="33" customHeight="1">
      <c r="A3" s="45"/>
      <c r="B3" s="318" t="s">
        <v>518</v>
      </c>
      <c r="C3" s="45"/>
      <c r="D3" s="47"/>
      <c r="E3" s="45"/>
      <c r="F3" s="45"/>
      <c r="G3" s="45"/>
      <c r="H3" s="45"/>
      <c r="I3" s="45"/>
      <c r="J3" s="45"/>
      <c r="K3" s="45"/>
      <c r="M3" s="38" t="s">
        <v>52</v>
      </c>
      <c r="N3" s="38">
        <f>N2-N14</f>
        <v>39</v>
      </c>
    </row>
    <row r="4" spans="1:14" ht="33" customHeight="1">
      <c r="A4" s="34">
        <v>1</v>
      </c>
      <c r="B4" s="19" t="s">
        <v>47</v>
      </c>
      <c r="C4" s="19" t="s">
        <v>48</v>
      </c>
      <c r="D4" s="20" t="s">
        <v>49</v>
      </c>
      <c r="E4" s="19">
        <v>1</v>
      </c>
      <c r="F4" s="19">
        <v>0</v>
      </c>
      <c r="G4" s="19" t="s">
        <v>50</v>
      </c>
      <c r="H4" s="19" t="s">
        <v>51</v>
      </c>
      <c r="I4" s="21">
        <v>42418</v>
      </c>
      <c r="J4" s="19"/>
      <c r="K4" s="34"/>
      <c r="M4" t="s">
        <v>57</v>
      </c>
      <c r="N4">
        <f>SUMIFS(E:E,G:G,"CTT")</f>
        <v>10</v>
      </c>
    </row>
    <row r="5" spans="1:14" ht="33" customHeight="1">
      <c r="A5" s="35">
        <v>2</v>
      </c>
      <c r="B5" s="16" t="s">
        <v>53</v>
      </c>
      <c r="C5" s="16" t="s">
        <v>54</v>
      </c>
      <c r="D5" s="17" t="s">
        <v>55</v>
      </c>
      <c r="E5" s="16">
        <v>2</v>
      </c>
      <c r="F5" s="16">
        <v>0</v>
      </c>
      <c r="G5" s="16" t="s">
        <v>56</v>
      </c>
      <c r="H5" s="19" t="s">
        <v>51</v>
      </c>
      <c r="I5" s="21">
        <v>42418</v>
      </c>
      <c r="J5" s="16"/>
      <c r="K5" s="35"/>
      <c r="M5" t="s">
        <v>61</v>
      </c>
      <c r="N5">
        <f>SUMIFS(E:E,G:G,"FLU")</f>
        <v>6</v>
      </c>
    </row>
    <row r="6" spans="1:14" ht="33" customHeight="1">
      <c r="A6" s="35">
        <v>3</v>
      </c>
      <c r="B6" s="16" t="s">
        <v>47</v>
      </c>
      <c r="C6" s="16" t="s">
        <v>58</v>
      </c>
      <c r="D6" s="17" t="s">
        <v>59</v>
      </c>
      <c r="E6" s="16">
        <v>2</v>
      </c>
      <c r="F6" s="16">
        <v>0</v>
      </c>
      <c r="G6" s="16" t="s">
        <v>50</v>
      </c>
      <c r="H6" s="19" t="s">
        <v>51</v>
      </c>
      <c r="I6" s="21">
        <v>42418</v>
      </c>
      <c r="J6" s="18"/>
      <c r="K6" s="35" t="s">
        <v>60</v>
      </c>
      <c r="M6" t="s">
        <v>64</v>
      </c>
      <c r="N6">
        <f>SUMIFS(E:E,G:G,"JCC")</f>
        <v>0</v>
      </c>
    </row>
    <row r="7" spans="1:14" ht="33" customHeight="1">
      <c r="A7" s="35">
        <v>4</v>
      </c>
      <c r="B7" s="19" t="s">
        <v>29</v>
      </c>
      <c r="C7" s="19" t="s">
        <v>62</v>
      </c>
      <c r="D7" s="39" t="s">
        <v>63</v>
      </c>
      <c r="E7" s="19">
        <v>2</v>
      </c>
      <c r="F7" s="19">
        <v>0</v>
      </c>
      <c r="G7" s="19" t="s">
        <v>50</v>
      </c>
      <c r="H7" s="19" t="s">
        <v>51</v>
      </c>
      <c r="I7" s="21">
        <v>42784</v>
      </c>
      <c r="J7" s="19"/>
      <c r="K7" s="34"/>
      <c r="M7" t="s">
        <v>68</v>
      </c>
      <c r="N7">
        <f>SUMIFS(E:E,G:G,"EDI")</f>
        <v>0</v>
      </c>
    </row>
    <row r="8" spans="1:14" ht="33" customHeight="1">
      <c r="A8" s="35">
        <v>5</v>
      </c>
      <c r="B8" s="16" t="s">
        <v>65</v>
      </c>
      <c r="C8" s="16" t="s">
        <v>66</v>
      </c>
      <c r="D8" s="17" t="s">
        <v>67</v>
      </c>
      <c r="E8" s="16">
        <v>3</v>
      </c>
      <c r="F8" s="16">
        <v>0</v>
      </c>
      <c r="G8" s="16" t="s">
        <v>50</v>
      </c>
      <c r="H8" s="16" t="s">
        <v>51</v>
      </c>
      <c r="I8" s="18">
        <v>42784</v>
      </c>
      <c r="J8" s="16"/>
      <c r="K8" s="40"/>
      <c r="M8" t="s">
        <v>71</v>
      </c>
      <c r="N8">
        <f>SUMIFS(E:E,G:G,"par")</f>
        <v>0</v>
      </c>
    </row>
    <row r="9" spans="1:14" ht="33" customHeight="1">
      <c r="A9" s="35">
        <v>6</v>
      </c>
      <c r="B9" s="16" t="s">
        <v>513</v>
      </c>
      <c r="C9" s="16" t="s">
        <v>512</v>
      </c>
      <c r="D9" s="17" t="s">
        <v>514</v>
      </c>
      <c r="E9" s="16">
        <v>4</v>
      </c>
      <c r="F9" s="16">
        <v>0</v>
      </c>
      <c r="G9" s="16" t="s">
        <v>56</v>
      </c>
      <c r="H9" s="16" t="s">
        <v>51</v>
      </c>
      <c r="I9" s="18">
        <v>42784</v>
      </c>
      <c r="J9" s="19"/>
      <c r="K9" s="34"/>
      <c r="M9" t="s">
        <v>72</v>
      </c>
      <c r="N9">
        <f>SUMIFS(E:E,G:G,"phi")</f>
        <v>0</v>
      </c>
    </row>
    <row r="10" spans="1:14" ht="33" customHeight="1">
      <c r="A10" s="35"/>
      <c r="B10" s="16"/>
      <c r="C10" s="16"/>
      <c r="D10" s="17"/>
      <c r="E10" s="319">
        <f>SUM(E4:E9)</f>
        <v>14</v>
      </c>
      <c r="F10" s="16"/>
      <c r="G10" s="35"/>
      <c r="H10" s="16"/>
      <c r="I10" s="16"/>
      <c r="J10" s="16"/>
      <c r="K10" s="35"/>
      <c r="M10" t="s">
        <v>73</v>
      </c>
      <c r="N10">
        <f>SUMIFS(E:E,G:G,"BRK")</f>
        <v>0</v>
      </c>
    </row>
    <row r="11" spans="1:14" ht="33" customHeight="1">
      <c r="A11" s="35"/>
      <c r="B11" s="16"/>
      <c r="C11" s="16"/>
      <c r="D11" s="17"/>
      <c r="E11" s="16"/>
      <c r="F11" s="16"/>
      <c r="G11" s="35"/>
      <c r="H11" s="16"/>
      <c r="I11" s="16"/>
      <c r="J11" s="16"/>
      <c r="K11" s="35"/>
      <c r="M11" s="41" t="s">
        <v>74</v>
      </c>
      <c r="N11" s="41">
        <f>SUMIFS(E:E,G:G,"SPC")</f>
        <v>0</v>
      </c>
    </row>
    <row r="12" spans="1:14" ht="33" customHeight="1">
      <c r="A12" s="45"/>
      <c r="B12" s="318" t="s">
        <v>517</v>
      </c>
      <c r="C12" s="45"/>
      <c r="D12" s="47"/>
      <c r="E12" s="45"/>
      <c r="F12" s="45"/>
      <c r="G12" s="45"/>
      <c r="H12" s="45"/>
      <c r="I12" s="45"/>
      <c r="J12" s="45"/>
      <c r="K12" s="45"/>
      <c r="M12" s="42" t="s">
        <v>75</v>
      </c>
      <c r="N12" s="42">
        <f>SUMIFS(E:E,G:G,"H")</f>
        <v>0</v>
      </c>
    </row>
    <row r="13" spans="1:14" ht="33" customHeight="1">
      <c r="A13" s="35"/>
      <c r="B13" s="19" t="s">
        <v>29</v>
      </c>
      <c r="C13" s="19" t="s">
        <v>69</v>
      </c>
      <c r="D13" s="20" t="s">
        <v>70</v>
      </c>
      <c r="E13" s="19">
        <v>2</v>
      </c>
      <c r="F13" s="19">
        <v>0</v>
      </c>
      <c r="G13" s="19" t="s">
        <v>50</v>
      </c>
      <c r="H13" s="16" t="s">
        <v>51</v>
      </c>
      <c r="I13" s="18">
        <v>42784</v>
      </c>
      <c r="J13" s="19"/>
      <c r="K13" s="34"/>
      <c r="M13" s="42"/>
      <c r="N13" s="42"/>
    </row>
    <row r="14" spans="1:14" ht="33" customHeight="1">
      <c r="A14" s="34"/>
      <c r="B14" s="19"/>
      <c r="C14" s="19"/>
      <c r="D14" s="20"/>
      <c r="E14" s="19"/>
      <c r="F14" s="19"/>
      <c r="G14" s="19"/>
      <c r="H14" s="19"/>
      <c r="I14" s="19"/>
      <c r="J14" s="19"/>
      <c r="K14" s="34"/>
      <c r="M14" s="43" t="s">
        <v>76</v>
      </c>
      <c r="N14" s="43">
        <f>SUM(M4:N12)</f>
        <v>16</v>
      </c>
    </row>
    <row r="15" spans="1:14" ht="33" customHeight="1">
      <c r="A15" s="34"/>
      <c r="B15" s="19"/>
      <c r="C15" s="19"/>
      <c r="D15" s="20"/>
      <c r="E15" s="19"/>
      <c r="F15" s="19"/>
      <c r="G15" s="19"/>
      <c r="H15" s="19"/>
      <c r="I15" s="19"/>
      <c r="J15" s="19"/>
      <c r="K15" s="34"/>
    </row>
    <row r="16" spans="1:14" ht="33" customHeight="1">
      <c r="A16" s="35"/>
      <c r="B16" s="16"/>
      <c r="C16" s="16"/>
      <c r="D16" s="17"/>
      <c r="E16" s="16"/>
      <c r="F16" s="16"/>
      <c r="G16" s="16"/>
      <c r="H16" s="16"/>
      <c r="I16" s="18"/>
      <c r="J16" s="16"/>
      <c r="K16" s="35"/>
      <c r="M16" s="44"/>
    </row>
    <row r="17" spans="1:11" ht="33" customHeight="1">
      <c r="A17" s="34"/>
      <c r="B17" s="19"/>
      <c r="C17" s="19"/>
      <c r="D17" s="20"/>
      <c r="E17" s="19"/>
      <c r="F17" s="19"/>
      <c r="G17" s="19"/>
      <c r="H17" s="19"/>
      <c r="I17" s="19"/>
      <c r="J17" s="19"/>
      <c r="K17" s="34"/>
    </row>
    <row r="18" spans="1:11" ht="33" customHeight="1">
      <c r="A18" s="34"/>
      <c r="B18" s="19"/>
      <c r="C18" s="19"/>
      <c r="D18" s="20"/>
      <c r="E18" s="19"/>
      <c r="F18" s="19"/>
      <c r="G18" s="19"/>
      <c r="H18" s="19"/>
      <c r="I18" s="19"/>
      <c r="J18" s="19"/>
      <c r="K18" s="34"/>
    </row>
    <row r="19" spans="1:11" ht="33" customHeight="1">
      <c r="A19" s="35"/>
      <c r="B19" s="16"/>
      <c r="C19" s="16"/>
      <c r="D19" s="17"/>
      <c r="E19" s="16"/>
      <c r="F19" s="16"/>
      <c r="G19" s="35"/>
      <c r="H19" s="16"/>
      <c r="I19" s="16"/>
      <c r="J19" s="16"/>
      <c r="K19" s="35"/>
    </row>
    <row r="20" spans="1:11" ht="33" customHeight="1">
      <c r="A20" s="35"/>
      <c r="B20" s="16"/>
      <c r="C20" s="16"/>
      <c r="D20" s="17"/>
      <c r="E20" s="16"/>
      <c r="F20" s="16"/>
      <c r="G20" s="16"/>
      <c r="H20" s="16"/>
      <c r="I20" s="18"/>
      <c r="J20" s="18"/>
      <c r="K20" s="35"/>
    </row>
    <row r="21" spans="1:11" ht="33" customHeight="1">
      <c r="A21" s="35"/>
      <c r="B21" s="16"/>
      <c r="C21" s="16"/>
      <c r="D21" s="17"/>
      <c r="E21" s="16"/>
      <c r="F21" s="16"/>
      <c r="G21" s="16"/>
      <c r="H21" s="16"/>
      <c r="I21" s="18"/>
      <c r="J21" s="18"/>
      <c r="K21" s="35"/>
    </row>
    <row r="22" spans="1:11" ht="33" customHeight="1">
      <c r="A22" s="35"/>
      <c r="B22" s="16"/>
      <c r="C22" s="16"/>
      <c r="D22" s="17"/>
      <c r="E22" s="16"/>
      <c r="F22" s="16"/>
      <c r="G22" s="35"/>
      <c r="H22" s="16"/>
      <c r="I22" s="16"/>
      <c r="J22" s="16"/>
      <c r="K22" s="35"/>
    </row>
    <row r="23" spans="1:11" ht="33" customHeight="1">
      <c r="A23" s="35"/>
      <c r="B23" s="16"/>
      <c r="C23" s="16"/>
      <c r="D23" s="17"/>
      <c r="E23" s="16"/>
      <c r="F23" s="16"/>
      <c r="G23" s="35"/>
      <c r="H23" s="16"/>
      <c r="I23" s="16"/>
      <c r="J23" s="16"/>
      <c r="K23" s="35"/>
    </row>
    <row r="24" spans="1:11" ht="33" customHeight="1">
      <c r="A24" s="35"/>
      <c r="B24" s="16"/>
      <c r="C24" s="16"/>
      <c r="D24" s="17"/>
      <c r="E24" s="16"/>
      <c r="F24" s="16"/>
      <c r="G24" s="35"/>
      <c r="H24" s="16"/>
      <c r="I24" s="16"/>
      <c r="J24" s="16"/>
      <c r="K24" s="35"/>
    </row>
    <row r="25" spans="1:11" ht="33" customHeight="1">
      <c r="A25" s="35"/>
      <c r="B25" s="16"/>
      <c r="C25" s="16"/>
      <c r="D25" s="17"/>
      <c r="E25" s="16"/>
      <c r="F25" s="16"/>
      <c r="G25" s="35"/>
      <c r="H25" s="16"/>
      <c r="I25" s="16"/>
      <c r="J25" s="16"/>
      <c r="K25" s="35"/>
    </row>
    <row r="26" spans="1:11" ht="33" customHeight="1">
      <c r="A26" s="34"/>
      <c r="B26" s="19"/>
      <c r="C26" s="19"/>
      <c r="D26" s="20"/>
      <c r="E26" s="19"/>
      <c r="F26" s="19"/>
      <c r="G26" s="19"/>
      <c r="H26" s="19"/>
      <c r="I26" s="19"/>
      <c r="J26" s="19"/>
      <c r="K26" s="34"/>
    </row>
    <row r="27" spans="1:11" ht="33" customHeight="1">
      <c r="A27" s="35"/>
      <c r="B27" s="16"/>
      <c r="C27" s="16"/>
      <c r="D27" s="17"/>
      <c r="E27" s="16"/>
      <c r="F27" s="16"/>
      <c r="G27" s="35"/>
      <c r="H27" s="16"/>
      <c r="I27" s="16"/>
      <c r="J27" s="16"/>
      <c r="K27" s="35"/>
    </row>
    <row r="28" spans="1:11" ht="33" customHeight="1">
      <c r="A28" s="35"/>
      <c r="B28" s="16"/>
      <c r="C28" s="16"/>
      <c r="D28" s="17"/>
      <c r="E28" s="16"/>
      <c r="F28" s="16"/>
      <c r="G28" s="16"/>
      <c r="H28" s="16"/>
      <c r="I28" s="18"/>
      <c r="J28" s="18"/>
      <c r="K28" s="35"/>
    </row>
    <row r="29" spans="1:11" ht="33" customHeight="1">
      <c r="A29" s="34"/>
      <c r="B29" s="19"/>
      <c r="C29" s="19"/>
      <c r="D29" s="20"/>
      <c r="E29" s="19"/>
      <c r="F29" s="19"/>
      <c r="G29" s="19"/>
      <c r="H29" s="19"/>
      <c r="I29" s="19"/>
      <c r="J29" s="19"/>
      <c r="K29" s="34"/>
    </row>
    <row r="30" spans="1:11" ht="33" customHeight="1">
      <c r="A30" s="34"/>
      <c r="B30" s="19"/>
      <c r="C30" s="19"/>
      <c r="D30" s="20"/>
      <c r="E30" s="19"/>
      <c r="F30" s="19"/>
      <c r="G30" s="19"/>
      <c r="H30" s="19"/>
      <c r="I30" s="19"/>
      <c r="J30" s="19"/>
      <c r="K30" s="34"/>
    </row>
    <row r="31" spans="1:11" ht="33" customHeight="1">
      <c r="A31" s="35"/>
      <c r="B31" s="16"/>
      <c r="C31" s="16"/>
      <c r="D31" s="17"/>
      <c r="E31" s="16"/>
      <c r="F31" s="16"/>
      <c r="G31" s="35"/>
      <c r="H31" s="16"/>
      <c r="I31" s="16"/>
      <c r="J31" s="16"/>
      <c r="K31" s="35"/>
    </row>
    <row r="32" spans="1:11" ht="33" customHeight="1">
      <c r="A32" s="35"/>
      <c r="B32" s="16"/>
      <c r="C32" s="16"/>
      <c r="D32" s="17"/>
      <c r="E32" s="16"/>
      <c r="F32" s="16"/>
      <c r="G32" s="16"/>
      <c r="H32" s="16"/>
      <c r="I32" s="18"/>
      <c r="J32" s="18"/>
      <c r="K32" s="35"/>
    </row>
    <row r="33" spans="1:11" ht="33" customHeight="1">
      <c r="A33" s="34"/>
      <c r="B33" s="19"/>
      <c r="C33" s="19"/>
      <c r="D33" s="20"/>
      <c r="E33" s="19"/>
      <c r="F33" s="19"/>
      <c r="G33" s="19"/>
      <c r="H33" s="19"/>
      <c r="I33" s="19"/>
      <c r="J33" s="19"/>
      <c r="K33" s="34"/>
    </row>
    <row r="34" spans="1:11" ht="33" customHeight="1">
      <c r="A34" s="34"/>
      <c r="B34" s="19"/>
      <c r="C34" s="19"/>
      <c r="D34" s="20"/>
      <c r="E34" s="19"/>
      <c r="F34" s="19"/>
      <c r="G34" s="19"/>
      <c r="H34" s="19"/>
      <c r="I34" s="19"/>
      <c r="J34" s="19"/>
      <c r="K34" s="34"/>
    </row>
    <row r="35" spans="1:11" ht="33" customHeight="1">
      <c r="A35" s="35"/>
      <c r="B35" s="16"/>
      <c r="C35" s="16"/>
      <c r="D35" s="17"/>
      <c r="E35" s="16"/>
      <c r="F35" s="16"/>
      <c r="G35" s="35"/>
      <c r="H35" s="16"/>
      <c r="I35" s="16"/>
      <c r="J35" s="16"/>
      <c r="K35" s="35"/>
    </row>
    <row r="36" spans="1:11" ht="33" customHeight="1">
      <c r="A36" s="35"/>
      <c r="B36" s="16"/>
      <c r="C36" s="16"/>
      <c r="D36" s="17"/>
      <c r="E36" s="16"/>
      <c r="F36" s="16"/>
      <c r="G36" s="16"/>
      <c r="H36" s="16"/>
      <c r="I36" s="18"/>
      <c r="J36" s="18"/>
      <c r="K36" s="35"/>
    </row>
    <row r="37" spans="1:11" ht="33" customHeight="1">
      <c r="A37" s="35"/>
      <c r="B37" s="16"/>
      <c r="C37" s="16"/>
      <c r="D37" s="17"/>
      <c r="E37" s="16"/>
      <c r="F37" s="16"/>
      <c r="G37" s="16"/>
      <c r="H37" s="16"/>
      <c r="I37" s="18"/>
      <c r="J37" s="18"/>
      <c r="K37" s="35"/>
    </row>
    <row r="38" spans="1:11" ht="33" customHeight="1">
      <c r="A38" s="35"/>
      <c r="B38" s="16"/>
      <c r="C38" s="16"/>
      <c r="D38" s="17"/>
      <c r="E38" s="16"/>
      <c r="F38" s="16"/>
      <c r="G38" s="35"/>
      <c r="H38" s="16"/>
      <c r="I38" s="16"/>
      <c r="J38" s="16"/>
      <c r="K38" s="35"/>
    </row>
    <row r="39" spans="1:11" ht="33" customHeight="1">
      <c r="A39" s="35"/>
      <c r="B39" s="16"/>
      <c r="C39" s="16"/>
      <c r="D39" s="17"/>
      <c r="E39" s="16"/>
      <c r="F39" s="16"/>
      <c r="G39" s="35"/>
      <c r="H39" s="16"/>
      <c r="I39" s="16"/>
      <c r="J39" s="16"/>
      <c r="K39" s="35"/>
    </row>
    <row r="40" spans="1:11" ht="33" customHeight="1">
      <c r="A40" s="35"/>
      <c r="B40" s="16"/>
      <c r="C40" s="16"/>
      <c r="D40" s="17"/>
      <c r="E40" s="16"/>
      <c r="F40" s="16"/>
      <c r="G40" s="35"/>
      <c r="H40" s="16"/>
      <c r="I40" s="16"/>
      <c r="J40" s="16"/>
      <c r="K40" s="35"/>
    </row>
  </sheetData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C16" sqref="C16"/>
    </sheetView>
  </sheetViews>
  <sheetFormatPr baseColWidth="10" defaultColWidth="8.83203125" defaultRowHeight="33.75" customHeight="1" x14ac:dyDescent="0"/>
  <cols>
    <col min="2" max="2" width="17.6640625" customWidth="1"/>
    <col min="3" max="3" width="22.33203125" customWidth="1"/>
    <col min="4" max="4" width="15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.75" customHeight="1" thickBot="1">
      <c r="A1" s="539" t="s">
        <v>43</v>
      </c>
      <c r="B1" s="540"/>
      <c r="C1" s="540"/>
      <c r="D1" s="540"/>
      <c r="E1" s="540"/>
      <c r="F1" s="540"/>
      <c r="G1" s="540" t="s">
        <v>77</v>
      </c>
      <c r="H1" s="540"/>
      <c r="I1" s="540"/>
      <c r="J1" s="541"/>
      <c r="K1" s="542"/>
    </row>
    <row r="2" spans="1:14" ht="33.7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37" t="s">
        <v>46</v>
      </c>
      <c r="N2" s="37">
        <v>55</v>
      </c>
    </row>
    <row r="3" spans="1:14" ht="33.75" customHeight="1">
      <c r="A3" s="34"/>
      <c r="B3" s="19" t="s">
        <v>78</v>
      </c>
      <c r="C3" s="19" t="s">
        <v>79</v>
      </c>
      <c r="D3" s="20" t="s">
        <v>80</v>
      </c>
      <c r="E3" s="19">
        <v>1</v>
      </c>
      <c r="F3" s="19">
        <v>0</v>
      </c>
      <c r="G3" s="19" t="s">
        <v>50</v>
      </c>
      <c r="H3" s="19" t="s">
        <v>81</v>
      </c>
      <c r="I3" s="21">
        <v>42784</v>
      </c>
      <c r="J3" s="19" t="s">
        <v>82</v>
      </c>
      <c r="K3" s="34"/>
      <c r="M3" s="38" t="s">
        <v>52</v>
      </c>
      <c r="N3" s="38">
        <f>N2-N14</f>
        <v>41</v>
      </c>
    </row>
    <row r="4" spans="1:14" ht="33.75" customHeight="1">
      <c r="A4" s="35"/>
      <c r="B4" s="16" t="s">
        <v>83</v>
      </c>
      <c r="C4" s="16" t="s">
        <v>84</v>
      </c>
      <c r="D4" s="17" t="s">
        <v>85</v>
      </c>
      <c r="E4" s="16">
        <v>2</v>
      </c>
      <c r="F4" s="16">
        <v>0</v>
      </c>
      <c r="G4" s="19" t="s">
        <v>50</v>
      </c>
      <c r="H4" s="16" t="s">
        <v>81</v>
      </c>
      <c r="I4" s="18">
        <v>42784</v>
      </c>
      <c r="J4" s="19" t="s">
        <v>86</v>
      </c>
      <c r="K4" s="35"/>
      <c r="M4" t="s">
        <v>57</v>
      </c>
      <c r="N4">
        <f>SUMIFS(E:E,G:G,"CTT")</f>
        <v>4</v>
      </c>
    </row>
    <row r="5" spans="1:14" ht="33.75" customHeight="1">
      <c r="A5" s="35"/>
      <c r="B5" s="16" t="s">
        <v>87</v>
      </c>
      <c r="C5" s="16" t="s">
        <v>88</v>
      </c>
      <c r="D5" s="23" t="s">
        <v>89</v>
      </c>
      <c r="E5" s="16">
        <v>1</v>
      </c>
      <c r="F5" s="16">
        <v>0</v>
      </c>
      <c r="G5" s="16" t="s">
        <v>90</v>
      </c>
      <c r="H5" s="16" t="s">
        <v>81</v>
      </c>
      <c r="I5" s="18">
        <v>42784</v>
      </c>
      <c r="J5" s="18" t="s">
        <v>91</v>
      </c>
      <c r="K5" s="34" t="s">
        <v>92</v>
      </c>
      <c r="M5" t="s">
        <v>61</v>
      </c>
      <c r="N5">
        <f>SUMIFS(E:E,G:G,"FLU")</f>
        <v>7</v>
      </c>
    </row>
    <row r="6" spans="1:14" ht="33.75" customHeight="1">
      <c r="A6" s="34"/>
      <c r="B6" s="19" t="s">
        <v>87</v>
      </c>
      <c r="C6" s="19" t="s">
        <v>93</v>
      </c>
      <c r="D6" s="20" t="s">
        <v>94</v>
      </c>
      <c r="E6" s="19">
        <v>2</v>
      </c>
      <c r="F6" s="19">
        <v>0</v>
      </c>
      <c r="G6" s="19" t="s">
        <v>90</v>
      </c>
      <c r="H6" s="19" t="s">
        <v>81</v>
      </c>
      <c r="I6" s="21">
        <v>42784</v>
      </c>
      <c r="J6" s="19" t="s">
        <v>95</v>
      </c>
      <c r="K6" s="34" t="s">
        <v>92</v>
      </c>
      <c r="M6" t="s">
        <v>64</v>
      </c>
      <c r="N6">
        <f>SUMIFS(E:E,G:G,"JCC")</f>
        <v>0</v>
      </c>
    </row>
    <row r="7" spans="1:14" ht="33.75" customHeight="1">
      <c r="A7" s="35"/>
      <c r="B7" s="16" t="s">
        <v>96</v>
      </c>
      <c r="C7" s="16" t="s">
        <v>97</v>
      </c>
      <c r="D7" s="17" t="s">
        <v>98</v>
      </c>
      <c r="E7" s="16">
        <v>1</v>
      </c>
      <c r="F7" s="16">
        <v>0</v>
      </c>
      <c r="G7" s="16" t="s">
        <v>50</v>
      </c>
      <c r="H7" s="16" t="s">
        <v>81</v>
      </c>
      <c r="I7" s="18">
        <v>42784</v>
      </c>
      <c r="J7" s="16" t="s">
        <v>99</v>
      </c>
      <c r="K7" s="40"/>
      <c r="M7" t="s">
        <v>68</v>
      </c>
      <c r="N7">
        <f>SUMIFS(E:E,G:G,"EDI")</f>
        <v>0</v>
      </c>
    </row>
    <row r="8" spans="1:14" ht="33.75" customHeight="1">
      <c r="A8" s="34"/>
      <c r="B8" s="19"/>
      <c r="C8" s="19"/>
      <c r="D8" s="20"/>
      <c r="E8" s="19"/>
      <c r="F8" s="19"/>
      <c r="G8" s="19"/>
      <c r="H8" s="19"/>
      <c r="I8" s="19"/>
      <c r="J8" s="19"/>
      <c r="K8" s="34"/>
      <c r="M8" t="s">
        <v>71</v>
      </c>
      <c r="N8">
        <f>SUMIFS(E:E,G:G,"par")</f>
        <v>0</v>
      </c>
    </row>
    <row r="9" spans="1:14" ht="33.75" customHeight="1">
      <c r="A9" s="35"/>
      <c r="B9" s="16"/>
      <c r="C9" s="16"/>
      <c r="D9" s="17"/>
      <c r="E9" s="16"/>
      <c r="F9" s="16"/>
      <c r="G9" s="16"/>
      <c r="H9" s="16"/>
      <c r="I9" s="18"/>
      <c r="J9" s="18"/>
      <c r="K9" s="35"/>
      <c r="M9" t="s">
        <v>72</v>
      </c>
      <c r="N9">
        <f>SUMIFS(E:E,G:G,"phi")</f>
        <v>0</v>
      </c>
    </row>
    <row r="10" spans="1:14" ht="33.75" customHeight="1">
      <c r="A10" s="45"/>
      <c r="B10" s="46" t="s">
        <v>100</v>
      </c>
      <c r="C10" s="45"/>
      <c r="D10" s="47"/>
      <c r="E10" s="45"/>
      <c r="F10" s="45"/>
      <c r="G10" s="45"/>
      <c r="H10" s="45"/>
      <c r="I10" s="45"/>
      <c r="J10" s="45"/>
      <c r="K10" s="45"/>
      <c r="M10" t="s">
        <v>73</v>
      </c>
      <c r="N10">
        <f>SUMIFS(E:E,G:G,"BRK")</f>
        <v>0</v>
      </c>
    </row>
    <row r="11" spans="1:14" ht="33.75" customHeight="1">
      <c r="A11" s="34"/>
      <c r="B11" s="19" t="s">
        <v>101</v>
      </c>
      <c r="C11" s="19" t="s">
        <v>102</v>
      </c>
      <c r="D11" s="20" t="s">
        <v>103</v>
      </c>
      <c r="E11" s="19">
        <v>5</v>
      </c>
      <c r="F11" s="19">
        <v>0</v>
      </c>
      <c r="G11" s="19" t="s">
        <v>56</v>
      </c>
      <c r="H11" s="19" t="s">
        <v>100</v>
      </c>
      <c r="I11" s="21">
        <v>42784</v>
      </c>
      <c r="J11" s="19" t="s">
        <v>104</v>
      </c>
      <c r="K11" s="34"/>
      <c r="M11" s="41" t="s">
        <v>74</v>
      </c>
      <c r="N11" s="41">
        <f>SUMIFS(E:E,G:G,"SPC")</f>
        <v>3</v>
      </c>
    </row>
    <row r="12" spans="1:14" ht="33.75" customHeight="1">
      <c r="A12" s="35"/>
      <c r="B12" s="16" t="s">
        <v>105</v>
      </c>
      <c r="C12" s="16" t="s">
        <v>106</v>
      </c>
      <c r="D12" s="17" t="s">
        <v>107</v>
      </c>
      <c r="E12" s="16">
        <v>2</v>
      </c>
      <c r="F12" s="16">
        <v>0</v>
      </c>
      <c r="G12" s="16" t="s">
        <v>56</v>
      </c>
      <c r="H12" s="16" t="s">
        <v>100</v>
      </c>
      <c r="I12" s="18">
        <v>42784</v>
      </c>
      <c r="J12" s="16" t="s">
        <v>108</v>
      </c>
      <c r="K12" s="35"/>
      <c r="M12" s="42" t="s">
        <v>75</v>
      </c>
      <c r="N12" s="42">
        <f>SUMIFS(E:E,G:G,"H")</f>
        <v>0</v>
      </c>
    </row>
    <row r="13" spans="1:14" ht="33.75" customHeight="1">
      <c r="A13" s="35"/>
      <c r="B13" s="16"/>
      <c r="C13" s="16"/>
      <c r="D13" s="17"/>
      <c r="E13" s="16"/>
      <c r="F13" s="16"/>
      <c r="G13" s="35"/>
      <c r="H13" s="16"/>
      <c r="I13" s="16"/>
      <c r="J13" s="19"/>
      <c r="K13" s="34"/>
      <c r="M13" s="42"/>
      <c r="N13" s="42"/>
    </row>
    <row r="14" spans="1:14" ht="33.75" customHeight="1">
      <c r="A14" s="34"/>
      <c r="B14" s="19"/>
      <c r="C14" s="19"/>
      <c r="D14" s="20"/>
      <c r="E14" s="19"/>
      <c r="F14" s="19"/>
      <c r="G14" s="19"/>
      <c r="H14" s="19"/>
      <c r="I14" s="19"/>
      <c r="J14" s="19"/>
      <c r="K14" s="34"/>
      <c r="M14" s="43" t="s">
        <v>76</v>
      </c>
      <c r="N14" s="43">
        <f>SUM(M4:N12)</f>
        <v>14</v>
      </c>
    </row>
    <row r="15" spans="1:14" ht="33.75" customHeight="1">
      <c r="A15" s="34"/>
      <c r="B15" s="19"/>
      <c r="C15" s="19"/>
      <c r="D15" s="20"/>
      <c r="E15" s="19"/>
      <c r="F15" s="19"/>
      <c r="G15" s="19"/>
      <c r="H15" s="19"/>
      <c r="I15" s="19"/>
      <c r="J15" s="19"/>
      <c r="K15" s="34"/>
    </row>
    <row r="16" spans="1:14" ht="33.75" customHeight="1">
      <c r="A16" s="35"/>
      <c r="B16" s="16"/>
      <c r="C16" s="16"/>
      <c r="D16" s="17"/>
      <c r="E16" s="16"/>
      <c r="F16" s="16"/>
      <c r="G16" s="16"/>
      <c r="H16" s="16"/>
      <c r="I16" s="18"/>
      <c r="J16" s="16"/>
      <c r="K16" s="35"/>
    </row>
    <row r="17" spans="1:11" ht="33.75" customHeight="1">
      <c r="A17" s="34"/>
      <c r="B17" s="19"/>
      <c r="C17" s="19"/>
      <c r="D17" s="20"/>
      <c r="E17" s="19"/>
      <c r="F17" s="19"/>
      <c r="G17" s="19"/>
      <c r="H17" s="19"/>
      <c r="I17" s="19"/>
      <c r="J17" s="19"/>
      <c r="K17" s="34"/>
    </row>
    <row r="18" spans="1:11" ht="33.75" customHeight="1">
      <c r="A18" s="34"/>
      <c r="B18" s="19"/>
      <c r="C18" s="19"/>
      <c r="D18" s="20"/>
      <c r="E18" s="19"/>
      <c r="F18" s="19"/>
      <c r="G18" s="19"/>
      <c r="H18" s="19"/>
      <c r="I18" s="19"/>
      <c r="J18" s="19"/>
      <c r="K18" s="34"/>
    </row>
    <row r="19" spans="1:11" ht="33.75" customHeight="1">
      <c r="A19" s="35"/>
      <c r="B19" s="16"/>
      <c r="C19" s="16"/>
      <c r="D19" s="17"/>
      <c r="E19" s="16"/>
      <c r="F19" s="16"/>
      <c r="G19" s="35"/>
      <c r="H19" s="16"/>
      <c r="I19" s="16"/>
      <c r="J19" s="16"/>
      <c r="K19" s="35"/>
    </row>
    <row r="20" spans="1:11" ht="33.75" customHeight="1">
      <c r="A20" s="35"/>
      <c r="B20" s="16"/>
      <c r="C20" s="16"/>
      <c r="D20" s="17"/>
      <c r="E20" s="16"/>
      <c r="F20" s="16"/>
      <c r="G20" s="16"/>
      <c r="H20" s="16"/>
      <c r="I20" s="18"/>
      <c r="J20" s="18"/>
      <c r="K20" s="35"/>
    </row>
    <row r="21" spans="1:11" ht="33.75" customHeight="1">
      <c r="A21" s="35"/>
      <c r="B21" s="16"/>
      <c r="C21" s="16"/>
      <c r="D21" s="17"/>
      <c r="E21" s="16"/>
      <c r="F21" s="16"/>
      <c r="G21" s="16"/>
      <c r="H21" s="16"/>
      <c r="I21" s="18"/>
      <c r="J21" s="18"/>
      <c r="K21" s="35"/>
    </row>
    <row r="22" spans="1:11" ht="33.75" customHeight="1">
      <c r="A22" s="35"/>
      <c r="B22" s="16"/>
      <c r="C22" s="16"/>
      <c r="D22" s="17"/>
      <c r="E22" s="16"/>
      <c r="F22" s="16"/>
      <c r="G22" s="35"/>
      <c r="H22" s="16"/>
      <c r="I22" s="16"/>
      <c r="J22" s="16"/>
      <c r="K22" s="35"/>
    </row>
    <row r="23" spans="1:11" ht="33.75" customHeight="1">
      <c r="A23" s="35"/>
      <c r="B23" s="16"/>
      <c r="C23" s="16"/>
      <c r="D23" s="17"/>
      <c r="E23" s="16"/>
      <c r="F23" s="16"/>
      <c r="G23" s="35"/>
      <c r="H23" s="16"/>
      <c r="I23" s="16"/>
      <c r="J23" s="16"/>
      <c r="K23" s="35"/>
    </row>
    <row r="24" spans="1:11" ht="33.75" customHeight="1">
      <c r="A24" s="35"/>
      <c r="B24" s="16"/>
      <c r="C24" s="16"/>
      <c r="D24" s="17"/>
      <c r="E24" s="16"/>
      <c r="F24" s="16"/>
      <c r="G24" s="35"/>
      <c r="H24" s="16"/>
      <c r="I24" s="16"/>
      <c r="J24" s="16"/>
      <c r="K24" s="35"/>
    </row>
    <row r="25" spans="1:11" ht="33.75" customHeight="1">
      <c r="A25" s="35"/>
      <c r="B25" s="16"/>
      <c r="C25" s="16"/>
      <c r="D25" s="17"/>
      <c r="E25" s="16"/>
      <c r="F25" s="16"/>
      <c r="G25" s="35"/>
      <c r="H25" s="16"/>
      <c r="I25" s="16"/>
      <c r="J25" s="16"/>
      <c r="K25" s="35"/>
    </row>
    <row r="26" spans="1:11" ht="33.75" customHeight="1">
      <c r="A26" s="34"/>
      <c r="B26" s="19"/>
      <c r="C26" s="19"/>
      <c r="D26" s="20"/>
      <c r="E26" s="19"/>
      <c r="F26" s="19"/>
      <c r="G26" s="19"/>
      <c r="H26" s="19"/>
      <c r="I26" s="19"/>
      <c r="J26" s="19"/>
      <c r="K26" s="34"/>
    </row>
    <row r="27" spans="1:11" ht="33.75" customHeight="1">
      <c r="A27" s="35"/>
      <c r="B27" s="16"/>
      <c r="C27" s="16"/>
      <c r="D27" s="17"/>
      <c r="E27" s="16"/>
      <c r="F27" s="16"/>
      <c r="G27" s="35"/>
      <c r="H27" s="16"/>
      <c r="I27" s="16"/>
      <c r="J27" s="16"/>
      <c r="K27" s="35"/>
    </row>
    <row r="28" spans="1:11" ht="33.75" customHeight="1">
      <c r="A28" s="35"/>
      <c r="B28" s="16"/>
      <c r="C28" s="16"/>
      <c r="D28" s="17"/>
      <c r="E28" s="16"/>
      <c r="F28" s="16"/>
      <c r="G28" s="16"/>
      <c r="H28" s="16"/>
      <c r="I28" s="18"/>
      <c r="J28" s="18"/>
      <c r="K28" s="35"/>
    </row>
    <row r="29" spans="1:11" ht="33.75" customHeight="1">
      <c r="A29" s="34"/>
      <c r="B29" s="19"/>
      <c r="C29" s="19"/>
      <c r="D29" s="20"/>
      <c r="E29" s="19"/>
      <c r="F29" s="19"/>
      <c r="G29" s="19"/>
      <c r="H29" s="19"/>
      <c r="I29" s="19"/>
      <c r="J29" s="19"/>
      <c r="K29" s="34"/>
    </row>
    <row r="30" spans="1:11" ht="33.75" customHeight="1">
      <c r="A30" s="34"/>
      <c r="B30" s="19"/>
      <c r="C30" s="19"/>
      <c r="D30" s="20"/>
      <c r="E30" s="19"/>
      <c r="F30" s="19"/>
      <c r="G30" s="19"/>
      <c r="H30" s="19"/>
      <c r="I30" s="19"/>
      <c r="J30" s="19"/>
      <c r="K30" s="34"/>
    </row>
    <row r="31" spans="1:11" ht="33.75" customHeight="1">
      <c r="A31" s="35"/>
      <c r="B31" s="16"/>
      <c r="C31" s="16"/>
      <c r="D31" s="17"/>
      <c r="E31" s="16"/>
      <c r="F31" s="16"/>
      <c r="G31" s="35"/>
      <c r="H31" s="16"/>
      <c r="I31" s="16"/>
      <c r="J31" s="16"/>
      <c r="K31" s="35"/>
    </row>
    <row r="32" spans="1:11" ht="33.75" customHeight="1">
      <c r="A32" s="35"/>
      <c r="B32" s="16"/>
      <c r="C32" s="16"/>
      <c r="D32" s="17"/>
      <c r="E32" s="16"/>
      <c r="F32" s="16"/>
      <c r="G32" s="16"/>
      <c r="H32" s="16"/>
      <c r="I32" s="18"/>
      <c r="J32" s="18"/>
      <c r="K32" s="35"/>
    </row>
    <row r="33" spans="1:11" ht="33.75" customHeight="1">
      <c r="A33" s="34"/>
      <c r="B33" s="19"/>
      <c r="C33" s="19"/>
      <c r="D33" s="20"/>
      <c r="E33" s="19"/>
      <c r="F33" s="19"/>
      <c r="G33" s="19"/>
      <c r="H33" s="19"/>
      <c r="I33" s="19"/>
      <c r="J33" s="19"/>
      <c r="K33" s="34"/>
    </row>
    <row r="34" spans="1:11" ht="33.75" customHeight="1">
      <c r="A34" s="34"/>
      <c r="B34" s="19"/>
      <c r="C34" s="19"/>
      <c r="D34" s="20"/>
      <c r="E34" s="19"/>
      <c r="F34" s="19"/>
      <c r="G34" s="19"/>
      <c r="H34" s="19"/>
      <c r="I34" s="19"/>
      <c r="J34" s="19"/>
      <c r="K34" s="34"/>
    </row>
    <row r="35" spans="1:11" ht="33.75" customHeight="1">
      <c r="A35" s="35"/>
      <c r="B35" s="16"/>
      <c r="C35" s="16"/>
      <c r="D35" s="17"/>
      <c r="E35" s="16"/>
      <c r="F35" s="16"/>
      <c r="G35" s="35"/>
      <c r="H35" s="16"/>
      <c r="I35" s="16"/>
      <c r="J35" s="16"/>
      <c r="K35" s="35"/>
    </row>
    <row r="36" spans="1:11" ht="33.75" customHeight="1">
      <c r="A36" s="35"/>
      <c r="B36" s="16"/>
      <c r="C36" s="16"/>
      <c r="D36" s="17"/>
      <c r="E36" s="16"/>
      <c r="F36" s="16"/>
      <c r="G36" s="16"/>
      <c r="H36" s="16"/>
      <c r="I36" s="18"/>
      <c r="J36" s="18"/>
      <c r="K36" s="35"/>
    </row>
    <row r="37" spans="1:11" ht="33.75" customHeight="1">
      <c r="A37" s="35"/>
      <c r="B37" s="16"/>
      <c r="C37" s="16"/>
      <c r="D37" s="17"/>
      <c r="E37" s="16"/>
      <c r="F37" s="16"/>
      <c r="G37" s="16"/>
      <c r="H37" s="16"/>
      <c r="I37" s="18"/>
      <c r="J37" s="18"/>
      <c r="K37" s="35"/>
    </row>
    <row r="38" spans="1:11" ht="33.75" customHeight="1">
      <c r="A38" s="35"/>
      <c r="B38" s="16"/>
      <c r="C38" s="16"/>
      <c r="D38" s="17"/>
      <c r="E38" s="16"/>
      <c r="F38" s="16"/>
      <c r="G38" s="35"/>
      <c r="H38" s="16"/>
      <c r="I38" s="16"/>
      <c r="J38" s="16"/>
      <c r="K38" s="35"/>
    </row>
    <row r="39" spans="1:11" ht="33.75" customHeight="1">
      <c r="A39" s="35"/>
      <c r="B39" s="16"/>
      <c r="C39" s="16"/>
      <c r="D39" s="17"/>
      <c r="E39" s="16"/>
      <c r="F39" s="16"/>
      <c r="G39" s="35"/>
      <c r="H39" s="16"/>
      <c r="I39" s="16"/>
      <c r="J39" s="16"/>
      <c r="K39" s="35"/>
    </row>
    <row r="40" spans="1:11" ht="33.75" customHeight="1">
      <c r="A40" s="35"/>
      <c r="B40" s="16"/>
      <c r="C40" s="16"/>
      <c r="D40" s="17"/>
      <c r="E40" s="16"/>
      <c r="F40" s="16"/>
      <c r="G40" s="35"/>
      <c r="H40" s="16"/>
      <c r="I40" s="16"/>
      <c r="J40" s="16"/>
      <c r="K40" s="35"/>
    </row>
  </sheetData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Normal="80" zoomScalePageLayoutView="80" workbookViewId="0">
      <selection activeCell="K4" sqref="K4"/>
    </sheetView>
  </sheetViews>
  <sheetFormatPr baseColWidth="10" defaultColWidth="8.83203125" defaultRowHeight="29.25" customHeight="1" x14ac:dyDescent="0"/>
  <cols>
    <col min="2" max="2" width="17.6640625" customWidth="1"/>
    <col min="3" max="3" width="29.33203125" customWidth="1"/>
    <col min="4" max="4" width="25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8.25" customHeight="1" thickBot="1">
      <c r="A1" s="535" t="s">
        <v>163</v>
      </c>
      <c r="B1" s="536"/>
      <c r="C1" s="536"/>
      <c r="D1" s="536"/>
      <c r="E1" s="536"/>
      <c r="F1" s="536"/>
      <c r="G1" s="543" t="s">
        <v>164</v>
      </c>
      <c r="H1" s="543"/>
      <c r="I1" s="543"/>
      <c r="J1" s="544"/>
      <c r="K1" s="545"/>
    </row>
    <row r="2" spans="1:14" ht="29.2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37" t="s">
        <v>46</v>
      </c>
      <c r="N2" s="37">
        <v>55</v>
      </c>
    </row>
    <row r="3" spans="1:14" ht="33.75" customHeight="1">
      <c r="A3" s="52"/>
      <c r="B3" s="53" t="s">
        <v>41</v>
      </c>
      <c r="C3" s="52"/>
      <c r="D3" s="54"/>
      <c r="E3" s="52"/>
      <c r="F3" s="52"/>
      <c r="G3" s="52"/>
      <c r="H3" s="52"/>
      <c r="I3" s="52"/>
      <c r="J3" s="52"/>
      <c r="K3" s="52"/>
      <c r="M3" s="38" t="s">
        <v>52</v>
      </c>
      <c r="N3" s="38">
        <f>N2-N14</f>
        <v>27</v>
      </c>
    </row>
    <row r="4" spans="1:14" ht="36" customHeight="1">
      <c r="A4" s="35">
        <v>1</v>
      </c>
      <c r="B4" s="16" t="s">
        <v>29</v>
      </c>
      <c r="C4" s="16" t="s">
        <v>165</v>
      </c>
      <c r="D4" s="23" t="s">
        <v>166</v>
      </c>
      <c r="E4" s="16">
        <v>2</v>
      </c>
      <c r="F4" s="16">
        <v>0</v>
      </c>
      <c r="G4" s="16" t="s">
        <v>50</v>
      </c>
      <c r="H4" s="16" t="s">
        <v>41</v>
      </c>
      <c r="I4" s="18">
        <v>42784</v>
      </c>
      <c r="J4" s="16" t="s">
        <v>33</v>
      </c>
      <c r="K4" s="56" t="s">
        <v>326</v>
      </c>
      <c r="M4" t="s">
        <v>57</v>
      </c>
      <c r="N4">
        <f>SUMIFS(E:E,G:G,"CTT")</f>
        <v>16</v>
      </c>
    </row>
    <row r="5" spans="1:14" ht="29.25" customHeight="1">
      <c r="A5" s="34">
        <v>2</v>
      </c>
      <c r="B5" s="16" t="s">
        <v>167</v>
      </c>
      <c r="C5" s="16" t="s">
        <v>168</v>
      </c>
      <c r="D5" s="23" t="s">
        <v>169</v>
      </c>
      <c r="E5" s="16">
        <v>9</v>
      </c>
      <c r="F5" s="16">
        <v>0</v>
      </c>
      <c r="G5" s="16" t="s">
        <v>50</v>
      </c>
      <c r="H5" s="16" t="s">
        <v>41</v>
      </c>
      <c r="I5" s="18">
        <v>42784</v>
      </c>
      <c r="J5" s="16" t="s">
        <v>170</v>
      </c>
      <c r="K5" s="16"/>
      <c r="M5" t="s">
        <v>61</v>
      </c>
      <c r="N5">
        <f>SUMIFS(E:E,G:G,"FLU")</f>
        <v>8</v>
      </c>
    </row>
    <row r="6" spans="1:14" ht="29.25" customHeight="1">
      <c r="A6" s="35">
        <v>3</v>
      </c>
      <c r="B6" s="19" t="s">
        <v>171</v>
      </c>
      <c r="C6" s="55" t="s">
        <v>172</v>
      </c>
      <c r="D6" s="20" t="s">
        <v>173</v>
      </c>
      <c r="E6" s="19">
        <v>1</v>
      </c>
      <c r="F6" s="19">
        <v>0</v>
      </c>
      <c r="G6" s="19" t="s">
        <v>50</v>
      </c>
      <c r="H6" s="19" t="s">
        <v>41</v>
      </c>
      <c r="I6" s="21">
        <v>42784</v>
      </c>
      <c r="J6" s="19" t="s">
        <v>174</v>
      </c>
      <c r="K6" s="56" t="s">
        <v>175</v>
      </c>
      <c r="M6" t="s">
        <v>64</v>
      </c>
      <c r="N6">
        <f>SUMIFS(E:E,G:G,"JCC")</f>
        <v>0</v>
      </c>
    </row>
    <row r="7" spans="1:14" ht="29.25" customHeight="1">
      <c r="A7" s="34">
        <v>4</v>
      </c>
      <c r="B7" s="19" t="s">
        <v>176</v>
      </c>
      <c r="C7" s="19">
        <v>82684</v>
      </c>
      <c r="D7" s="20" t="s">
        <v>177</v>
      </c>
      <c r="E7" s="19">
        <v>1</v>
      </c>
      <c r="F7" s="19">
        <v>0</v>
      </c>
      <c r="G7" s="19" t="s">
        <v>56</v>
      </c>
      <c r="H7" s="19" t="s">
        <v>41</v>
      </c>
      <c r="I7" s="21">
        <v>42784</v>
      </c>
      <c r="J7" s="19" t="s">
        <v>178</v>
      </c>
      <c r="K7" s="34"/>
      <c r="M7" t="s">
        <v>68</v>
      </c>
      <c r="N7">
        <f>SUMIFS(E:E,G:G,"EDI")</f>
        <v>0</v>
      </c>
    </row>
    <row r="8" spans="1:14" ht="29.25" customHeight="1">
      <c r="A8" s="35">
        <v>5</v>
      </c>
      <c r="B8" s="16" t="s">
        <v>179</v>
      </c>
      <c r="C8" s="16" t="s">
        <v>180</v>
      </c>
      <c r="D8" s="17" t="s">
        <v>181</v>
      </c>
      <c r="E8" s="16">
        <v>2</v>
      </c>
      <c r="F8" s="16">
        <v>0</v>
      </c>
      <c r="G8" s="51" t="s">
        <v>182</v>
      </c>
      <c r="H8" s="16" t="s">
        <v>41</v>
      </c>
      <c r="I8" s="18">
        <v>42784</v>
      </c>
      <c r="J8" s="18" t="s">
        <v>183</v>
      </c>
      <c r="K8" s="35"/>
      <c r="M8" t="s">
        <v>71</v>
      </c>
      <c r="N8">
        <f>SUMIFS(E:E,G:G,"par")</f>
        <v>0</v>
      </c>
    </row>
    <row r="9" spans="1:14" ht="29.25" customHeight="1">
      <c r="A9" s="35">
        <v>6</v>
      </c>
      <c r="B9" s="16" t="s">
        <v>38</v>
      </c>
      <c r="C9" s="16" t="s">
        <v>39</v>
      </c>
      <c r="D9" s="17" t="s">
        <v>40</v>
      </c>
      <c r="E9" s="16">
        <v>2</v>
      </c>
      <c r="F9" s="16">
        <v>0</v>
      </c>
      <c r="G9" s="16" t="s">
        <v>16</v>
      </c>
      <c r="H9" s="16" t="s">
        <v>41</v>
      </c>
      <c r="I9" s="18">
        <v>42784</v>
      </c>
      <c r="J9" s="18" t="s">
        <v>42</v>
      </c>
      <c r="K9" s="35"/>
      <c r="M9" t="s">
        <v>72</v>
      </c>
      <c r="N9">
        <f>SUMIFS(E:E,G:G,"phi")</f>
        <v>0</v>
      </c>
    </row>
    <row r="10" spans="1:14" ht="29.25" customHeight="1">
      <c r="A10" s="35"/>
      <c r="B10" s="16"/>
      <c r="C10" s="16"/>
      <c r="D10" s="17"/>
      <c r="E10" s="16"/>
      <c r="F10" s="16"/>
      <c r="G10" s="35"/>
      <c r="H10" s="16"/>
      <c r="I10" s="16"/>
      <c r="J10" s="16"/>
      <c r="K10" s="35"/>
      <c r="M10" t="s">
        <v>73</v>
      </c>
      <c r="N10">
        <f>SUMIFS(E:E,G:G,"BRK")</f>
        <v>2</v>
      </c>
    </row>
    <row r="11" spans="1:14" ht="29.25" customHeight="1">
      <c r="A11" s="35"/>
      <c r="B11" s="16"/>
      <c r="C11" s="16"/>
      <c r="D11" s="17"/>
      <c r="E11" s="16"/>
      <c r="F11" s="16"/>
      <c r="G11" s="35"/>
      <c r="H11" s="16"/>
      <c r="I11" s="16"/>
      <c r="J11" s="16"/>
      <c r="K11" s="35"/>
      <c r="M11" s="41" t="s">
        <v>74</v>
      </c>
      <c r="N11" s="41">
        <f>SUMIFS(E:E,G:G,"SPC")</f>
        <v>0</v>
      </c>
    </row>
    <row r="12" spans="1:14" ht="29.25" customHeight="1">
      <c r="A12" s="57"/>
      <c r="B12" s="58" t="s">
        <v>184</v>
      </c>
      <c r="C12" s="59"/>
      <c r="D12" s="60"/>
      <c r="E12" s="59"/>
      <c r="F12" s="59"/>
      <c r="G12" s="59"/>
      <c r="H12" s="59"/>
      <c r="I12" s="60"/>
      <c r="J12" s="60"/>
      <c r="K12" s="61"/>
      <c r="M12" s="42" t="s">
        <v>75</v>
      </c>
      <c r="N12" s="42">
        <f>SUMIFS(E:E,G:G,"H")</f>
        <v>2</v>
      </c>
    </row>
    <row r="13" spans="1:14" ht="29.25" customHeight="1">
      <c r="A13" s="34"/>
      <c r="B13" s="19"/>
      <c r="C13" s="19"/>
      <c r="D13" s="20"/>
      <c r="E13" s="19"/>
      <c r="F13" s="19"/>
      <c r="G13" s="19"/>
      <c r="H13" s="19"/>
      <c r="I13" s="19"/>
      <c r="J13" s="19"/>
      <c r="K13" s="34"/>
      <c r="M13" s="42"/>
      <c r="N13" s="42"/>
    </row>
    <row r="14" spans="1:14" ht="29.25" customHeight="1">
      <c r="A14" s="52"/>
      <c r="B14" s="53" t="s">
        <v>185</v>
      </c>
      <c r="C14" s="52"/>
      <c r="D14" s="54"/>
      <c r="E14" s="52"/>
      <c r="F14" s="52"/>
      <c r="G14" s="52"/>
      <c r="H14" s="52"/>
      <c r="I14" s="52"/>
      <c r="J14" s="52"/>
      <c r="K14" s="52"/>
      <c r="M14" s="43" t="s">
        <v>76</v>
      </c>
      <c r="N14" s="43">
        <f>SUM(M4:N12)</f>
        <v>28</v>
      </c>
    </row>
    <row r="15" spans="1:14" ht="29.25" customHeight="1">
      <c r="A15" s="34" t="s">
        <v>41</v>
      </c>
      <c r="B15" s="19" t="s">
        <v>47</v>
      </c>
      <c r="C15" s="19" t="s">
        <v>186</v>
      </c>
      <c r="D15" s="39" t="s">
        <v>187</v>
      </c>
      <c r="E15" s="19">
        <v>2</v>
      </c>
      <c r="F15" s="19">
        <v>1</v>
      </c>
      <c r="G15" s="19" t="s">
        <v>50</v>
      </c>
      <c r="H15" s="19" t="s">
        <v>185</v>
      </c>
      <c r="I15" s="21">
        <v>42784</v>
      </c>
      <c r="J15" s="19" t="s">
        <v>188</v>
      </c>
      <c r="K15" s="34"/>
    </row>
    <row r="16" spans="1:14" ht="29.25" customHeight="1">
      <c r="A16" s="16" t="s">
        <v>185</v>
      </c>
      <c r="B16" s="16" t="s">
        <v>189</v>
      </c>
      <c r="C16" s="16" t="s">
        <v>190</v>
      </c>
      <c r="D16" s="17" t="s">
        <v>191</v>
      </c>
      <c r="E16" s="16">
        <v>3</v>
      </c>
      <c r="F16" s="16">
        <v>1</v>
      </c>
      <c r="G16" s="16" t="s">
        <v>56</v>
      </c>
      <c r="H16" s="16" t="s">
        <v>185</v>
      </c>
      <c r="I16" s="18">
        <v>42784</v>
      </c>
      <c r="J16" s="19" t="s">
        <v>192</v>
      </c>
      <c r="K16" s="16" t="s">
        <v>193</v>
      </c>
      <c r="M16" t="s">
        <v>194</v>
      </c>
    </row>
    <row r="17" spans="1:22" ht="29.25" customHeight="1">
      <c r="A17" s="35" t="s">
        <v>195</v>
      </c>
      <c r="B17" s="16" t="s">
        <v>47</v>
      </c>
      <c r="C17" s="16" t="s">
        <v>196</v>
      </c>
      <c r="D17" s="17" t="s">
        <v>197</v>
      </c>
      <c r="E17" s="16">
        <v>2</v>
      </c>
      <c r="F17" s="16">
        <v>1</v>
      </c>
      <c r="G17" s="16" t="s">
        <v>50</v>
      </c>
      <c r="H17" s="16" t="s">
        <v>185</v>
      </c>
      <c r="I17" s="18">
        <v>42784</v>
      </c>
      <c r="J17" s="18" t="s">
        <v>198</v>
      </c>
      <c r="K17" s="35"/>
      <c r="M17" s="62" t="s">
        <v>78</v>
      </c>
      <c r="N17" s="62"/>
      <c r="O17" s="63" t="s">
        <v>199</v>
      </c>
      <c r="P17" s="62">
        <v>3</v>
      </c>
      <c r="Q17" s="62"/>
      <c r="R17" s="62" t="s">
        <v>182</v>
      </c>
      <c r="S17" s="62"/>
      <c r="T17" s="62" t="s">
        <v>200</v>
      </c>
      <c r="U17" s="62"/>
      <c r="V17" s="64"/>
    </row>
    <row r="18" spans="1:22" ht="29.25" customHeight="1">
      <c r="A18" s="34" t="s">
        <v>201</v>
      </c>
      <c r="B18" s="19" t="s">
        <v>202</v>
      </c>
      <c r="C18" s="19" t="s">
        <v>203</v>
      </c>
      <c r="D18" s="20" t="s">
        <v>204</v>
      </c>
      <c r="E18" s="19">
        <v>4</v>
      </c>
      <c r="F18" s="19">
        <v>1</v>
      </c>
      <c r="G18" s="19" t="s">
        <v>56</v>
      </c>
      <c r="H18" s="19" t="s">
        <v>185</v>
      </c>
      <c r="I18" s="21">
        <v>42784</v>
      </c>
      <c r="J18" s="19" t="s">
        <v>205</v>
      </c>
      <c r="K18" s="55" t="s">
        <v>206</v>
      </c>
    </row>
    <row r="19" spans="1:22" ht="29.25" customHeight="1">
      <c r="A19" s="35"/>
      <c r="B19" s="16"/>
      <c r="C19" s="16"/>
      <c r="D19" s="17"/>
      <c r="E19" s="16"/>
      <c r="F19" s="16"/>
      <c r="G19" s="16"/>
      <c r="H19" s="16"/>
      <c r="I19" s="16"/>
      <c r="J19" s="16"/>
      <c r="K19" s="40"/>
    </row>
    <row r="20" spans="1:22" ht="29.25" customHeight="1">
      <c r="A20" s="34"/>
      <c r="B20" s="19"/>
      <c r="C20" s="19"/>
      <c r="D20" s="20"/>
      <c r="E20" s="19"/>
      <c r="F20" s="19"/>
      <c r="G20" s="19"/>
      <c r="H20" s="19"/>
      <c r="I20" s="19"/>
      <c r="J20" s="19"/>
      <c r="K20" s="34"/>
    </row>
    <row r="21" spans="1:22" ht="29.25" customHeight="1">
      <c r="A21" s="35"/>
      <c r="B21" s="16"/>
      <c r="C21" s="16"/>
      <c r="D21" s="17"/>
      <c r="E21" s="16"/>
      <c r="F21" s="16"/>
      <c r="G21" s="16"/>
      <c r="H21" s="16"/>
      <c r="I21" s="18"/>
      <c r="J21" s="18"/>
      <c r="K21" s="35"/>
    </row>
    <row r="22" spans="1:22" ht="29.25" customHeight="1">
      <c r="A22" s="35"/>
      <c r="B22" s="16"/>
      <c r="C22" s="16"/>
      <c r="D22" s="17"/>
      <c r="E22" s="16"/>
      <c r="F22" s="16"/>
      <c r="G22" s="16"/>
      <c r="H22" s="16"/>
      <c r="I22" s="18"/>
      <c r="J22" s="18"/>
      <c r="K22" s="35"/>
    </row>
    <row r="23" spans="1:22" ht="29.25" customHeight="1">
      <c r="A23" s="35"/>
      <c r="B23" s="16"/>
      <c r="C23" s="16"/>
      <c r="D23" s="17"/>
      <c r="E23" s="16"/>
      <c r="F23" s="16"/>
      <c r="G23" s="35"/>
      <c r="H23" s="16"/>
      <c r="I23" s="16"/>
      <c r="J23" s="16"/>
      <c r="K23" s="35"/>
    </row>
    <row r="24" spans="1:22" ht="29.25" customHeight="1">
      <c r="A24" s="35"/>
      <c r="B24" s="16"/>
      <c r="C24" s="16"/>
      <c r="D24" s="17"/>
      <c r="E24" s="16"/>
      <c r="F24" s="16"/>
      <c r="G24" s="35"/>
      <c r="H24" s="16"/>
      <c r="I24" s="16"/>
      <c r="J24" s="16"/>
      <c r="K24" s="35"/>
    </row>
    <row r="25" spans="1:22" ht="29.25" customHeight="1">
      <c r="A25" s="35"/>
      <c r="B25" s="16"/>
      <c r="C25" s="16"/>
      <c r="D25" s="17"/>
      <c r="E25" s="16"/>
      <c r="F25" s="16"/>
      <c r="G25" s="35"/>
      <c r="H25" s="65" t="s">
        <v>207</v>
      </c>
      <c r="I25" s="16"/>
      <c r="J25" s="19"/>
      <c r="K25" s="34"/>
    </row>
    <row r="26" spans="1:22" ht="29.25" customHeight="1">
      <c r="A26" s="34"/>
      <c r="B26" s="19"/>
      <c r="C26" s="19"/>
      <c r="D26" s="20"/>
      <c r="E26" s="19"/>
      <c r="F26" s="19"/>
      <c r="G26" s="19"/>
      <c r="H26" s="66" t="s">
        <v>208</v>
      </c>
      <c r="I26" s="67"/>
      <c r="J26" s="67"/>
      <c r="K26" s="67"/>
    </row>
    <row r="27" spans="1:22" ht="29.25" customHeight="1">
      <c r="A27" s="34"/>
      <c r="B27" s="19"/>
      <c r="C27" s="19"/>
      <c r="D27" s="20"/>
      <c r="E27" s="19"/>
      <c r="F27" s="19"/>
      <c r="G27" s="19"/>
      <c r="H27" s="19"/>
      <c r="I27" s="19"/>
      <c r="J27" s="19"/>
      <c r="K27" s="34"/>
    </row>
    <row r="28" spans="1:22" ht="29.25" customHeight="1">
      <c r="A28" s="34"/>
      <c r="B28" s="19"/>
      <c r="C28" s="19"/>
      <c r="D28" s="20"/>
      <c r="E28" s="19"/>
      <c r="F28" s="19"/>
      <c r="G28" s="19"/>
      <c r="H28" s="19"/>
      <c r="I28" s="19"/>
      <c r="J28" s="19"/>
      <c r="K28" s="34"/>
    </row>
    <row r="29" spans="1:22" ht="29.25" customHeight="1">
      <c r="A29" s="34"/>
      <c r="B29" s="19"/>
      <c r="C29" s="19"/>
      <c r="D29" s="20"/>
      <c r="E29" s="19"/>
      <c r="F29" s="19"/>
      <c r="G29" s="19"/>
      <c r="H29" s="19"/>
      <c r="I29" s="19"/>
      <c r="J29" s="19"/>
      <c r="K29" s="34"/>
    </row>
    <row r="30" spans="1:22" ht="29.25" customHeight="1">
      <c r="A30" s="35"/>
      <c r="B30" s="16"/>
      <c r="C30" s="16"/>
      <c r="D30" s="17"/>
      <c r="E30" s="16"/>
      <c r="F30" s="16"/>
      <c r="G30" s="35"/>
      <c r="H30" s="16"/>
      <c r="I30" s="16"/>
      <c r="J30" s="16"/>
      <c r="K30" s="35"/>
    </row>
    <row r="31" spans="1:22" ht="29.25" customHeight="1">
      <c r="A31" s="35"/>
      <c r="B31" s="16"/>
      <c r="C31" s="16"/>
      <c r="D31" s="17"/>
      <c r="E31" s="16"/>
      <c r="F31" s="16"/>
      <c r="G31" s="16"/>
      <c r="H31" s="16"/>
      <c r="I31" s="18"/>
      <c r="J31" s="18"/>
      <c r="K31" s="35"/>
    </row>
    <row r="32" spans="1:22" ht="29.25" customHeight="1">
      <c r="A32" s="35"/>
      <c r="B32" s="16"/>
      <c r="C32" s="16"/>
      <c r="D32" s="17"/>
      <c r="E32" s="16"/>
      <c r="F32" s="16"/>
      <c r="G32" s="16"/>
      <c r="H32" s="16"/>
      <c r="I32" s="18"/>
      <c r="J32" s="18"/>
      <c r="K32" s="35"/>
    </row>
    <row r="33" spans="1:11" ht="29.25" customHeight="1">
      <c r="A33" s="35"/>
      <c r="B33" s="16"/>
      <c r="C33" s="16"/>
      <c r="D33" s="17"/>
      <c r="E33" s="16"/>
      <c r="F33" s="16"/>
      <c r="G33" s="35"/>
      <c r="H33" s="16"/>
      <c r="I33" s="16"/>
      <c r="J33" s="16"/>
      <c r="K33" s="35"/>
    </row>
    <row r="34" spans="1:11" ht="29.25" customHeight="1">
      <c r="A34" s="35"/>
      <c r="B34" s="16"/>
      <c r="C34" s="16"/>
      <c r="D34" s="17"/>
      <c r="E34" s="16"/>
      <c r="F34" s="16"/>
      <c r="G34" s="35"/>
      <c r="H34" s="16"/>
      <c r="I34" s="16"/>
      <c r="J34" s="16"/>
      <c r="K34" s="35"/>
    </row>
    <row r="35" spans="1:11" ht="29.25" customHeight="1">
      <c r="A35" s="35"/>
      <c r="B35" s="16"/>
      <c r="C35" s="16"/>
      <c r="D35" s="17"/>
      <c r="E35" s="16"/>
      <c r="F35" s="16"/>
      <c r="G35" s="35"/>
      <c r="H35" s="16"/>
      <c r="I35" s="16"/>
      <c r="J35" s="16"/>
      <c r="K35" s="35"/>
    </row>
  </sheetData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2"/>
  <sheetViews>
    <sheetView tabSelected="1" workbookViewId="0">
      <selection activeCell="H2" sqref="H1:I1048576"/>
    </sheetView>
  </sheetViews>
  <sheetFormatPr baseColWidth="10" defaultColWidth="8.83203125" defaultRowHeight="30" customHeight="1" x14ac:dyDescent="0"/>
  <cols>
    <col min="1" max="1" width="7" customWidth="1"/>
    <col min="2" max="2" width="17.6640625" customWidth="1"/>
    <col min="3" max="3" width="22.33203125" customWidth="1"/>
    <col min="4" max="4" width="26.1640625" bestFit="1" customWidth="1"/>
    <col min="5" max="5" width="7.1640625" customWidth="1"/>
    <col min="6" max="6" width="7" customWidth="1"/>
    <col min="7" max="7" width="11" customWidth="1"/>
    <col min="8" max="8" width="15.1640625" customWidth="1"/>
    <col min="9" max="9" width="32.5" customWidth="1"/>
    <col min="11" max="11" width="18.1640625" customWidth="1"/>
  </cols>
  <sheetData>
    <row r="1" spans="1:12" ht="46.5" customHeight="1" thickBot="1">
      <c r="A1" s="535" t="s">
        <v>43</v>
      </c>
      <c r="B1" s="536"/>
      <c r="C1" s="536"/>
      <c r="D1" s="536"/>
      <c r="E1" s="536"/>
      <c r="F1" s="536"/>
      <c r="G1" s="540" t="s">
        <v>109</v>
      </c>
      <c r="H1" s="541"/>
      <c r="I1" s="542"/>
    </row>
    <row r="2" spans="1:12" ht="30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10</v>
      </c>
      <c r="I2" s="15" t="s">
        <v>45</v>
      </c>
      <c r="K2" s="37" t="s">
        <v>46</v>
      </c>
      <c r="L2" s="37">
        <v>58</v>
      </c>
    </row>
    <row r="3" spans="1:12" ht="30" customHeight="1">
      <c r="A3" s="34">
        <v>1</v>
      </c>
      <c r="B3" s="19" t="s">
        <v>110</v>
      </c>
      <c r="C3" s="19" t="s">
        <v>111</v>
      </c>
      <c r="D3" s="20" t="s">
        <v>112</v>
      </c>
      <c r="E3" s="19">
        <v>1</v>
      </c>
      <c r="F3" s="19">
        <v>1</v>
      </c>
      <c r="G3" s="19" t="s">
        <v>56</v>
      </c>
      <c r="H3" s="19" t="s">
        <v>113</v>
      </c>
      <c r="I3" s="19" t="s">
        <v>114</v>
      </c>
      <c r="K3" s="38" t="s">
        <v>52</v>
      </c>
      <c r="L3" s="38">
        <f>L2-L14</f>
        <v>0</v>
      </c>
    </row>
    <row r="4" spans="1:12" ht="30" customHeight="1">
      <c r="A4" s="35">
        <v>2</v>
      </c>
      <c r="B4" s="16" t="s">
        <v>29</v>
      </c>
      <c r="C4" s="16" t="s">
        <v>115</v>
      </c>
      <c r="D4" s="17" t="s">
        <v>116</v>
      </c>
      <c r="E4" s="16">
        <v>3</v>
      </c>
      <c r="F4" s="16">
        <v>1</v>
      </c>
      <c r="G4" s="16" t="s">
        <v>50</v>
      </c>
      <c r="H4" s="16" t="s">
        <v>33</v>
      </c>
      <c r="I4" s="35"/>
      <c r="K4" t="s">
        <v>57</v>
      </c>
      <c r="L4">
        <f>SUMIFS(E:E,G:G,"CTT")</f>
        <v>11</v>
      </c>
    </row>
    <row r="5" spans="1:12" ht="30" customHeight="1">
      <c r="A5" s="34">
        <v>3</v>
      </c>
      <c r="B5" s="16" t="s">
        <v>47</v>
      </c>
      <c r="C5" s="16" t="s">
        <v>117</v>
      </c>
      <c r="D5" s="17" t="s">
        <v>118</v>
      </c>
      <c r="E5" s="16">
        <v>3</v>
      </c>
      <c r="F5" s="16">
        <v>1</v>
      </c>
      <c r="G5" s="16" t="s">
        <v>50</v>
      </c>
      <c r="H5" s="18" t="s">
        <v>119</v>
      </c>
      <c r="I5" s="35"/>
      <c r="K5" t="s">
        <v>61</v>
      </c>
      <c r="L5">
        <f>SUMIFS(E:E,G:G,"FLU")</f>
        <v>17</v>
      </c>
    </row>
    <row r="6" spans="1:12" ht="30" customHeight="1">
      <c r="A6" s="35">
        <v>4</v>
      </c>
      <c r="B6" s="48" t="s">
        <v>120</v>
      </c>
      <c r="C6" s="48" t="s">
        <v>121</v>
      </c>
      <c r="D6" s="49" t="s">
        <v>122</v>
      </c>
      <c r="E6" s="48">
        <v>1</v>
      </c>
      <c r="F6" s="48">
        <v>1</v>
      </c>
      <c r="G6" s="48" t="s">
        <v>56</v>
      </c>
      <c r="H6" t="s">
        <v>123</v>
      </c>
      <c r="K6" t="s">
        <v>64</v>
      </c>
      <c r="L6">
        <f>SUMIFS(E:E,G:G,"JCC")</f>
        <v>15</v>
      </c>
    </row>
    <row r="7" spans="1:12" ht="30" customHeight="1">
      <c r="A7" s="34">
        <v>5</v>
      </c>
      <c r="B7" s="16" t="s">
        <v>47</v>
      </c>
      <c r="C7" s="16" t="s">
        <v>124</v>
      </c>
      <c r="D7" s="17" t="s">
        <v>125</v>
      </c>
      <c r="E7" s="16">
        <v>3</v>
      </c>
      <c r="F7" s="16">
        <v>1</v>
      </c>
      <c r="G7" s="16" t="s">
        <v>50</v>
      </c>
      <c r="H7" s="16" t="s">
        <v>126</v>
      </c>
      <c r="I7" s="40"/>
      <c r="K7" t="s">
        <v>68</v>
      </c>
      <c r="L7">
        <f>SUMIFS(E:E,G:G,"EDI")</f>
        <v>12</v>
      </c>
    </row>
    <row r="8" spans="1:12" ht="30" customHeight="1">
      <c r="A8" s="35">
        <v>6</v>
      </c>
      <c r="B8" s="19" t="s">
        <v>47</v>
      </c>
      <c r="C8" s="19" t="s">
        <v>127</v>
      </c>
      <c r="D8" s="20" t="s">
        <v>128</v>
      </c>
      <c r="E8" s="19">
        <v>2</v>
      </c>
      <c r="F8" s="19">
        <v>1</v>
      </c>
      <c r="G8" s="19" t="s">
        <v>129</v>
      </c>
      <c r="H8" s="19" t="s">
        <v>130</v>
      </c>
      <c r="I8" s="34"/>
      <c r="K8" t="s">
        <v>71</v>
      </c>
      <c r="L8">
        <f>SUMIFS(E:E,G:G,"par")</f>
        <v>0</v>
      </c>
    </row>
    <row r="9" spans="1:12" ht="30" customHeight="1">
      <c r="A9" s="34">
        <v>7</v>
      </c>
      <c r="B9" s="16" t="s">
        <v>29</v>
      </c>
      <c r="C9" s="16" t="s">
        <v>131</v>
      </c>
      <c r="D9" s="17" t="s">
        <v>132</v>
      </c>
      <c r="E9" s="16">
        <v>3</v>
      </c>
      <c r="F9" s="16">
        <v>1</v>
      </c>
      <c r="G9" s="16" t="s">
        <v>129</v>
      </c>
      <c r="H9" s="18" t="s">
        <v>33</v>
      </c>
      <c r="I9" s="35"/>
      <c r="K9" t="s">
        <v>72</v>
      </c>
      <c r="L9">
        <f>SUMIFS(E:E,G:G,"phi")</f>
        <v>0</v>
      </c>
    </row>
    <row r="10" spans="1:12" ht="30" customHeight="1">
      <c r="A10" s="35">
        <v>8</v>
      </c>
      <c r="B10" s="16" t="s">
        <v>29</v>
      </c>
      <c r="C10" s="16" t="s">
        <v>133</v>
      </c>
      <c r="D10" s="17" t="s">
        <v>134</v>
      </c>
      <c r="E10" s="16">
        <v>6</v>
      </c>
      <c r="F10" s="16">
        <v>2</v>
      </c>
      <c r="G10" s="35" t="s">
        <v>56</v>
      </c>
      <c r="H10" s="16" t="s">
        <v>33</v>
      </c>
      <c r="I10" s="35"/>
      <c r="K10" t="s">
        <v>73</v>
      </c>
      <c r="L10">
        <f>SUMIFS(E:E,G:G,"BRK")</f>
        <v>3</v>
      </c>
    </row>
    <row r="11" spans="1:12" ht="30" customHeight="1">
      <c r="A11" s="34">
        <v>9</v>
      </c>
      <c r="B11" s="16" t="s">
        <v>29</v>
      </c>
      <c r="C11" s="16" t="s">
        <v>135</v>
      </c>
      <c r="D11" s="17" t="s">
        <v>136</v>
      </c>
      <c r="E11" s="16">
        <v>4</v>
      </c>
      <c r="F11" s="16">
        <v>1</v>
      </c>
      <c r="G11" s="16" t="s">
        <v>137</v>
      </c>
      <c r="H11" s="16" t="s">
        <v>33</v>
      </c>
      <c r="I11" s="50" t="s">
        <v>138</v>
      </c>
      <c r="K11" s="41" t="s">
        <v>74</v>
      </c>
      <c r="L11" s="41">
        <f>SUMIFS(E:E,G:G,"SPC")</f>
        <v>0</v>
      </c>
    </row>
    <row r="12" spans="1:12" ht="30" customHeight="1">
      <c r="A12" s="35">
        <v>10</v>
      </c>
      <c r="B12" s="16" t="s">
        <v>29</v>
      </c>
      <c r="C12" s="16" t="s">
        <v>139</v>
      </c>
      <c r="D12" s="17" t="s">
        <v>140</v>
      </c>
      <c r="E12" s="16">
        <v>7</v>
      </c>
      <c r="F12" s="16">
        <v>2</v>
      </c>
      <c r="G12" s="35" t="s">
        <v>137</v>
      </c>
      <c r="H12" s="19" t="s">
        <v>33</v>
      </c>
      <c r="I12" s="34"/>
      <c r="K12" s="42" t="s">
        <v>75</v>
      </c>
      <c r="L12" s="42">
        <f>SUMIFS(E:E,G:G,"H")</f>
        <v>0</v>
      </c>
    </row>
    <row r="13" spans="1:12" ht="30" customHeight="1">
      <c r="A13" s="34">
        <v>11</v>
      </c>
      <c r="B13" s="19" t="s">
        <v>141</v>
      </c>
      <c r="C13" s="19" t="s">
        <v>142</v>
      </c>
      <c r="D13" s="20" t="s">
        <v>143</v>
      </c>
      <c r="E13" s="19">
        <v>2</v>
      </c>
      <c r="F13" s="19">
        <v>1</v>
      </c>
      <c r="G13" s="19" t="s">
        <v>137</v>
      </c>
      <c r="H13" s="19" t="s">
        <v>144</v>
      </c>
      <c r="I13" s="34"/>
      <c r="K13" s="42"/>
      <c r="L13" s="42"/>
    </row>
    <row r="14" spans="1:12" ht="30" customHeight="1">
      <c r="A14" s="35">
        <v>12</v>
      </c>
      <c r="B14" s="19" t="s">
        <v>29</v>
      </c>
      <c r="C14" s="19" t="s">
        <v>145</v>
      </c>
      <c r="D14" s="20" t="s">
        <v>146</v>
      </c>
      <c r="E14" s="19">
        <v>2</v>
      </c>
      <c r="F14" s="19">
        <v>1</v>
      </c>
      <c r="G14" s="19" t="s">
        <v>50</v>
      </c>
      <c r="H14" s="19" t="s">
        <v>33</v>
      </c>
      <c r="I14" s="34"/>
      <c r="K14" s="43" t="s">
        <v>76</v>
      </c>
      <c r="L14" s="43">
        <f>SUM(K4:L12)</f>
        <v>58</v>
      </c>
    </row>
    <row r="15" spans="1:12" ht="30" customHeight="1">
      <c r="A15" s="34">
        <v>13</v>
      </c>
      <c r="B15" s="16" t="s">
        <v>29</v>
      </c>
      <c r="C15" s="16" t="s">
        <v>147</v>
      </c>
      <c r="D15" s="17" t="s">
        <v>148</v>
      </c>
      <c r="E15" s="16">
        <v>1</v>
      </c>
      <c r="F15" s="16">
        <v>1</v>
      </c>
      <c r="G15" s="16" t="s">
        <v>129</v>
      </c>
      <c r="H15" s="16" t="s">
        <v>33</v>
      </c>
      <c r="I15" s="35"/>
    </row>
    <row r="16" spans="1:12" ht="30" customHeight="1">
      <c r="A16" s="35">
        <v>14</v>
      </c>
      <c r="B16" s="19" t="s">
        <v>29</v>
      </c>
      <c r="C16" s="19" t="s">
        <v>149</v>
      </c>
      <c r="D16" s="20" t="s">
        <v>150</v>
      </c>
      <c r="E16" s="19">
        <v>3</v>
      </c>
      <c r="F16" s="19">
        <v>1</v>
      </c>
      <c r="G16" s="19" t="s">
        <v>129</v>
      </c>
      <c r="H16" s="19" t="s">
        <v>33</v>
      </c>
      <c r="I16" s="34"/>
      <c r="K16" s="44"/>
    </row>
    <row r="17" spans="1:11" ht="30" customHeight="1">
      <c r="A17" s="34">
        <v>15</v>
      </c>
      <c r="B17" s="19" t="s">
        <v>29</v>
      </c>
      <c r="C17" s="19" t="s">
        <v>151</v>
      </c>
      <c r="D17" s="20" t="s">
        <v>152</v>
      </c>
      <c r="E17" s="19">
        <v>2</v>
      </c>
      <c r="F17" s="19">
        <v>1</v>
      </c>
      <c r="G17" s="19" t="s">
        <v>137</v>
      </c>
      <c r="H17" s="19" t="s">
        <v>33</v>
      </c>
      <c r="I17" s="34"/>
      <c r="K17" t="s">
        <v>153</v>
      </c>
    </row>
    <row r="18" spans="1:11" ht="30" customHeight="1">
      <c r="A18" s="35">
        <v>16</v>
      </c>
      <c r="B18" s="16" t="s">
        <v>29</v>
      </c>
      <c r="C18" s="16" t="s">
        <v>154</v>
      </c>
      <c r="D18" s="17" t="s">
        <v>155</v>
      </c>
      <c r="E18" s="16">
        <v>7</v>
      </c>
      <c r="F18" s="16">
        <v>3</v>
      </c>
      <c r="G18" s="35" t="s">
        <v>56</v>
      </c>
      <c r="H18" s="16" t="s">
        <v>33</v>
      </c>
      <c r="I18" s="35"/>
    </row>
    <row r="19" spans="1:11" ht="30" customHeight="1">
      <c r="A19" s="16">
        <v>17</v>
      </c>
      <c r="B19" s="16" t="s">
        <v>13</v>
      </c>
      <c r="C19" s="16" t="s">
        <v>14</v>
      </c>
      <c r="D19" s="17" t="s">
        <v>15</v>
      </c>
      <c r="E19" s="16">
        <v>3</v>
      </c>
      <c r="F19" s="16">
        <v>1</v>
      </c>
      <c r="G19" s="16" t="s">
        <v>16</v>
      </c>
      <c r="H19" s="16" t="s">
        <v>18</v>
      </c>
      <c r="I19" s="16" t="s">
        <v>19</v>
      </c>
    </row>
    <row r="20" spans="1:11" ht="30" customHeight="1">
      <c r="A20" s="35">
        <v>18</v>
      </c>
      <c r="B20" s="16" t="s">
        <v>156</v>
      </c>
      <c r="C20" s="16" t="s">
        <v>157</v>
      </c>
      <c r="D20" s="17" t="s">
        <v>158</v>
      </c>
      <c r="E20" s="16">
        <v>3</v>
      </c>
      <c r="F20" s="16">
        <v>1</v>
      </c>
      <c r="G20" s="16" t="s">
        <v>129</v>
      </c>
      <c r="H20" s="18" t="s">
        <v>159</v>
      </c>
      <c r="I20" s="16" t="s">
        <v>160</v>
      </c>
    </row>
    <row r="21" spans="1:11" ht="30" customHeight="1">
      <c r="A21" s="35">
        <v>19</v>
      </c>
      <c r="B21" s="19" t="s">
        <v>29</v>
      </c>
      <c r="C21" s="78" t="s">
        <v>161</v>
      </c>
      <c r="D21" s="40" t="s">
        <v>162</v>
      </c>
      <c r="E21" s="35">
        <v>2</v>
      </c>
      <c r="F21" s="35">
        <v>1</v>
      </c>
      <c r="G21" s="40" t="s">
        <v>56</v>
      </c>
      <c r="H21" s="19" t="s">
        <v>33</v>
      </c>
      <c r="I21" s="40"/>
    </row>
    <row r="22" spans="1:11" ht="30" customHeight="1">
      <c r="A22" s="35"/>
      <c r="B22" s="19"/>
      <c r="C22" s="19"/>
      <c r="D22" s="20"/>
      <c r="E22" s="19">
        <f>SUM(E3:E21)</f>
        <v>58</v>
      </c>
      <c r="F22" s="19">
        <f>SUM(F3:F21)</f>
        <v>23</v>
      </c>
      <c r="G22" s="19"/>
      <c r="H22" s="19"/>
      <c r="I22" s="34"/>
    </row>
  </sheetData>
  <mergeCells count="2">
    <mergeCell ref="A1:F1"/>
    <mergeCell ref="G1:I1"/>
  </mergeCells>
  <phoneticPr fontId="87" type="noConversion"/>
  <pageMargins left="0.70000000000000007" right="0.70000000000000007" top="0.75000000000000011" bottom="0.75000000000000011" header="0.30000000000000004" footer="0.30000000000000004"/>
  <pageSetup scale="6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F32" sqref="F32"/>
    </sheetView>
  </sheetViews>
  <sheetFormatPr baseColWidth="10" defaultColWidth="8.83203125" defaultRowHeight="26.25" customHeight="1" x14ac:dyDescent="0"/>
  <cols>
    <col min="2" max="2" width="17.6640625" customWidth="1"/>
    <col min="3" max="3" width="22.33203125" customWidth="1"/>
    <col min="4" max="4" width="22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" customHeight="1" thickBot="1">
      <c r="A1" s="535" t="s">
        <v>209</v>
      </c>
      <c r="B1" s="536"/>
      <c r="C1" s="536"/>
      <c r="D1" s="536"/>
      <c r="E1" s="536"/>
      <c r="F1" s="536"/>
      <c r="G1" s="536" t="s">
        <v>210</v>
      </c>
      <c r="H1" s="536"/>
      <c r="I1" s="536"/>
      <c r="J1" s="537"/>
      <c r="K1" s="538"/>
    </row>
    <row r="2" spans="1:14" ht="26.2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37" t="s">
        <v>46</v>
      </c>
      <c r="N2" s="37">
        <v>55</v>
      </c>
    </row>
    <row r="3" spans="1:14" ht="26.25" customHeight="1">
      <c r="A3" s="34">
        <v>1</v>
      </c>
      <c r="B3" s="19" t="s">
        <v>29</v>
      </c>
      <c r="C3" s="19" t="s">
        <v>211</v>
      </c>
      <c r="D3" s="20" t="s">
        <v>212</v>
      </c>
      <c r="E3" s="19">
        <v>3</v>
      </c>
      <c r="F3" s="19">
        <v>1</v>
      </c>
      <c r="G3" s="19" t="s">
        <v>50</v>
      </c>
      <c r="H3" s="19" t="s">
        <v>22</v>
      </c>
      <c r="I3" s="21">
        <v>42784</v>
      </c>
      <c r="J3" s="19" t="s">
        <v>33</v>
      </c>
      <c r="K3" s="34"/>
      <c r="M3" s="38" t="s">
        <v>52</v>
      </c>
      <c r="N3" s="38">
        <f>N2-N14</f>
        <v>4</v>
      </c>
    </row>
    <row r="4" spans="1:14" ht="26.25" customHeight="1">
      <c r="A4" s="35">
        <v>2</v>
      </c>
      <c r="B4" s="19" t="s">
        <v>29</v>
      </c>
      <c r="C4" s="16" t="s">
        <v>213</v>
      </c>
      <c r="D4" s="17" t="s">
        <v>214</v>
      </c>
      <c r="E4" s="16">
        <v>3</v>
      </c>
      <c r="F4" s="16">
        <v>1</v>
      </c>
      <c r="G4" s="16" t="s">
        <v>50</v>
      </c>
      <c r="H4" s="19" t="s">
        <v>22</v>
      </c>
      <c r="I4" s="21">
        <v>42784</v>
      </c>
      <c r="J4" s="19" t="s">
        <v>33</v>
      </c>
      <c r="K4" s="35"/>
      <c r="M4" t="s">
        <v>57</v>
      </c>
      <c r="N4">
        <f>SUMIFS(E:E,G:G,"CTT")</f>
        <v>24</v>
      </c>
    </row>
    <row r="5" spans="1:14" ht="26.25" customHeight="1">
      <c r="A5" s="34">
        <v>3</v>
      </c>
      <c r="B5" s="19" t="s">
        <v>47</v>
      </c>
      <c r="C5" s="19" t="s">
        <v>215</v>
      </c>
      <c r="D5" s="20" t="s">
        <v>216</v>
      </c>
      <c r="E5" s="19">
        <v>2</v>
      </c>
      <c r="F5" s="19">
        <v>1</v>
      </c>
      <c r="G5" s="19" t="s">
        <v>56</v>
      </c>
      <c r="H5" s="19" t="s">
        <v>22</v>
      </c>
      <c r="I5" s="21">
        <v>42784</v>
      </c>
      <c r="J5" s="19" t="s">
        <v>217</v>
      </c>
      <c r="K5" s="34"/>
      <c r="M5" t="s">
        <v>61</v>
      </c>
      <c r="N5">
        <f>SUMIFS(E:E,G:G,"FLU")</f>
        <v>20</v>
      </c>
    </row>
    <row r="6" spans="1:14" ht="26.25" customHeight="1">
      <c r="A6" s="35">
        <v>4</v>
      </c>
      <c r="B6" s="16" t="s">
        <v>218</v>
      </c>
      <c r="C6" s="16" t="s">
        <v>219</v>
      </c>
      <c r="D6" s="17" t="s">
        <v>220</v>
      </c>
      <c r="E6" s="16">
        <v>2</v>
      </c>
      <c r="F6" s="16">
        <v>1</v>
      </c>
      <c r="G6" s="16" t="s">
        <v>56</v>
      </c>
      <c r="H6" s="16" t="s">
        <v>22</v>
      </c>
      <c r="I6" s="18">
        <v>42784</v>
      </c>
      <c r="J6" s="16" t="s">
        <v>221</v>
      </c>
      <c r="K6" s="68" t="s">
        <v>222</v>
      </c>
      <c r="M6" t="s">
        <v>64</v>
      </c>
      <c r="N6">
        <f>SUMIFS(E:E,G:G,"JCC")</f>
        <v>0</v>
      </c>
    </row>
    <row r="7" spans="1:14" ht="26.25" customHeight="1">
      <c r="A7" s="34">
        <v>5</v>
      </c>
      <c r="B7" s="19" t="s">
        <v>29</v>
      </c>
      <c r="C7" s="19" t="s">
        <v>223</v>
      </c>
      <c r="D7" s="20" t="s">
        <v>224</v>
      </c>
      <c r="E7" s="19">
        <v>2</v>
      </c>
      <c r="F7" s="19">
        <v>1</v>
      </c>
      <c r="G7" s="19" t="s">
        <v>56</v>
      </c>
      <c r="H7" s="19" t="s">
        <v>22</v>
      </c>
      <c r="I7" s="21">
        <v>42784</v>
      </c>
      <c r="J7" s="19" t="s">
        <v>33</v>
      </c>
      <c r="K7" s="34"/>
      <c r="M7" t="s">
        <v>68</v>
      </c>
      <c r="N7">
        <f>SUMIFS(E:E,G:G,"EDI")</f>
        <v>0</v>
      </c>
    </row>
    <row r="8" spans="1:14" ht="26.25" customHeight="1">
      <c r="A8" s="35">
        <v>6</v>
      </c>
      <c r="B8" s="19" t="s">
        <v>47</v>
      </c>
      <c r="C8" s="16" t="s">
        <v>225</v>
      </c>
      <c r="D8" s="17" t="s">
        <v>226</v>
      </c>
      <c r="E8" s="19">
        <v>2</v>
      </c>
      <c r="F8" s="19">
        <v>1</v>
      </c>
      <c r="G8" s="16" t="s">
        <v>50</v>
      </c>
      <c r="H8" s="19" t="s">
        <v>22</v>
      </c>
      <c r="I8" s="21">
        <v>42784</v>
      </c>
      <c r="J8" s="18" t="s">
        <v>227</v>
      </c>
      <c r="K8" s="35"/>
      <c r="M8" t="s">
        <v>71</v>
      </c>
      <c r="N8">
        <f>SUMIFS(E:E,G:G,"par")</f>
        <v>0</v>
      </c>
    </row>
    <row r="9" spans="1:14" ht="26.25" customHeight="1">
      <c r="A9" s="34">
        <v>7</v>
      </c>
      <c r="B9" s="16" t="s">
        <v>47</v>
      </c>
      <c r="C9" s="16" t="s">
        <v>228</v>
      </c>
      <c r="D9" s="17" t="s">
        <v>229</v>
      </c>
      <c r="E9" s="16">
        <v>4</v>
      </c>
      <c r="F9" s="16">
        <v>1</v>
      </c>
      <c r="G9" s="35" t="s">
        <v>50</v>
      </c>
      <c r="H9" s="16" t="s">
        <v>22</v>
      </c>
      <c r="I9" s="18">
        <v>42784</v>
      </c>
      <c r="J9" s="16" t="s">
        <v>230</v>
      </c>
      <c r="K9" s="35" t="s">
        <v>231</v>
      </c>
      <c r="M9" t="s">
        <v>72</v>
      </c>
      <c r="N9">
        <f>SUMIFS(E:E,G:G,"phi")</f>
        <v>0</v>
      </c>
    </row>
    <row r="10" spans="1:14" ht="26.25" customHeight="1">
      <c r="A10" s="35">
        <v>8</v>
      </c>
      <c r="B10" s="16" t="s">
        <v>232</v>
      </c>
      <c r="C10" s="16" t="s">
        <v>233</v>
      </c>
      <c r="D10" s="17" t="s">
        <v>234</v>
      </c>
      <c r="E10" s="16">
        <v>3</v>
      </c>
      <c r="F10" s="16">
        <v>1</v>
      </c>
      <c r="G10" s="16" t="s">
        <v>56</v>
      </c>
      <c r="H10" s="16" t="s">
        <v>22</v>
      </c>
      <c r="I10" s="18">
        <v>42784</v>
      </c>
      <c r="J10" s="16" t="s">
        <v>235</v>
      </c>
      <c r="K10" s="16" t="s">
        <v>236</v>
      </c>
      <c r="M10" t="s">
        <v>73</v>
      </c>
      <c r="N10">
        <f>SUMIFS(E:E,G:G,"BRK")</f>
        <v>7</v>
      </c>
    </row>
    <row r="11" spans="1:14" ht="26.25" customHeight="1">
      <c r="A11" s="34">
        <v>9</v>
      </c>
      <c r="B11" s="48" t="s">
        <v>237</v>
      </c>
      <c r="C11" s="69" t="s">
        <v>238</v>
      </c>
      <c r="D11" s="69" t="s">
        <v>239</v>
      </c>
      <c r="E11" s="48">
        <v>2</v>
      </c>
      <c r="F11" s="70">
        <v>1</v>
      </c>
      <c r="G11" s="48" t="s">
        <v>56</v>
      </c>
      <c r="H11" s="70" t="s">
        <v>22</v>
      </c>
      <c r="I11" s="71">
        <v>42784</v>
      </c>
      <c r="J11" s="69" t="s">
        <v>240</v>
      </c>
      <c r="K11" s="69" t="s">
        <v>241</v>
      </c>
      <c r="M11" s="41" t="s">
        <v>74</v>
      </c>
      <c r="N11" s="41">
        <f>SUMIFS(E:E,G:G,"SPC")</f>
        <v>0</v>
      </c>
    </row>
    <row r="12" spans="1:14" ht="26.25" customHeight="1">
      <c r="A12" s="35">
        <v>10</v>
      </c>
      <c r="B12" s="16" t="s">
        <v>242</v>
      </c>
      <c r="C12" s="16">
        <v>97896</v>
      </c>
      <c r="D12" s="17" t="s">
        <v>243</v>
      </c>
      <c r="E12" s="16">
        <v>3</v>
      </c>
      <c r="F12" s="16">
        <v>1</v>
      </c>
      <c r="G12" s="16" t="s">
        <v>56</v>
      </c>
      <c r="H12" s="16" t="s">
        <v>22</v>
      </c>
      <c r="I12" s="18">
        <v>42784</v>
      </c>
      <c r="J12" s="16" t="s">
        <v>244</v>
      </c>
      <c r="K12" s="16" t="s">
        <v>245</v>
      </c>
      <c r="M12" s="42" t="s">
        <v>75</v>
      </c>
      <c r="N12" s="42">
        <f>SUMIFS(E:E,G:G,"H")</f>
        <v>0</v>
      </c>
    </row>
    <row r="13" spans="1:14" ht="26.25" customHeight="1">
      <c r="A13" s="34">
        <v>11</v>
      </c>
      <c r="B13" s="19" t="s">
        <v>246</v>
      </c>
      <c r="C13" s="19" t="s">
        <v>247</v>
      </c>
      <c r="D13" s="20" t="s">
        <v>248</v>
      </c>
      <c r="E13" s="19">
        <v>2</v>
      </c>
      <c r="F13" s="19">
        <v>1</v>
      </c>
      <c r="G13" s="19" t="s">
        <v>50</v>
      </c>
      <c r="H13" s="19" t="s">
        <v>22</v>
      </c>
      <c r="I13" s="21">
        <v>42784</v>
      </c>
      <c r="J13" s="19" t="s">
        <v>249</v>
      </c>
      <c r="K13" s="19" t="s">
        <v>250</v>
      </c>
      <c r="M13" s="42"/>
      <c r="N13" s="42"/>
    </row>
    <row r="14" spans="1:14" ht="26.25" customHeight="1">
      <c r="A14" s="35">
        <v>12</v>
      </c>
      <c r="B14" s="16" t="s">
        <v>251</v>
      </c>
      <c r="C14" s="16" t="s">
        <v>252</v>
      </c>
      <c r="D14" s="17" t="s">
        <v>253</v>
      </c>
      <c r="E14" s="16">
        <v>2</v>
      </c>
      <c r="F14" s="16">
        <v>1</v>
      </c>
      <c r="G14" s="16" t="s">
        <v>50</v>
      </c>
      <c r="H14" s="16" t="s">
        <v>22</v>
      </c>
      <c r="I14" s="18">
        <v>42784</v>
      </c>
      <c r="J14" s="18" t="s">
        <v>254</v>
      </c>
      <c r="K14" s="16" t="s">
        <v>255</v>
      </c>
      <c r="M14" s="43" t="s">
        <v>76</v>
      </c>
      <c r="N14" s="43">
        <f>SUM(M4:N12)</f>
        <v>51</v>
      </c>
    </row>
    <row r="15" spans="1:14" ht="26.25" customHeight="1">
      <c r="A15" s="34">
        <v>13</v>
      </c>
      <c r="B15" s="19" t="s">
        <v>20</v>
      </c>
      <c r="C15" s="19">
        <v>267713</v>
      </c>
      <c r="D15" s="20" t="s">
        <v>21</v>
      </c>
      <c r="E15" s="19">
        <v>2</v>
      </c>
      <c r="F15" s="19">
        <v>1</v>
      </c>
      <c r="G15" s="19" t="s">
        <v>16</v>
      </c>
      <c r="H15" s="19" t="s">
        <v>22</v>
      </c>
      <c r="I15" s="21">
        <v>42784</v>
      </c>
      <c r="J15" s="19" t="s">
        <v>23</v>
      </c>
      <c r="K15" s="34"/>
    </row>
    <row r="16" spans="1:14" ht="26.25" customHeight="1">
      <c r="A16" s="35">
        <v>14</v>
      </c>
      <c r="B16" s="19" t="s">
        <v>20</v>
      </c>
      <c r="C16" s="16">
        <v>267792</v>
      </c>
      <c r="D16" s="17" t="s">
        <v>256</v>
      </c>
      <c r="E16" s="16">
        <v>1</v>
      </c>
      <c r="F16" s="16">
        <v>1</v>
      </c>
      <c r="G16" s="16" t="s">
        <v>50</v>
      </c>
      <c r="H16" s="16" t="s">
        <v>22</v>
      </c>
      <c r="I16" s="18">
        <v>42784</v>
      </c>
      <c r="J16" s="16" t="s">
        <v>257</v>
      </c>
      <c r="K16" s="35"/>
      <c r="M16" s="44"/>
    </row>
    <row r="17" spans="1:13" ht="26.25" customHeight="1">
      <c r="A17" s="34">
        <v>15</v>
      </c>
      <c r="B17" s="16" t="s">
        <v>24</v>
      </c>
      <c r="C17" s="16" t="s">
        <v>25</v>
      </c>
      <c r="D17" s="17" t="s">
        <v>26</v>
      </c>
      <c r="E17" s="16">
        <v>2</v>
      </c>
      <c r="F17" s="16">
        <v>1</v>
      </c>
      <c r="G17" s="16" t="s">
        <v>16</v>
      </c>
      <c r="H17" s="16" t="s">
        <v>22</v>
      </c>
      <c r="I17" s="18">
        <v>42784</v>
      </c>
      <c r="J17" s="16" t="s">
        <v>27</v>
      </c>
      <c r="K17" s="16" t="s">
        <v>28</v>
      </c>
      <c r="M17" s="72"/>
    </row>
    <row r="18" spans="1:13" ht="26.25" customHeight="1">
      <c r="A18" s="35">
        <v>16</v>
      </c>
      <c r="B18" s="19" t="s">
        <v>29</v>
      </c>
      <c r="C18" s="19" t="s">
        <v>258</v>
      </c>
      <c r="D18" s="20" t="s">
        <v>259</v>
      </c>
      <c r="E18" s="19">
        <v>3</v>
      </c>
      <c r="F18" s="19">
        <v>1</v>
      </c>
      <c r="G18" s="19" t="s">
        <v>50</v>
      </c>
      <c r="H18" s="19" t="s">
        <v>22</v>
      </c>
      <c r="I18" s="21">
        <v>42784</v>
      </c>
      <c r="J18" s="19" t="s">
        <v>33</v>
      </c>
      <c r="K18" s="34"/>
    </row>
    <row r="19" spans="1:13" ht="26.25" customHeight="1">
      <c r="A19" s="35">
        <v>17</v>
      </c>
      <c r="B19" s="16" t="s">
        <v>29</v>
      </c>
      <c r="C19" s="16" t="s">
        <v>260</v>
      </c>
      <c r="D19" s="17" t="s">
        <v>261</v>
      </c>
      <c r="E19" s="16">
        <v>4</v>
      </c>
      <c r="F19" s="16">
        <v>1</v>
      </c>
      <c r="G19" s="35" t="s">
        <v>50</v>
      </c>
      <c r="H19" s="19" t="s">
        <v>22</v>
      </c>
      <c r="I19" s="21">
        <v>42784</v>
      </c>
      <c r="J19" s="19" t="s">
        <v>33</v>
      </c>
      <c r="K19" s="35"/>
    </row>
    <row r="20" spans="1:13" ht="26.25" customHeight="1">
      <c r="A20" s="35">
        <v>18</v>
      </c>
      <c r="B20" s="16" t="s">
        <v>262</v>
      </c>
      <c r="C20" s="16">
        <v>97340</v>
      </c>
      <c r="D20" s="17" t="s">
        <v>263</v>
      </c>
      <c r="E20" s="16">
        <v>2</v>
      </c>
      <c r="F20" s="16">
        <v>1</v>
      </c>
      <c r="G20" s="16" t="s">
        <v>56</v>
      </c>
      <c r="H20" s="16" t="s">
        <v>22</v>
      </c>
      <c r="I20" s="18">
        <v>42784</v>
      </c>
      <c r="J20" s="18" t="s">
        <v>264</v>
      </c>
      <c r="K20" s="16" t="s">
        <v>265</v>
      </c>
    </row>
    <row r="21" spans="1:13" ht="26.25" customHeight="1">
      <c r="A21" s="35">
        <v>19</v>
      </c>
      <c r="B21" s="16" t="s">
        <v>266</v>
      </c>
      <c r="C21" s="16">
        <v>97338</v>
      </c>
      <c r="D21" s="17" t="s">
        <v>267</v>
      </c>
      <c r="E21" s="16">
        <v>2</v>
      </c>
      <c r="F21" s="16">
        <v>1</v>
      </c>
      <c r="G21" s="16" t="s">
        <v>56</v>
      </c>
      <c r="H21" s="16" t="s">
        <v>22</v>
      </c>
      <c r="I21" s="18">
        <v>42784</v>
      </c>
      <c r="J21" s="18" t="s">
        <v>268</v>
      </c>
      <c r="K21" s="16" t="s">
        <v>269</v>
      </c>
    </row>
    <row r="22" spans="1:13" ht="26.25" customHeight="1">
      <c r="A22" s="35">
        <v>20</v>
      </c>
      <c r="B22" s="16" t="s">
        <v>34</v>
      </c>
      <c r="C22" s="16">
        <v>97332</v>
      </c>
      <c r="D22" s="23" t="s">
        <v>35</v>
      </c>
      <c r="E22" s="16">
        <v>3</v>
      </c>
      <c r="F22" s="16">
        <v>1</v>
      </c>
      <c r="G22" s="16" t="s">
        <v>16</v>
      </c>
      <c r="H22" s="16" t="s">
        <v>22</v>
      </c>
      <c r="I22" s="18">
        <v>42784</v>
      </c>
      <c r="J22" s="16" t="s">
        <v>36</v>
      </c>
      <c r="K22" s="16" t="s">
        <v>37</v>
      </c>
    </row>
    <row r="23" spans="1:13" s="73" customFormat="1" ht="26.25" customHeight="1">
      <c r="A23" s="35">
        <v>21</v>
      </c>
      <c r="B23" s="16" t="s">
        <v>29</v>
      </c>
      <c r="C23" s="16" t="s">
        <v>270</v>
      </c>
      <c r="D23" s="17" t="s">
        <v>271</v>
      </c>
      <c r="E23" s="16">
        <v>2</v>
      </c>
      <c r="F23" s="16">
        <v>1</v>
      </c>
      <c r="G23" s="35" t="s">
        <v>56</v>
      </c>
      <c r="H23" s="16" t="s">
        <v>22</v>
      </c>
      <c r="I23" s="18">
        <v>42784</v>
      </c>
      <c r="J23" s="16" t="s">
        <v>33</v>
      </c>
      <c r="K23" s="35"/>
    </row>
    <row r="24" spans="1:13" ht="26.25" customHeight="1">
      <c r="A24" s="35"/>
      <c r="B24" s="16"/>
      <c r="C24" s="16"/>
      <c r="D24" s="17"/>
      <c r="E24" s="16"/>
      <c r="F24" s="16"/>
      <c r="G24" s="35"/>
      <c r="H24" s="16"/>
      <c r="I24" s="16"/>
      <c r="J24" s="16"/>
      <c r="K24" s="35"/>
    </row>
    <row r="25" spans="1:13" ht="26.25" customHeight="1">
      <c r="A25" s="35"/>
      <c r="B25" s="16"/>
      <c r="C25" s="16"/>
      <c r="D25" s="17"/>
      <c r="E25" s="16"/>
      <c r="F25" s="16"/>
      <c r="G25" s="35"/>
      <c r="H25" s="16"/>
      <c r="I25" s="16"/>
      <c r="J25" s="16"/>
      <c r="K25" s="35"/>
    </row>
    <row r="26" spans="1:13" ht="26.25" customHeight="1">
      <c r="A26" s="19"/>
      <c r="B26" s="19"/>
      <c r="C26" s="19"/>
      <c r="D26" s="20"/>
      <c r="E26" s="19"/>
      <c r="F26" s="19"/>
      <c r="G26" s="19"/>
      <c r="H26" s="19"/>
      <c r="I26" s="19"/>
      <c r="J26" s="19"/>
      <c r="K26" s="19"/>
    </row>
    <row r="27" spans="1:13" ht="26.25" customHeight="1">
      <c r="A27" s="34"/>
      <c r="B27" s="19"/>
      <c r="C27" s="19"/>
      <c r="D27" s="20"/>
      <c r="E27" s="19"/>
      <c r="F27" s="19"/>
      <c r="G27" s="19"/>
      <c r="H27" s="19"/>
      <c r="I27" s="19"/>
      <c r="J27" s="19"/>
      <c r="K27" s="34"/>
    </row>
    <row r="28" spans="1:13" ht="26.25" customHeight="1">
      <c r="A28" s="35"/>
      <c r="B28" s="16"/>
      <c r="C28" s="16"/>
      <c r="D28" s="17"/>
      <c r="E28" s="16"/>
      <c r="F28" s="16"/>
      <c r="G28" s="35"/>
      <c r="H28" s="16"/>
      <c r="I28" s="16"/>
      <c r="J28" s="16"/>
      <c r="K28" s="35"/>
    </row>
    <row r="29" spans="1:13" ht="26.25" customHeight="1">
      <c r="A29" s="35"/>
      <c r="B29" s="16"/>
      <c r="C29" s="16"/>
      <c r="D29" s="17"/>
      <c r="E29" s="16"/>
      <c r="F29" s="16"/>
      <c r="G29" s="16"/>
      <c r="H29" s="16"/>
      <c r="I29" s="18"/>
      <c r="J29" s="18"/>
      <c r="K29" s="35"/>
    </row>
    <row r="30" spans="1:13" ht="26.25" customHeight="1">
      <c r="A30" s="34"/>
      <c r="B30" s="19"/>
      <c r="C30" s="19"/>
      <c r="D30" s="20"/>
      <c r="E30" s="19"/>
      <c r="F30" s="19"/>
      <c r="G30" s="19"/>
      <c r="H30" s="19"/>
      <c r="I30" s="19"/>
      <c r="J30" s="19"/>
      <c r="K30" s="34"/>
    </row>
    <row r="31" spans="1:13" ht="26.25" customHeight="1">
      <c r="A31" s="35"/>
      <c r="B31" s="16"/>
      <c r="C31" s="16"/>
      <c r="D31" s="17"/>
      <c r="E31" s="16"/>
      <c r="F31" s="16"/>
      <c r="G31" s="35"/>
      <c r="H31" s="16"/>
      <c r="I31" s="16"/>
      <c r="J31" s="16"/>
      <c r="K31" s="35"/>
    </row>
    <row r="32" spans="1:13" ht="26.25" customHeight="1">
      <c r="A32" s="35"/>
      <c r="B32" s="16"/>
      <c r="C32" s="16"/>
      <c r="D32" s="17"/>
      <c r="E32" s="16"/>
      <c r="F32" s="16"/>
      <c r="G32" s="16"/>
      <c r="H32" s="16"/>
      <c r="I32" s="18"/>
      <c r="J32" s="18"/>
      <c r="K32" s="35"/>
    </row>
    <row r="33" spans="1:11" ht="26.25" customHeight="1">
      <c r="A33" s="34"/>
      <c r="B33" s="19"/>
      <c r="C33" s="19"/>
      <c r="D33" s="20"/>
      <c r="E33" s="19"/>
      <c r="F33" s="19"/>
      <c r="G33" s="19"/>
      <c r="H33" s="19"/>
      <c r="I33" s="19"/>
      <c r="J33" s="19"/>
      <c r="K33" s="34"/>
    </row>
    <row r="34" spans="1:11" ht="26.25" customHeight="1">
      <c r="A34" s="34"/>
      <c r="B34" s="19"/>
      <c r="C34" s="19"/>
      <c r="D34" s="20"/>
      <c r="E34" s="19"/>
      <c r="F34" s="19"/>
      <c r="G34" s="19"/>
      <c r="H34" s="19"/>
      <c r="I34" s="19"/>
      <c r="J34" s="19"/>
      <c r="K34" s="34"/>
    </row>
    <row r="35" spans="1:11" ht="26.25" customHeight="1">
      <c r="A35" s="35"/>
      <c r="B35" s="16"/>
      <c r="C35" s="16"/>
      <c r="D35" s="17"/>
      <c r="E35" s="16"/>
      <c r="F35" s="16"/>
      <c r="G35" s="35"/>
      <c r="H35" s="16"/>
      <c r="I35" s="16"/>
      <c r="J35" s="16"/>
      <c r="K35" s="35"/>
    </row>
    <row r="36" spans="1:11" ht="26.25" customHeight="1">
      <c r="A36" s="35"/>
      <c r="B36" s="16"/>
      <c r="C36" s="16"/>
      <c r="D36" s="17"/>
      <c r="E36" s="16"/>
      <c r="F36" s="16"/>
      <c r="G36" s="16"/>
      <c r="H36" s="16"/>
      <c r="I36" s="18"/>
      <c r="J36" s="18"/>
      <c r="K36" s="35"/>
    </row>
    <row r="37" spans="1:11" ht="26.25" customHeight="1">
      <c r="A37" s="35"/>
      <c r="B37" s="16"/>
      <c r="C37" s="16"/>
      <c r="D37" s="17"/>
      <c r="E37" s="16"/>
      <c r="F37" s="16"/>
      <c r="G37" s="16"/>
      <c r="H37" s="16"/>
      <c r="I37" s="18"/>
      <c r="J37" s="18"/>
      <c r="K37" s="35"/>
    </row>
    <row r="38" spans="1:11" ht="26.25" customHeight="1">
      <c r="A38" s="35"/>
      <c r="B38" s="16"/>
      <c r="C38" s="16"/>
      <c r="D38" s="17"/>
      <c r="E38" s="16"/>
      <c r="F38" s="16"/>
      <c r="G38" s="35"/>
      <c r="H38" s="16"/>
      <c r="I38" s="16"/>
      <c r="J38" s="16"/>
      <c r="K38" s="35"/>
    </row>
    <row r="39" spans="1:11" ht="26.25" customHeight="1">
      <c r="A39" s="35"/>
      <c r="B39" s="16"/>
      <c r="C39" s="16"/>
      <c r="D39" s="17"/>
      <c r="E39" s="16"/>
      <c r="F39" s="16"/>
      <c r="G39" s="35"/>
      <c r="H39" s="16"/>
      <c r="I39" s="16"/>
      <c r="J39" s="16"/>
      <c r="K39" s="35"/>
    </row>
    <row r="40" spans="1:11" ht="26.25" customHeight="1">
      <c r="A40" s="35"/>
      <c r="B40" s="16"/>
      <c r="C40" s="16"/>
      <c r="D40" s="17"/>
      <c r="E40" s="16"/>
      <c r="F40" s="16"/>
      <c r="G40" s="35"/>
      <c r="H40" s="16"/>
      <c r="I40" s="16"/>
      <c r="J40" s="16"/>
      <c r="K40" s="35"/>
    </row>
  </sheetData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27" sqref="B27:K27"/>
    </sheetView>
  </sheetViews>
  <sheetFormatPr baseColWidth="10" defaultColWidth="8.83203125" defaultRowHeight="26.25" customHeight="1" x14ac:dyDescent="0"/>
  <cols>
    <col min="2" max="2" width="17.6640625" customWidth="1"/>
    <col min="3" max="3" width="30.1640625" customWidth="1"/>
    <col min="4" max="4" width="27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.75" customHeight="1" thickBot="1">
      <c r="A1" s="535" t="s">
        <v>163</v>
      </c>
      <c r="B1" s="536"/>
      <c r="C1" s="536"/>
      <c r="D1" s="536"/>
      <c r="E1" s="536"/>
      <c r="F1" s="536"/>
      <c r="G1" s="543" t="s">
        <v>272</v>
      </c>
      <c r="H1" s="543"/>
      <c r="I1" s="543"/>
      <c r="J1" s="544"/>
      <c r="K1" s="545"/>
    </row>
    <row r="2" spans="1:14" ht="26.2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37" t="s">
        <v>46</v>
      </c>
      <c r="N2" s="37">
        <v>60</v>
      </c>
    </row>
    <row r="3" spans="1:14" ht="26.25" customHeight="1">
      <c r="A3" s="34">
        <v>1</v>
      </c>
      <c r="B3" s="19" t="s">
        <v>29</v>
      </c>
      <c r="C3" s="19" t="s">
        <v>273</v>
      </c>
      <c r="D3" s="20" t="s">
        <v>274</v>
      </c>
      <c r="E3" s="19">
        <v>2</v>
      </c>
      <c r="F3" s="19">
        <v>1</v>
      </c>
      <c r="G3" s="19" t="s">
        <v>50</v>
      </c>
      <c r="H3" s="19" t="s">
        <v>32</v>
      </c>
      <c r="I3" s="21">
        <v>42784</v>
      </c>
      <c r="J3" s="19" t="s">
        <v>33</v>
      </c>
      <c r="K3" s="34"/>
      <c r="M3" s="38" t="s">
        <v>52</v>
      </c>
      <c r="N3" s="38">
        <f>N2-N14</f>
        <v>0</v>
      </c>
    </row>
    <row r="4" spans="1:14" ht="26.25" customHeight="1">
      <c r="A4" s="35">
        <v>2</v>
      </c>
      <c r="B4" s="16" t="s">
        <v>47</v>
      </c>
      <c r="C4" s="19" t="s">
        <v>275</v>
      </c>
      <c r="D4" s="17" t="s">
        <v>276</v>
      </c>
      <c r="E4" s="16">
        <v>4</v>
      </c>
      <c r="F4" s="16">
        <v>2</v>
      </c>
      <c r="G4" s="16" t="s">
        <v>137</v>
      </c>
      <c r="H4" s="16" t="s">
        <v>32</v>
      </c>
      <c r="I4" s="18">
        <v>42784</v>
      </c>
      <c r="J4" s="16" t="s">
        <v>277</v>
      </c>
      <c r="K4" s="35"/>
      <c r="M4" t="s">
        <v>57</v>
      </c>
      <c r="N4">
        <f>SUMIFS(E:E,G:G,"CTT")</f>
        <v>26</v>
      </c>
    </row>
    <row r="5" spans="1:14" ht="26.25" customHeight="1">
      <c r="A5" s="34">
        <v>3</v>
      </c>
      <c r="B5" s="16" t="s">
        <v>29</v>
      </c>
      <c r="C5" s="16" t="s">
        <v>278</v>
      </c>
      <c r="D5" s="17" t="s">
        <v>279</v>
      </c>
      <c r="E5" s="16">
        <v>3</v>
      </c>
      <c r="F5" s="16">
        <v>1</v>
      </c>
      <c r="G5" s="16" t="s">
        <v>50</v>
      </c>
      <c r="H5" s="16" t="s">
        <v>32</v>
      </c>
      <c r="I5" s="18">
        <v>42784</v>
      </c>
      <c r="J5" s="18" t="s">
        <v>33</v>
      </c>
      <c r="K5" s="35"/>
      <c r="M5" t="s">
        <v>61</v>
      </c>
      <c r="N5">
        <f>SUMIFS(E:E,G:G,"FLU")</f>
        <v>7</v>
      </c>
    </row>
    <row r="6" spans="1:14" ht="26.25" customHeight="1">
      <c r="A6" s="35">
        <v>4</v>
      </c>
      <c r="B6" s="16" t="s">
        <v>29</v>
      </c>
      <c r="C6" s="19" t="s">
        <v>280</v>
      </c>
      <c r="D6" s="20" t="s">
        <v>281</v>
      </c>
      <c r="E6" s="19">
        <v>2</v>
      </c>
      <c r="F6" s="19">
        <v>1</v>
      </c>
      <c r="G6" s="19" t="s">
        <v>50</v>
      </c>
      <c r="H6" s="19" t="s">
        <v>32</v>
      </c>
      <c r="I6" s="21">
        <v>42784</v>
      </c>
      <c r="J6" s="19" t="s">
        <v>33</v>
      </c>
      <c r="K6" s="34"/>
      <c r="M6" t="s">
        <v>64</v>
      </c>
      <c r="N6">
        <f>SUMIFS(E:E,G:G,"JCC")</f>
        <v>12</v>
      </c>
    </row>
    <row r="7" spans="1:14" ht="26.25" customHeight="1">
      <c r="A7" s="34">
        <v>5</v>
      </c>
      <c r="B7" s="16" t="s">
        <v>29</v>
      </c>
      <c r="C7" s="16" t="s">
        <v>282</v>
      </c>
      <c r="D7" s="17" t="s">
        <v>283</v>
      </c>
      <c r="E7" s="16">
        <v>4</v>
      </c>
      <c r="F7" s="16">
        <v>1</v>
      </c>
      <c r="G7" s="16" t="s">
        <v>50</v>
      </c>
      <c r="H7" s="16" t="s">
        <v>32</v>
      </c>
      <c r="I7" s="18">
        <v>42784</v>
      </c>
      <c r="J7" s="16" t="s">
        <v>33</v>
      </c>
      <c r="K7" s="40" t="s">
        <v>231</v>
      </c>
      <c r="M7" t="s">
        <v>68</v>
      </c>
      <c r="N7">
        <f>SUMIFS(E:E,G:G,"EDI")</f>
        <v>0</v>
      </c>
    </row>
    <row r="8" spans="1:14" ht="26.25" customHeight="1">
      <c r="A8" s="35">
        <v>6</v>
      </c>
      <c r="B8" s="19" t="s">
        <v>29</v>
      </c>
      <c r="C8" s="19" t="s">
        <v>284</v>
      </c>
      <c r="D8" s="20" t="s">
        <v>285</v>
      </c>
      <c r="E8" s="19">
        <v>2</v>
      </c>
      <c r="F8" s="19">
        <v>1</v>
      </c>
      <c r="G8" s="19" t="s">
        <v>50</v>
      </c>
      <c r="H8" s="19" t="s">
        <v>32</v>
      </c>
      <c r="I8" s="21">
        <v>42784</v>
      </c>
      <c r="J8" s="19" t="s">
        <v>33</v>
      </c>
      <c r="K8" s="34"/>
      <c r="M8" t="s">
        <v>71</v>
      </c>
      <c r="N8">
        <f>SUMIFS(E:E,G:G,"par")</f>
        <v>13</v>
      </c>
    </row>
    <row r="9" spans="1:14" ht="26.25" customHeight="1">
      <c r="A9" s="34">
        <v>7</v>
      </c>
      <c r="B9" s="19" t="s">
        <v>29</v>
      </c>
      <c r="C9" s="16" t="s">
        <v>286</v>
      </c>
      <c r="D9" s="17" t="s">
        <v>287</v>
      </c>
      <c r="E9" s="16">
        <v>4</v>
      </c>
      <c r="F9" s="16">
        <v>1</v>
      </c>
      <c r="G9" s="16" t="s">
        <v>288</v>
      </c>
      <c r="H9" s="16" t="s">
        <v>32</v>
      </c>
      <c r="I9" s="18">
        <v>42784</v>
      </c>
      <c r="J9" s="18" t="s">
        <v>33</v>
      </c>
      <c r="K9" s="35"/>
      <c r="M9" t="s">
        <v>72</v>
      </c>
      <c r="N9">
        <f>SUMIFS(E:E,G:G,"phi")</f>
        <v>0</v>
      </c>
    </row>
    <row r="10" spans="1:14" ht="26.25" customHeight="1">
      <c r="A10" s="35">
        <v>8</v>
      </c>
      <c r="B10" s="16" t="s">
        <v>29</v>
      </c>
      <c r="C10" s="16" t="s">
        <v>289</v>
      </c>
      <c r="D10" s="17" t="s">
        <v>290</v>
      </c>
      <c r="E10" s="16">
        <v>3</v>
      </c>
      <c r="F10" s="16">
        <v>1</v>
      </c>
      <c r="G10" s="35" t="s">
        <v>56</v>
      </c>
      <c r="H10" s="16" t="s">
        <v>32</v>
      </c>
      <c r="I10" s="18">
        <v>42784</v>
      </c>
      <c r="J10" s="16" t="s">
        <v>33</v>
      </c>
      <c r="K10" s="35"/>
      <c r="M10" t="s">
        <v>73</v>
      </c>
      <c r="N10">
        <f>SUMIFS(E:E,G:G,"BRK")</f>
        <v>2</v>
      </c>
    </row>
    <row r="11" spans="1:14" ht="26.25" customHeight="1">
      <c r="A11" s="34">
        <v>9</v>
      </c>
      <c r="B11" s="16" t="s">
        <v>29</v>
      </c>
      <c r="C11" s="16" t="s">
        <v>30</v>
      </c>
      <c r="D11" s="17" t="s">
        <v>31</v>
      </c>
      <c r="E11" s="16">
        <v>2</v>
      </c>
      <c r="F11" s="16">
        <v>1</v>
      </c>
      <c r="G11" s="35" t="s">
        <v>16</v>
      </c>
      <c r="H11" s="16" t="s">
        <v>32</v>
      </c>
      <c r="I11" s="18">
        <v>42784</v>
      </c>
      <c r="J11" s="16" t="s">
        <v>33</v>
      </c>
      <c r="K11" s="35"/>
      <c r="M11" s="41" t="s">
        <v>74</v>
      </c>
      <c r="N11" s="41">
        <f>SUMIFS(E:E,G:G,"SPC")</f>
        <v>0</v>
      </c>
    </row>
    <row r="12" spans="1:14" ht="26.25" customHeight="1">
      <c r="A12" s="35">
        <v>10</v>
      </c>
      <c r="B12" s="16" t="s">
        <v>29</v>
      </c>
      <c r="C12" s="16" t="s">
        <v>291</v>
      </c>
      <c r="D12" s="17" t="s">
        <v>292</v>
      </c>
      <c r="E12" s="16">
        <v>3</v>
      </c>
      <c r="F12" s="16">
        <v>1</v>
      </c>
      <c r="G12" s="35" t="s">
        <v>50</v>
      </c>
      <c r="H12" s="16" t="s">
        <v>32</v>
      </c>
      <c r="I12" s="18">
        <v>42784</v>
      </c>
      <c r="J12" s="16" t="s">
        <v>33</v>
      </c>
      <c r="K12" s="35"/>
      <c r="M12" s="42" t="s">
        <v>75</v>
      </c>
      <c r="N12" s="42">
        <f>SUMIFS(E:E,G:G,"H")</f>
        <v>0</v>
      </c>
    </row>
    <row r="13" spans="1:14" ht="32.25" customHeight="1">
      <c r="A13" s="34">
        <v>11</v>
      </c>
      <c r="B13" s="16" t="s">
        <v>171</v>
      </c>
      <c r="C13" s="74" t="s">
        <v>293</v>
      </c>
      <c r="D13" s="17" t="s">
        <v>294</v>
      </c>
      <c r="E13" s="16">
        <v>2</v>
      </c>
      <c r="F13" s="16">
        <v>1</v>
      </c>
      <c r="G13" s="35" t="s">
        <v>137</v>
      </c>
      <c r="H13" s="16" t="s">
        <v>32</v>
      </c>
      <c r="I13" s="18">
        <v>42784</v>
      </c>
      <c r="J13" s="19" t="s">
        <v>295</v>
      </c>
      <c r="K13" s="34"/>
      <c r="M13" s="42"/>
      <c r="N13" s="42"/>
    </row>
    <row r="14" spans="1:14" ht="26.25" customHeight="1">
      <c r="A14" s="35">
        <v>12</v>
      </c>
      <c r="B14" s="19" t="s">
        <v>29</v>
      </c>
      <c r="C14" s="19" t="s">
        <v>296</v>
      </c>
      <c r="D14" s="39" t="s">
        <v>297</v>
      </c>
      <c r="E14" s="19">
        <v>3</v>
      </c>
      <c r="F14" s="19">
        <v>1</v>
      </c>
      <c r="G14" s="19" t="s">
        <v>50</v>
      </c>
      <c r="H14" s="19" t="s">
        <v>32</v>
      </c>
      <c r="I14" s="21">
        <v>42784</v>
      </c>
      <c r="J14" s="19" t="s">
        <v>33</v>
      </c>
      <c r="K14" s="34"/>
      <c r="M14" s="43" t="s">
        <v>76</v>
      </c>
      <c r="N14" s="43">
        <f>SUM(M4:N12)</f>
        <v>60</v>
      </c>
    </row>
    <row r="15" spans="1:14" ht="26.25" customHeight="1">
      <c r="A15" s="75">
        <v>13</v>
      </c>
      <c r="B15" s="75" t="s">
        <v>29</v>
      </c>
      <c r="C15" s="19" t="s">
        <v>298</v>
      </c>
      <c r="D15" s="20" t="s">
        <v>299</v>
      </c>
      <c r="E15" s="19">
        <v>7</v>
      </c>
      <c r="F15" s="19">
        <v>4</v>
      </c>
      <c r="G15" s="19" t="s">
        <v>288</v>
      </c>
      <c r="H15" s="19" t="s">
        <v>32</v>
      </c>
      <c r="I15" s="21">
        <v>42784</v>
      </c>
      <c r="J15" s="19" t="s">
        <v>33</v>
      </c>
      <c r="K15" s="34" t="s">
        <v>300</v>
      </c>
    </row>
    <row r="16" spans="1:14" ht="26.25" customHeight="1">
      <c r="A16" s="76">
        <v>14</v>
      </c>
      <c r="B16" s="75" t="s">
        <v>29</v>
      </c>
      <c r="C16" s="16" t="s">
        <v>301</v>
      </c>
      <c r="D16" s="17" t="s">
        <v>299</v>
      </c>
      <c r="E16" s="16">
        <v>2</v>
      </c>
      <c r="F16" s="16">
        <v>1</v>
      </c>
      <c r="G16" s="16" t="s">
        <v>288</v>
      </c>
      <c r="H16" s="19" t="s">
        <v>32</v>
      </c>
      <c r="I16" s="21">
        <v>42784</v>
      </c>
      <c r="J16" s="19" t="s">
        <v>33</v>
      </c>
      <c r="K16" s="34" t="s">
        <v>300</v>
      </c>
    </row>
    <row r="17" spans="1:11" ht="26.25" customHeight="1">
      <c r="A17" s="34">
        <v>15</v>
      </c>
      <c r="B17" s="19" t="s">
        <v>29</v>
      </c>
      <c r="C17" s="19" t="s">
        <v>302</v>
      </c>
      <c r="D17" s="39" t="s">
        <v>303</v>
      </c>
      <c r="E17" s="19">
        <v>2</v>
      </c>
      <c r="F17" s="19">
        <v>1</v>
      </c>
      <c r="G17" s="19" t="s">
        <v>137</v>
      </c>
      <c r="H17" s="19" t="s">
        <v>32</v>
      </c>
      <c r="I17" s="21">
        <v>42784</v>
      </c>
      <c r="J17" s="19" t="s">
        <v>33</v>
      </c>
      <c r="K17" s="34"/>
    </row>
    <row r="18" spans="1:11" ht="26.25" customHeight="1">
      <c r="A18" s="34">
        <v>16</v>
      </c>
      <c r="B18" s="19" t="s">
        <v>29</v>
      </c>
      <c r="C18" s="19" t="s">
        <v>304</v>
      </c>
      <c r="D18" s="77" t="s">
        <v>305</v>
      </c>
      <c r="E18" s="19">
        <v>2</v>
      </c>
      <c r="F18" s="19">
        <v>1</v>
      </c>
      <c r="G18" s="19" t="s">
        <v>50</v>
      </c>
      <c r="H18" s="19" t="s">
        <v>32</v>
      </c>
      <c r="I18" s="21">
        <v>42784</v>
      </c>
      <c r="J18" s="19" t="s">
        <v>33</v>
      </c>
      <c r="K18" s="34"/>
    </row>
    <row r="19" spans="1:11" ht="26.25" customHeight="1">
      <c r="A19" s="35">
        <v>17</v>
      </c>
      <c r="B19" s="16" t="s">
        <v>47</v>
      </c>
      <c r="C19" s="74" t="s">
        <v>306</v>
      </c>
      <c r="D19" s="17" t="s">
        <v>307</v>
      </c>
      <c r="E19" s="16">
        <v>2</v>
      </c>
      <c r="F19" s="16">
        <v>1</v>
      </c>
      <c r="G19" s="35" t="s">
        <v>137</v>
      </c>
      <c r="H19" s="16" t="s">
        <v>32</v>
      </c>
      <c r="I19" s="18">
        <v>42784</v>
      </c>
      <c r="J19" s="16" t="s">
        <v>308</v>
      </c>
      <c r="K19" s="35"/>
    </row>
    <row r="20" spans="1:11" ht="26.25" customHeight="1">
      <c r="A20" s="34">
        <v>18</v>
      </c>
      <c r="B20" s="16" t="s">
        <v>171</v>
      </c>
      <c r="C20" s="74" t="s">
        <v>309</v>
      </c>
      <c r="D20" s="17" t="s">
        <v>310</v>
      </c>
      <c r="E20" s="16">
        <v>1</v>
      </c>
      <c r="F20" s="16">
        <v>1</v>
      </c>
      <c r="G20" s="16" t="s">
        <v>50</v>
      </c>
      <c r="H20" s="16" t="s">
        <v>32</v>
      </c>
      <c r="I20" s="18">
        <v>42784</v>
      </c>
      <c r="J20" s="18" t="s">
        <v>311</v>
      </c>
      <c r="K20" s="35"/>
    </row>
    <row r="21" spans="1:11" ht="26.25" customHeight="1">
      <c r="A21" s="35">
        <v>19</v>
      </c>
      <c r="B21" s="16" t="s">
        <v>29</v>
      </c>
      <c r="C21" s="16" t="s">
        <v>312</v>
      </c>
      <c r="D21" s="17" t="s">
        <v>313</v>
      </c>
      <c r="E21" s="16">
        <v>2</v>
      </c>
      <c r="F21" s="16">
        <v>1</v>
      </c>
      <c r="G21" s="35" t="s">
        <v>137</v>
      </c>
      <c r="H21" s="16" t="s">
        <v>32</v>
      </c>
      <c r="I21" s="18">
        <v>42784</v>
      </c>
      <c r="J21" s="16" t="s">
        <v>33</v>
      </c>
      <c r="K21" s="35"/>
    </row>
    <row r="22" spans="1:11" ht="26.25" customHeight="1">
      <c r="A22" s="34">
        <v>20</v>
      </c>
      <c r="B22" s="16" t="s">
        <v>29</v>
      </c>
      <c r="C22" s="16" t="s">
        <v>314</v>
      </c>
      <c r="D22" s="17" t="s">
        <v>315</v>
      </c>
      <c r="E22" s="16">
        <v>2</v>
      </c>
      <c r="F22" s="16">
        <v>1</v>
      </c>
      <c r="G22" s="35" t="s">
        <v>50</v>
      </c>
      <c r="H22" s="16" t="s">
        <v>32</v>
      </c>
      <c r="I22" s="18">
        <v>42784</v>
      </c>
      <c r="J22" s="16" t="s">
        <v>33</v>
      </c>
      <c r="K22" s="35"/>
    </row>
    <row r="23" spans="1:11" ht="26.25" customHeight="1">
      <c r="A23" s="35">
        <v>21</v>
      </c>
      <c r="B23" s="16" t="s">
        <v>110</v>
      </c>
      <c r="C23" s="16" t="s">
        <v>316</v>
      </c>
      <c r="D23" s="17" t="s">
        <v>317</v>
      </c>
      <c r="E23" s="16">
        <v>2</v>
      </c>
      <c r="F23" s="16">
        <v>1</v>
      </c>
      <c r="G23" s="16" t="s">
        <v>56</v>
      </c>
      <c r="H23" s="16" t="s">
        <v>32</v>
      </c>
      <c r="I23" s="18">
        <v>42784</v>
      </c>
      <c r="J23" s="16" t="s">
        <v>318</v>
      </c>
      <c r="K23" s="16" t="s">
        <v>319</v>
      </c>
    </row>
    <row r="24" spans="1:11" ht="26.25" customHeight="1">
      <c r="A24" s="34">
        <v>22</v>
      </c>
      <c r="B24" s="16" t="s">
        <v>29</v>
      </c>
      <c r="C24" s="16" t="s">
        <v>320</v>
      </c>
      <c r="D24" s="17" t="s">
        <v>321</v>
      </c>
      <c r="E24" s="16">
        <v>2</v>
      </c>
      <c r="F24" s="16">
        <v>1</v>
      </c>
      <c r="G24" s="35" t="s">
        <v>50</v>
      </c>
      <c r="H24" s="16" t="s">
        <v>32</v>
      </c>
      <c r="I24" s="18">
        <v>42784</v>
      </c>
      <c r="J24" s="16" t="s">
        <v>33</v>
      </c>
      <c r="K24" s="35"/>
    </row>
    <row r="25" spans="1:11" ht="26.25" customHeight="1">
      <c r="A25" s="34">
        <v>23</v>
      </c>
      <c r="B25" s="19" t="s">
        <v>322</v>
      </c>
      <c r="C25" s="19" t="s">
        <v>323</v>
      </c>
      <c r="D25" s="39" t="s">
        <v>324</v>
      </c>
      <c r="E25" s="19">
        <v>2</v>
      </c>
      <c r="F25" s="19">
        <v>1</v>
      </c>
      <c r="G25" s="19" t="s">
        <v>56</v>
      </c>
      <c r="H25" s="19" t="s">
        <v>32</v>
      </c>
      <c r="I25" s="21">
        <v>42784</v>
      </c>
      <c r="J25" s="19" t="s">
        <v>325</v>
      </c>
      <c r="K25" s="19"/>
    </row>
    <row r="26" spans="1:11" ht="26.25" customHeight="1">
      <c r="A26" s="35"/>
      <c r="B26" s="16"/>
      <c r="C26" s="16"/>
      <c r="D26" s="17"/>
      <c r="E26" s="16"/>
      <c r="F26" s="16"/>
      <c r="G26" s="35"/>
      <c r="H26" s="16"/>
      <c r="I26" s="16"/>
      <c r="J26" s="16"/>
      <c r="K26" s="35"/>
    </row>
    <row r="27" spans="1:11" ht="26.25" customHeight="1">
      <c r="A27" s="35"/>
      <c r="B27" s="19"/>
      <c r="C27" s="19"/>
      <c r="D27" s="20"/>
      <c r="E27" s="19"/>
      <c r="F27" s="19"/>
      <c r="G27" s="19"/>
      <c r="H27" s="19"/>
      <c r="I27" s="19"/>
      <c r="J27" s="19"/>
      <c r="K27" s="34"/>
    </row>
    <row r="28" spans="1:11" ht="26.25" customHeight="1">
      <c r="A28" s="34"/>
      <c r="B28" s="19"/>
      <c r="C28" s="19"/>
      <c r="D28" s="20"/>
      <c r="E28" s="19"/>
      <c r="F28" s="19"/>
      <c r="G28" s="19"/>
      <c r="H28" s="19"/>
      <c r="I28" s="19"/>
      <c r="J28" s="19"/>
      <c r="K28" s="34"/>
    </row>
    <row r="29" spans="1:11" ht="26.25" customHeight="1">
      <c r="A29" s="34"/>
      <c r="B29" s="19"/>
      <c r="C29" s="19"/>
      <c r="D29" s="20"/>
      <c r="E29" s="19"/>
      <c r="F29" s="19"/>
      <c r="G29" s="19"/>
      <c r="H29" s="19"/>
      <c r="I29" s="19"/>
      <c r="J29" s="19"/>
      <c r="K29" s="34"/>
    </row>
    <row r="30" spans="1:11" ht="26.25" customHeight="1">
      <c r="A30" s="35"/>
      <c r="B30" s="16"/>
      <c r="C30" s="16"/>
      <c r="D30" s="17"/>
      <c r="E30" s="16"/>
      <c r="F30" s="16"/>
      <c r="G30" s="35"/>
      <c r="H30" s="16"/>
      <c r="I30" s="16"/>
      <c r="J30" s="16"/>
      <c r="K30" s="35"/>
    </row>
    <row r="31" spans="1:11" ht="26.25" customHeight="1">
      <c r="A31" s="35"/>
      <c r="B31" s="16"/>
      <c r="C31" s="16"/>
      <c r="D31" s="17"/>
      <c r="E31" s="16"/>
      <c r="F31" s="16"/>
      <c r="G31" s="16"/>
      <c r="H31" s="16"/>
      <c r="I31" s="18"/>
      <c r="J31" s="18"/>
      <c r="K31" s="35"/>
    </row>
    <row r="32" spans="1:11" ht="26.25" customHeight="1">
      <c r="A32" s="34"/>
      <c r="B32" s="19"/>
      <c r="C32" s="19"/>
      <c r="D32" s="20"/>
      <c r="E32" s="19"/>
      <c r="F32" s="19"/>
      <c r="G32" s="19"/>
      <c r="H32" s="19"/>
      <c r="I32" s="19"/>
      <c r="J32" s="19"/>
      <c r="K32" s="34"/>
    </row>
    <row r="33" spans="1:11" ht="26.25" customHeight="1">
      <c r="A33" s="34"/>
      <c r="B33" s="19"/>
      <c r="C33" s="19"/>
      <c r="D33" s="20"/>
      <c r="E33" s="19"/>
      <c r="F33" s="19"/>
      <c r="G33" s="19"/>
      <c r="H33" s="19"/>
      <c r="I33" s="19"/>
      <c r="J33" s="19"/>
      <c r="K33" s="34"/>
    </row>
    <row r="34" spans="1:11" ht="26.25" customHeight="1">
      <c r="A34" s="35"/>
      <c r="B34" s="16"/>
      <c r="C34" s="16"/>
      <c r="D34" s="17"/>
      <c r="E34" s="16"/>
      <c r="F34" s="16"/>
      <c r="G34" s="35"/>
      <c r="H34" s="16"/>
      <c r="I34" s="16"/>
      <c r="J34" s="16"/>
      <c r="K34" s="35"/>
    </row>
    <row r="35" spans="1:11" ht="26.25" customHeight="1">
      <c r="A35" s="35"/>
      <c r="B35" s="16"/>
      <c r="C35" s="16"/>
      <c r="D35" s="17"/>
      <c r="E35" s="16"/>
      <c r="F35" s="16"/>
      <c r="G35" s="16"/>
      <c r="H35" s="16"/>
      <c r="I35" s="18"/>
      <c r="J35" s="18"/>
      <c r="K35" s="35"/>
    </row>
    <row r="36" spans="1:11" ht="26.25" customHeight="1">
      <c r="A36" s="35"/>
      <c r="B36" s="16"/>
      <c r="C36" s="16"/>
      <c r="D36" s="17"/>
      <c r="E36" s="16"/>
      <c r="F36" s="16"/>
      <c r="G36" s="16"/>
      <c r="H36" s="16"/>
      <c r="I36" s="18"/>
      <c r="J36" s="18"/>
      <c r="K36" s="35"/>
    </row>
    <row r="37" spans="1:11" ht="26.25" customHeight="1">
      <c r="A37" s="35"/>
      <c r="B37" s="16"/>
      <c r="C37" s="16"/>
      <c r="D37" s="17"/>
      <c r="E37" s="16"/>
      <c r="F37" s="16"/>
      <c r="G37" s="35"/>
      <c r="H37" s="16"/>
      <c r="I37" s="16"/>
      <c r="J37" s="16"/>
      <c r="K37" s="35"/>
    </row>
    <row r="38" spans="1:11" ht="26.25" customHeight="1">
      <c r="A38" s="35"/>
      <c r="B38" s="16"/>
      <c r="C38" s="16"/>
      <c r="D38" s="17"/>
      <c r="E38" s="16"/>
      <c r="F38" s="16"/>
      <c r="G38" s="35"/>
      <c r="H38" s="16"/>
      <c r="I38" s="16"/>
      <c r="J38" s="16"/>
      <c r="K38" s="35"/>
    </row>
    <row r="39" spans="1:11" ht="26.25" customHeight="1">
      <c r="A39" s="35"/>
      <c r="B39" s="16"/>
      <c r="C39" s="16"/>
      <c r="D39" s="17"/>
      <c r="E39" s="16"/>
      <c r="F39" s="16"/>
      <c r="G39" s="35"/>
      <c r="H39" s="16"/>
      <c r="I39" s="16"/>
      <c r="J39" s="16"/>
      <c r="K39" s="35"/>
    </row>
  </sheetData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6" sqref="E16"/>
    </sheetView>
  </sheetViews>
  <sheetFormatPr baseColWidth="10" defaultColWidth="8.83203125" defaultRowHeight="32.25" customHeight="1" x14ac:dyDescent="0"/>
  <cols>
    <col min="1" max="1" width="12.33203125" customWidth="1"/>
    <col min="2" max="2" width="29" customWidth="1"/>
    <col min="3" max="3" width="30.83203125" customWidth="1"/>
    <col min="4" max="4" width="30.3320312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32.25" customHeight="1">
      <c r="A1" s="1" t="s">
        <v>12</v>
      </c>
      <c r="B1" s="2"/>
      <c r="C1" s="3"/>
      <c r="D1" s="4"/>
      <c r="E1" s="5"/>
      <c r="F1" s="6"/>
      <c r="G1" s="6"/>
      <c r="H1" s="6"/>
      <c r="I1" s="6"/>
      <c r="J1" s="6"/>
      <c r="K1" s="6"/>
    </row>
    <row r="2" spans="1:11" ht="32.25" customHeight="1" thickBot="1">
      <c r="A2" s="7" t="s">
        <v>0</v>
      </c>
      <c r="B2" s="8"/>
      <c r="C2" s="8"/>
      <c r="D2" s="9"/>
      <c r="E2" s="10"/>
      <c r="F2" s="11"/>
      <c r="G2" s="11"/>
      <c r="H2" s="11"/>
      <c r="I2" s="11"/>
      <c r="J2" s="11"/>
      <c r="K2" s="11"/>
    </row>
    <row r="3" spans="1:11" ht="32.25" customHeight="1" thickBot="1">
      <c r="A3" s="12" t="s">
        <v>1</v>
      </c>
      <c r="B3" s="13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5" t="s">
        <v>11</v>
      </c>
    </row>
    <row r="4" spans="1:11" ht="32.25" customHeight="1">
      <c r="A4" s="16"/>
      <c r="B4" s="16" t="s">
        <v>13</v>
      </c>
      <c r="C4" s="16" t="s">
        <v>14</v>
      </c>
      <c r="D4" s="17" t="s">
        <v>15</v>
      </c>
      <c r="E4" s="16">
        <v>3</v>
      </c>
      <c r="F4" s="16">
        <v>1</v>
      </c>
      <c r="G4" s="16" t="s">
        <v>16</v>
      </c>
      <c r="H4" s="16" t="s">
        <v>17</v>
      </c>
      <c r="I4" s="18">
        <v>42784</v>
      </c>
      <c r="J4" s="16" t="s">
        <v>18</v>
      </c>
      <c r="K4" s="16" t="s">
        <v>19</v>
      </c>
    </row>
    <row r="5" spans="1:11" ht="32.25" customHeight="1">
      <c r="A5" s="16"/>
      <c r="B5" s="19" t="s">
        <v>20</v>
      </c>
      <c r="C5" s="19">
        <v>267713</v>
      </c>
      <c r="D5" s="20" t="s">
        <v>21</v>
      </c>
      <c r="E5" s="19">
        <v>2</v>
      </c>
      <c r="F5" s="19">
        <v>1</v>
      </c>
      <c r="G5" s="19" t="s">
        <v>16</v>
      </c>
      <c r="H5" s="19" t="s">
        <v>22</v>
      </c>
      <c r="I5" s="21">
        <v>42784</v>
      </c>
      <c r="J5" s="19" t="s">
        <v>23</v>
      </c>
      <c r="K5" s="34"/>
    </row>
    <row r="6" spans="1:11" ht="32.25" customHeight="1">
      <c r="A6" s="16"/>
      <c r="B6" s="16" t="s">
        <v>24</v>
      </c>
      <c r="C6" s="16" t="s">
        <v>25</v>
      </c>
      <c r="D6" s="17" t="s">
        <v>26</v>
      </c>
      <c r="E6" s="16">
        <v>2</v>
      </c>
      <c r="F6" s="16">
        <v>1</v>
      </c>
      <c r="G6" s="16" t="s">
        <v>16</v>
      </c>
      <c r="H6" s="16" t="s">
        <v>22</v>
      </c>
      <c r="I6" s="18">
        <v>42784</v>
      </c>
      <c r="J6" s="16" t="s">
        <v>27</v>
      </c>
      <c r="K6" s="16" t="s">
        <v>28</v>
      </c>
    </row>
    <row r="7" spans="1:11" ht="32.25" customHeight="1">
      <c r="A7" s="16"/>
      <c r="B7" s="16" t="s">
        <v>29</v>
      </c>
      <c r="C7" s="16" t="s">
        <v>30</v>
      </c>
      <c r="D7" s="17" t="s">
        <v>31</v>
      </c>
      <c r="E7" s="16">
        <v>2</v>
      </c>
      <c r="F7" s="16">
        <v>1</v>
      </c>
      <c r="G7" s="35" t="s">
        <v>16</v>
      </c>
      <c r="H7" s="16" t="s">
        <v>32</v>
      </c>
      <c r="I7" s="18">
        <v>42784</v>
      </c>
      <c r="J7" s="16" t="s">
        <v>33</v>
      </c>
      <c r="K7" s="35"/>
    </row>
    <row r="8" spans="1:11" ht="32.25" customHeight="1">
      <c r="A8" s="16"/>
      <c r="B8" s="16" t="s">
        <v>34</v>
      </c>
      <c r="C8" s="16">
        <v>97332</v>
      </c>
      <c r="D8" s="23" t="s">
        <v>35</v>
      </c>
      <c r="E8" s="16">
        <v>3</v>
      </c>
      <c r="F8" s="16">
        <v>1</v>
      </c>
      <c r="G8" s="16" t="s">
        <v>16</v>
      </c>
      <c r="H8" s="16" t="s">
        <v>22</v>
      </c>
      <c r="I8" s="18">
        <v>42784</v>
      </c>
      <c r="J8" s="16" t="s">
        <v>36</v>
      </c>
      <c r="K8" s="16" t="s">
        <v>37</v>
      </c>
    </row>
    <row r="9" spans="1:11" ht="32.25" customHeight="1">
      <c r="A9" s="16"/>
      <c r="B9" s="16" t="s">
        <v>38</v>
      </c>
      <c r="C9" s="16" t="s">
        <v>39</v>
      </c>
      <c r="D9" s="17" t="s">
        <v>40</v>
      </c>
      <c r="E9" s="16">
        <v>2</v>
      </c>
      <c r="F9" s="16">
        <v>0</v>
      </c>
      <c r="G9" s="16" t="s">
        <v>16</v>
      </c>
      <c r="H9" s="16" t="s">
        <v>41</v>
      </c>
      <c r="I9" s="18">
        <v>42784</v>
      </c>
      <c r="J9" s="18" t="s">
        <v>42</v>
      </c>
      <c r="K9" s="24"/>
    </row>
    <row r="10" spans="1:11" ht="32.25" customHeight="1">
      <c r="A10" s="16"/>
      <c r="B10" s="25"/>
      <c r="C10" s="25"/>
      <c r="D10" s="20"/>
      <c r="E10" s="19"/>
      <c r="F10" s="19"/>
      <c r="G10" s="19"/>
      <c r="H10" s="19"/>
      <c r="I10" s="21"/>
      <c r="J10" s="19"/>
      <c r="K10" s="24"/>
    </row>
    <row r="11" spans="1:11" ht="32.25" customHeight="1">
      <c r="A11" s="16"/>
      <c r="B11" s="16"/>
      <c r="C11" s="24"/>
      <c r="D11" s="17"/>
      <c r="E11" s="36">
        <f>SUM(E4:E10)</f>
        <v>14</v>
      </c>
      <c r="F11" s="16"/>
      <c r="G11" s="16"/>
      <c r="H11" s="19"/>
      <c r="I11" s="21"/>
      <c r="J11" s="16"/>
      <c r="K11" s="16"/>
    </row>
    <row r="12" spans="1:11" ht="32.25" customHeight="1">
      <c r="A12" s="16"/>
      <c r="B12" s="22"/>
      <c r="C12" s="16"/>
      <c r="D12" s="23"/>
      <c r="E12" s="16"/>
      <c r="F12" s="16"/>
      <c r="G12" s="16"/>
      <c r="H12" s="16"/>
      <c r="I12" s="18"/>
      <c r="J12" s="16"/>
      <c r="K12" s="22"/>
    </row>
    <row r="13" spans="1:11" ht="32.25" customHeight="1">
      <c r="A13" s="16"/>
      <c r="B13" s="19"/>
      <c r="C13" s="19"/>
      <c r="D13" s="20"/>
      <c r="E13" s="19"/>
      <c r="F13" s="19"/>
      <c r="G13" s="19"/>
      <c r="H13" s="19"/>
      <c r="I13" s="21"/>
      <c r="J13" s="19"/>
      <c r="K13" s="25"/>
    </row>
    <row r="14" spans="1:11" ht="32.25" customHeight="1">
      <c r="A14" s="16"/>
      <c r="B14" s="16"/>
      <c r="C14" s="16"/>
      <c r="D14" s="17"/>
      <c r="E14" s="16"/>
      <c r="F14" s="16"/>
      <c r="G14" s="16"/>
      <c r="H14" s="16"/>
      <c r="I14" s="18"/>
      <c r="J14" s="18"/>
      <c r="K14" s="16"/>
    </row>
    <row r="15" spans="1:11" ht="32.25" customHeight="1">
      <c r="A15" s="16"/>
      <c r="B15" s="16"/>
      <c r="C15" s="16"/>
      <c r="D15" s="17"/>
      <c r="E15" s="16"/>
      <c r="F15" s="16"/>
      <c r="G15" s="16"/>
      <c r="H15" s="16"/>
      <c r="I15" s="18"/>
      <c r="J15" s="18"/>
      <c r="K15" s="16"/>
    </row>
    <row r="16" spans="1:11" ht="32.25" customHeight="1">
      <c r="A16" s="16"/>
      <c r="B16" s="16"/>
      <c r="C16" s="16"/>
      <c r="D16" s="17"/>
      <c r="E16" s="16"/>
      <c r="F16" s="16"/>
      <c r="G16" s="16"/>
      <c r="H16" s="16"/>
      <c r="I16" s="18"/>
      <c r="J16" s="18"/>
      <c r="K16" s="16"/>
    </row>
    <row r="17" spans="1:11" ht="32.25" customHeight="1">
      <c r="A17" s="5"/>
      <c r="B17" s="26"/>
      <c r="C17" s="26"/>
      <c r="D17" s="26"/>
      <c r="E17" s="26"/>
      <c r="F17" s="27"/>
      <c r="G17" s="28"/>
      <c r="H17" s="26"/>
      <c r="I17" s="29"/>
      <c r="J17" s="26"/>
      <c r="K17" s="30"/>
    </row>
    <row r="18" spans="1:11" ht="32.25" customHeight="1">
      <c r="A18" s="26"/>
      <c r="B18" s="24"/>
      <c r="C18" s="24"/>
      <c r="D18" s="24"/>
      <c r="E18" s="24"/>
      <c r="F18" s="24"/>
      <c r="G18" s="31"/>
      <c r="H18" s="24"/>
      <c r="I18" s="32"/>
      <c r="J18" s="24"/>
      <c r="K18" s="33"/>
    </row>
    <row r="19" spans="1:11" ht="32.25" customHeight="1">
      <c r="A19" s="5"/>
      <c r="B19" s="26"/>
      <c r="C19" s="26"/>
      <c r="D19" s="26"/>
      <c r="E19" s="26"/>
      <c r="F19" s="27"/>
      <c r="G19" s="28"/>
      <c r="H19" s="26"/>
      <c r="I19" s="29"/>
      <c r="J19" s="26"/>
      <c r="K19" s="30"/>
    </row>
    <row r="20" spans="1:11" ht="32.25" customHeight="1">
      <c r="A20" s="5"/>
      <c r="B20" s="26"/>
      <c r="C20" s="26"/>
      <c r="D20" s="26"/>
      <c r="E20" s="26"/>
      <c r="F20" s="27"/>
      <c r="G20" s="28"/>
      <c r="H20" s="26"/>
      <c r="I20" s="29"/>
      <c r="J20" s="26"/>
      <c r="K20" s="30"/>
    </row>
    <row r="21" spans="1:11" ht="32.25" customHeight="1">
      <c r="A21" s="5"/>
      <c r="B21" s="26"/>
      <c r="C21" s="26"/>
      <c r="D21" s="26"/>
      <c r="E21" s="26"/>
      <c r="F21" s="27"/>
      <c r="G21" s="28"/>
      <c r="H21" s="26"/>
      <c r="I21" s="29"/>
      <c r="J21" s="26"/>
      <c r="K21" s="30"/>
    </row>
    <row r="22" spans="1:11" ht="32.25" customHeight="1">
      <c r="A22" s="5"/>
      <c r="B22" s="26"/>
      <c r="C22" s="26"/>
      <c r="D22" s="26"/>
      <c r="E22" s="26"/>
      <c r="F22" s="27"/>
      <c r="G22" s="28"/>
      <c r="H22" s="26"/>
      <c r="I22" s="29"/>
      <c r="J22" s="26"/>
      <c r="K22" s="30"/>
    </row>
    <row r="23" spans="1:11" ht="32.25" customHeight="1">
      <c r="A23" s="5"/>
      <c r="B23" s="26"/>
      <c r="C23" s="26"/>
      <c r="D23" s="26"/>
      <c r="E23" s="26"/>
      <c r="F23" s="27"/>
      <c r="G23" s="28"/>
      <c r="H23" s="26"/>
      <c r="I23" s="29"/>
      <c r="J23" s="26"/>
      <c r="K23" s="30"/>
    </row>
    <row r="24" spans="1:11" ht="32.25" customHeight="1">
      <c r="A24" s="5"/>
      <c r="B24" s="26"/>
      <c r="C24" s="26"/>
      <c r="D24" s="26"/>
      <c r="E24" s="26"/>
      <c r="F24" s="27"/>
      <c r="G24" s="28"/>
      <c r="H24" s="26"/>
      <c r="I24" s="29"/>
      <c r="J24" s="26"/>
      <c r="K24" s="30"/>
    </row>
    <row r="25" spans="1:11" ht="32.25" customHeight="1">
      <c r="A25" s="5"/>
      <c r="B25" s="26"/>
      <c r="C25" s="26"/>
      <c r="D25" s="26"/>
      <c r="E25" s="26"/>
      <c r="F25" s="27"/>
      <c r="G25" s="28"/>
      <c r="H25" s="26"/>
      <c r="I25" s="29"/>
      <c r="J25" s="26"/>
      <c r="K25" s="30"/>
    </row>
  </sheetData>
  <phoneticPr fontId="8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3" workbookViewId="0">
      <selection activeCell="B19" sqref="B18:B19"/>
    </sheetView>
  </sheetViews>
  <sheetFormatPr baseColWidth="10" defaultColWidth="8.83203125" defaultRowHeight="23" x14ac:dyDescent="0"/>
  <cols>
    <col min="1" max="1" width="34" style="390" customWidth="1"/>
    <col min="2" max="2" width="17.5" style="390" customWidth="1"/>
    <col min="3" max="3" width="28.5" style="390" bestFit="1" customWidth="1"/>
    <col min="4" max="4" width="11.1640625" style="390" customWidth="1"/>
    <col min="5" max="5" width="16" style="390" customWidth="1"/>
    <col min="6" max="6" width="64.5" style="390" customWidth="1"/>
    <col min="7" max="7" width="16.1640625" style="390" customWidth="1"/>
    <col min="8" max="8" width="17.5" style="390" customWidth="1"/>
    <col min="9" max="9" width="15.83203125" style="390" customWidth="1"/>
    <col min="10" max="10" width="17" style="391" customWidth="1"/>
    <col min="11" max="11" width="14.33203125" style="390" customWidth="1"/>
    <col min="12" max="12" width="17.1640625" style="390" customWidth="1"/>
    <col min="13" max="13" width="20.5" style="390" customWidth="1"/>
    <col min="14" max="14" width="28.83203125" style="390" customWidth="1"/>
    <col min="15" max="15" width="17.6640625" style="390" customWidth="1"/>
    <col min="16" max="16" width="27.1640625" style="390" customWidth="1"/>
    <col min="17" max="17" width="42.1640625" style="392" customWidth="1"/>
    <col min="18" max="18" width="15.5" style="390" customWidth="1"/>
    <col min="19" max="19" width="18.83203125" style="390" customWidth="1"/>
    <col min="20" max="20" width="72.1640625" style="390" customWidth="1"/>
    <col min="21" max="21" width="58.33203125" style="390" customWidth="1"/>
    <col min="22" max="22" width="8.83203125" style="397"/>
    <col min="23" max="16384" width="8.83203125" style="390"/>
  </cols>
  <sheetData>
    <row r="1" spans="1:21" s="328" customFormat="1" ht="31">
      <c r="A1" s="320"/>
      <c r="B1" s="321" t="s">
        <v>519</v>
      </c>
      <c r="C1" s="322">
        <v>42784</v>
      </c>
      <c r="D1" s="323" t="s">
        <v>520</v>
      </c>
      <c r="E1" s="324"/>
      <c r="F1" s="320"/>
      <c r="G1" s="320"/>
      <c r="H1" s="320"/>
      <c r="I1" s="325"/>
      <c r="J1" s="326"/>
      <c r="K1" s="325"/>
      <c r="L1" s="325"/>
      <c r="M1" s="325"/>
      <c r="N1" s="325"/>
      <c r="O1" s="325"/>
      <c r="P1" s="325"/>
      <c r="Q1" s="325"/>
      <c r="R1" s="327"/>
      <c r="S1" s="327"/>
      <c r="T1" s="327"/>
      <c r="U1" s="327"/>
    </row>
    <row r="2" spans="1:21" s="328" customFormat="1" ht="31">
      <c r="A2" s="320"/>
      <c r="B2" s="329"/>
      <c r="C2" s="330" t="s">
        <v>521</v>
      </c>
      <c r="D2" s="331" t="s">
        <v>522</v>
      </c>
      <c r="E2" s="332"/>
      <c r="F2" s="320"/>
      <c r="G2" s="320"/>
      <c r="H2" s="320"/>
      <c r="I2" s="325"/>
      <c r="J2" s="326"/>
      <c r="K2" s="325"/>
      <c r="L2" s="325"/>
      <c r="M2" s="325"/>
      <c r="N2" s="325"/>
      <c r="O2" s="325"/>
      <c r="P2" s="325"/>
      <c r="Q2" s="325"/>
      <c r="R2" s="327"/>
      <c r="S2" s="327"/>
      <c r="T2" s="327"/>
      <c r="U2" s="327"/>
    </row>
    <row r="3" spans="1:21" s="328" customFormat="1" ht="31">
      <c r="A3" s="320"/>
      <c r="B3" s="329"/>
      <c r="C3" s="333" t="s">
        <v>523</v>
      </c>
      <c r="D3" s="334" t="s">
        <v>386</v>
      </c>
      <c r="E3" s="335"/>
      <c r="F3" s="320"/>
      <c r="G3" s="320"/>
      <c r="H3" s="320"/>
      <c r="I3" s="325"/>
      <c r="J3" s="326"/>
      <c r="K3" s="325"/>
      <c r="L3" s="325"/>
      <c r="M3" s="325"/>
      <c r="N3" s="325"/>
      <c r="O3" s="325"/>
      <c r="P3" s="325"/>
      <c r="Q3" s="325"/>
      <c r="R3" s="327"/>
      <c r="S3" s="327"/>
      <c r="T3" s="327"/>
      <c r="U3" s="327"/>
    </row>
    <row r="4" spans="1:21" s="343" customFormat="1" ht="31">
      <c r="A4" s="336"/>
      <c r="B4" s="337" t="s">
        <v>524</v>
      </c>
      <c r="C4" s="338"/>
      <c r="D4" s="338"/>
      <c r="E4" s="338"/>
      <c r="F4" s="339"/>
      <c r="G4" s="340"/>
      <c r="H4" s="339"/>
      <c r="I4" s="339"/>
      <c r="J4" s="341"/>
      <c r="K4" s="340"/>
      <c r="L4" s="339"/>
      <c r="M4" s="339"/>
      <c r="N4" s="339"/>
      <c r="O4" s="339"/>
      <c r="P4" s="339"/>
      <c r="Q4" s="339"/>
      <c r="R4" s="342"/>
      <c r="S4" s="342"/>
      <c r="T4" s="342"/>
      <c r="U4" s="342"/>
    </row>
    <row r="5" spans="1:21" s="343" customFormat="1" ht="31">
      <c r="A5" s="344" t="s">
        <v>10</v>
      </c>
      <c r="B5" s="345" t="s">
        <v>525</v>
      </c>
      <c r="C5" s="346" t="s">
        <v>526</v>
      </c>
      <c r="D5" s="346"/>
      <c r="E5" s="346"/>
      <c r="F5" s="345" t="s">
        <v>527</v>
      </c>
      <c r="G5" s="347" t="s">
        <v>528</v>
      </c>
      <c r="H5" s="345" t="s">
        <v>529</v>
      </c>
      <c r="I5" s="345" t="s">
        <v>530</v>
      </c>
      <c r="J5" s="348" t="s">
        <v>531</v>
      </c>
      <c r="K5" s="347" t="s">
        <v>532</v>
      </c>
      <c r="L5" s="345" t="s">
        <v>529</v>
      </c>
      <c r="M5" s="345" t="s">
        <v>530</v>
      </c>
      <c r="N5" s="349" t="s">
        <v>531</v>
      </c>
      <c r="O5" s="349" t="s">
        <v>533</v>
      </c>
      <c r="P5" s="345" t="s">
        <v>534</v>
      </c>
      <c r="Q5" s="350" t="s">
        <v>535</v>
      </c>
      <c r="R5" s="342"/>
      <c r="S5" s="342"/>
      <c r="T5" s="342"/>
      <c r="U5" s="342"/>
    </row>
    <row r="6" spans="1:21" s="343" customFormat="1" ht="31">
      <c r="A6" s="351"/>
      <c r="B6" s="352"/>
      <c r="C6" s="353"/>
      <c r="D6" s="354"/>
      <c r="E6" s="354"/>
      <c r="F6" s="355"/>
      <c r="G6" s="356"/>
      <c r="H6" s="355"/>
      <c r="I6" s="355"/>
      <c r="J6" s="357"/>
      <c r="K6" s="356"/>
      <c r="L6" s="355"/>
      <c r="M6" s="355"/>
      <c r="N6" s="357"/>
      <c r="O6" s="355"/>
      <c r="P6" s="355"/>
      <c r="Q6" s="355"/>
      <c r="R6" s="342"/>
      <c r="S6" s="342"/>
      <c r="T6" s="342"/>
      <c r="U6" s="342"/>
    </row>
    <row r="7" spans="1:21" s="343" customFormat="1" ht="31">
      <c r="A7" s="358"/>
      <c r="B7" s="345" t="s">
        <v>536</v>
      </c>
      <c r="C7" s="359"/>
      <c r="D7" s="337"/>
      <c r="E7" s="360"/>
      <c r="F7" s="355"/>
      <c r="G7" s="356"/>
      <c r="H7" s="355"/>
      <c r="I7" s="355"/>
      <c r="J7" s="361"/>
      <c r="K7" s="356"/>
      <c r="L7" s="355"/>
      <c r="M7" s="355"/>
      <c r="N7" s="355"/>
      <c r="O7" s="355"/>
      <c r="P7" s="355"/>
      <c r="Q7" s="355"/>
      <c r="R7" s="342"/>
      <c r="S7" s="342"/>
      <c r="T7" s="342"/>
      <c r="U7" s="342"/>
    </row>
    <row r="8" spans="1:21" s="343" customFormat="1" ht="31">
      <c r="A8" s="358"/>
      <c r="B8" s="345"/>
      <c r="C8" s="359"/>
      <c r="D8" s="355"/>
      <c r="E8" s="355"/>
      <c r="F8" s="355"/>
      <c r="G8" s="356"/>
      <c r="H8" s="355"/>
      <c r="I8" s="355"/>
      <c r="J8" s="361"/>
      <c r="K8" s="356"/>
      <c r="L8" s="355"/>
      <c r="M8" s="355"/>
      <c r="N8" s="355"/>
      <c r="O8" s="355"/>
      <c r="P8" s="355"/>
      <c r="Q8" s="355"/>
      <c r="R8" s="342"/>
      <c r="S8" s="342"/>
      <c r="T8" s="342"/>
      <c r="U8" s="342"/>
    </row>
    <row r="9" spans="1:21" s="343" customFormat="1" ht="31">
      <c r="A9" s="362"/>
      <c r="B9" s="337" t="s">
        <v>537</v>
      </c>
      <c r="C9" s="363"/>
      <c r="D9" s="362"/>
      <c r="E9" s="362"/>
      <c r="F9" s="362"/>
      <c r="G9" s="362"/>
      <c r="H9" s="362"/>
      <c r="I9" s="362"/>
      <c r="J9" s="364"/>
      <c r="K9" s="362"/>
      <c r="L9" s="362"/>
      <c r="M9" s="362"/>
      <c r="N9" s="362"/>
      <c r="O9" s="362"/>
      <c r="P9" s="362"/>
      <c r="Q9" s="362"/>
      <c r="R9" s="342"/>
      <c r="S9" s="342"/>
      <c r="T9" s="342"/>
      <c r="U9" s="342"/>
    </row>
    <row r="10" spans="1:21" s="343" customFormat="1" ht="31">
      <c r="A10" s="344" t="s">
        <v>10</v>
      </c>
      <c r="B10" s="345" t="s">
        <v>525</v>
      </c>
      <c r="C10" s="346" t="s">
        <v>526</v>
      </c>
      <c r="D10" s="345"/>
      <c r="E10" s="345"/>
      <c r="F10" s="345" t="s">
        <v>527</v>
      </c>
      <c r="G10" s="347" t="s">
        <v>528</v>
      </c>
      <c r="H10" s="345" t="s">
        <v>529</v>
      </c>
      <c r="I10" s="345" t="s">
        <v>530</v>
      </c>
      <c r="J10" s="348" t="s">
        <v>531</v>
      </c>
      <c r="K10" s="347" t="s">
        <v>532</v>
      </c>
      <c r="L10" s="345" t="s">
        <v>529</v>
      </c>
      <c r="M10" s="345" t="s">
        <v>530</v>
      </c>
      <c r="N10" s="349" t="s">
        <v>531</v>
      </c>
      <c r="O10" s="349" t="s">
        <v>533</v>
      </c>
      <c r="P10" s="345" t="s">
        <v>534</v>
      </c>
      <c r="Q10" s="350" t="s">
        <v>535</v>
      </c>
      <c r="R10" s="342"/>
      <c r="S10" s="342"/>
      <c r="T10" s="342"/>
      <c r="U10" s="342"/>
    </row>
    <row r="11" spans="1:21" s="343" customFormat="1" ht="62">
      <c r="A11" s="358" t="s">
        <v>538</v>
      </c>
      <c r="B11" s="345" t="s">
        <v>539</v>
      </c>
      <c r="C11" s="355" t="s">
        <v>540</v>
      </c>
      <c r="D11" s="355">
        <v>2</v>
      </c>
      <c r="E11" s="365">
        <v>1</v>
      </c>
      <c r="F11" s="355" t="s">
        <v>541</v>
      </c>
      <c r="G11" s="356">
        <v>42784</v>
      </c>
      <c r="H11" s="355" t="s">
        <v>56</v>
      </c>
      <c r="I11" s="355"/>
      <c r="J11" s="357">
        <v>0.29166666666666669</v>
      </c>
      <c r="K11" s="356">
        <v>42788</v>
      </c>
      <c r="L11" s="355"/>
      <c r="M11" s="355"/>
      <c r="N11" s="357"/>
      <c r="O11" s="355" t="s">
        <v>542</v>
      </c>
      <c r="P11" s="355"/>
      <c r="Q11" s="366" t="s">
        <v>543</v>
      </c>
      <c r="R11" s="342"/>
      <c r="S11" s="342"/>
      <c r="T11" s="342"/>
      <c r="U11" s="342"/>
    </row>
    <row r="12" spans="1:21" s="343" customFormat="1" ht="31">
      <c r="A12" s="351"/>
      <c r="B12" s="367"/>
      <c r="C12" s="368"/>
      <c r="D12" s="369"/>
      <c r="E12" s="370"/>
      <c r="F12" s="369"/>
      <c r="G12" s="371"/>
      <c r="H12" s="369"/>
      <c r="I12" s="369"/>
      <c r="J12" s="372"/>
      <c r="K12" s="371"/>
      <c r="L12" s="369"/>
      <c r="M12" s="369"/>
      <c r="N12" s="372"/>
      <c r="O12" s="369"/>
      <c r="P12" s="369"/>
      <c r="Q12" s="369"/>
      <c r="R12" s="342"/>
      <c r="S12" s="342"/>
      <c r="T12" s="342"/>
      <c r="U12" s="342"/>
    </row>
    <row r="13" spans="1:21" s="343" customFormat="1" ht="31">
      <c r="A13" s="358"/>
      <c r="B13" s="345" t="s">
        <v>536</v>
      </c>
      <c r="C13" s="359"/>
      <c r="D13" s="337">
        <f>SUM(D11:D12)</f>
        <v>2</v>
      </c>
      <c r="E13" s="360">
        <f>SUM(E11:E12)</f>
        <v>1</v>
      </c>
      <c r="F13" s="355"/>
      <c r="G13" s="356"/>
      <c r="H13" s="355"/>
      <c r="I13" s="355"/>
      <c r="J13" s="361"/>
      <c r="K13" s="356"/>
      <c r="L13" s="355"/>
      <c r="M13" s="355"/>
      <c r="N13" s="355"/>
      <c r="O13" s="355"/>
      <c r="P13" s="355"/>
      <c r="Q13" s="355"/>
      <c r="R13" s="342"/>
      <c r="S13" s="342"/>
      <c r="T13" s="342"/>
      <c r="U13" s="342"/>
    </row>
    <row r="14" spans="1:21" s="343" customFormat="1" ht="31">
      <c r="A14" s="358"/>
      <c r="B14" s="345"/>
      <c r="C14" s="359"/>
      <c r="D14" s="355"/>
      <c r="E14" s="355"/>
      <c r="F14" s="355"/>
      <c r="G14" s="356"/>
      <c r="H14" s="355"/>
      <c r="I14" s="355"/>
      <c r="J14" s="361"/>
      <c r="K14" s="356"/>
      <c r="L14" s="355"/>
      <c r="M14" s="355"/>
      <c r="N14" s="355"/>
      <c r="O14" s="355"/>
      <c r="P14" s="355"/>
      <c r="Q14" s="355"/>
      <c r="R14" s="342"/>
      <c r="S14" s="342"/>
      <c r="T14" s="342"/>
      <c r="U14" s="342"/>
    </row>
    <row r="15" spans="1:21" s="376" customFormat="1" ht="31">
      <c r="A15" s="336"/>
      <c r="B15" s="337" t="s">
        <v>544</v>
      </c>
      <c r="C15" s="346"/>
      <c r="D15" s="345"/>
      <c r="E15" s="345"/>
      <c r="F15" s="345"/>
      <c r="G15" s="349"/>
      <c r="H15" s="345"/>
      <c r="I15" s="345"/>
      <c r="J15" s="373"/>
      <c r="K15" s="374"/>
      <c r="L15" s="336"/>
      <c r="M15" s="336"/>
      <c r="N15" s="336"/>
      <c r="O15" s="336"/>
      <c r="P15" s="336"/>
      <c r="Q15" s="336"/>
      <c r="R15" s="375"/>
      <c r="S15" s="375"/>
      <c r="T15" s="375"/>
      <c r="U15" s="375"/>
    </row>
    <row r="16" spans="1:21" s="376" customFormat="1" ht="31">
      <c r="A16" s="344" t="s">
        <v>10</v>
      </c>
      <c r="B16" s="345" t="s">
        <v>525</v>
      </c>
      <c r="C16" s="346" t="s">
        <v>526</v>
      </c>
      <c r="D16" s="345"/>
      <c r="E16" s="345"/>
      <c r="F16" s="345" t="s">
        <v>527</v>
      </c>
      <c r="G16" s="347" t="s">
        <v>528</v>
      </c>
      <c r="H16" s="345" t="s">
        <v>529</v>
      </c>
      <c r="I16" s="345" t="s">
        <v>530</v>
      </c>
      <c r="J16" s="348" t="s">
        <v>531</v>
      </c>
      <c r="K16" s="347" t="s">
        <v>532</v>
      </c>
      <c r="L16" s="345" t="s">
        <v>529</v>
      </c>
      <c r="M16" s="345" t="s">
        <v>530</v>
      </c>
      <c r="N16" s="349" t="s">
        <v>531</v>
      </c>
      <c r="O16" s="349" t="s">
        <v>533</v>
      </c>
      <c r="P16" s="377" t="s">
        <v>534</v>
      </c>
      <c r="Q16" s="350" t="s">
        <v>535</v>
      </c>
      <c r="R16" s="375"/>
      <c r="S16" s="375"/>
      <c r="T16" s="375"/>
      <c r="U16" s="375"/>
    </row>
    <row r="17" spans="1:21" s="376" customFormat="1" ht="31">
      <c r="A17" s="358" t="s">
        <v>545</v>
      </c>
      <c r="B17" s="345" t="s">
        <v>546</v>
      </c>
      <c r="C17" s="355" t="s">
        <v>547</v>
      </c>
      <c r="D17" s="355">
        <v>2</v>
      </c>
      <c r="E17" s="365">
        <v>1</v>
      </c>
      <c r="F17" s="355" t="s">
        <v>548</v>
      </c>
      <c r="G17" s="356">
        <v>42784</v>
      </c>
      <c r="H17" s="355" t="s">
        <v>549</v>
      </c>
      <c r="I17" s="355"/>
      <c r="J17" s="357">
        <v>0.33333333333333331</v>
      </c>
      <c r="K17" s="356">
        <v>42788</v>
      </c>
      <c r="L17" s="355" t="s">
        <v>550</v>
      </c>
      <c r="M17" s="355" t="s">
        <v>551</v>
      </c>
      <c r="N17" s="357">
        <v>0.79166666666666663</v>
      </c>
      <c r="O17" s="355" t="s">
        <v>552</v>
      </c>
      <c r="P17" s="355"/>
      <c r="Q17" s="366" t="s">
        <v>553</v>
      </c>
      <c r="R17" s="375"/>
      <c r="S17" s="375"/>
      <c r="T17" s="375"/>
      <c r="U17" s="375"/>
    </row>
    <row r="18" spans="1:21" s="376" customFormat="1" ht="31">
      <c r="A18" s="378"/>
      <c r="B18" s="352"/>
      <c r="C18" s="354"/>
      <c r="D18" s="354"/>
      <c r="E18" s="379"/>
      <c r="F18" s="354"/>
      <c r="G18" s="380"/>
      <c r="H18" s="354"/>
      <c r="I18" s="354"/>
      <c r="J18" s="381"/>
      <c r="K18" s="380"/>
      <c r="L18" s="354"/>
      <c r="M18" s="354"/>
      <c r="N18" s="381"/>
      <c r="O18" s="354"/>
      <c r="P18" s="354"/>
      <c r="Q18" s="382"/>
      <c r="R18" s="375"/>
      <c r="S18" s="375"/>
      <c r="T18" s="375"/>
      <c r="U18" s="375"/>
    </row>
    <row r="19" spans="1:21" s="376" customFormat="1" ht="31">
      <c r="A19" s="358"/>
      <c r="B19" s="345" t="s">
        <v>536</v>
      </c>
      <c r="C19" s="359"/>
      <c r="D19" s="337">
        <f>SUM(D17:D18)</f>
        <v>2</v>
      </c>
      <c r="E19" s="360">
        <f>SUM(E17:E18)</f>
        <v>1</v>
      </c>
      <c r="F19" s="355"/>
      <c r="G19" s="356"/>
      <c r="H19" s="355"/>
      <c r="I19" s="355"/>
      <c r="J19" s="361"/>
      <c r="K19" s="356"/>
      <c r="L19" s="356"/>
      <c r="M19" s="355"/>
      <c r="N19" s="357"/>
      <c r="O19" s="357"/>
      <c r="P19" s="355"/>
      <c r="Q19" s="355"/>
      <c r="R19" s="375"/>
      <c r="S19" s="375"/>
      <c r="T19" s="375"/>
      <c r="U19" s="375"/>
    </row>
    <row r="20" spans="1:21" s="376" customFormat="1" ht="31">
      <c r="A20" s="358"/>
      <c r="B20" s="345"/>
      <c r="C20" s="359"/>
      <c r="D20" s="355"/>
      <c r="E20" s="355"/>
      <c r="F20" s="355"/>
      <c r="G20" s="356"/>
      <c r="H20" s="355"/>
      <c r="I20" s="355"/>
      <c r="J20" s="361"/>
      <c r="K20" s="356"/>
      <c r="L20" s="356"/>
      <c r="M20" s="355"/>
      <c r="N20" s="357"/>
      <c r="O20" s="357"/>
      <c r="P20" s="355"/>
      <c r="Q20" s="355"/>
      <c r="R20" s="375"/>
      <c r="S20" s="375"/>
      <c r="T20" s="375"/>
      <c r="U20" s="375"/>
    </row>
    <row r="21" spans="1:21" s="376" customFormat="1" ht="31">
      <c r="A21" s="383"/>
      <c r="B21" s="337" t="s">
        <v>554</v>
      </c>
      <c r="C21" s="384"/>
      <c r="D21" s="337"/>
      <c r="E21" s="337"/>
      <c r="F21" s="383"/>
      <c r="G21" s="383"/>
      <c r="H21" s="383"/>
      <c r="I21" s="383"/>
      <c r="J21" s="385"/>
      <c r="K21" s="383"/>
      <c r="L21" s="383"/>
      <c r="M21" s="383"/>
      <c r="N21" s="383"/>
      <c r="O21" s="383"/>
      <c r="P21" s="383"/>
      <c r="Q21" s="383"/>
      <c r="R21" s="386"/>
      <c r="S21" s="375"/>
      <c r="T21" s="375"/>
      <c r="U21" s="375"/>
    </row>
    <row r="22" spans="1:21" s="376" customFormat="1" ht="31">
      <c r="A22" s="344" t="s">
        <v>10</v>
      </c>
      <c r="B22" s="337" t="s">
        <v>525</v>
      </c>
      <c r="C22" s="384" t="s">
        <v>526</v>
      </c>
      <c r="D22" s="337"/>
      <c r="E22" s="337"/>
      <c r="F22" s="337" t="s">
        <v>527</v>
      </c>
      <c r="G22" s="387" t="s">
        <v>528</v>
      </c>
      <c r="H22" s="337" t="s">
        <v>529</v>
      </c>
      <c r="I22" s="337" t="s">
        <v>530</v>
      </c>
      <c r="J22" s="388" t="s">
        <v>531</v>
      </c>
      <c r="K22" s="387" t="s">
        <v>532</v>
      </c>
      <c r="L22" s="337" t="s">
        <v>529</v>
      </c>
      <c r="M22" s="337" t="s">
        <v>530</v>
      </c>
      <c r="N22" s="389" t="s">
        <v>531</v>
      </c>
      <c r="O22" s="389" t="s">
        <v>533</v>
      </c>
      <c r="P22" s="350" t="s">
        <v>534</v>
      </c>
      <c r="Q22" s="350" t="s">
        <v>535</v>
      </c>
      <c r="R22" s="386"/>
      <c r="S22" s="375"/>
      <c r="T22" s="375"/>
      <c r="U22" s="375"/>
    </row>
    <row r="23" spans="1:21" s="376" customFormat="1" ht="31">
      <c r="A23" s="378"/>
      <c r="B23" s="352"/>
      <c r="C23" s="353"/>
      <c r="D23" s="354"/>
      <c r="E23" s="354"/>
      <c r="F23" s="355"/>
      <c r="G23" s="356"/>
      <c r="H23" s="355"/>
      <c r="I23" s="355"/>
      <c r="J23" s="357"/>
      <c r="K23" s="356"/>
      <c r="L23" s="355"/>
      <c r="M23" s="355"/>
      <c r="N23" s="357"/>
      <c r="O23" s="355"/>
      <c r="P23" s="355"/>
      <c r="Q23" s="366"/>
      <c r="R23" s="375"/>
      <c r="S23" s="375"/>
      <c r="T23" s="375"/>
      <c r="U23" s="375"/>
    </row>
    <row r="24" spans="1:21" s="376" customFormat="1" ht="31">
      <c r="A24" s="383"/>
      <c r="B24" s="337" t="s">
        <v>536</v>
      </c>
      <c r="C24" s="384"/>
      <c r="D24" s="337"/>
      <c r="E24" s="337"/>
      <c r="F24" s="383"/>
      <c r="G24" s="383"/>
      <c r="H24" s="383"/>
      <c r="I24" s="383"/>
      <c r="J24" s="385"/>
      <c r="K24" s="383"/>
      <c r="L24" s="383"/>
      <c r="M24" s="383"/>
      <c r="N24" s="383"/>
      <c r="O24" s="383"/>
      <c r="P24" s="383"/>
      <c r="Q24" s="383"/>
      <c r="R24" s="375"/>
      <c r="S24" s="375"/>
      <c r="T24" s="375"/>
      <c r="U24" s="375"/>
    </row>
    <row r="25" spans="1:21" s="394" customFormat="1">
      <c r="A25" s="390"/>
      <c r="B25" s="390"/>
      <c r="C25" s="390"/>
      <c r="D25" s="390"/>
      <c r="E25" s="390"/>
      <c r="F25" s="390"/>
      <c r="G25" s="390"/>
      <c r="H25" s="390"/>
      <c r="I25" s="390"/>
      <c r="J25" s="391"/>
      <c r="K25" s="390"/>
      <c r="L25" s="390"/>
      <c r="M25" s="390"/>
      <c r="N25" s="390"/>
      <c r="O25" s="390"/>
      <c r="P25" s="390"/>
      <c r="Q25" s="392"/>
      <c r="R25" s="393"/>
      <c r="S25" s="393"/>
      <c r="T25" s="393"/>
      <c r="U25" s="393"/>
    </row>
    <row r="26" spans="1:21" s="394" customFormat="1">
      <c r="A26" s="390"/>
      <c r="B26" s="390"/>
      <c r="C26" s="390"/>
      <c r="D26" s="390"/>
      <c r="E26" s="390"/>
      <c r="F26" s="390"/>
      <c r="G26" s="390"/>
      <c r="H26" s="390"/>
      <c r="I26" s="390"/>
      <c r="J26" s="391"/>
      <c r="K26" s="390"/>
      <c r="L26" s="390"/>
      <c r="M26" s="390"/>
      <c r="N26" s="390"/>
      <c r="O26" s="390"/>
      <c r="P26" s="390"/>
      <c r="Q26" s="392"/>
      <c r="R26" s="393"/>
      <c r="S26" s="393"/>
      <c r="T26" s="393"/>
      <c r="U26" s="393"/>
    </row>
    <row r="27" spans="1:21" s="394" customFormat="1">
      <c r="A27" s="390"/>
      <c r="B27" s="390"/>
      <c r="C27" s="390"/>
      <c r="D27" s="390"/>
      <c r="E27" s="390"/>
      <c r="F27" s="390"/>
      <c r="G27" s="390"/>
      <c r="H27" s="390"/>
      <c r="I27" s="390"/>
      <c r="J27" s="391"/>
      <c r="K27" s="390"/>
      <c r="L27" s="390"/>
      <c r="M27" s="390"/>
      <c r="N27" s="390"/>
      <c r="O27" s="390"/>
      <c r="P27" s="390"/>
      <c r="Q27" s="392"/>
      <c r="R27" s="393"/>
      <c r="S27" s="393"/>
      <c r="T27" s="393"/>
      <c r="U27" s="393"/>
    </row>
    <row r="28" spans="1:21" s="394" customFormat="1">
      <c r="A28" s="390"/>
      <c r="B28" s="390"/>
      <c r="C28" s="390"/>
      <c r="D28" s="390"/>
      <c r="E28" s="390"/>
      <c r="F28" s="390"/>
      <c r="G28" s="390"/>
      <c r="H28" s="390"/>
      <c r="I28" s="390"/>
      <c r="J28" s="391"/>
      <c r="K28" s="390"/>
      <c r="L28" s="390"/>
      <c r="M28" s="390"/>
      <c r="N28" s="390"/>
      <c r="O28" s="390"/>
      <c r="P28" s="390"/>
      <c r="Q28" s="392"/>
      <c r="R28" s="393"/>
      <c r="S28" s="393"/>
      <c r="T28" s="393"/>
      <c r="U28" s="393"/>
    </row>
    <row r="29" spans="1:21" s="394" customFormat="1">
      <c r="A29" s="390"/>
      <c r="B29" s="390"/>
      <c r="C29" s="390"/>
      <c r="D29" s="390"/>
      <c r="E29" s="390"/>
      <c r="F29" s="390"/>
      <c r="G29" s="390"/>
      <c r="H29" s="390"/>
      <c r="I29" s="390"/>
      <c r="J29" s="391"/>
      <c r="K29" s="390"/>
      <c r="L29" s="390"/>
      <c r="M29" s="390"/>
      <c r="N29" s="390"/>
      <c r="O29" s="390"/>
      <c r="P29" s="390"/>
      <c r="Q29" s="392"/>
      <c r="R29" s="393"/>
      <c r="S29" s="393"/>
      <c r="T29" s="393"/>
      <c r="U29" s="393"/>
    </row>
    <row r="30" spans="1:21" s="396" customFormat="1">
      <c r="A30" s="390"/>
      <c r="B30" s="390"/>
      <c r="C30" s="390"/>
      <c r="D30" s="390"/>
      <c r="E30" s="390"/>
      <c r="F30" s="390"/>
      <c r="G30" s="390"/>
      <c r="H30" s="390"/>
      <c r="I30" s="390"/>
      <c r="J30" s="391"/>
      <c r="K30" s="390"/>
      <c r="L30" s="390"/>
      <c r="M30" s="390"/>
      <c r="N30" s="390"/>
      <c r="O30" s="390"/>
      <c r="P30" s="390"/>
      <c r="Q30" s="392"/>
      <c r="R30" s="395"/>
      <c r="S30" s="395"/>
      <c r="T30" s="395"/>
      <c r="U30" s="395"/>
    </row>
    <row r="31" spans="1:21" s="396" customFormat="1">
      <c r="A31" s="390"/>
      <c r="B31" s="390"/>
      <c r="C31" s="390"/>
      <c r="D31" s="390"/>
      <c r="E31" s="390"/>
      <c r="F31" s="390"/>
      <c r="G31" s="390"/>
      <c r="H31" s="390"/>
      <c r="I31" s="390"/>
      <c r="J31" s="391"/>
      <c r="K31" s="390"/>
      <c r="L31" s="390"/>
      <c r="M31" s="390"/>
      <c r="N31" s="390"/>
      <c r="O31" s="390"/>
      <c r="P31" s="390"/>
      <c r="Q31" s="392"/>
      <c r="R31" s="395"/>
      <c r="S31" s="395"/>
      <c r="T31" s="395"/>
      <c r="U31" s="395"/>
    </row>
    <row r="32" spans="1:21" s="396" customFormat="1">
      <c r="A32" s="390"/>
      <c r="B32" s="390"/>
      <c r="C32" s="390"/>
      <c r="D32" s="390"/>
      <c r="E32" s="390"/>
      <c r="F32" s="390"/>
      <c r="G32" s="390"/>
      <c r="H32" s="390"/>
      <c r="I32" s="390"/>
      <c r="J32" s="391"/>
      <c r="K32" s="390"/>
      <c r="L32" s="390"/>
      <c r="M32" s="390"/>
      <c r="N32" s="390"/>
      <c r="O32" s="390"/>
      <c r="P32" s="390"/>
      <c r="Q32" s="392"/>
      <c r="R32" s="395"/>
      <c r="S32" s="395"/>
      <c r="T32" s="395"/>
      <c r="U32" s="395"/>
    </row>
    <row r="33" spans="1:22" s="396" customFormat="1">
      <c r="A33" s="390"/>
      <c r="B33" s="390"/>
      <c r="C33" s="390"/>
      <c r="D33" s="390"/>
      <c r="E33" s="390"/>
      <c r="F33" s="390"/>
      <c r="G33" s="390"/>
      <c r="H33" s="390"/>
      <c r="I33" s="390"/>
      <c r="J33" s="391"/>
      <c r="K33" s="390"/>
      <c r="L33" s="390"/>
      <c r="M33" s="390"/>
      <c r="N33" s="390"/>
      <c r="O33" s="390"/>
      <c r="P33" s="390"/>
      <c r="Q33" s="392"/>
      <c r="R33" s="395"/>
      <c r="S33" s="395"/>
      <c r="T33" s="395"/>
      <c r="U33" s="395"/>
    </row>
    <row r="34" spans="1:22" s="396" customFormat="1">
      <c r="A34" s="390"/>
      <c r="B34" s="390"/>
      <c r="C34" s="390"/>
      <c r="D34" s="390"/>
      <c r="E34" s="390"/>
      <c r="F34" s="390"/>
      <c r="G34" s="390"/>
      <c r="H34" s="390"/>
      <c r="I34" s="390"/>
      <c r="J34" s="391"/>
      <c r="K34" s="390"/>
      <c r="L34" s="390"/>
      <c r="M34" s="390"/>
      <c r="N34" s="390"/>
      <c r="O34" s="390"/>
      <c r="P34" s="390"/>
      <c r="Q34" s="392"/>
      <c r="R34" s="395"/>
      <c r="S34" s="395"/>
      <c r="T34" s="395"/>
      <c r="U34" s="395"/>
    </row>
    <row r="35" spans="1:22" s="396" customFormat="1">
      <c r="A35" s="390"/>
      <c r="B35" s="390"/>
      <c r="C35" s="390"/>
      <c r="D35" s="390"/>
      <c r="E35" s="390"/>
      <c r="F35" s="390"/>
      <c r="G35" s="390"/>
      <c r="H35" s="390"/>
      <c r="I35" s="390"/>
      <c r="J35" s="391"/>
      <c r="K35" s="390"/>
      <c r="L35" s="390"/>
      <c r="M35" s="390"/>
      <c r="N35" s="390"/>
      <c r="O35" s="390"/>
      <c r="P35" s="390"/>
      <c r="Q35" s="392"/>
      <c r="R35" s="395"/>
      <c r="S35" s="395"/>
      <c r="T35" s="395"/>
      <c r="U35" s="395"/>
    </row>
    <row r="36" spans="1:22" s="396" customFormat="1">
      <c r="A36" s="390"/>
      <c r="B36" s="390"/>
      <c r="C36" s="390"/>
      <c r="D36" s="390"/>
      <c r="E36" s="390"/>
      <c r="F36" s="390"/>
      <c r="G36" s="390"/>
      <c r="H36" s="390"/>
      <c r="I36" s="390"/>
      <c r="J36" s="391"/>
      <c r="K36" s="390"/>
      <c r="L36" s="390"/>
      <c r="M36" s="390"/>
      <c r="N36" s="390"/>
      <c r="O36" s="390"/>
      <c r="P36" s="390"/>
      <c r="Q36" s="392"/>
      <c r="R36" s="395"/>
      <c r="S36" s="395"/>
      <c r="T36" s="395"/>
      <c r="U36" s="395"/>
    </row>
    <row r="37" spans="1:22" s="396" customFormat="1">
      <c r="A37" s="390"/>
      <c r="B37" s="390"/>
      <c r="C37" s="390"/>
      <c r="D37" s="390"/>
      <c r="E37" s="390"/>
      <c r="F37" s="390"/>
      <c r="G37" s="390"/>
      <c r="H37" s="390"/>
      <c r="I37" s="390"/>
      <c r="J37" s="391"/>
      <c r="K37" s="390"/>
      <c r="L37" s="390"/>
      <c r="M37" s="390"/>
      <c r="N37" s="390"/>
      <c r="O37" s="390"/>
      <c r="P37" s="390"/>
      <c r="Q37" s="392"/>
      <c r="R37" s="395"/>
      <c r="S37" s="395"/>
      <c r="T37" s="395"/>
      <c r="U37" s="395"/>
    </row>
    <row r="38" spans="1:22">
      <c r="R38" s="397"/>
      <c r="V38" s="390"/>
    </row>
    <row r="39" spans="1:22">
      <c r="R39" s="397"/>
      <c r="V39" s="390"/>
    </row>
    <row r="40" spans="1:22">
      <c r="R40" s="397"/>
      <c r="V40" s="390"/>
    </row>
    <row r="41" spans="1:22">
      <c r="R41" s="397"/>
      <c r="V41" s="390"/>
    </row>
    <row r="42" spans="1:22">
      <c r="R42" s="397"/>
      <c r="V42" s="390"/>
    </row>
    <row r="43" spans="1:22">
      <c r="V43" s="390"/>
    </row>
    <row r="44" spans="1:22" ht="21">
      <c r="Q44" s="390"/>
      <c r="R44" s="397"/>
      <c r="V44" s="390"/>
    </row>
    <row r="45" spans="1:22" ht="21">
      <c r="Q45" s="390"/>
      <c r="R45" s="397"/>
      <c r="V45" s="390"/>
    </row>
    <row r="46" spans="1:22" ht="21">
      <c r="J46" s="390"/>
      <c r="Q46" s="390"/>
      <c r="R46" s="397"/>
      <c r="V46" s="390"/>
    </row>
    <row r="47" spans="1:22" ht="21">
      <c r="J47" s="390"/>
      <c r="Q47" s="390"/>
      <c r="R47" s="397"/>
      <c r="V47" s="390"/>
    </row>
    <row r="48" spans="1:22" ht="21">
      <c r="J48" s="390"/>
      <c r="Q48" s="390"/>
      <c r="R48" s="397"/>
      <c r="V48" s="390"/>
    </row>
    <row r="49" spans="10:22" ht="21">
      <c r="J49" s="390"/>
      <c r="Q49" s="390"/>
      <c r="R49" s="397"/>
      <c r="V49" s="390"/>
    </row>
    <row r="50" spans="10:22" ht="21">
      <c r="J50" s="390"/>
      <c r="Q50" s="390"/>
      <c r="R50" s="397"/>
      <c r="V50" s="390"/>
    </row>
    <row r="51" spans="10:22" ht="21">
      <c r="J51" s="390"/>
      <c r="Q51" s="390"/>
      <c r="R51" s="397"/>
      <c r="V51" s="390"/>
    </row>
    <row r="52" spans="10:22" ht="21">
      <c r="J52" s="390"/>
      <c r="Q52" s="390"/>
      <c r="R52" s="397"/>
      <c r="V52" s="390"/>
    </row>
  </sheetData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GUIDE</vt:lpstr>
      <vt:lpstr>NY#1</vt:lpstr>
      <vt:lpstr>WP+WT#1</vt:lpstr>
      <vt:lpstr>SK1+SK2#1</vt:lpstr>
      <vt:lpstr>DC#1</vt:lpstr>
      <vt:lpstr>BO#1</vt:lpstr>
      <vt:lpstr>NF#1</vt:lpstr>
      <vt:lpstr>BRK SHUTTLE</vt:lpstr>
      <vt:lpstr>EC NY 上车</vt:lpstr>
      <vt:lpstr>NB3</vt:lpstr>
      <vt:lpstr>美东接驳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cp:lastPrinted>2017-02-18T03:22:30Z</cp:lastPrinted>
  <dcterms:created xsi:type="dcterms:W3CDTF">2016-11-24T22:19:02Z</dcterms:created>
  <dcterms:modified xsi:type="dcterms:W3CDTF">2017-02-18T03:22:41Z</dcterms:modified>
</cp:coreProperties>
</file>