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autoCompressPictures="0"/>
  <bookViews>
    <workbookView xWindow="3640" yWindow="-380" windowWidth="23820" windowHeight="14020"/>
  </bookViews>
  <sheets>
    <sheet name="GUIDE" sheetId="14" r:id="rId1"/>
    <sheet name="NY#1" sheetId="2" r:id="rId2"/>
    <sheet name="WP+WT#1" sheetId="3" r:id="rId3"/>
    <sheet name="PH#1" sheetId="10" r:id="rId4"/>
    <sheet name="CB#1" sheetId="11" r:id="rId5"/>
    <sheet name="DC#1" sheetId="4" r:id="rId6"/>
    <sheet name="DC#2" sheetId="5" r:id="rId7"/>
    <sheet name="DC#3" sheetId="6" r:id="rId8"/>
    <sheet name="CB2-A#1" sheetId="12" r:id="rId9"/>
    <sheet name="CB2-B+C#1" sheetId="13" r:id="rId10"/>
    <sheet name="BO#1" sheetId="7" r:id="rId11"/>
    <sheet name="NF#1" sheetId="8" r:id="rId12"/>
    <sheet name="NF+NT#2" sheetId="9" r:id="rId13"/>
    <sheet name="BRK SHUTTLE" sheetId="1" r:id="rId14"/>
    <sheet name="美东接驳" sheetId="15" r:id="rId15"/>
    <sheet name="EC NY上车" sheetId="16" r:id="rId16"/>
    <sheet name="NY5C BUS#9" sheetId="17" r:id="rId17"/>
  </sheets>
  <definedNames>
    <definedName name="Z_0E2E5A0C_4D31_4171_BB31_43C52DDFBB81_.wvu.PrintArea" localSheetId="11" hidden="1">'NF#1'!$A$1:$P$68</definedName>
    <definedName name="Z_0E2E5A0C_4D31_4171_BB31_43C52DDFBB81_.wvu.PrintArea" localSheetId="12" hidden="1">'NF+NT#2'!$A$1:$P$68</definedName>
    <definedName name="Z_37078AAD_CF0F_472D_A584_BDD3D48F740A_.wvu.PrintArea" localSheetId="8" hidden="1">'CB2-A#1'!$A$1:$O$39</definedName>
    <definedName name="Z_8A0E946C_847E_45A7_865F_BAC2EBBD9A16_.wvu.PrintArea" localSheetId="5" hidden="1">'DC#1'!$A$1:$S$50</definedName>
    <definedName name="Z_8A0E946C_847E_45A7_865F_BAC2EBBD9A16_.wvu.PrintArea" localSheetId="6" hidden="1">'DC#2'!$A$1:$S$50</definedName>
    <definedName name="Z_8A0E946C_847E_45A7_865F_BAC2EBBD9A16_.wvu.PrintArea" localSheetId="7" hidden="1">'DC#3'!$A$1:$S$50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7" l="1"/>
  <c r="P26" i="17"/>
  <c r="F17" i="17"/>
  <c r="E17" i="17"/>
  <c r="N12" i="17"/>
  <c r="N10" i="17"/>
  <c r="N9" i="17"/>
  <c r="N6" i="17"/>
  <c r="N13" i="17"/>
  <c r="N3" i="17"/>
  <c r="D40" i="15"/>
  <c r="C40" i="15"/>
  <c r="D28" i="15"/>
  <c r="C28" i="15"/>
  <c r="D16" i="15"/>
  <c r="C16" i="15"/>
  <c r="N12" i="13"/>
  <c r="N11" i="13"/>
  <c r="N10" i="13"/>
  <c r="N9" i="13"/>
  <c r="N8" i="13"/>
  <c r="N7" i="13"/>
  <c r="N6" i="13"/>
  <c r="N5" i="13"/>
  <c r="N4" i="13"/>
  <c r="N14" i="13"/>
  <c r="N3" i="13"/>
  <c r="N12" i="12"/>
  <c r="N11" i="12"/>
  <c r="N10" i="12"/>
  <c r="N9" i="12"/>
  <c r="N8" i="12"/>
  <c r="N7" i="12"/>
  <c r="N6" i="12"/>
  <c r="N5" i="12"/>
  <c r="N4" i="12"/>
  <c r="N14" i="12"/>
  <c r="N3" i="12"/>
  <c r="N12" i="11"/>
  <c r="N11" i="11"/>
  <c r="N10" i="11"/>
  <c r="N9" i="11"/>
  <c r="N8" i="11"/>
  <c r="N7" i="11"/>
  <c r="N6" i="11"/>
  <c r="N5" i="11"/>
  <c r="N4" i="11"/>
  <c r="N14" i="11"/>
  <c r="N3" i="11"/>
  <c r="N12" i="10"/>
  <c r="N11" i="10"/>
  <c r="N10" i="10"/>
  <c r="N9" i="10"/>
  <c r="N8" i="10"/>
  <c r="N7" i="10"/>
  <c r="N6" i="10"/>
  <c r="N5" i="10"/>
  <c r="N4" i="10"/>
  <c r="N14" i="10"/>
  <c r="N3" i="10"/>
  <c r="F35" i="9"/>
  <c r="E35" i="9"/>
  <c r="N12" i="9"/>
  <c r="N11" i="9"/>
  <c r="N10" i="9"/>
  <c r="N9" i="9"/>
  <c r="N8" i="9"/>
  <c r="N7" i="9"/>
  <c r="N6" i="9"/>
  <c r="N5" i="9"/>
  <c r="N4" i="9"/>
  <c r="N14" i="9"/>
  <c r="N3" i="9"/>
  <c r="F28" i="8"/>
  <c r="E28" i="8"/>
  <c r="N12" i="8"/>
  <c r="N11" i="8"/>
  <c r="N10" i="8"/>
  <c r="N9" i="8"/>
  <c r="N8" i="8"/>
  <c r="N7" i="8"/>
  <c r="N6" i="8"/>
  <c r="N5" i="8"/>
  <c r="N4" i="8"/>
  <c r="N14" i="8"/>
  <c r="N3" i="8"/>
  <c r="N4" i="7"/>
  <c r="N5" i="7"/>
  <c r="N6" i="7"/>
  <c r="N7" i="7"/>
  <c r="N8" i="7"/>
  <c r="N9" i="7"/>
  <c r="N10" i="7"/>
  <c r="N11" i="7"/>
  <c r="N12" i="7"/>
  <c r="N14" i="7"/>
  <c r="N3" i="7"/>
  <c r="F10" i="5"/>
  <c r="E10" i="5"/>
  <c r="N9" i="5"/>
  <c r="N12" i="6"/>
  <c r="N11" i="6"/>
  <c r="N10" i="6"/>
  <c r="N9" i="6"/>
  <c r="F9" i="6"/>
  <c r="E9" i="6"/>
  <c r="N8" i="6"/>
  <c r="N7" i="6"/>
  <c r="N6" i="6"/>
  <c r="N5" i="6"/>
  <c r="N4" i="6"/>
  <c r="N12" i="5"/>
  <c r="N11" i="5"/>
  <c r="N10" i="5"/>
  <c r="N8" i="5"/>
  <c r="N7" i="5"/>
  <c r="N6" i="5"/>
  <c r="N5" i="5"/>
  <c r="N4" i="5"/>
  <c r="N14" i="5"/>
  <c r="N3" i="5"/>
  <c r="N14" i="6"/>
  <c r="N3" i="6"/>
  <c r="F19" i="4"/>
  <c r="E19" i="4"/>
  <c r="N12" i="4"/>
  <c r="N11" i="4"/>
  <c r="N10" i="4"/>
  <c r="N9" i="4"/>
  <c r="N8" i="4"/>
  <c r="N7" i="4"/>
  <c r="N6" i="4"/>
  <c r="N5" i="4"/>
  <c r="N4" i="4"/>
  <c r="N14" i="4"/>
  <c r="N3" i="4"/>
  <c r="N12" i="3"/>
  <c r="N11" i="3"/>
  <c r="N10" i="3"/>
  <c r="N9" i="3"/>
  <c r="N8" i="3"/>
  <c r="N7" i="3"/>
  <c r="N6" i="3"/>
  <c r="N5" i="3"/>
  <c r="N4" i="3"/>
  <c r="N14" i="3"/>
  <c r="N3" i="3"/>
  <c r="N12" i="2"/>
  <c r="N11" i="2"/>
  <c r="N10" i="2"/>
  <c r="N9" i="2"/>
  <c r="N8" i="2"/>
  <c r="N7" i="2"/>
  <c r="N6" i="2"/>
  <c r="N5" i="2"/>
  <c r="N4" i="2"/>
  <c r="N14" i="2"/>
  <c r="N3" i="2"/>
  <c r="E12" i="1"/>
</calcChain>
</file>

<file path=xl/comments1.xml><?xml version="1.0" encoding="utf-8"?>
<comments xmlns="http://schemas.openxmlformats.org/spreadsheetml/2006/main">
  <authors>
    <author>Sally Zhang</author>
  </authors>
  <commentList>
    <comment ref="F10" authorId="0">
      <text>
        <r>
          <rPr>
            <b/>
            <sz val="9"/>
            <color indexed="81"/>
            <rFont val="Tahoma"/>
            <family val="2"/>
          </rPr>
          <t>Sally Zhang:</t>
        </r>
        <r>
          <rPr>
            <i/>
            <sz val="9"/>
            <color indexed="81"/>
            <rFont val="Tahoma"/>
            <family val="2"/>
          </rPr>
          <t xml:space="preserve">
2017年1月-8月周日不能出团 可check in
</t>
        </r>
      </text>
    </comment>
  </commentList>
</comments>
</file>

<file path=xl/sharedStrings.xml><?xml version="1.0" encoding="utf-8"?>
<sst xmlns="http://schemas.openxmlformats.org/spreadsheetml/2006/main" count="1774" uniqueCount="841">
  <si>
    <t>*BROOKLYN 7:00 (接客人送到唐人街)</t>
  </si>
  <si>
    <t>組號</t>
  </si>
  <si>
    <t>代理名</t>
  </si>
  <si>
    <t>確認號</t>
  </si>
  <si>
    <t>電話</t>
  </si>
  <si>
    <t>人數</t>
  </si>
  <si>
    <t>房間</t>
  </si>
  <si>
    <t>上車點</t>
  </si>
  <si>
    <t>團號</t>
  </si>
  <si>
    <t>出發日期</t>
  </si>
  <si>
    <t>INVOICE</t>
  </si>
  <si>
    <t>備註</t>
  </si>
  <si>
    <t>日期: 3/18</t>
  </si>
  <si>
    <t>U&amp;U KENIC</t>
  </si>
  <si>
    <t xml:space="preserve">ZITA POKORNY  </t>
  </si>
  <si>
    <t>917-202-0769</t>
  </si>
  <si>
    <t>BRK</t>
  </si>
  <si>
    <t>DS2仙人洞</t>
  </si>
  <si>
    <t>LL147540</t>
  </si>
  <si>
    <t>TAKETOURS</t>
  </si>
  <si>
    <t>FT00-470-9247</t>
  </si>
  <si>
    <t xml:space="preserve"> 976-80777779</t>
  </si>
  <si>
    <t>NF2</t>
  </si>
  <si>
    <t>AUTO</t>
  </si>
  <si>
    <t>KKday.com Int'l Company</t>
  </si>
  <si>
    <t>97751/17KK030204479</t>
  </si>
  <si>
    <t>+14153353569</t>
  </si>
  <si>
    <t>LL147326</t>
  </si>
  <si>
    <t>CTT CHANGED TO BRK</t>
  </si>
  <si>
    <t>T4F</t>
  </si>
  <si>
    <t>E-550957</t>
  </si>
  <si>
    <t>+1 9144195397</t>
  </si>
  <si>
    <t>LL147510</t>
  </si>
  <si>
    <t>MF04-474-9377</t>
  </si>
  <si>
    <t>9292399597</t>
  </si>
  <si>
    <t>MS27-475-3017</t>
  </si>
  <si>
    <t>602-527-1731</t>
  </si>
  <si>
    <t>NT2</t>
  </si>
  <si>
    <t>U-SAVE TRAVEL-MAGGIE</t>
  </si>
  <si>
    <t>YOU/VITA</t>
  </si>
  <si>
    <t>917-885-2198</t>
  </si>
  <si>
    <t>PH1</t>
  </si>
  <si>
    <t>LL148021</t>
  </si>
  <si>
    <t>日期：3-18</t>
  </si>
  <si>
    <t>團：纽约市区游</t>
  </si>
  <si>
    <t>備註/座位#</t>
  </si>
  <si>
    <t>Planed pax</t>
  </si>
  <si>
    <t>飞扬agent261</t>
  </si>
  <si>
    <t>9293657756</t>
  </si>
  <si>
    <t>FLU</t>
  </si>
  <si>
    <t>NY1</t>
  </si>
  <si>
    <t>available seats</t>
  </si>
  <si>
    <t xml:space="preserve"> MS15-475-4347</t>
  </si>
  <si>
    <t>7742534151</t>
  </si>
  <si>
    <t>ChinaTown</t>
  </si>
  <si>
    <t>Flushing</t>
  </si>
  <si>
    <t>Jersey city</t>
  </si>
  <si>
    <t>East Brunswick</t>
  </si>
  <si>
    <t>Parsippany</t>
  </si>
  <si>
    <t>Philadelphia</t>
  </si>
  <si>
    <t>Brooklyn</t>
  </si>
  <si>
    <t>Special</t>
  </si>
  <si>
    <t>Hold</t>
  </si>
  <si>
    <t>TOTAL pax</t>
  </si>
  <si>
    <t>日期：3-18-2017</t>
  </si>
  <si>
    <t>團：奥特莱斯+西点军校一日游</t>
  </si>
  <si>
    <t>East Coast Holidays(Ticket Dept)</t>
  </si>
  <si>
    <t>98284/TD35215/3355896574</t>
  </si>
  <si>
    <t>13305194588</t>
  </si>
  <si>
    <t>SPC</t>
  </si>
  <si>
    <t>WT1</t>
  </si>
  <si>
    <t>LL147986</t>
  </si>
  <si>
    <t>C-2011329-CN</t>
  </si>
  <si>
    <t>86-15733721479</t>
  </si>
  <si>
    <t>LL148084</t>
  </si>
  <si>
    <t>9:00AM 法拉盛</t>
  </si>
  <si>
    <t>團：华盛顿DC2天1夜</t>
  </si>
  <si>
    <t>VAN#3</t>
  </si>
  <si>
    <r>
      <t>DS2 仙人洞+</t>
    </r>
    <r>
      <rPr>
        <b/>
        <sz val="18"/>
        <color rgb="FFFF00FF"/>
        <rFont val="Calibri"/>
        <family val="2"/>
      </rPr>
      <t>DS2C</t>
    </r>
    <r>
      <rPr>
        <b/>
        <sz val="18"/>
        <color theme="1"/>
        <rFont val="Calibri"/>
        <family val="2"/>
      </rPr>
      <t>(仙人洞+DC赏樱)</t>
    </r>
  </si>
  <si>
    <t>FT27-470-6567</t>
  </si>
  <si>
    <t>JCC</t>
  </si>
  <si>
    <t>MF19-473-1607</t>
  </si>
  <si>
    <t>2014236375;5513589331</t>
  </si>
  <si>
    <t>WANNAR TRAVEL</t>
  </si>
  <si>
    <t>97917/P17030654644</t>
  </si>
  <si>
    <t>+86 13960902655</t>
  </si>
  <si>
    <t>CTT</t>
  </si>
  <si>
    <t>DS2C</t>
  </si>
  <si>
    <t>LL147538</t>
  </si>
  <si>
    <t>CCH-MS.WANG</t>
  </si>
  <si>
    <t>929-500-6533</t>
  </si>
  <si>
    <t>LL147559</t>
  </si>
  <si>
    <t>高顶VAN--14 PAX ONLY</t>
  </si>
  <si>
    <t>BUS#1</t>
  </si>
  <si>
    <r>
      <t>DC2/</t>
    </r>
    <r>
      <rPr>
        <b/>
        <sz val="20"/>
        <color rgb="FFFF00FF"/>
        <rFont val="Calibri"/>
        <family val="2"/>
      </rPr>
      <t>DC2C</t>
    </r>
    <r>
      <rPr>
        <b/>
        <sz val="20"/>
        <color theme="1"/>
        <rFont val="Calibri"/>
        <family val="2"/>
      </rPr>
      <t>(赏樱)</t>
    </r>
  </si>
  <si>
    <t>CCH 97918 LL147539CXL</t>
  </si>
  <si>
    <t>FT29-470-9007</t>
  </si>
  <si>
    <t xml:space="preserve"> 3477847168</t>
  </si>
  <si>
    <t>DC2</t>
  </si>
  <si>
    <t>Wannar Travel 96796/ P17020116835 2pax LL146290 CXL</t>
  </si>
  <si>
    <t>E-545698</t>
  </si>
  <si>
    <t>+1 347-624-1468</t>
  </si>
  <si>
    <t>DC2C</t>
  </si>
  <si>
    <t>LL146802</t>
  </si>
  <si>
    <t>TAKETOURS DF15-462-5057X1PAX CHANGE TO 5/20</t>
  </si>
  <si>
    <t>C-588930-CN/
 li tao</t>
  </si>
  <si>
    <t xml:space="preserve">6264206281
</t>
  </si>
  <si>
    <t>LL147443</t>
  </si>
  <si>
    <t>公司tiffany 97776/F21481 X1 CXL INV#LL147347</t>
  </si>
  <si>
    <t>CCH-SALES1</t>
  </si>
  <si>
    <t>347-863-5890</t>
  </si>
  <si>
    <t>LL147698</t>
  </si>
  <si>
    <t>T4F E-548002 LL147153 CHANGE TO 3/25</t>
  </si>
  <si>
    <t>金色CATHY</t>
  </si>
  <si>
    <t>919-641-8683</t>
  </si>
  <si>
    <t>LL147766</t>
  </si>
  <si>
    <r>
      <rPr>
        <b/>
        <sz val="11"/>
        <rFont val="Calibri"/>
        <family val="2"/>
      </rPr>
      <t>SEAT#14-16</t>
    </r>
    <r>
      <rPr>
        <sz val="11"/>
        <color theme="1"/>
        <rFont val="Calibri"/>
        <family val="2"/>
      </rPr>
      <t xml:space="preserve"> 客人在普林斯顿大学上车,
DROP OFF ON EDI, charge $200 penalty for reschedule?</t>
    </r>
  </si>
  <si>
    <t>佳美CARRIE</t>
  </si>
  <si>
    <t>917-805-7727</t>
  </si>
  <si>
    <t>DC2A</t>
  </si>
  <si>
    <t>LL147775</t>
  </si>
  <si>
    <t>SEAT#17.18</t>
  </si>
  <si>
    <t>新联合STEVEN</t>
  </si>
  <si>
    <t>13774205454</t>
  </si>
  <si>
    <t>LL147825</t>
  </si>
  <si>
    <t>seat#19-23</t>
  </si>
  <si>
    <t xml:space="preserve">ME21-474-6487 </t>
  </si>
  <si>
    <t>9148821968</t>
  </si>
  <si>
    <t>纳美FLY</t>
  </si>
  <si>
    <t>wang/yue</t>
  </si>
  <si>
    <t>9175456979</t>
  </si>
  <si>
    <t>LL147970</t>
  </si>
  <si>
    <t>MF18-474-9767</t>
  </si>
  <si>
    <t>512171999</t>
  </si>
  <si>
    <t>E-554389</t>
  </si>
  <si>
    <t>+1 3479200979</t>
  </si>
  <si>
    <t>LL147978</t>
  </si>
  <si>
    <t>公司MANDY</t>
  </si>
  <si>
    <t>98297/F21608</t>
  </si>
  <si>
    <t>718-666-8685</t>
  </si>
  <si>
    <t>LL148007</t>
  </si>
  <si>
    <t>SEAT#24.27.28; 客人晕车， 如有前面位置， 请调整</t>
  </si>
  <si>
    <t>GOLDEN BUS TOURS</t>
  </si>
  <si>
    <t>973-265-9154</t>
  </si>
  <si>
    <t>EDI</t>
  </si>
  <si>
    <t>LL148013</t>
  </si>
  <si>
    <t>SUNNY US INT'L</t>
  </si>
  <si>
    <t>LIU/JIANXIN</t>
  </si>
  <si>
    <t>01186-13604151191</t>
  </si>
  <si>
    <t>LL148030</t>
  </si>
  <si>
    <t>SEAT#31</t>
  </si>
  <si>
    <t>公司cindy</t>
  </si>
  <si>
    <t xml:space="preserve">98373/F21620 </t>
  </si>
  <si>
    <t>985-232-2662
646-436-1583</t>
  </si>
  <si>
    <t>LL148075</t>
  </si>
  <si>
    <t>SEAT#29.30</t>
  </si>
  <si>
    <t>VAN#2</t>
  </si>
  <si>
    <t>E-549007</t>
  </si>
  <si>
    <t>57 3174341339</t>
  </si>
  <si>
    <t>LL147269</t>
  </si>
  <si>
    <t>E-553765</t>
  </si>
  <si>
    <t>+1 9084636096</t>
  </si>
  <si>
    <t>LL147901</t>
  </si>
  <si>
    <t>E-554416</t>
  </si>
  <si>
    <t>+1 3475993985</t>
  </si>
  <si>
    <t>LL147982</t>
  </si>
  <si>
    <t>E-554536</t>
  </si>
  <si>
    <t>+1 5165547921</t>
  </si>
  <si>
    <t>LL147984</t>
  </si>
  <si>
    <t>MF27-475-1667</t>
  </si>
  <si>
    <t xml:space="preserve"> 2018893458;2018893458</t>
  </si>
  <si>
    <t>VAN--13 PAX ONLY</t>
  </si>
  <si>
    <t>日期：03-18-2017</t>
  </si>
  <si>
    <t>團：2 天波士顿 (BO2)</t>
  </si>
  <si>
    <t xml:space="preserve">Bamba Experience </t>
  </si>
  <si>
    <t>NZ1069501; Emily Osborne</t>
  </si>
  <si>
    <t xml:space="preserve">emilyosborne@outlook.co.nz </t>
  </si>
  <si>
    <t>BO2</t>
  </si>
  <si>
    <t>LL144701</t>
  </si>
  <si>
    <t xml:space="preserve">KKday.com Int'l Company </t>
  </si>
  <si>
    <t>97279/17KK021572648</t>
  </si>
  <si>
    <t>886920851856</t>
  </si>
  <si>
    <t>LL146780</t>
  </si>
  <si>
    <t>FT11-472-7917</t>
  </si>
  <si>
    <t>13476909960</t>
  </si>
  <si>
    <t>E-550636</t>
  </si>
  <si>
    <t>1 7322583449</t>
  </si>
  <si>
    <t>LL147456</t>
  </si>
  <si>
    <t>E-552451</t>
  </si>
  <si>
    <t>1-9174808343</t>
  </si>
  <si>
    <t>LL147723</t>
  </si>
  <si>
    <t>H&amp;J-ALICE</t>
  </si>
  <si>
    <t>LU/SHASHA</t>
  </si>
  <si>
    <t>347-761-9097</t>
  </si>
  <si>
    <t>LL147718</t>
  </si>
  <si>
    <t>SEAT#21.22</t>
  </si>
  <si>
    <t>公司SHERERY</t>
  </si>
  <si>
    <t>98126/F21568#shereryfeng</t>
  </si>
  <si>
    <t>347-399-6945</t>
  </si>
  <si>
    <t>LL147797</t>
  </si>
  <si>
    <t>SEAT#25.26</t>
  </si>
  <si>
    <t xml:space="preserve">彩虹 nancy </t>
  </si>
  <si>
    <t>3104079681</t>
  </si>
  <si>
    <t>LL147841</t>
  </si>
  <si>
    <t>海伦IRIS</t>
  </si>
  <si>
    <t>MS GUO</t>
  </si>
  <si>
    <t>917-770-9249</t>
  </si>
  <si>
    <t>LL147904</t>
  </si>
  <si>
    <t>seat#29-32</t>
  </si>
  <si>
    <t>公司CINDY</t>
  </si>
  <si>
    <t>98348/F21584</t>
  </si>
  <si>
    <t>347-822-5028</t>
  </si>
  <si>
    <t>LL148063</t>
  </si>
  <si>
    <t>SEAT#19.20</t>
  </si>
  <si>
    <t>公司JENNY</t>
  </si>
  <si>
    <t>98375;A28302</t>
  </si>
  <si>
    <t>6466444296</t>
  </si>
  <si>
    <t>LL148079</t>
  </si>
  <si>
    <t>单女配房</t>
  </si>
  <si>
    <t>98429/F21632</t>
  </si>
  <si>
    <t>646-775-5006</t>
  </si>
  <si>
    <t>LL148132</t>
  </si>
  <si>
    <t>SEAT#33 单女配房</t>
  </si>
  <si>
    <t>公司 Cindy 98188/F21584X2 LL147863 CXL</t>
  </si>
  <si>
    <t>團：美境尼加拉瀑布2天(NF2)</t>
  </si>
  <si>
    <t>FS08-470-1117</t>
  </si>
  <si>
    <t>82-10-9960-2036</t>
  </si>
  <si>
    <t>KKDAY</t>
  </si>
  <si>
    <t>97380/17KK021981574</t>
  </si>
  <si>
    <t>12533203296</t>
  </si>
  <si>
    <t>LL146907</t>
  </si>
  <si>
    <t>97379/17KK021981563</t>
  </si>
  <si>
    <t>LL146933</t>
  </si>
  <si>
    <t xml:space="preserve"> MT07-473-3867</t>
  </si>
  <si>
    <t>3478801674;7182755196</t>
  </si>
  <si>
    <t>MT13-473-4267</t>
  </si>
  <si>
    <t>6145863872
sxdsteven@gmail.com</t>
  </si>
  <si>
    <t>MF14-473-6087</t>
  </si>
  <si>
    <t>0048508110538;9174182660</t>
  </si>
  <si>
    <t>E-550120</t>
  </si>
  <si>
    <t>1 5165349906</t>
  </si>
  <si>
    <t>LL147395</t>
  </si>
  <si>
    <t>2257; Ashlie Pankonin</t>
  </si>
  <si>
    <t xml:space="preserve">4024290258 </t>
  </si>
  <si>
    <t>LL147452</t>
  </si>
  <si>
    <t>MF23-473-7667</t>
  </si>
  <si>
    <t>929-342-9806</t>
  </si>
  <si>
    <t>ME26-474-1317</t>
  </si>
  <si>
    <t>2039937779</t>
  </si>
  <si>
    <t>E-552727</t>
  </si>
  <si>
    <t>+1 929 208 7623</t>
  </si>
  <si>
    <t>LL147763</t>
  </si>
  <si>
    <t>98209/17KK031224135</t>
  </si>
  <si>
    <t>13477036307</t>
  </si>
  <si>
    <t>LL147890</t>
  </si>
  <si>
    <t xml:space="preserve">98266/SV17031349196
</t>
  </si>
  <si>
    <t>1 2136106661</t>
  </si>
  <si>
    <t>LL147948</t>
  </si>
  <si>
    <t>MN00-474-1827</t>
  </si>
  <si>
    <t>19284092940;+15055677658</t>
  </si>
  <si>
    <t>change from 3/15</t>
  </si>
  <si>
    <t>MF16-475-1167</t>
  </si>
  <si>
    <t>2672517531;2152729350</t>
  </si>
  <si>
    <t>PAR</t>
  </si>
  <si>
    <t>MS15-475-2847</t>
  </si>
  <si>
    <t>2015620924</t>
  </si>
  <si>
    <t>BUS#2</t>
  </si>
  <si>
    <t>NT2+NF2</t>
  </si>
  <si>
    <t>NT1(A)</t>
  </si>
  <si>
    <t>携程CTRIP</t>
  </si>
  <si>
    <t>2667827784 ;YE/CHANGWEI</t>
  </si>
  <si>
    <t>13802502411</t>
  </si>
  <si>
    <t>LL147729</t>
  </si>
  <si>
    <t>CTT CHANGED TO FLU</t>
  </si>
  <si>
    <t>NT1(B)</t>
  </si>
  <si>
    <t>2667812591；DENG/HUANCAI</t>
  </si>
  <si>
    <t>13802647353</t>
  </si>
  <si>
    <t>LL147730</t>
  </si>
  <si>
    <t>E-552571</t>
  </si>
  <si>
    <t>886 917181525</t>
  </si>
  <si>
    <t>LL147739</t>
  </si>
  <si>
    <t>NT3</t>
  </si>
  <si>
    <t>LULUTRIP</t>
  </si>
  <si>
    <t>170314-354951-445477
Pinol, Emily</t>
  </si>
  <si>
    <t>63-9258667566</t>
  </si>
  <si>
    <t>LL147985</t>
  </si>
  <si>
    <t>NT4</t>
  </si>
  <si>
    <t>NF1</t>
  </si>
  <si>
    <t>MT09-473-3837</t>
  </si>
  <si>
    <t>2012386416;+62 857-1124-0231</t>
  </si>
  <si>
    <t>FT27-473-0477</t>
  </si>
  <si>
    <t>6462040469</t>
  </si>
  <si>
    <t>CHANGED FROM 3/4, HAS BEEN CHARGED $100 Penalty</t>
  </si>
  <si>
    <t>NF3</t>
  </si>
  <si>
    <t>97866/SV17030584232</t>
  </si>
  <si>
    <t>+1 6318802957</t>
  </si>
  <si>
    <t>LL147454</t>
  </si>
  <si>
    <t>NF4</t>
  </si>
  <si>
    <t>MS01-473-7987</t>
  </si>
  <si>
    <t>201 754 2309</t>
  </si>
  <si>
    <t>NF5-A</t>
  </si>
  <si>
    <t>公司JESSICA</t>
  </si>
  <si>
    <t>98256/F21605</t>
  </si>
  <si>
    <t>316-932-0721</t>
  </si>
  <si>
    <t>LL147938</t>
  </si>
  <si>
    <t>SEAT#13-16</t>
  </si>
  <si>
    <t>NF5-B</t>
  </si>
  <si>
    <t>NF6</t>
  </si>
  <si>
    <t>MF18-475-0717</t>
  </si>
  <si>
    <t xml:space="preserve"> 16463392171</t>
  </si>
  <si>
    <t>NF7</t>
  </si>
  <si>
    <t>MF19-475-1097</t>
  </si>
  <si>
    <t>646-597-2955</t>
  </si>
  <si>
    <t>NF8-A</t>
  </si>
  <si>
    <t>ME17-474-0607</t>
  </si>
  <si>
    <t>9737800152</t>
  </si>
  <si>
    <r>
      <t>2 PAX CHANGE TO 3 PAX IN 1 ROOM;</t>
    </r>
    <r>
      <rPr>
        <sz val="11"/>
        <rFont val="宋体"/>
        <family val="2"/>
        <scheme val="minor"/>
      </rPr>
      <t>第3位客人
想在PAR 上车， 已告知代理该巴士不接PAR, 建议客人到JERSEY CITY 上车</t>
    </r>
  </si>
  <si>
    <t>NF8-B</t>
  </si>
  <si>
    <t>第三位客人改在JCC 上车</t>
  </si>
  <si>
    <t>NF9</t>
  </si>
  <si>
    <t>E-554134</t>
  </si>
  <si>
    <t>+380 976960646</t>
  </si>
  <si>
    <t>LL147956</t>
  </si>
  <si>
    <t>NF10</t>
  </si>
  <si>
    <t>MS15-475-2537</t>
  </si>
  <si>
    <t>9145725772</t>
  </si>
  <si>
    <t>NF11</t>
  </si>
  <si>
    <t>公司IVY</t>
  </si>
  <si>
    <t xml:space="preserve">98423/A28307 </t>
  </si>
  <si>
    <t>917-860-5977</t>
  </si>
  <si>
    <t>LL148124</t>
  </si>
  <si>
    <t>SEAT#17.18 请安排 Olivia 车上</t>
  </si>
  <si>
    <t>團：費城國際花展/深度一天遊    (PH1)</t>
  </si>
  <si>
    <t>97157/A28079</t>
  </si>
  <si>
    <t>646-265-7709</t>
  </si>
  <si>
    <t>LL147516</t>
  </si>
  <si>
    <t>FT18-472-7797</t>
  </si>
  <si>
    <t>5512634196;
5512639444</t>
  </si>
  <si>
    <t>MT17-473-4847</t>
  </si>
  <si>
    <t>201 238-1183</t>
  </si>
  <si>
    <t>MT19-474-3657</t>
  </si>
  <si>
    <t>718-596-4426;9292403944</t>
  </si>
  <si>
    <t>5同组A</t>
  </si>
  <si>
    <t>MT13-474-7117</t>
  </si>
  <si>
    <t xml:space="preserve"> 347-348-6083</t>
  </si>
  <si>
    <t>5同组B</t>
  </si>
  <si>
    <t>98257/F21606</t>
  </si>
  <si>
    <t>551-208-1548</t>
  </si>
  <si>
    <t>LL147940</t>
  </si>
  <si>
    <t>2pax change to 1pax</t>
  </si>
  <si>
    <t>公司CHER</t>
  </si>
  <si>
    <t>98229/F21596</t>
  </si>
  <si>
    <t>718-708-9039</t>
  </si>
  <si>
    <t>LL147914</t>
  </si>
  <si>
    <t>高顶VAN---13 PAX  ONLY</t>
  </si>
  <si>
    <t>TAKETOURS FT13-472-6697X2PAX CHANGE TO 3/11</t>
  </si>
  <si>
    <t>LLL Int'l Travel (Flu) 立信 98171x1 LL147845 CXL</t>
  </si>
  <si>
    <t xml:space="preserve">團：華盛頓DC賞櫻一天團(CB1) </t>
  </si>
  <si>
    <t>MF14-473-1307</t>
  </si>
  <si>
    <t>2019367747;
7323723152</t>
  </si>
  <si>
    <t>CB1</t>
  </si>
  <si>
    <t>E-549634</t>
  </si>
  <si>
    <t>+66 818751300</t>
  </si>
  <si>
    <t>LL147494</t>
  </si>
  <si>
    <t xml:space="preserve">97842/F21490 </t>
  </si>
  <si>
    <t>646-643-3882</t>
  </si>
  <si>
    <t>LL147492</t>
  </si>
  <si>
    <t xml:space="preserve">客人3/15下午来电想取消订单, 已告知CHER 出发前3天以内， 行程无法取消 。 </t>
  </si>
  <si>
    <t>MF17-473-5687</t>
  </si>
  <si>
    <t>917-863-9366</t>
  </si>
  <si>
    <t xml:space="preserve">E-550723
</t>
  </si>
  <si>
    <t>6469232846;
6469204444</t>
  </si>
  <si>
    <t>LL147496</t>
  </si>
  <si>
    <t xml:space="preserve">FS13-469-6987 </t>
  </si>
  <si>
    <t>2067658714</t>
  </si>
  <si>
    <t>transfer from 4/1</t>
  </si>
  <si>
    <t>MS10-473-9547</t>
  </si>
  <si>
    <t>19175201321</t>
  </si>
  <si>
    <t>MT03-474-3357</t>
  </si>
  <si>
    <t>414368848</t>
  </si>
  <si>
    <t>MT18-474-7477</t>
  </si>
  <si>
    <t>718-699-1078;917-745-6122</t>
  </si>
  <si>
    <t>E-552697</t>
  </si>
  <si>
    <t>5519981031</t>
  </si>
  <si>
    <t>LL147757</t>
  </si>
  <si>
    <t>2大2小 require front seat</t>
  </si>
  <si>
    <t>201-745-5555</t>
  </si>
  <si>
    <t>LL147965</t>
  </si>
  <si>
    <t>request seat in the back</t>
  </si>
  <si>
    <t>Joy Travel --悦禾旅游</t>
  </si>
  <si>
    <t>98394/GRACE/WU</t>
  </si>
  <si>
    <t>1-6469234146</t>
  </si>
  <si>
    <t>LL148101</t>
  </si>
  <si>
    <t>T4F E- 276091 CXL</t>
  </si>
  <si>
    <t>TAKETOURS ME14-474-1137X2PAX CXL</t>
  </si>
  <si>
    <t>團：費城-華盛頓深度兩天遊    (CB2-A)</t>
  </si>
  <si>
    <t>CCH-NANCY</t>
  </si>
  <si>
    <t>97904/0091-JIA</t>
  </si>
  <si>
    <t>9176099951</t>
  </si>
  <si>
    <t>CB2-A</t>
  </si>
  <si>
    <t>LL147529</t>
  </si>
  <si>
    <t>MS00-473-9197</t>
  </si>
  <si>
    <t>3472881730</t>
  </si>
  <si>
    <t>C-590685-CN</t>
  </si>
  <si>
    <t>1-7323220926</t>
  </si>
  <si>
    <t>LL147801</t>
  </si>
  <si>
    <t>NEW UNITED-ELVA</t>
  </si>
  <si>
    <t>98369/95326</t>
  </si>
  <si>
    <t>347-690-9413</t>
  </si>
  <si>
    <t>LL148074</t>
  </si>
  <si>
    <t>98399/A28303</t>
  </si>
  <si>
    <t xml:space="preserve"> 626-615-3426</t>
  </si>
  <si>
    <t xml:space="preserve">LL148103 </t>
  </si>
  <si>
    <t xml:space="preserve">高顶VAN--13 PAX </t>
  </si>
  <si>
    <t>團：華盛頓DC賞櫻2 天(CB2-B)+(CB2-C)</t>
  </si>
  <si>
    <t>安纳波利斯+赫氏+小人国</t>
  </si>
  <si>
    <t>麻烦出团导游记得提醒客人： 需要携带PHOTO ID 方可进入安纳波利海军军校参观</t>
  </si>
  <si>
    <t>AMERILINK</t>
  </si>
  <si>
    <t>AICT-12135</t>
  </si>
  <si>
    <t>0012089659938</t>
  </si>
  <si>
    <t>CB2-B</t>
  </si>
  <si>
    <t>LL147528</t>
  </si>
  <si>
    <t>98277/P17031496442</t>
  </si>
  <si>
    <t>1312-731-9826</t>
  </si>
  <si>
    <t>LL147975</t>
  </si>
  <si>
    <t>AICT-12130</t>
  </si>
  <si>
    <t>8453993958</t>
  </si>
  <si>
    <t>CB2-C</t>
  </si>
  <si>
    <t>LL147526</t>
  </si>
  <si>
    <t>170316-355477-446977-0 CN
Lin, YingTseng</t>
  </si>
  <si>
    <t>1-6465251373</t>
  </si>
  <si>
    <t>LL148080</t>
  </si>
  <si>
    <t>高顶VAN--13 pax only</t>
  </si>
  <si>
    <t>Departure Date : 3/18/2017</t>
  </si>
  <si>
    <t>SHUTTLE PICKUP人数：FLU 7:00 LL(86)/EC(0), BRK 7:00(18)</t>
  </si>
  <si>
    <t>类别</t>
  </si>
  <si>
    <t>Pick-up</t>
  </si>
  <si>
    <t>Tour Name</t>
  </si>
  <si>
    <t>Bus/Driver's phone</t>
  </si>
  <si>
    <t>天数</t>
  </si>
  <si>
    <t>导游</t>
  </si>
  <si>
    <t>DUTY</t>
  </si>
  <si>
    <t>Phone</t>
  </si>
  <si>
    <t>酒店</t>
    <phoneticPr fontId="0" type="noConversion"/>
  </si>
  <si>
    <t>Notice</t>
  </si>
  <si>
    <t>工作安排</t>
    <phoneticPr fontId="0" type="noConversion"/>
  </si>
  <si>
    <t>LL</t>
  </si>
  <si>
    <t>FLU 6:45</t>
  </si>
  <si>
    <t>SEAN LU</t>
  </si>
  <si>
    <t>917-208-7030</t>
  </si>
  <si>
    <t>Comfort Inn Shady Grove</t>
  </si>
  <si>
    <t>没有美东客人</t>
  </si>
  <si>
    <t>7AM直接到唐人街</t>
  </si>
  <si>
    <t>BRK 6:45</t>
  </si>
  <si>
    <t>2DC2</t>
  </si>
  <si>
    <t>(配)($4/P)N. A. C. INC 高頂 14 (702)/Eddie Bai 917-951-2110</t>
  </si>
  <si>
    <t xml:space="preserve">NICK YAO </t>
  </si>
  <si>
    <t>718-207-6048</t>
  </si>
  <si>
    <t>Comfort Inn Capital Beltway</t>
  </si>
  <si>
    <t>3DS2+DS2C</t>
  </si>
  <si>
    <t xml:space="preserve"> (女配)($4)外租车高顶/15LENA LIN 917-929-9629</t>
  </si>
  <si>
    <t>FELIX XU</t>
  </si>
  <si>
    <t>917-971-7893</t>
  </si>
  <si>
    <t>QUALITY INN TYSONS CORNER</t>
  </si>
  <si>
    <t>1BO2</t>
  </si>
  <si>
    <t xml:space="preserve"> (配) ($4/P) I TRAVEL 57 (268)/韩 917-655-8711</t>
  </si>
  <si>
    <t>JANE WEI</t>
  </si>
  <si>
    <t>989-854-1758</t>
  </si>
  <si>
    <t>Quality Inn &amp; Suites Lexington</t>
  </si>
  <si>
    <t>1NF2</t>
  </si>
  <si>
    <t>(配) ($4/P)m&amp;y 61（383）/chen 917-681-3319</t>
  </si>
  <si>
    <t>DAMON TANG</t>
  </si>
  <si>
    <t>347-251-2867</t>
  </si>
  <si>
    <t>Days Inn at the Falls</t>
  </si>
  <si>
    <t>2NT2+NF2</t>
  </si>
  <si>
    <t xml:space="preserve"> ($4/P)world one bus inc 56(566)/ 孙 917-756-6111</t>
  </si>
  <si>
    <t xml:space="preserve">OLIVIA XIE </t>
  </si>
  <si>
    <t>646-262-5884</t>
  </si>
  <si>
    <t>Quality Hotel &amp; Suites At the Falls</t>
  </si>
  <si>
    <t>1PH1( 费城花展)</t>
  </si>
  <si>
    <t xml:space="preserve"> (配)($4/P)N. A. C. INC 高頂 14 (804)/啊瑋718-427-6444</t>
  </si>
  <si>
    <t>JAMES HUANG</t>
  </si>
  <si>
    <t>347-379-6254</t>
  </si>
  <si>
    <t>1CB1
(DC 赏樱1天)</t>
  </si>
  <si>
    <t>(配) ($4/P)golden age express 59 (831)/ 阿ben 646-688-9686</t>
  </si>
  <si>
    <t>MATHEW FUNG</t>
  </si>
  <si>
    <t>347-925-6161</t>
  </si>
  <si>
    <r>
      <t xml:space="preserve">1CB2-A 
</t>
    </r>
    <r>
      <rPr>
        <b/>
        <sz val="10"/>
        <color rgb="FFFF00FF"/>
        <rFont val="宋体"/>
        <family val="2"/>
        <scheme val="minor"/>
      </rPr>
      <t>(费城深度游-DC赏樱)</t>
    </r>
  </si>
  <si>
    <t xml:space="preserve"> (配)($4/P)N. A. C. INC 高頂 14 (701)/Andy Chen 917-517-6392</t>
  </si>
  <si>
    <t>KENNY YIN</t>
  </si>
  <si>
    <t>917-868-8762</t>
  </si>
  <si>
    <r>
      <t xml:space="preserve">2CB2-B+C
</t>
    </r>
    <r>
      <rPr>
        <b/>
        <sz val="10"/>
        <color rgb="FFFF00FF"/>
        <rFont val="Calibri"/>
        <family val="2"/>
      </rPr>
      <t>(DC 赏樱-安纳波利+赫氏-小人國)</t>
    </r>
  </si>
  <si>
    <t xml:space="preserve"> (配)($4/P)N. A. C. INC 高頂 14 (705)/KRIS NING 347-567-8680</t>
  </si>
  <si>
    <t>TIM LI</t>
  </si>
  <si>
    <t>718-974-1519</t>
  </si>
  <si>
    <t>0+4</t>
  </si>
  <si>
    <t>转给一帆旅游(718-888-1016)</t>
  </si>
  <si>
    <t>1NY1</t>
  </si>
  <si>
    <t xml:space="preserve">转给KEVIN  LIU 646-773-0302 </t>
  </si>
  <si>
    <t>EC</t>
  </si>
  <si>
    <t>WP1</t>
  </si>
  <si>
    <t>N/A</t>
  </si>
  <si>
    <t>CHRIS JIANG</t>
  </si>
  <si>
    <t>917-318-7766</t>
  </si>
  <si>
    <t>#9 NY5C+NB3</t>
  </si>
  <si>
    <t xml:space="preserve"> (配) ($4/P)unitourexpress/skw 61 (210)/James 杨 718-877-3301</t>
  </si>
  <si>
    <t>JUNE LI</t>
  </si>
  <si>
    <t>646-220-2978</t>
  </si>
  <si>
    <t>#1 DC2+UJM</t>
  </si>
  <si>
    <t>TANA CAIREN</t>
  </si>
  <si>
    <t>347-654-6826</t>
  </si>
  <si>
    <t>#3 AP6DTF+ETF</t>
  </si>
  <si>
    <t xml:space="preserve">(配) ($4/P)lily travel service(A TOP BUS) 61 (113) /华DEE 917-330-9809 </t>
  </si>
  <si>
    <t>LEON LI</t>
  </si>
  <si>
    <t>347-781-7072</t>
  </si>
  <si>
    <t>DC</t>
  </si>
  <si>
    <t>#1 DAN4</t>
  </si>
  <si>
    <t xml:space="preserve"> 配15座高顶 / 司兼导</t>
  </si>
  <si>
    <t xml:space="preserve">BIN FANG </t>
  </si>
  <si>
    <t>571-598-9216</t>
  </si>
  <si>
    <t>包團</t>
  </si>
  <si>
    <t>CH04191EC</t>
  </si>
  <si>
    <t>(配) ($3/P)golden age express 59 ((839)/陈国盛 sam (917) 405-3688</t>
  </si>
  <si>
    <t>GAVIN GUO M</t>
  </si>
  <si>
    <t xml:space="preserve"> 917-892-1259</t>
  </si>
  <si>
    <t xml:space="preserve">Sheraton Edison Hotel Raritan Center 11DD+2DD*4N  22BF
125 Raritan Center Pkwy Edison NJ 08837 </t>
  </si>
  <si>
    <t>3/18 AC8496 EWR  22:21</t>
  </si>
  <si>
    <t>自由女神22PPL</t>
  </si>
  <si>
    <t>CH04147MIA-B</t>
  </si>
  <si>
    <t>25-30座中巴</t>
  </si>
  <si>
    <t>*MICHAEL</t>
  </si>
  <si>
    <t>MIA</t>
  </si>
  <si>
    <t>973-445-9816</t>
  </si>
  <si>
    <t>The Ritz-Carlton, South Beach
Address: 1 Lincoln Rd, Miami Beach, FL 33139</t>
  </si>
  <si>
    <t>3/18 09:00, Royal Caribbean Cruise Harmony of Seas, 1850 Eller Drive, Fort Lauderdale, Florida 33316</t>
  </si>
  <si>
    <t>自由女神NA 西点军校NA</t>
  </si>
  <si>
    <t>CH04093EC</t>
  </si>
  <si>
    <t>7VAN/PETER ZHU,(M), 917-825-1988, zy445659639@gmail.com</t>
  </si>
  <si>
    <t>NA</t>
  </si>
  <si>
    <t>Holiday Inn Manhattan Financial District 
Add.: 99 Washington Street New York New York 10006</t>
  </si>
  <si>
    <t>3/18 AA186 LGA 14:54</t>
  </si>
  <si>
    <t>邁阿密 MIAMI</t>
  </si>
  <si>
    <t>其他出发城市</t>
  </si>
  <si>
    <t>接机导游名字</t>
  </si>
  <si>
    <t>接机导游电话</t>
  </si>
  <si>
    <t>接机前一天DUTY</t>
  </si>
  <si>
    <t>接机当日DUTY</t>
  </si>
  <si>
    <t>接机第二日DUTY</t>
  </si>
  <si>
    <t>OP</t>
  </si>
  <si>
    <t>AP</t>
  </si>
  <si>
    <t>(配)($4/P)GARDEN TOUR 高顶 11 (806)/Sam Wang 646-201-3834</t>
  </si>
  <si>
    <t>OFF</t>
  </si>
  <si>
    <t>(配)($4/P)N. A. C. INC 平頂 11 (302) /Liang Sir 347-880-4034</t>
  </si>
  <si>
    <t>(配)($4/P)N. A. C. INC 平頂 11 (303) /ALEX Liang 631-520-4923</t>
  </si>
  <si>
    <t>(配) ($4/P)N. A. C. INC 平頂 11 (305)/Lin Sir347-324-9366</t>
  </si>
  <si>
    <t>(配)($4/P)LITTLE RED HAT 平頂 10 (202) /G.E 347-992-1138</t>
  </si>
  <si>
    <t>(配)($4/P)LITTLE RED HAT 平頂 10 (203)/Sean Chen 917-215-1387</t>
  </si>
  <si>
    <t>(配) ($4/P)N. A. C. INC 平頂 9 (301)/John He 718-808-5222</t>
  </si>
  <si>
    <t>接機人员</t>
  </si>
  <si>
    <t>唐人街安排</t>
  </si>
  <si>
    <t>MAX LIANG</t>
  </si>
  <si>
    <t>646-251-5779</t>
  </si>
  <si>
    <r>
      <rPr>
        <sz val="11"/>
        <color theme="1"/>
        <rFont val="宋体"/>
        <family val="2"/>
      </rPr>
      <t>唐人街總指揮</t>
    </r>
  </si>
  <si>
    <r>
      <rPr>
        <sz val="11"/>
        <color theme="1"/>
        <rFont val="宋体"/>
        <family val="2"/>
      </rPr>
      <t>结束后安排导游送传单，如不需要可回家</t>
    </r>
  </si>
  <si>
    <r>
      <rPr>
        <sz val="11"/>
        <color theme="1"/>
        <rFont val="宋体"/>
        <family val="2"/>
      </rPr>
      <t>巴士调度</t>
    </r>
  </si>
  <si>
    <t>CHLOE LONG</t>
  </si>
  <si>
    <t>917-951-6598</t>
  </si>
  <si>
    <t>辦公室秩序維護員</t>
  </si>
  <si>
    <t>在辦公室指引客人去洗手間，並不要讓客人走進
員工工作範圍。</t>
  </si>
  <si>
    <t>WENDY WEN</t>
  </si>
  <si>
    <t>646-671-2298</t>
  </si>
  <si>
    <r>
      <rPr>
        <sz val="11"/>
        <color rgb="FF000000"/>
        <rFont val="宋体"/>
        <family val="3"/>
        <charset val="134"/>
      </rPr>
      <t>市區遊接待員</t>
    </r>
    <r>
      <rPr>
        <sz val="11"/>
        <color rgb="FF000000"/>
        <rFont val="Inherit"/>
        <family val="2"/>
      </rPr>
      <t/>
    </r>
  </si>
  <si>
    <r>
      <rPr>
        <sz val="11"/>
        <color rgb="FF000000"/>
        <rFont val="宋体"/>
        <family val="3"/>
        <charset val="134"/>
      </rPr>
      <t>照顧市區遊客人，並按照出團表分車。出車後當副</t>
    </r>
    <r>
      <rPr>
        <sz val="11"/>
        <color rgb="FF000000"/>
        <rFont val="Inherit"/>
        <family val="2"/>
      </rPr>
      <t xml:space="preserve">Dispatcher, </t>
    </r>
    <r>
      <rPr>
        <sz val="11"/>
        <color rgb="FF000000"/>
        <rFont val="宋体"/>
        <family val="3"/>
        <charset val="134"/>
      </rPr>
      <t>如不需要可回家</t>
    </r>
  </si>
  <si>
    <t>BENNY CHEN</t>
  </si>
  <si>
    <t>718-501-9167</t>
  </si>
  <si>
    <r>
      <t>Bowery 1</t>
    </r>
    <r>
      <rPr>
        <sz val="11"/>
        <color theme="1"/>
        <rFont val="宋体"/>
        <family val="2"/>
      </rPr>
      <t>号岗位:指引员(安排客人排队等电脑查巴士号码)</t>
    </r>
  </si>
  <si>
    <r>
      <rPr>
        <sz val="11"/>
        <color theme="1"/>
        <rFont val="宋体"/>
        <family val="2"/>
      </rPr>
      <t>结束后接机/或者送传单，如不需要可回家</t>
    </r>
  </si>
  <si>
    <t>ANDY QIU</t>
  </si>
  <si>
    <t>917-517-8332</t>
  </si>
  <si>
    <r>
      <t>Bowery 3</t>
    </r>
    <r>
      <rPr>
        <sz val="11"/>
        <color theme="1"/>
        <rFont val="宋体"/>
        <family val="2"/>
      </rPr>
      <t>号岗位:指引员(引导客人到正确上车地点)</t>
    </r>
  </si>
  <si>
    <t xml:space="preserve">ALEX LIU </t>
  </si>
  <si>
    <t>631-997-8888</t>
  </si>
  <si>
    <r>
      <t>Chyrstie 2</t>
    </r>
    <r>
      <rPr>
        <sz val="11"/>
        <color theme="1"/>
        <rFont val="宋体"/>
        <family val="2"/>
      </rPr>
      <t>号岗位:电脑查询员(查巴士号码,按标准写好交给3号)</t>
    </r>
  </si>
  <si>
    <t>6:45
出車後關地牢洗手間</t>
  </si>
  <si>
    <r>
      <t>Chyrstie1</t>
    </r>
    <r>
      <rPr>
        <sz val="11"/>
        <color theme="1"/>
        <rFont val="宋体"/>
        <family val="2"/>
      </rPr>
      <t>号岗位:指引员(安排客人排队等电脑查巴士号码)</t>
    </r>
  </si>
  <si>
    <r>
      <t>Chyrstie3</t>
    </r>
    <r>
      <rPr>
        <sz val="11"/>
        <color theme="1"/>
        <rFont val="宋体"/>
        <family val="2"/>
      </rPr>
      <t>号岗位:指引员(引导客人到正确上车地点)</t>
    </r>
  </si>
  <si>
    <r>
      <rPr>
        <sz val="11"/>
        <color theme="1"/>
        <rFont val="宋体"/>
        <family val="2"/>
      </rPr>
      <t>负责挂牌和收牌</t>
    </r>
  </si>
  <si>
    <t>唐人街公司</t>
  </si>
  <si>
    <t>会计协助</t>
  </si>
  <si>
    <t>11:00-18:00</t>
  </si>
  <si>
    <t>票務协助</t>
  </si>
  <si>
    <t>公司前臺接待員</t>
  </si>
  <si>
    <t>10:00-19:00</t>
  </si>
  <si>
    <t>法拉盛安排</t>
  </si>
  <si>
    <t>SUKI WANG</t>
  </si>
  <si>
    <t>212-300-3115</t>
  </si>
  <si>
    <r>
      <rPr>
        <sz val="11"/>
        <color theme="1"/>
        <rFont val="宋体"/>
        <family val="2"/>
      </rPr>
      <t>法拉盛總指揮</t>
    </r>
  </si>
  <si>
    <r>
      <rPr>
        <sz val="11"/>
        <color theme="1"/>
        <rFont val="宋体"/>
        <family val="2"/>
      </rPr>
      <t>站在喜来登酒店门口，指引客人</t>
    </r>
  </si>
  <si>
    <t>敦城停車場門口指揮員</t>
  </si>
  <si>
    <t>RACHEL YOU</t>
  </si>
  <si>
    <t>917-963-4233</t>
  </si>
  <si>
    <t>6:15am 站在敦城酒店门口，指引客人 8:00am在敦城门口专门负责
WP1/BO2/AC3/MV2/MV3的客人</t>
  </si>
  <si>
    <t>敦城电脑查询员A(查巴士号码,按标准写好交给3号)</t>
  </si>
  <si>
    <t>敦城指引员A(安排客人排队等电脑查巴士号码)</t>
  </si>
  <si>
    <t>敦城指引员B(引导客人到正确上车地点)</t>
  </si>
  <si>
    <t>敦城电脑查询员B(查巴士号码,按标准写好交给3号)</t>
  </si>
  <si>
    <t>敦城指引员C(安排客人排队等电脑查巴士号码)</t>
  </si>
  <si>
    <t>敦城指引员D(引导客人到正确上车地点)</t>
  </si>
  <si>
    <t>CAROLINE ZHENG</t>
  </si>
  <si>
    <t>914-319-6090</t>
  </si>
  <si>
    <r>
      <t xml:space="preserve">SHUTTLE </t>
    </r>
    <r>
      <rPr>
        <sz val="11"/>
        <color theme="1"/>
        <rFont val="宋体"/>
        <family val="2"/>
      </rPr>
      <t>秩序维护员，负责让客人排队</t>
    </r>
  </si>
  <si>
    <t>SIMON CHEN</t>
  </si>
  <si>
    <t>347-400-8110</t>
  </si>
  <si>
    <r>
      <rPr>
        <sz val="11"/>
        <color theme="1"/>
        <rFont val="宋体"/>
        <family val="2"/>
      </rPr>
      <t>負責SHUTTLE BUS#1</t>
    </r>
  </si>
  <si>
    <t>HARVEY JAU</t>
  </si>
  <si>
    <t>562-652-8661</t>
  </si>
  <si>
    <r>
      <rPr>
        <sz val="11"/>
        <color theme="1"/>
        <rFont val="宋体"/>
        <family val="2"/>
      </rPr>
      <t>負責SHUTTLE BUS#2</t>
    </r>
  </si>
  <si>
    <r>
      <rPr>
        <sz val="11"/>
        <color theme="1"/>
        <rFont val="宋体"/>
        <family val="2"/>
      </rPr>
      <t>負責SHUTTLE BUS#3</t>
    </r>
    <r>
      <rPr>
        <sz val="11"/>
        <color theme="1"/>
        <rFont val="Calibri"/>
        <family val="2"/>
      </rPr>
      <t/>
    </r>
  </si>
  <si>
    <r>
      <rPr>
        <sz val="11"/>
        <color theme="1"/>
        <rFont val="宋体"/>
        <family val="2"/>
      </rPr>
      <t>負責SHUTTLE BUS#4</t>
    </r>
  </si>
  <si>
    <t>法拉盛公司</t>
  </si>
  <si>
    <t>NJ 酒店安排</t>
  </si>
  <si>
    <t>EDI安排</t>
  </si>
  <si>
    <t>6:30-9:30</t>
  </si>
  <si>
    <t>JCC安排</t>
  </si>
  <si>
    <t>GARY CHING</t>
  </si>
  <si>
    <t>347-309-8606</t>
  </si>
  <si>
    <t>Brooklyn安排</t>
  </si>
  <si>
    <t xml:space="preserve">REX LIN </t>
  </si>
  <si>
    <t>646-644-8782</t>
  </si>
  <si>
    <t>时代广场</t>
  </si>
  <si>
    <t>WOODBURY安排</t>
  </si>
  <si>
    <t>NEW TOUR FOR WOODBURY</t>
  </si>
  <si>
    <t>团上大巴</t>
  </si>
  <si>
    <t>组号</t>
  </si>
  <si>
    <t>贵宾姓名</t>
  </si>
  <si>
    <r>
      <rPr>
        <b/>
        <sz val="10"/>
        <color indexed="10"/>
        <rFont val="宋体"/>
        <family val="3"/>
        <charset val="134"/>
      </rPr>
      <t>人数</t>
    </r>
  </si>
  <si>
    <r>
      <rPr>
        <b/>
        <sz val="11"/>
        <color indexed="10"/>
        <rFont val="宋体"/>
        <charset val="134"/>
      </rPr>
      <t>房间</t>
    </r>
  </si>
  <si>
    <t>代理名字</t>
  </si>
  <si>
    <t>接机</t>
  </si>
  <si>
    <t>机场</t>
  </si>
  <si>
    <t>航班</t>
  </si>
  <si>
    <t>时间</t>
  </si>
  <si>
    <t>送机</t>
  </si>
  <si>
    <t>团号</t>
  </si>
  <si>
    <t>备注</t>
  </si>
  <si>
    <t>电话</t>
  </si>
  <si>
    <t>团上导游</t>
  </si>
  <si>
    <t>当天出团导游</t>
  </si>
  <si>
    <t>HOTEL:  Sheraton Edison Hotel 2N</t>
  </si>
  <si>
    <t>17WN1</t>
  </si>
  <si>
    <t>NING MA</t>
  </si>
  <si>
    <t>TOURSFORFUN(C-589041-US)</t>
  </si>
  <si>
    <t>LGA</t>
  </si>
  <si>
    <t>AA1203</t>
  </si>
  <si>
    <t>AP3W</t>
  </si>
  <si>
    <t>202-600-1024</t>
  </si>
  <si>
    <t>HOTEL:  Sheraton Edison Hotel 1N;3/18:Hilton East Brunswick 2N</t>
  </si>
  <si>
    <t>W2</t>
  </si>
  <si>
    <t xml:space="preserve">MUNIRE AIERKEN   </t>
  </si>
  <si>
    <t>CHINA INTERNATIONAL TRAVEL CA</t>
  </si>
  <si>
    <t xml:space="preserve">JFK </t>
  </si>
  <si>
    <t>AS1406</t>
  </si>
  <si>
    <t>AP7W</t>
  </si>
  <si>
    <t>408-872-2239</t>
  </si>
  <si>
    <t>HOTEL:  Sheraton Edison Hotel 1N;3/18:Ramada Plaza Newark Liberty International Airport 2N</t>
  </si>
  <si>
    <t>WR2</t>
  </si>
  <si>
    <t>ZHENG RENHAO</t>
  </si>
  <si>
    <t>DREAM VACATION ARCHITECT LL:98010</t>
  </si>
  <si>
    <t>JFK</t>
  </si>
  <si>
    <t>CX888</t>
  </si>
  <si>
    <t>CX889</t>
  </si>
  <si>
    <t>AP8R</t>
  </si>
  <si>
    <t>778-322-0756</t>
  </si>
  <si>
    <t>WR3</t>
  </si>
  <si>
    <t>FENG FENG</t>
  </si>
  <si>
    <t>LULU TRIP(446535)</t>
  </si>
  <si>
    <t>CT</t>
  </si>
  <si>
    <t>1626-362-3396</t>
  </si>
  <si>
    <t>WC1</t>
  </si>
  <si>
    <t>ZHAO ZHONGHUA</t>
  </si>
  <si>
    <t>CTRIP (2545777376)</t>
  </si>
  <si>
    <t>DL2734</t>
  </si>
  <si>
    <t>AP9CW</t>
  </si>
  <si>
    <t>携程订单
接机请举“携程”&amp;“赵中华” x2
在团上收取小费</t>
  </si>
  <si>
    <t>137-0723-5288</t>
  </si>
  <si>
    <t>WC3</t>
  </si>
  <si>
    <r>
      <t xml:space="preserve">ELVIS LOUIS CARLO 
</t>
    </r>
    <r>
      <rPr>
        <b/>
        <sz val="11"/>
        <color rgb="FFFF0000"/>
        <rFont val="Arial"/>
        <family val="2"/>
      </rPr>
      <t>SHERATON EDISON</t>
    </r>
  </si>
  <si>
    <t>S.H. TOURS</t>
  </si>
  <si>
    <t>SCI-SHERATON EDISON</t>
  </si>
  <si>
    <t xml:space="preserve">BOOK 3/16 SHERATON EDISON 
SAME HOTEL AS FIRST NIGHT 1DDX 1NIGHT
Check in under:ELVIS LOUIS CARLO </t>
  </si>
  <si>
    <t>总数：</t>
  </si>
  <si>
    <t>AP8R/8L FOR WOODBURY</t>
  </si>
  <si>
    <t>HOTEL:  Sheraton Edison Hotel 1N/2N</t>
  </si>
  <si>
    <t>UR1</t>
  </si>
  <si>
    <t>LV XU</t>
  </si>
  <si>
    <t>USITRIP</t>
  </si>
  <si>
    <t>AP9U</t>
  </si>
  <si>
    <t>1-724-471-4598</t>
  </si>
  <si>
    <t xml:space="preserve">CHRIS JIANG </t>
  </si>
  <si>
    <t>UR2</t>
  </si>
  <si>
    <t>JIA YUHONG</t>
  </si>
  <si>
    <t xml:space="preserve">TIANBAO TRAVEL </t>
  </si>
  <si>
    <t>AC716</t>
  </si>
  <si>
    <t xml:space="preserve">LGA </t>
  </si>
  <si>
    <t>AC7607</t>
  </si>
  <si>
    <t>647-300-6896</t>
  </si>
  <si>
    <t>UR3</t>
  </si>
  <si>
    <t xml:space="preserve">DAI JING </t>
  </si>
  <si>
    <t xml:space="preserve">PACIFIC EXPRESS TOUR </t>
  </si>
  <si>
    <t>AC710</t>
  </si>
  <si>
    <t>647-892-8963</t>
  </si>
  <si>
    <t>R1</t>
  </si>
  <si>
    <t>CHAO SHEN</t>
  </si>
  <si>
    <t>MAJESTIC</t>
  </si>
  <si>
    <t>B6-16</t>
  </si>
  <si>
    <t>B6-1715</t>
  </si>
  <si>
    <t>AP9R</t>
  </si>
  <si>
    <t>3/19早上6:45从酒店接出来至CT自由活动，
下午17:00送客人至机场</t>
  </si>
  <si>
    <t>415-5852581</t>
  </si>
  <si>
    <t>R6</t>
  </si>
  <si>
    <t>XIN YING</t>
  </si>
  <si>
    <t>SELF-DISMISS</t>
  </si>
  <si>
    <t>86 136-4132-2736</t>
  </si>
  <si>
    <t>R8</t>
  </si>
  <si>
    <t>YUAN KUNMING</t>
  </si>
  <si>
    <t>AA2254</t>
  </si>
  <si>
    <t xml:space="preserve">86 13983898458  </t>
  </si>
  <si>
    <t>NR3</t>
  </si>
  <si>
    <t>WANG LAN TAO</t>
  </si>
  <si>
    <t>JOYLOON TRAVEL LL;98125</t>
  </si>
  <si>
    <t>NY7R</t>
  </si>
  <si>
    <t>732-289-8523</t>
  </si>
  <si>
    <t>TRANSFER安排</t>
  </si>
  <si>
    <t>NEW TOUR FOR FREE TOUR</t>
  </si>
  <si>
    <t>HOTEL:   Days Hotel East Brunswick 3N</t>
  </si>
  <si>
    <t>FE1</t>
  </si>
  <si>
    <t xml:space="preserve">XU PEI </t>
  </si>
  <si>
    <t>CTRIP (2587926658)</t>
  </si>
  <si>
    <t>AA044</t>
  </si>
  <si>
    <t>B6-263</t>
  </si>
  <si>
    <t>AP7FE</t>
  </si>
  <si>
    <t>携程订单
接机请举牌携程&amp; " 徐佩 " X1 
请导游向客人收取服务费</t>
  </si>
  <si>
    <t>150-628-07530</t>
  </si>
  <si>
    <t>Liang Sir 347-880-4034</t>
  </si>
  <si>
    <t>HOTEL:   Sheraton Edison Hotel 1N;3/18:Ramada Plaza Newark Liberty International Airport 2N</t>
  </si>
  <si>
    <t>FR1</t>
  </si>
  <si>
    <t>MINGHUI LU</t>
  </si>
  <si>
    <t>TOURSFORFUN(C-2010351-US)</t>
  </si>
  <si>
    <t>AP9F</t>
  </si>
  <si>
    <t>678-237-3932</t>
  </si>
  <si>
    <t>HOTEL:  Ramada Plaza Newark Liberty International Airport 1N, 3/18: HILTON EAST BRUNSWICK</t>
  </si>
  <si>
    <t>17FJE1</t>
  </si>
  <si>
    <t>CHEN SHAOKUN</t>
  </si>
  <si>
    <t>LULU TRIP(446815)</t>
  </si>
  <si>
    <t>AP5F</t>
  </si>
  <si>
    <t>86-1825-324-8666</t>
  </si>
  <si>
    <t xml:space="preserve">Sheraton Edison Hotel </t>
  </si>
  <si>
    <t>K-NP</t>
  </si>
  <si>
    <t>Days Hotel East Brunswick</t>
  </si>
  <si>
    <t>2ND STOP: Sheraton Edison Hotel 
3RD STOP: CHINATOWN</t>
  </si>
  <si>
    <t>亿达 Elena</t>
  </si>
  <si>
    <t>ZHANG/QIAORU</t>
  </si>
  <si>
    <t>514-661-3365</t>
  </si>
  <si>
    <t>LL148136</t>
  </si>
  <si>
    <t xml:space="preserve">单女配房 </t>
  </si>
  <si>
    <t>Date:</t>
  </si>
  <si>
    <t>BUS#3</t>
  </si>
  <si>
    <t>TOUR:</t>
  </si>
  <si>
    <t>AP6DTF+ETF</t>
  </si>
  <si>
    <t>GUIDE:</t>
  </si>
  <si>
    <t xml:space="preserve">LEON LI </t>
  </si>
  <si>
    <t>CTT 8:00 上车</t>
  </si>
  <si>
    <t>房间</t>
  </si>
  <si>
    <t>EC160322</t>
  </si>
  <si>
    <t>ETFN1</t>
  </si>
  <si>
    <t>YUEWING QUAN</t>
  </si>
  <si>
    <t>SUNSHINE TRAVEL LL:97351</t>
  </si>
  <si>
    <t>NY5E</t>
  </si>
  <si>
    <t>852-972-77950</t>
  </si>
  <si>
    <t>FT29-472-4247</t>
  </si>
  <si>
    <t>ETFN2</t>
  </si>
  <si>
    <t>Thiraphop pongsawat</t>
  </si>
  <si>
    <t>GO TO BUS</t>
  </si>
  <si>
    <t>其中2个是单人房</t>
  </si>
  <si>
    <t>0066-081-918-4497
134-7748-3098</t>
  </si>
  <si>
    <t>FLUSHING  7:00 敦城海鲜酒家上车</t>
  </si>
  <si>
    <t>Howard Johnson EWR  7:00</t>
  </si>
  <si>
    <t>OTHER PICK UP</t>
  </si>
  <si>
    <t>日期：3/18</t>
  </si>
  <si>
    <t>團：小波东3天2夜</t>
  </si>
  <si>
    <t>EC BUS#9 NY5C</t>
  </si>
  <si>
    <t>CC1</t>
  </si>
  <si>
    <t>NINO COELLO</t>
  </si>
  <si>
    <t>593-9994-05597</t>
  </si>
  <si>
    <t>NY5C</t>
  </si>
  <si>
    <t>DF20-460-8567</t>
  </si>
  <si>
    <t>CC2</t>
  </si>
  <si>
    <t>TJ TRIPS LL:98031</t>
  </si>
  <si>
    <t>CHIU LI CHUN</t>
  </si>
  <si>
    <t>347-248-2155</t>
  </si>
  <si>
    <t>EC161309</t>
  </si>
  <si>
    <t>NBR1</t>
  </si>
  <si>
    <t>LULUTRIP(443937)</t>
  </si>
  <si>
    <t>XU LIZHU</t>
  </si>
  <si>
    <t>1-757-332-4021</t>
  </si>
  <si>
    <t>NB4</t>
  </si>
  <si>
    <t>EC161450</t>
  </si>
  <si>
    <t>Edison</t>
  </si>
  <si>
    <t>Guide Name:</t>
  </si>
  <si>
    <t xml:space="preserve">JUNE LI </t>
  </si>
  <si>
    <t>团出发后：No Show或刚刚加的客人都要记录在以下表格：</t>
  </si>
  <si>
    <t>人数：</t>
  </si>
  <si>
    <t>房数：</t>
  </si>
  <si>
    <t>原本人数和房数：</t>
  </si>
  <si>
    <t>减去</t>
  </si>
  <si>
    <t>No Show group #</t>
  </si>
  <si>
    <t>增加</t>
  </si>
  <si>
    <t>Just Add group #</t>
  </si>
  <si>
    <t>Driver( YES/NO)</t>
  </si>
  <si>
    <t>Y</t>
  </si>
  <si>
    <t>Guide + Training ( M / F )</t>
  </si>
  <si>
    <t>M</t>
  </si>
  <si>
    <t>总Total RM：</t>
  </si>
  <si>
    <t>Share Room Remark:</t>
  </si>
  <si>
    <t>GD1RM</t>
  </si>
  <si>
    <t>问酒店部，当天向酒店确认房间数量的导游是谁（由酒店部指定，不要每一个都打电话给酒店）：</t>
  </si>
  <si>
    <t>1WP+WT1</t>
  </si>
  <si>
    <t>Nexus Holidays New York Office</t>
  </si>
  <si>
    <t>Nyah Yang</t>
  </si>
  <si>
    <t>929-393-7706</t>
  </si>
  <si>
    <t>LL148138</t>
  </si>
  <si>
    <t>NF12</t>
  </si>
  <si>
    <t xml:space="preserve">98435/F21634 </t>
  </si>
  <si>
    <t>347-774-5746</t>
  </si>
  <si>
    <t>LL148140</t>
  </si>
  <si>
    <t>9:30AM 法拉盛 代理参团</t>
  </si>
  <si>
    <t>DRIVER ANDY HUANG</t>
  </si>
  <si>
    <t>H</t>
  </si>
  <si>
    <t>跟车上去拿车</t>
  </si>
  <si>
    <t>1DC2</t>
    <phoneticPr fontId="86" type="noConversion"/>
  </si>
  <si>
    <r>
      <rPr>
        <b/>
        <sz val="12"/>
        <rFont val="Times New Roman Bold"/>
        <family val="1"/>
      </rPr>
      <t xml:space="preserve"> (</t>
    </r>
    <r>
      <rPr>
        <b/>
        <sz val="12"/>
        <rFont val="宋体"/>
        <family val="1"/>
        <charset val="134"/>
      </rPr>
      <t>配</t>
    </r>
    <r>
      <rPr>
        <b/>
        <sz val="12"/>
        <rFont val="Times New Roman Bold"/>
        <family val="1"/>
      </rPr>
      <t>) ($4/P)unitourexpress 61(1127)/ jason (Chen, Bai liang)646-637-3076</t>
    </r>
    <phoneticPr fontId="8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</si>
</sst>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[$-409]d/mmm;@"/>
    <numFmt numFmtId="177" formatCode="h:mm;@"/>
    <numFmt numFmtId="178" formatCode="m/d;@"/>
    <numFmt numFmtId="179" formatCode="0_);[Red]\(0\)"/>
    <numFmt numFmtId="180" formatCode="0.00_);[Red]\(0.00\)"/>
  </numFmts>
  <fonts count="8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24"/>
      <color theme="1"/>
      <name val="宋体"/>
      <family val="2"/>
      <scheme val="minor"/>
    </font>
    <font>
      <sz val="18"/>
      <name val="宋体"/>
      <family val="2"/>
      <scheme val="minor"/>
    </font>
    <font>
      <sz val="18"/>
      <color theme="1"/>
      <name val="宋体"/>
      <family val="2"/>
      <scheme val="minor"/>
    </font>
    <font>
      <b/>
      <sz val="18"/>
      <name val="宋体"/>
      <family val="2"/>
      <scheme val="minor"/>
    </font>
    <font>
      <sz val="18"/>
      <color rgb="FFFF0000"/>
      <name val="宋体"/>
      <family val="2"/>
      <scheme val="minor"/>
    </font>
    <font>
      <sz val="16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FF0000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rgb="FFFF0000"/>
      <name val="宋体"/>
      <family val="2"/>
      <scheme val="minor"/>
    </font>
    <font>
      <sz val="28"/>
      <color theme="1"/>
      <name val="宋体"/>
      <family val="2"/>
      <scheme val="minor"/>
    </font>
    <font>
      <b/>
      <sz val="16"/>
      <color rgb="FFFF0000"/>
      <name val="宋体"/>
      <family val="2"/>
      <scheme val="minor"/>
    </font>
    <font>
      <b/>
      <sz val="28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b/>
      <sz val="18"/>
      <color rgb="FFFF00FF"/>
      <name val="Calibri"/>
      <family val="2"/>
    </font>
    <font>
      <b/>
      <sz val="18"/>
      <color theme="1"/>
      <name val="Calibri"/>
      <family val="2"/>
    </font>
    <font>
      <b/>
      <sz val="11"/>
      <color rgb="FF7030A0"/>
      <name val="宋体"/>
      <family val="2"/>
      <scheme val="minor"/>
    </font>
    <font>
      <b/>
      <sz val="11"/>
      <color rgb="FFFF00FF"/>
      <name val="宋体"/>
      <family val="2"/>
      <scheme val="minor"/>
    </font>
    <font>
      <b/>
      <sz val="11"/>
      <name val="宋体"/>
      <family val="2"/>
      <scheme val="minor"/>
    </font>
    <font>
      <b/>
      <sz val="16"/>
      <name val="宋体"/>
      <family val="2"/>
      <scheme val="minor"/>
    </font>
    <font>
      <b/>
      <sz val="16"/>
      <color theme="1"/>
      <name val="宋体"/>
      <family val="2"/>
      <scheme val="minor"/>
    </font>
    <font>
      <b/>
      <sz val="20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20"/>
      <color rgb="FFFF00FF"/>
      <name val="Calibri"/>
      <family val="2"/>
    </font>
    <font>
      <b/>
      <sz val="20"/>
      <color theme="1"/>
      <name val="Calibri"/>
      <family val="2"/>
    </font>
    <font>
      <b/>
      <sz val="11"/>
      <name val="Calibri"/>
      <family val="2"/>
    </font>
    <font>
      <b/>
      <sz val="20"/>
      <color rgb="FFFF0000"/>
      <name val="宋体"/>
      <family val="2"/>
      <scheme val="minor"/>
    </font>
    <font>
      <b/>
      <sz val="24"/>
      <color theme="1"/>
      <name val="宋体"/>
      <family val="2"/>
      <scheme val="minor"/>
    </font>
    <font>
      <b/>
      <sz val="18"/>
      <color rgb="FFFF0000"/>
      <name val="宋体"/>
      <family val="2"/>
      <scheme val="minor"/>
    </font>
    <font>
      <b/>
      <sz val="13"/>
      <color rgb="FFFF0000"/>
      <name val="宋体"/>
      <family val="2"/>
      <scheme val="minor"/>
    </font>
    <font>
      <b/>
      <sz val="26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2.1"/>
      <color rgb="FF000000"/>
      <name val="宋体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8"/>
      <color theme="1"/>
      <name val="微软雅黑"/>
      <family val="2"/>
      <charset val="134"/>
    </font>
    <font>
      <sz val="10"/>
      <name val="宋体"/>
      <family val="2"/>
      <scheme val="minor"/>
    </font>
    <font>
      <b/>
      <sz val="12.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2.1"/>
      <color rgb="FF000000"/>
      <name val="宋体"/>
      <family val="2"/>
      <scheme val="minor"/>
    </font>
    <font>
      <sz val="12.1"/>
      <color theme="1"/>
      <name val="宋体"/>
      <family val="2"/>
      <scheme val="minor"/>
    </font>
    <font>
      <b/>
      <sz val="8"/>
      <name val="微软雅黑"/>
      <family val="2"/>
      <charset val="134"/>
    </font>
    <font>
      <b/>
      <sz val="10"/>
      <color rgb="FFFF00FF"/>
      <name val="宋体"/>
      <family val="2"/>
      <scheme val="minor"/>
    </font>
    <font>
      <b/>
      <sz val="10"/>
      <color rgb="FFFF00FF"/>
      <name val="Calibri"/>
      <family val="2"/>
    </font>
    <font>
      <sz val="11"/>
      <color theme="1"/>
      <name val="Rockwell"/>
      <family val="1"/>
    </font>
    <font>
      <b/>
      <sz val="11"/>
      <name val="Times New Roman"/>
      <family val="1"/>
    </font>
    <font>
      <b/>
      <sz val="13.2"/>
      <color rgb="FF000000"/>
      <name val="宋体"/>
      <family val="2"/>
      <scheme val="minor"/>
    </font>
    <font>
      <b/>
      <sz val="12"/>
      <name val="宋体"/>
      <family val="2"/>
      <scheme val="minor"/>
    </font>
    <font>
      <b/>
      <sz val="13.2"/>
      <color theme="1"/>
      <name val="宋体"/>
      <family val="2"/>
      <scheme val="minor"/>
    </font>
    <font>
      <sz val="11"/>
      <color theme="1"/>
      <name val="宋体"/>
      <family val="2"/>
    </font>
    <font>
      <sz val="11"/>
      <color rgb="FF000000"/>
      <name val="宋体"/>
      <family val="3"/>
      <charset val="134"/>
    </font>
    <font>
      <sz val="11"/>
      <color rgb="FF000000"/>
      <name val="Inherit"/>
      <family val="2"/>
    </font>
    <font>
      <b/>
      <sz val="11"/>
      <color theme="1"/>
      <name val="宋体"/>
      <charset val="134"/>
    </font>
    <font>
      <sz val="12"/>
      <name val="宋体"/>
      <family val="2"/>
      <scheme val="minor"/>
    </font>
    <font>
      <sz val="11"/>
      <color rgb="FF000000"/>
      <name val="Inherit"/>
    </font>
    <font>
      <b/>
      <sz val="11"/>
      <name val="宋体"/>
      <family val="3"/>
      <charset val="134"/>
    </font>
    <font>
      <b/>
      <sz val="10"/>
      <color theme="1"/>
      <name val="宋体"/>
      <family val="2"/>
      <scheme val="minor"/>
    </font>
    <font>
      <b/>
      <sz val="12"/>
      <color rgb="FFFF0000"/>
      <name val="Times New Roman"/>
      <family val="1"/>
    </font>
    <font>
      <b/>
      <sz val="10"/>
      <name val="宋体"/>
      <family val="2"/>
      <scheme val="minor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18"/>
      <color rgb="FFFF0000"/>
      <name val="Arial"/>
      <family val="2"/>
    </font>
    <font>
      <b/>
      <sz val="24"/>
      <color rgb="FFFF0000"/>
      <name val="宋体"/>
      <family val="2"/>
      <scheme val="minor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indexed="10"/>
      <name val="宋体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b/>
      <sz val="11"/>
      <color indexed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sz val="16"/>
      <color rgb="FFFF0000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b/>
      <sz val="15"/>
      <color theme="1"/>
      <name val="宋体"/>
      <family val="2"/>
      <scheme val="minor"/>
    </font>
    <font>
      <b/>
      <sz val="14"/>
      <color theme="1"/>
      <name val="宋体"/>
      <family val="2"/>
      <scheme val="minor"/>
    </font>
    <font>
      <sz val="9"/>
      <name val="宋体"/>
      <family val="2"/>
      <scheme val="minor"/>
    </font>
    <font>
      <b/>
      <sz val="12"/>
      <name val="Times New Roman Bold"/>
      <family val="1"/>
    </font>
    <font>
      <b/>
      <sz val="12"/>
      <name val="宋体"/>
      <family val="1"/>
      <charset val="134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8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ashed">
        <color auto="1"/>
      </left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theme="1"/>
      </top>
      <bottom style="thin">
        <color auto="1"/>
      </bottom>
      <diagonal/>
    </border>
    <border>
      <left/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/>
      <right style="medium">
        <color theme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176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176" fontId="1" fillId="0" borderId="0"/>
    <xf numFmtId="0" fontId="13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4" fillId="0" borderId="0">
      <alignment vertical="center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3" fillId="0" borderId="0"/>
    <xf numFmtId="176" fontId="14" fillId="0" borderId="0">
      <alignment vertical="center"/>
    </xf>
    <xf numFmtId="176" fontId="1" fillId="0" borderId="0"/>
    <xf numFmtId="176" fontId="1" fillId="0" borderId="0"/>
    <xf numFmtId="176" fontId="1" fillId="0" borderId="0"/>
    <xf numFmtId="176" fontId="1" fillId="0" borderId="0"/>
    <xf numFmtId="176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3">
    <xf numFmtId="0" fontId="0" fillId="0" borderId="0" xfId="0"/>
    <xf numFmtId="0" fontId="4" fillId="0" borderId="1" xfId="0" applyFont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49" fontId="6" fillId="2" borderId="1" xfId="0" applyNumberFormat="1" applyFont="1" applyFill="1" applyBorder="1" applyAlignment="1">
      <alignment horizontal="left"/>
    </xf>
    <xf numFmtId="0" fontId="6" fillId="0" borderId="1" xfId="0" applyFont="1" applyBorder="1"/>
    <xf numFmtId="0" fontId="0" fillId="2" borderId="2" xfId="0" applyFill="1" applyBorder="1"/>
    <xf numFmtId="0" fontId="7" fillId="3" borderId="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0" fontId="6" fillId="3" borderId="1" xfId="0" applyFont="1" applyFill="1" applyBorder="1"/>
    <xf numFmtId="0" fontId="0" fillId="3" borderId="0" xfId="0" applyFill="1" applyBorder="1"/>
    <xf numFmtId="0" fontId="9" fillId="0" borderId="3" xfId="0" applyFont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49" fontId="9" fillId="2" borderId="4" xfId="0" applyNumberFormat="1" applyFont="1" applyFill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16" fontId="0" fillId="2" borderId="1" xfId="0" applyNumberFormat="1" applyFill="1" applyBorder="1" applyAlignment="1">
      <alignment horizontal="left"/>
    </xf>
    <xf numFmtId="0" fontId="0" fillId="2" borderId="2" xfId="0" applyFill="1" applyBorder="1" applyAlignment="1">
      <alignment horizontal="left"/>
    </xf>
    <xf numFmtId="49" fontId="0" fillId="2" borderId="2" xfId="0" applyNumberFormat="1" applyFill="1" applyBorder="1" applyAlignment="1">
      <alignment horizontal="left"/>
    </xf>
    <xf numFmtId="16" fontId="0" fillId="2" borderId="2" xfId="0" applyNumberForma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49" fontId="0" fillId="2" borderId="1" xfId="0" applyNumberForma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49" fontId="10" fillId="2" borderId="1" xfId="0" applyNumberFormat="1" applyFont="1" applyFill="1" applyBorder="1" applyAlignment="1">
      <alignment horizontal="left"/>
    </xf>
    <xf numFmtId="16" fontId="10" fillId="2" borderId="1" xfId="0" applyNumberFormat="1" applyFont="1" applyFill="1" applyBorder="1" applyAlignment="1">
      <alignment horizontal="left"/>
    </xf>
    <xf numFmtId="0" fontId="10" fillId="2" borderId="1" xfId="0" applyFont="1" applyFill="1" applyBorder="1"/>
    <xf numFmtId="49" fontId="0" fillId="2" borderId="1" xfId="0" applyNumberFormat="1" applyFont="1" applyFill="1" applyBorder="1" applyAlignment="1">
      <alignment horizontal="left"/>
    </xf>
    <xf numFmtId="16" fontId="0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 wrapText="1"/>
    </xf>
    <xf numFmtId="0" fontId="0" fillId="0" borderId="2" xfId="0" applyBorder="1" applyAlignment="1">
      <alignment horizontal="left"/>
    </xf>
    <xf numFmtId="0" fontId="15" fillId="2" borderId="2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" borderId="2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4" borderId="1" xfId="0" applyFill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0" borderId="1" xfId="0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7" fillId="0" borderId="0" xfId="0" applyFont="1"/>
    <xf numFmtId="0" fontId="0" fillId="3" borderId="2" xfId="0" applyFill="1" applyBorder="1" applyAlignment="1">
      <alignment horizontal="left"/>
    </xf>
    <xf numFmtId="0" fontId="19" fillId="3" borderId="2" xfId="0" applyFont="1" applyFill="1" applyBorder="1" applyAlignment="1">
      <alignment horizontal="left"/>
    </xf>
    <xf numFmtId="49" fontId="0" fillId="3" borderId="2" xfId="0" applyNumberFormat="1" applyFill="1" applyBorder="1" applyAlignment="1">
      <alignment horizontal="left"/>
    </xf>
    <xf numFmtId="0" fontId="22" fillId="3" borderId="1" xfId="0" applyFont="1" applyFill="1" applyBorder="1" applyAlignment="1">
      <alignment horizontal="left"/>
    </xf>
    <xf numFmtId="16" fontId="0" fillId="3" borderId="2" xfId="0" applyNumberFormat="1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0" xfId="0" applyFill="1" applyBorder="1"/>
    <xf numFmtId="0" fontId="0" fillId="2" borderId="10" xfId="0" applyFill="1" applyBorder="1" applyAlignment="1">
      <alignment horizontal="left" wrapText="1"/>
    </xf>
    <xf numFmtId="0" fontId="15" fillId="2" borderId="10" xfId="0" applyFont="1" applyFill="1" applyBorder="1" applyAlignment="1">
      <alignment horizontal="left"/>
    </xf>
    <xf numFmtId="16" fontId="0" fillId="2" borderId="10" xfId="0" applyNumberFormat="1" applyFill="1" applyBorder="1" applyAlignment="1">
      <alignment horizontal="left"/>
    </xf>
    <xf numFmtId="0" fontId="23" fillId="2" borderId="2" xfId="0" applyFont="1" applyFill="1" applyBorder="1" applyAlignment="1">
      <alignment horizontal="left"/>
    </xf>
    <xf numFmtId="0" fontId="24" fillId="9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left"/>
    </xf>
    <xf numFmtId="0" fontId="27" fillId="2" borderId="2" xfId="0" applyFont="1" applyFill="1" applyBorder="1" applyAlignment="1">
      <alignment horizontal="left"/>
    </xf>
    <xf numFmtId="49" fontId="0" fillId="2" borderId="2" xfId="0" applyNumberFormat="1" applyFill="1" applyBorder="1" applyAlignment="1">
      <alignment horizontal="left" wrapText="1"/>
    </xf>
    <xf numFmtId="0" fontId="28" fillId="2" borderId="2" xfId="0" applyFont="1" applyFill="1" applyBorder="1" applyAlignment="1">
      <alignment horizontal="left"/>
    </xf>
    <xf numFmtId="0" fontId="27" fillId="3" borderId="2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2" xfId="0" applyNumberForma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15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28" fillId="2" borderId="1" xfId="0" applyFont="1" applyFill="1" applyBorder="1" applyAlignment="1">
      <alignment horizontal="left"/>
    </xf>
    <xf numFmtId="16" fontId="32" fillId="2" borderId="2" xfId="0" applyNumberFormat="1" applyFont="1" applyFill="1" applyBorder="1" applyAlignment="1">
      <alignment horizontal="left"/>
    </xf>
    <xf numFmtId="0" fontId="19" fillId="2" borderId="2" xfId="0" applyFont="1" applyFill="1" applyBorder="1" applyAlignment="1">
      <alignment horizontal="left"/>
    </xf>
    <xf numFmtId="0" fontId="0" fillId="2" borderId="1" xfId="0" applyFill="1" applyBorder="1"/>
    <xf numFmtId="49" fontId="27" fillId="3" borderId="2" xfId="0" applyNumberFormat="1" applyFont="1" applyFill="1" applyBorder="1" applyAlignment="1">
      <alignment horizontal="left"/>
    </xf>
    <xf numFmtId="16" fontId="27" fillId="3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49" fontId="28" fillId="2" borderId="2" xfId="0" applyNumberFormat="1" applyFont="1" applyFill="1" applyBorder="1" applyAlignment="1">
      <alignment horizontal="left"/>
    </xf>
    <xf numFmtId="16" fontId="28" fillId="2" borderId="1" xfId="0" applyNumberFormat="1" applyFont="1" applyFill="1" applyBorder="1" applyAlignment="1">
      <alignment horizontal="left"/>
    </xf>
    <xf numFmtId="0" fontId="28" fillId="0" borderId="2" xfId="0" applyFont="1" applyBorder="1" applyAlignment="1">
      <alignment horizontal="left"/>
    </xf>
    <xf numFmtId="0" fontId="28" fillId="2" borderId="2" xfId="0" applyNumberFormat="1" applyFont="1" applyFill="1" applyBorder="1" applyAlignment="1">
      <alignment horizontal="left"/>
    </xf>
    <xf numFmtId="0" fontId="27" fillId="10" borderId="2" xfId="0" applyFont="1" applyFill="1" applyBorder="1" applyAlignment="1">
      <alignment horizontal="left"/>
    </xf>
    <xf numFmtId="49" fontId="27" fillId="10" borderId="2" xfId="0" applyNumberFormat="1" applyFont="1" applyFill="1" applyBorder="1" applyAlignment="1">
      <alignment horizontal="left"/>
    </xf>
    <xf numFmtId="16" fontId="27" fillId="10" borderId="2" xfId="0" applyNumberFormat="1" applyFont="1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2" borderId="2" xfId="0" applyFill="1" applyBorder="1" applyAlignment="1">
      <alignment horizontal="left" wrapText="1"/>
    </xf>
    <xf numFmtId="0" fontId="28" fillId="0" borderId="1" xfId="0" applyFont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6" fontId="0" fillId="2" borderId="2" xfId="0" applyNumberFormat="1" applyFont="1" applyFill="1" applyBorder="1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49" fontId="0" fillId="2" borderId="2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49" fontId="27" fillId="2" borderId="2" xfId="0" applyNumberFormat="1" applyFont="1" applyFill="1" applyBorder="1" applyAlignment="1">
      <alignment horizontal="left"/>
    </xf>
    <xf numFmtId="16" fontId="27" fillId="2" borderId="2" xfId="0" applyNumberFormat="1" applyFont="1" applyFill="1" applyBorder="1" applyAlignment="1">
      <alignment horizontal="left"/>
    </xf>
    <xf numFmtId="0" fontId="0" fillId="2" borderId="1" xfId="0" applyFill="1" applyBorder="1" applyAlignment="1"/>
    <xf numFmtId="0" fontId="2" fillId="2" borderId="1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/>
    </xf>
    <xf numFmtId="0" fontId="34" fillId="2" borderId="1" xfId="0" applyFont="1" applyFill="1" applyBorder="1" applyAlignment="1">
      <alignment horizontal="left"/>
    </xf>
    <xf numFmtId="0" fontId="35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/>
    <xf numFmtId="0" fontId="37" fillId="15" borderId="16" xfId="0" applyFont="1" applyFill="1" applyBorder="1" applyAlignment="1">
      <alignment horizontal="center" vertical="center" wrapText="1"/>
    </xf>
    <xf numFmtId="0" fontId="37" fillId="15" borderId="17" xfId="0" applyFont="1" applyFill="1" applyBorder="1" applyAlignment="1">
      <alignment horizontal="center" vertical="center" wrapText="1"/>
    </xf>
    <xf numFmtId="177" fontId="37" fillId="15" borderId="17" xfId="0" applyNumberFormat="1" applyFont="1" applyFill="1" applyBorder="1" applyAlignment="1">
      <alignment horizontal="center" vertical="center" wrapText="1"/>
    </xf>
    <xf numFmtId="0" fontId="10" fillId="0" borderId="0" xfId="0" applyFont="1" applyFill="1"/>
    <xf numFmtId="0" fontId="3" fillId="0" borderId="18" xfId="0" applyFont="1" applyFill="1" applyBorder="1" applyAlignment="1">
      <alignment horizontal="left" vertical="center" wrapText="1"/>
    </xf>
    <xf numFmtId="0" fontId="38" fillId="9" borderId="19" xfId="0" applyFont="1" applyFill="1" applyBorder="1"/>
    <xf numFmtId="0" fontId="3" fillId="0" borderId="20" xfId="0" applyFont="1" applyFill="1" applyBorder="1" applyAlignment="1">
      <alignment horizontal="left" vertical="center" wrapText="1"/>
    </xf>
    <xf numFmtId="0" fontId="39" fillId="0" borderId="20" xfId="0" applyFont="1" applyBorder="1" applyAlignment="1">
      <alignment horizontal="left" vertical="center" wrapText="1"/>
    </xf>
    <xf numFmtId="0" fontId="40" fillId="0" borderId="20" xfId="0" applyFont="1" applyFill="1" applyBorder="1" applyAlignment="1">
      <alignment horizontal="left" vertical="center" wrapText="1"/>
    </xf>
    <xf numFmtId="0" fontId="41" fillId="2" borderId="16" xfId="0" applyFont="1" applyFill="1" applyBorder="1" applyAlignment="1">
      <alignment horizontal="left" vertical="center"/>
    </xf>
    <xf numFmtId="0" fontId="42" fillId="2" borderId="16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left" vertical="center" wrapText="1"/>
    </xf>
    <xf numFmtId="177" fontId="24" fillId="0" borderId="20" xfId="0" applyNumberFormat="1" applyFont="1" applyFill="1" applyBorder="1" applyAlignment="1">
      <alignment horizontal="left" vertical="center" wrapText="1"/>
    </xf>
    <xf numFmtId="0" fontId="0" fillId="4" borderId="21" xfId="0" applyFont="1" applyFill="1" applyBorder="1" applyAlignment="1">
      <alignment horizontal="left" vertical="center" wrapText="1"/>
    </xf>
    <xf numFmtId="0" fontId="43" fillId="9" borderId="19" xfId="0" applyFont="1" applyFill="1" applyBorder="1" applyAlignment="1">
      <alignment wrapText="1"/>
    </xf>
    <xf numFmtId="0" fontId="39" fillId="0" borderId="22" xfId="0" applyFont="1" applyBorder="1" applyAlignment="1">
      <alignment horizontal="left" vertical="center" wrapText="1"/>
    </xf>
    <xf numFmtId="0" fontId="40" fillId="0" borderId="22" xfId="0" applyFont="1" applyFill="1" applyBorder="1" applyAlignment="1">
      <alignment horizontal="left" vertical="center" wrapText="1"/>
    </xf>
    <xf numFmtId="0" fontId="44" fillId="2" borderId="16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left" vertical="center" wrapText="1"/>
    </xf>
    <xf numFmtId="177" fontId="0" fillId="0" borderId="22" xfId="0" applyNumberFormat="1" applyFont="1" applyFill="1" applyBorder="1" applyAlignment="1">
      <alignment horizontal="left" vertical="center" wrapText="1"/>
    </xf>
    <xf numFmtId="0" fontId="0" fillId="0" borderId="23" xfId="0" applyFont="1" applyFill="1" applyBorder="1" applyAlignment="1">
      <alignment horizontal="left" vertical="center" wrapText="1"/>
    </xf>
    <xf numFmtId="0" fontId="45" fillId="0" borderId="19" xfId="0" applyFont="1" applyBorder="1"/>
    <xf numFmtId="0" fontId="41" fillId="14" borderId="16" xfId="0" applyFont="1" applyFill="1" applyBorder="1" applyAlignment="1">
      <alignment horizontal="left" vertical="center"/>
    </xf>
    <xf numFmtId="0" fontId="42" fillId="14" borderId="16" xfId="0" applyFont="1" applyFill="1" applyBorder="1" applyAlignment="1">
      <alignment horizontal="center" vertical="center" wrapText="1"/>
    </xf>
    <xf numFmtId="0" fontId="46" fillId="0" borderId="0" xfId="0" applyFont="1"/>
    <xf numFmtId="0" fontId="47" fillId="2" borderId="16" xfId="0" applyFont="1" applyFill="1" applyBorder="1" applyAlignment="1">
      <alignment horizontal="left" vertical="center"/>
    </xf>
    <xf numFmtId="0" fontId="23" fillId="0" borderId="20" xfId="0" applyFont="1" applyFill="1" applyBorder="1" applyAlignment="1">
      <alignment horizontal="left" vertical="center" wrapText="1"/>
    </xf>
    <xf numFmtId="0" fontId="42" fillId="2" borderId="16" xfId="0" applyFont="1" applyFill="1" applyBorder="1" applyAlignment="1">
      <alignment horizontal="center" vertical="center"/>
    </xf>
    <xf numFmtId="0" fontId="15" fillId="2" borderId="22" xfId="0" applyFont="1" applyFill="1" applyBorder="1" applyAlignment="1">
      <alignment horizontal="left" vertical="center" wrapText="1"/>
    </xf>
    <xf numFmtId="0" fontId="23" fillId="2" borderId="20" xfId="0" applyFont="1" applyFill="1" applyBorder="1" applyAlignment="1">
      <alignment horizontal="left" vertical="center" wrapText="1"/>
    </xf>
    <xf numFmtId="0" fontId="39" fillId="2" borderId="22" xfId="0" applyFont="1" applyFill="1" applyBorder="1" applyAlignment="1">
      <alignment horizontal="left" vertical="center" wrapText="1"/>
    </xf>
    <xf numFmtId="0" fontId="40" fillId="2" borderId="22" xfId="0" applyFont="1" applyFill="1" applyBorder="1" applyAlignment="1">
      <alignment horizontal="left" vertical="center" wrapText="1"/>
    </xf>
    <xf numFmtId="0" fontId="24" fillId="0" borderId="22" xfId="0" applyFont="1" applyFill="1" applyBorder="1" applyAlignment="1">
      <alignment horizontal="left" vertical="center" wrapText="1"/>
    </xf>
    <xf numFmtId="0" fontId="39" fillId="0" borderId="22" xfId="0" applyFont="1" applyFill="1" applyBorder="1" applyAlignment="1">
      <alignment horizontal="left" vertical="center" wrapText="1"/>
    </xf>
    <xf numFmtId="0" fontId="39" fillId="0" borderId="20" xfId="0" applyFont="1" applyFill="1" applyBorder="1" applyAlignment="1">
      <alignment horizontal="left" vertical="center" wrapText="1"/>
    </xf>
    <xf numFmtId="0" fontId="28" fillId="0" borderId="22" xfId="0" applyFont="1" applyFill="1" applyBorder="1" applyAlignment="1">
      <alignment horizontal="left" vertical="center" wrapText="1"/>
    </xf>
    <xf numFmtId="0" fontId="3" fillId="0" borderId="22" xfId="0" applyFont="1" applyFill="1" applyBorder="1" applyAlignment="1">
      <alignment horizontal="left" vertical="center" wrapText="1"/>
    </xf>
    <xf numFmtId="0" fontId="3" fillId="0" borderId="24" xfId="0" applyFont="1" applyFill="1" applyBorder="1" applyAlignment="1">
      <alignment horizontal="left" vertical="center" wrapText="1"/>
    </xf>
    <xf numFmtId="0" fontId="50" fillId="0" borderId="25" xfId="0" applyFont="1" applyFill="1" applyBorder="1" applyAlignment="1">
      <alignment horizontal="left" vertical="center" wrapText="1"/>
    </xf>
    <xf numFmtId="0" fontId="3" fillId="0" borderId="25" xfId="0" applyFont="1" applyFill="1" applyBorder="1" applyAlignment="1">
      <alignment horizontal="left" vertical="center" wrapText="1"/>
    </xf>
    <xf numFmtId="0" fontId="39" fillId="0" borderId="25" xfId="0" applyFont="1" applyFill="1" applyBorder="1" applyAlignment="1">
      <alignment horizontal="left" vertical="center" wrapText="1"/>
    </xf>
    <xf numFmtId="0" fontId="40" fillId="0" borderId="25" xfId="0" applyFont="1" applyFill="1" applyBorder="1" applyAlignment="1">
      <alignment horizontal="left" vertical="center" wrapText="1"/>
    </xf>
    <xf numFmtId="0" fontId="0" fillId="0" borderId="25" xfId="0" applyFont="1" applyFill="1" applyBorder="1" applyAlignment="1">
      <alignment horizontal="left" vertical="center" wrapText="1"/>
    </xf>
    <xf numFmtId="177" fontId="0" fillId="0" borderId="25" xfId="0" applyNumberFormat="1" applyFont="1" applyFill="1" applyBorder="1" applyAlignment="1">
      <alignment horizontal="left" vertical="center" wrapText="1"/>
    </xf>
    <xf numFmtId="0" fontId="0" fillId="0" borderId="26" xfId="0" applyFont="1" applyFill="1" applyBorder="1" applyAlignment="1">
      <alignment horizontal="left" vertical="center" wrapText="1"/>
    </xf>
    <xf numFmtId="0" fontId="3" fillId="0" borderId="27" xfId="0" applyFont="1" applyFill="1" applyBorder="1" applyAlignment="1">
      <alignment horizontal="left" vertical="center" wrapText="1"/>
    </xf>
    <xf numFmtId="0" fontId="0" fillId="0" borderId="28" xfId="0" applyFill="1" applyBorder="1" applyAlignment="1">
      <alignment horizontal="left" vertical="center" wrapText="1"/>
    </xf>
    <xf numFmtId="0" fontId="3" fillId="0" borderId="28" xfId="0" applyFont="1" applyFill="1" applyBorder="1" applyAlignment="1">
      <alignment horizontal="left" vertical="center" wrapText="1"/>
    </xf>
    <xf numFmtId="0" fontId="40" fillId="0" borderId="28" xfId="0" applyFont="1" applyFill="1" applyBorder="1" applyAlignment="1">
      <alignment horizontal="left" vertical="center" wrapText="1"/>
    </xf>
    <xf numFmtId="0" fontId="39" fillId="0" borderId="28" xfId="0" applyFont="1" applyFill="1" applyBorder="1" applyAlignment="1">
      <alignment horizontal="left" vertical="center" wrapText="1"/>
    </xf>
    <xf numFmtId="0" fontId="42" fillId="16" borderId="16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left" vertical="center" wrapText="1"/>
    </xf>
    <xf numFmtId="177" fontId="0" fillId="0" borderId="28" xfId="0" applyNumberFormat="1" applyFont="1" applyFill="1" applyBorder="1" applyAlignment="1">
      <alignment horizontal="left" vertical="center" wrapText="1"/>
    </xf>
    <xf numFmtId="0" fontId="0" fillId="0" borderId="29" xfId="0" applyFont="1" applyFill="1" applyBorder="1" applyAlignment="1">
      <alignment horizontal="left" vertical="center" wrapText="1"/>
    </xf>
    <xf numFmtId="0" fontId="0" fillId="0" borderId="20" xfId="0" applyFill="1" applyBorder="1" applyAlignment="1">
      <alignment horizontal="left" vertical="center" wrapText="1"/>
    </xf>
    <xf numFmtId="177" fontId="0" fillId="0" borderId="20" xfId="0" applyNumberFormat="1" applyFont="1" applyFill="1" applyBorder="1" applyAlignment="1">
      <alignment horizontal="left" vertical="center" wrapText="1"/>
    </xf>
    <xf numFmtId="0" fontId="0" fillId="0" borderId="21" xfId="0" applyFont="1" applyFill="1" applyBorder="1" applyAlignment="1">
      <alignment horizontal="left" vertical="center" wrapText="1"/>
    </xf>
    <xf numFmtId="0" fontId="42" fillId="17" borderId="16" xfId="0" applyFont="1" applyFill="1" applyBorder="1" applyAlignment="1">
      <alignment horizontal="center" vertical="center" wrapText="1"/>
    </xf>
    <xf numFmtId="0" fontId="0" fillId="0" borderId="22" xfId="0" applyFill="1" applyBorder="1" applyAlignment="1">
      <alignment horizontal="left" vertical="center" wrapText="1"/>
    </xf>
    <xf numFmtId="0" fontId="0" fillId="0" borderId="25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left" vertical="center" wrapText="1"/>
    </xf>
    <xf numFmtId="0" fontId="39" fillId="0" borderId="28" xfId="0" applyFont="1" applyFill="1" applyBorder="1" applyAlignment="1">
      <alignment vertical="center"/>
    </xf>
    <xf numFmtId="1" fontId="51" fillId="0" borderId="20" xfId="0" applyNumberFormat="1" applyFont="1" applyFill="1" applyBorder="1" applyAlignment="1">
      <alignment horizontal="left" vertical="center" wrapText="1"/>
    </xf>
    <xf numFmtId="0" fontId="0" fillId="0" borderId="31" xfId="0" applyFill="1" applyBorder="1" applyAlignment="1">
      <alignment horizontal="left" vertical="center" wrapText="1"/>
    </xf>
    <xf numFmtId="0" fontId="39" fillId="0" borderId="31" xfId="0" applyFont="1" applyFill="1" applyBorder="1" applyAlignment="1">
      <alignment vertical="center"/>
    </xf>
    <xf numFmtId="0" fontId="0" fillId="0" borderId="31" xfId="0" applyFont="1" applyFill="1" applyBorder="1" applyAlignment="1">
      <alignment horizontal="left" vertical="center" wrapText="1"/>
    </xf>
    <xf numFmtId="177" fontId="0" fillId="0" borderId="31" xfId="0" applyNumberFormat="1" applyFont="1" applyFill="1" applyBorder="1" applyAlignment="1">
      <alignment horizontal="left" vertical="center" wrapText="1"/>
    </xf>
    <xf numFmtId="0" fontId="0" fillId="0" borderId="32" xfId="0" applyFont="1" applyFill="1" applyBorder="1" applyAlignment="1">
      <alignment horizontal="left" vertical="center" wrapText="1"/>
    </xf>
    <xf numFmtId="0" fontId="41" fillId="0" borderId="16" xfId="0" applyFont="1" applyFill="1" applyBorder="1" applyAlignment="1">
      <alignment horizontal="left" vertical="center"/>
    </xf>
    <xf numFmtId="0" fontId="42" fillId="0" borderId="16" xfId="0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/>
    </xf>
    <xf numFmtId="177" fontId="0" fillId="0" borderId="16" xfId="0" applyNumberFormat="1" applyFont="1" applyFill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left" vertical="center" wrapText="1"/>
    </xf>
    <xf numFmtId="0" fontId="0" fillId="0" borderId="35" xfId="0" applyFill="1" applyBorder="1" applyAlignment="1">
      <alignment horizontal="left" vertical="center" wrapText="1"/>
    </xf>
    <xf numFmtId="0" fontId="39" fillId="0" borderId="35" xfId="0" applyFont="1" applyFill="1" applyBorder="1" applyAlignment="1">
      <alignment vertical="center"/>
    </xf>
    <xf numFmtId="0" fontId="41" fillId="0" borderId="36" xfId="0" applyFont="1" applyFill="1" applyBorder="1" applyAlignment="1">
      <alignment horizontal="left" vertical="center"/>
    </xf>
    <xf numFmtId="0" fontId="42" fillId="0" borderId="36" xfId="0" applyFont="1" applyFill="1" applyBorder="1" applyAlignment="1">
      <alignment horizontal="center" vertical="center" wrapText="1"/>
    </xf>
    <xf numFmtId="0" fontId="0" fillId="0" borderId="36" xfId="0" applyFont="1" applyFill="1" applyBorder="1" applyAlignment="1">
      <alignment horizontal="center" vertical="center"/>
    </xf>
    <xf numFmtId="177" fontId="0" fillId="0" borderId="36" xfId="0" applyNumberFormat="1" applyFont="1" applyFill="1" applyBorder="1" applyAlignment="1">
      <alignment horizontal="center" vertical="center"/>
    </xf>
    <xf numFmtId="0" fontId="0" fillId="0" borderId="37" xfId="0" applyFont="1" applyFill="1" applyBorder="1" applyAlignment="1">
      <alignment horizontal="center" vertical="center"/>
    </xf>
    <xf numFmtId="16" fontId="52" fillId="0" borderId="19" xfId="0" applyNumberFormat="1" applyFont="1" applyBorder="1" applyAlignment="1">
      <alignment horizontal="left" vertical="top"/>
    </xf>
    <xf numFmtId="16" fontId="52" fillId="0" borderId="38" xfId="0" applyNumberFormat="1" applyFont="1" applyBorder="1" applyAlignment="1">
      <alignment horizontal="left" vertical="top"/>
    </xf>
    <xf numFmtId="0" fontId="39" fillId="9" borderId="28" xfId="0" applyFont="1" applyFill="1" applyBorder="1" applyAlignment="1">
      <alignment vertical="center"/>
    </xf>
    <xf numFmtId="0" fontId="39" fillId="9" borderId="28" xfId="0" applyFont="1" applyFill="1" applyBorder="1" applyAlignment="1">
      <alignment horizontal="left" vertical="center" wrapText="1"/>
    </xf>
    <xf numFmtId="0" fontId="53" fillId="9" borderId="28" xfId="0" applyFont="1" applyFill="1" applyBorder="1" applyAlignment="1">
      <alignment horizontal="left" vertical="center" wrapText="1"/>
    </xf>
    <xf numFmtId="0" fontId="53" fillId="9" borderId="28" xfId="0" applyFont="1" applyFill="1" applyBorder="1" applyAlignment="1">
      <alignment horizontal="center" vertical="center" wrapText="1"/>
    </xf>
    <xf numFmtId="0" fontId="3" fillId="9" borderId="28" xfId="0" applyFont="1" applyFill="1" applyBorder="1" applyAlignment="1">
      <alignment vertical="top"/>
    </xf>
    <xf numFmtId="177" fontId="3" fillId="9" borderId="28" xfId="0" applyNumberFormat="1" applyFont="1" applyFill="1" applyBorder="1" applyAlignment="1">
      <alignment horizontal="left" vertical="center" wrapText="1"/>
    </xf>
    <xf numFmtId="0" fontId="3" fillId="9" borderId="29" xfId="0" applyFont="1" applyFill="1" applyBorder="1" applyAlignment="1">
      <alignment horizontal="left" vertical="center" wrapText="1"/>
    </xf>
    <xf numFmtId="0" fontId="37" fillId="0" borderId="0" xfId="0" applyFont="1" applyFill="1"/>
    <xf numFmtId="0" fontId="38" fillId="4" borderId="39" xfId="0" applyFont="1" applyFill="1" applyBorder="1" applyAlignment="1">
      <alignment horizontal="left" vertical="top"/>
    </xf>
    <xf numFmtId="0" fontId="54" fillId="6" borderId="39" xfId="0" applyFont="1" applyFill="1" applyBorder="1" applyAlignment="1">
      <alignment horizontal="left" vertical="top"/>
    </xf>
    <xf numFmtId="0" fontId="54" fillId="6" borderId="40" xfId="0" applyFont="1" applyFill="1" applyBorder="1" applyAlignment="1">
      <alignment horizontal="left" vertical="top"/>
    </xf>
    <xf numFmtId="0" fontId="38" fillId="18" borderId="41" xfId="0" applyFont="1" applyFill="1" applyBorder="1" applyAlignment="1">
      <alignment horizontal="left"/>
    </xf>
    <xf numFmtId="0" fontId="40" fillId="16" borderId="20" xfId="0" applyFont="1" applyFill="1" applyBorder="1" applyAlignment="1">
      <alignment horizontal="left" vertical="center" wrapText="1"/>
    </xf>
    <xf numFmtId="0" fontId="39" fillId="16" borderId="31" xfId="0" applyFont="1" applyFill="1" applyBorder="1" applyAlignment="1">
      <alignment vertical="center"/>
    </xf>
    <xf numFmtId="0" fontId="0" fillId="16" borderId="31" xfId="0" applyFill="1" applyBorder="1" applyAlignment="1">
      <alignment horizontal="left" vertical="center" wrapText="1"/>
    </xf>
    <xf numFmtId="0" fontId="0" fillId="16" borderId="31" xfId="0" applyFont="1" applyFill="1" applyBorder="1" applyAlignment="1">
      <alignment horizontal="left" vertical="center" wrapText="1"/>
    </xf>
    <xf numFmtId="177" fontId="0" fillId="16" borderId="31" xfId="0" applyNumberFormat="1" applyFont="1" applyFill="1" applyBorder="1" applyAlignment="1">
      <alignment horizontal="left" vertical="center" wrapText="1"/>
    </xf>
    <xf numFmtId="0" fontId="0" fillId="16" borderId="32" xfId="0" applyFont="1" applyFill="1" applyBorder="1" applyAlignment="1">
      <alignment horizontal="left" vertical="center" wrapText="1"/>
    </xf>
    <xf numFmtId="0" fontId="54" fillId="6" borderId="38" xfId="0" applyFont="1" applyFill="1" applyBorder="1" applyAlignment="1">
      <alignment horizontal="left" vertical="top"/>
    </xf>
    <xf numFmtId="0" fontId="54" fillId="4" borderId="42" xfId="0" applyFont="1" applyFill="1" applyBorder="1" applyAlignment="1">
      <alignment horizontal="left"/>
    </xf>
    <xf numFmtId="0" fontId="38" fillId="0" borderId="43" xfId="0" applyFont="1" applyBorder="1" applyAlignment="1">
      <alignment horizontal="left"/>
    </xf>
    <xf numFmtId="0" fontId="54" fillId="6" borderId="42" xfId="0" applyFont="1" applyFill="1" applyBorder="1" applyAlignment="1">
      <alignment horizontal="left" vertical="top"/>
    </xf>
    <xf numFmtId="0" fontId="54" fillId="6" borderId="44" xfId="0" applyFont="1" applyFill="1" applyBorder="1" applyAlignment="1">
      <alignment horizontal="left" vertical="top"/>
    </xf>
    <xf numFmtId="0" fontId="38" fillId="0" borderId="19" xfId="0" applyFont="1" applyBorder="1" applyAlignment="1">
      <alignment horizontal="left"/>
    </xf>
    <xf numFmtId="0" fontId="38" fillId="18" borderId="19" xfId="0" applyFont="1" applyFill="1" applyBorder="1" applyAlignment="1">
      <alignment horizontal="left" wrapText="1"/>
    </xf>
    <xf numFmtId="0" fontId="38" fillId="18" borderId="43" xfId="0" applyFont="1" applyFill="1" applyBorder="1" applyAlignment="1">
      <alignment horizontal="left"/>
    </xf>
    <xf numFmtId="177" fontId="28" fillId="0" borderId="16" xfId="0" applyNumberFormat="1" applyFont="1" applyFill="1" applyBorder="1" applyAlignment="1">
      <alignment horizontal="center" vertical="center"/>
    </xf>
    <xf numFmtId="0" fontId="38" fillId="19" borderId="43" xfId="0" applyFont="1" applyFill="1" applyBorder="1" applyAlignment="1">
      <alignment horizontal="left" wrapText="1"/>
    </xf>
    <xf numFmtId="0" fontId="28" fillId="0" borderId="33" xfId="0" applyFont="1" applyFill="1" applyBorder="1" applyAlignment="1">
      <alignment horizontal="center" vertical="center"/>
    </xf>
    <xf numFmtId="0" fontId="39" fillId="0" borderId="20" xfId="0" applyFont="1" applyFill="1" applyBorder="1" applyAlignment="1">
      <alignment vertical="center"/>
    </xf>
    <xf numFmtId="0" fontId="3" fillId="0" borderId="45" xfId="0" applyFont="1" applyFill="1" applyBorder="1" applyAlignment="1">
      <alignment horizontal="left" vertical="center" wrapText="1"/>
    </xf>
    <xf numFmtId="0" fontId="0" fillId="20" borderId="3" xfId="0" applyFill="1" applyBorder="1"/>
    <xf numFmtId="0" fontId="40" fillId="20" borderId="4" xfId="0" applyFont="1" applyFill="1" applyBorder="1" applyAlignment="1">
      <alignment horizontal="left" vertical="center" wrapText="1"/>
    </xf>
    <xf numFmtId="0" fontId="0" fillId="20" borderId="4" xfId="0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177" fontId="0" fillId="20" borderId="4" xfId="0" applyNumberFormat="1" applyFont="1" applyFill="1" applyBorder="1" applyAlignment="1">
      <alignment horizontal="left" vertical="center" wrapText="1"/>
    </xf>
    <xf numFmtId="0" fontId="0" fillId="20" borderId="5" xfId="0" applyFont="1" applyFill="1" applyBorder="1" applyAlignment="1">
      <alignment horizontal="left" vertical="center" wrapText="1"/>
    </xf>
    <xf numFmtId="0" fontId="15" fillId="9" borderId="46" xfId="0" applyFont="1" applyFill="1" applyBorder="1" applyAlignment="1">
      <alignment vertical="top"/>
    </xf>
    <xf numFmtId="0" fontId="40" fillId="0" borderId="31" xfId="0" applyFont="1" applyFill="1" applyBorder="1" applyAlignment="1">
      <alignment horizontal="left" vertical="center" wrapText="1"/>
    </xf>
    <xf numFmtId="0" fontId="3" fillId="0" borderId="31" xfId="0" applyFont="1" applyFill="1" applyBorder="1" applyAlignment="1">
      <alignment horizontal="left" vertical="center" wrapText="1"/>
    </xf>
    <xf numFmtId="0" fontId="39" fillId="0" borderId="31" xfId="0" applyFont="1" applyFill="1" applyBorder="1" applyAlignment="1">
      <alignment horizontal="left" vertical="center" wrapText="1"/>
    </xf>
    <xf numFmtId="0" fontId="41" fillId="21" borderId="16" xfId="0" applyFont="1" applyFill="1" applyBorder="1" applyAlignment="1">
      <alignment horizontal="left" vertical="center"/>
    </xf>
    <xf numFmtId="0" fontId="42" fillId="21" borderId="16" xfId="0" applyFont="1" applyFill="1" applyBorder="1" applyAlignment="1">
      <alignment horizontal="center" vertical="center" wrapText="1"/>
    </xf>
    <xf numFmtId="177" fontId="15" fillId="0" borderId="31" xfId="0" applyNumberFormat="1" applyFont="1" applyFill="1" applyBorder="1" applyAlignment="1">
      <alignment vertical="top"/>
    </xf>
    <xf numFmtId="0" fontId="0" fillId="0" borderId="32" xfId="0" applyFont="1" applyFill="1" applyBorder="1" applyAlignment="1">
      <alignment vertical="top"/>
    </xf>
    <xf numFmtId="1" fontId="40" fillId="0" borderId="18" xfId="0" applyNumberFormat="1" applyFont="1" applyFill="1" applyBorder="1" applyAlignment="1">
      <alignment horizontal="left" vertical="center" wrapText="1"/>
    </xf>
    <xf numFmtId="1" fontId="40" fillId="0" borderId="20" xfId="0" applyNumberFormat="1" applyFont="1" applyFill="1" applyBorder="1" applyAlignment="1">
      <alignment horizontal="left" vertical="center" wrapText="1"/>
    </xf>
    <xf numFmtId="177" fontId="51" fillId="0" borderId="20" xfId="0" applyNumberFormat="1" applyFont="1" applyFill="1" applyBorder="1" applyAlignment="1">
      <alignment horizontal="left" vertical="center" wrapText="1"/>
    </xf>
    <xf numFmtId="1" fontId="51" fillId="0" borderId="21" xfId="0" applyNumberFormat="1" applyFont="1" applyFill="1" applyBorder="1" applyAlignment="1">
      <alignment horizontal="left" vertical="center" wrapText="1"/>
    </xf>
    <xf numFmtId="0" fontId="41" fillId="20" borderId="16" xfId="0" applyFont="1" applyFill="1" applyBorder="1" applyAlignment="1">
      <alignment horizontal="left" vertical="center"/>
    </xf>
    <xf numFmtId="0" fontId="42" fillId="20" borderId="16" xfId="0" applyFont="1" applyFill="1" applyBorder="1" applyAlignment="1">
      <alignment horizontal="center" vertical="center" wrapText="1"/>
    </xf>
    <xf numFmtId="0" fontId="44" fillId="20" borderId="16" xfId="0" applyFont="1" applyFill="1" applyBorder="1" applyAlignment="1">
      <alignment horizontal="center" vertical="center"/>
    </xf>
    <xf numFmtId="1" fontId="40" fillId="0" borderId="45" xfId="0" applyNumberFormat="1" applyFont="1" applyFill="1" applyBorder="1" applyAlignment="1">
      <alignment horizontal="left" vertical="center" wrapText="1"/>
    </xf>
    <xf numFmtId="1" fontId="40" fillId="0" borderId="22" xfId="0" applyNumberFormat="1" applyFont="1" applyFill="1" applyBorder="1" applyAlignment="1">
      <alignment horizontal="left" vertical="center" wrapText="1"/>
    </xf>
    <xf numFmtId="1" fontId="51" fillId="0" borderId="22" xfId="0" applyNumberFormat="1" applyFont="1" applyFill="1" applyBorder="1" applyAlignment="1">
      <alignment horizontal="left" vertical="center" wrapText="1"/>
    </xf>
    <xf numFmtId="177" fontId="51" fillId="0" borderId="22" xfId="0" applyNumberFormat="1" applyFont="1" applyFill="1" applyBorder="1" applyAlignment="1">
      <alignment horizontal="left" vertical="center" wrapText="1"/>
    </xf>
    <xf numFmtId="1" fontId="51" fillId="0" borderId="23" xfId="0" applyNumberFormat="1" applyFont="1" applyFill="1" applyBorder="1" applyAlignment="1">
      <alignment horizontal="left" vertical="center" wrapText="1"/>
    </xf>
    <xf numFmtId="1" fontId="51" fillId="22" borderId="47" xfId="0" applyNumberFormat="1" applyFont="1" applyFill="1" applyBorder="1" applyAlignment="1">
      <alignment horizontal="left" vertical="center" wrapText="1"/>
    </xf>
    <xf numFmtId="0" fontId="40" fillId="22" borderId="48" xfId="0" applyFont="1" applyFill="1" applyBorder="1" applyAlignment="1">
      <alignment horizontal="left" vertical="center" wrapText="1"/>
    </xf>
    <xf numFmtId="1" fontId="40" fillId="22" borderId="48" xfId="0" applyNumberFormat="1" applyFont="1" applyFill="1" applyBorder="1" applyAlignment="1">
      <alignment horizontal="left" vertical="center" wrapText="1"/>
    </xf>
    <xf numFmtId="1" fontId="51" fillId="22" borderId="48" xfId="0" applyNumberFormat="1" applyFont="1" applyFill="1" applyBorder="1" applyAlignment="1">
      <alignment horizontal="left" vertical="center" wrapText="1"/>
    </xf>
    <xf numFmtId="177" fontId="51" fillId="22" borderId="48" xfId="0" applyNumberFormat="1" applyFont="1" applyFill="1" applyBorder="1" applyAlignment="1">
      <alignment horizontal="left" vertical="center" wrapText="1"/>
    </xf>
    <xf numFmtId="0" fontId="0" fillId="22" borderId="49" xfId="0" applyFont="1" applyFill="1" applyBorder="1"/>
    <xf numFmtId="1" fontId="51" fillId="22" borderId="50" xfId="0" applyNumberFormat="1" applyFont="1" applyFill="1" applyBorder="1" applyAlignment="1">
      <alignment horizontal="left" vertical="center" wrapText="1"/>
    </xf>
    <xf numFmtId="0" fontId="40" fillId="22" borderId="16" xfId="0" applyFont="1" applyFill="1" applyBorder="1" applyAlignment="1">
      <alignment horizontal="left" vertical="center" wrapText="1"/>
    </xf>
    <xf numFmtId="1" fontId="40" fillId="22" borderId="16" xfId="0" applyNumberFormat="1" applyFont="1" applyFill="1" applyBorder="1" applyAlignment="1">
      <alignment horizontal="left" vertical="center" wrapText="1"/>
    </xf>
    <xf numFmtId="1" fontId="51" fillId="22" borderId="16" xfId="0" applyNumberFormat="1" applyFont="1" applyFill="1" applyBorder="1" applyAlignment="1">
      <alignment horizontal="left" vertical="center" wrapText="1"/>
    </xf>
    <xf numFmtId="177" fontId="51" fillId="22" borderId="16" xfId="0" applyNumberFormat="1" applyFont="1" applyFill="1" applyBorder="1" applyAlignment="1">
      <alignment horizontal="left" vertical="center" wrapText="1"/>
    </xf>
    <xf numFmtId="0" fontId="0" fillId="22" borderId="33" xfId="0" applyFont="1" applyFill="1" applyBorder="1"/>
    <xf numFmtId="1" fontId="51" fillId="22" borderId="51" xfId="0" applyNumberFormat="1" applyFont="1" applyFill="1" applyBorder="1" applyAlignment="1">
      <alignment horizontal="left" vertical="center" wrapText="1"/>
    </xf>
    <xf numFmtId="0" fontId="40" fillId="22" borderId="17" xfId="0" applyFont="1" applyFill="1" applyBorder="1" applyAlignment="1">
      <alignment horizontal="left" vertical="center" wrapText="1"/>
    </xf>
    <xf numFmtId="0" fontId="3" fillId="22" borderId="17" xfId="0" applyFont="1" applyFill="1" applyBorder="1" applyAlignment="1">
      <alignment horizontal="left" vertical="center" wrapText="1"/>
    </xf>
    <xf numFmtId="0" fontId="39" fillId="22" borderId="17" xfId="0" applyFont="1" applyFill="1" applyBorder="1" applyAlignment="1">
      <alignment horizontal="left" vertical="center" wrapText="1"/>
    </xf>
    <xf numFmtId="0" fontId="41" fillId="22" borderId="17" xfId="0" applyFont="1" applyFill="1" applyBorder="1" applyAlignment="1">
      <alignment horizontal="left" vertical="center"/>
    </xf>
    <xf numFmtId="0" fontId="42" fillId="22" borderId="17" xfId="0" applyFont="1" applyFill="1" applyBorder="1" applyAlignment="1">
      <alignment horizontal="center" vertical="center"/>
    </xf>
    <xf numFmtId="0" fontId="58" fillId="22" borderId="17" xfId="0" applyFont="1" applyFill="1" applyBorder="1" applyAlignment="1">
      <alignment vertical="top" wrapText="1"/>
    </xf>
    <xf numFmtId="177" fontId="3" fillId="22" borderId="17" xfId="0" applyNumberFormat="1" applyFont="1" applyFill="1" applyBorder="1" applyAlignment="1">
      <alignment vertical="center"/>
    </xf>
    <xf numFmtId="0" fontId="0" fillId="22" borderId="52" xfId="0" applyFont="1" applyFill="1" applyBorder="1"/>
    <xf numFmtId="0" fontId="15" fillId="9" borderId="47" xfId="0" applyFont="1" applyFill="1" applyBorder="1"/>
    <xf numFmtId="0" fontId="40" fillId="0" borderId="48" xfId="0" applyFont="1" applyFill="1" applyBorder="1" applyAlignment="1">
      <alignment horizontal="left" vertical="center" wrapText="1"/>
    </xf>
    <xf numFmtId="0" fontId="3" fillId="0" borderId="48" xfId="0" applyFont="1" applyFill="1" applyBorder="1" applyAlignment="1">
      <alignment horizontal="left" vertical="center" wrapText="1"/>
    </xf>
    <xf numFmtId="0" fontId="39" fillId="0" borderId="48" xfId="0" applyFont="1" applyFill="1" applyBorder="1" applyAlignment="1">
      <alignment horizontal="left" vertical="center" wrapText="1"/>
    </xf>
    <xf numFmtId="0" fontId="41" fillId="2" borderId="48" xfId="0" applyFont="1" applyFill="1" applyBorder="1" applyAlignment="1">
      <alignment horizontal="left" vertical="center"/>
    </xf>
    <xf numFmtId="0" fontId="42" fillId="2" borderId="48" xfId="0" applyFont="1" applyFill="1" applyBorder="1" applyAlignment="1">
      <alignment horizontal="center" vertical="center" wrapText="1"/>
    </xf>
    <xf numFmtId="0" fontId="0" fillId="0" borderId="48" xfId="0" applyFont="1" applyFill="1" applyBorder="1" applyAlignment="1">
      <alignment horizontal="left" vertical="center" wrapText="1"/>
    </xf>
    <xf numFmtId="177" fontId="0" fillId="0" borderId="48" xfId="0" applyNumberFormat="1" applyFont="1" applyFill="1" applyBorder="1" applyAlignment="1"/>
    <xf numFmtId="0" fontId="0" fillId="0" borderId="49" xfId="0" applyFont="1" applyFill="1" applyBorder="1" applyAlignment="1">
      <alignment vertical="top"/>
    </xf>
    <xf numFmtId="0" fontId="0" fillId="0" borderId="50" xfId="0" applyFill="1" applyBorder="1"/>
    <xf numFmtId="0" fontId="40" fillId="0" borderId="16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39" fillId="0" borderId="16" xfId="0" applyFont="1" applyFill="1" applyBorder="1" applyAlignment="1">
      <alignment horizontal="left" vertical="center" wrapText="1"/>
    </xf>
    <xf numFmtId="0" fontId="53" fillId="0" borderId="16" xfId="0" applyFont="1" applyFill="1" applyBorder="1" applyAlignment="1">
      <alignment vertical="center"/>
    </xf>
    <xf numFmtId="0" fontId="59" fillId="0" borderId="16" xfId="0" applyFont="1" applyFill="1" applyBorder="1" applyAlignment="1">
      <alignment horizontal="left" vertical="top"/>
    </xf>
    <xf numFmtId="0" fontId="59" fillId="0" borderId="16" xfId="0" applyFont="1" applyFill="1" applyBorder="1" applyAlignment="1">
      <alignment vertical="top"/>
    </xf>
    <xf numFmtId="0" fontId="0" fillId="0" borderId="16" xfId="0" applyFont="1" applyFill="1" applyBorder="1" applyAlignment="1">
      <alignment horizontal="left" vertical="center" wrapText="1"/>
    </xf>
    <xf numFmtId="177" fontId="3" fillId="0" borderId="16" xfId="0" applyNumberFormat="1" applyFont="1" applyFill="1" applyBorder="1" applyAlignment="1">
      <alignment horizontal="left" vertical="top"/>
    </xf>
    <xf numFmtId="0" fontId="0" fillId="0" borderId="33" xfId="0" applyFont="1" applyFill="1" applyBorder="1" applyAlignment="1">
      <alignment vertical="top"/>
    </xf>
    <xf numFmtId="0" fontId="0" fillId="0" borderId="16" xfId="0" applyFill="1" applyBorder="1"/>
    <xf numFmtId="0" fontId="60" fillId="0" borderId="16" xfId="0" applyFont="1" applyFill="1" applyBorder="1" applyAlignment="1">
      <alignment horizontal="left" vertical="center"/>
    </xf>
    <xf numFmtId="0" fontId="61" fillId="4" borderId="16" xfId="0" applyFont="1" applyFill="1" applyBorder="1" applyAlignment="1">
      <alignment horizontal="left" vertical="center" wrapText="1"/>
    </xf>
    <xf numFmtId="0" fontId="55" fillId="0" borderId="16" xfId="0" applyFont="1" applyFill="1" applyBorder="1" applyAlignment="1">
      <alignment horizontal="left" vertical="top"/>
    </xf>
    <xf numFmtId="0" fontId="42" fillId="0" borderId="16" xfId="0" applyFont="1" applyFill="1" applyBorder="1" applyAlignment="1">
      <alignment horizontal="center" vertical="center"/>
    </xf>
    <xf numFmtId="0" fontId="40" fillId="0" borderId="17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center" wrapText="1"/>
    </xf>
    <xf numFmtId="0" fontId="39" fillId="0" borderId="17" xfId="0" applyFont="1" applyFill="1" applyBorder="1" applyAlignment="1">
      <alignment horizontal="left" vertical="center" wrapText="1"/>
    </xf>
    <xf numFmtId="0" fontId="0" fillId="0" borderId="17" xfId="0" applyFill="1" applyBorder="1"/>
    <xf numFmtId="0" fontId="0" fillId="0" borderId="52" xfId="0" applyFill="1" applyBorder="1"/>
    <xf numFmtId="1" fontId="51" fillId="20" borderId="3" xfId="0" applyNumberFormat="1" applyFont="1" applyFill="1" applyBorder="1" applyAlignment="1">
      <alignment horizontal="left" vertical="center" wrapText="1"/>
    </xf>
    <xf numFmtId="0" fontId="3" fillId="20" borderId="4" xfId="0" applyFont="1" applyFill="1" applyBorder="1" applyAlignment="1">
      <alignment horizontal="left" vertical="center" wrapText="1"/>
    </xf>
    <xf numFmtId="0" fontId="39" fillId="20" borderId="4" xfId="0" applyFont="1" applyFill="1" applyBorder="1" applyAlignment="1">
      <alignment horizontal="left" vertical="center" wrapText="1"/>
    </xf>
    <xf numFmtId="0" fontId="0" fillId="20" borderId="4" xfId="0" applyFill="1" applyBorder="1"/>
    <xf numFmtId="0" fontId="58" fillId="20" borderId="4" xfId="0" applyFont="1" applyFill="1" applyBorder="1" applyAlignment="1">
      <alignment vertical="top" wrapText="1"/>
    </xf>
    <xf numFmtId="177" fontId="3" fillId="20" borderId="4" xfId="0" applyNumberFormat="1" applyFont="1" applyFill="1" applyBorder="1" applyAlignment="1">
      <alignment vertical="center"/>
    </xf>
    <xf numFmtId="0" fontId="0" fillId="20" borderId="5" xfId="0" applyFill="1" applyBorder="1"/>
    <xf numFmtId="0" fontId="15" fillId="9" borderId="34" xfId="0" applyFont="1" applyFill="1" applyBorder="1"/>
    <xf numFmtId="0" fontId="40" fillId="0" borderId="35" xfId="0" applyFont="1" applyFill="1" applyBorder="1" applyAlignment="1">
      <alignment horizontal="left" vertical="center" wrapText="1"/>
    </xf>
    <xf numFmtId="0" fontId="62" fillId="0" borderId="35" xfId="0" applyFont="1" applyFill="1" applyBorder="1" applyAlignment="1">
      <alignment horizontal="left" vertical="center" wrapText="1"/>
    </xf>
    <xf numFmtId="0" fontId="63" fillId="0" borderId="35" xfId="0" applyFont="1" applyFill="1" applyBorder="1" applyAlignment="1">
      <alignment horizontal="left" vertical="center" wrapText="1"/>
    </xf>
    <xf numFmtId="0" fontId="41" fillId="0" borderId="53" xfId="0" applyFont="1" applyFill="1" applyBorder="1" applyAlignment="1">
      <alignment horizontal="left" vertical="center"/>
    </xf>
    <xf numFmtId="0" fontId="42" fillId="0" borderId="53" xfId="0" applyFont="1" applyFill="1" applyBorder="1" applyAlignment="1">
      <alignment horizontal="center" vertical="center" wrapText="1"/>
    </xf>
    <xf numFmtId="20" fontId="3" fillId="0" borderId="35" xfId="0" applyNumberFormat="1" applyFont="1" applyFill="1" applyBorder="1" applyAlignment="1">
      <alignment horizontal="center" vertical="center" wrapText="1"/>
    </xf>
    <xf numFmtId="177" fontId="3" fillId="0" borderId="35" xfId="0" applyNumberFormat="1" applyFont="1" applyFill="1" applyBorder="1" applyAlignment="1">
      <alignment horizontal="center" vertical="center" wrapText="1"/>
    </xf>
    <xf numFmtId="20" fontId="3" fillId="0" borderId="54" xfId="0" applyNumberFormat="1" applyFont="1" applyFill="1" applyBorder="1" applyAlignment="1">
      <alignment horizontal="center" vertical="center" wrapText="1"/>
    </xf>
    <xf numFmtId="0" fontId="15" fillId="9" borderId="27" xfId="0" applyFont="1" applyFill="1" applyBorder="1"/>
    <xf numFmtId="0" fontId="41" fillId="0" borderId="48" xfId="0" applyFont="1" applyFill="1" applyBorder="1" applyAlignment="1">
      <alignment horizontal="left" vertical="center"/>
    </xf>
    <xf numFmtId="0" fontId="42" fillId="0" borderId="48" xfId="0" applyFont="1" applyFill="1" applyBorder="1" applyAlignment="1">
      <alignment horizontal="center" vertical="center" wrapText="1"/>
    </xf>
    <xf numFmtId="0" fontId="0" fillId="0" borderId="28" xfId="0" applyFont="1" applyFill="1" applyBorder="1"/>
    <xf numFmtId="177" fontId="3" fillId="0" borderId="28" xfId="0" applyNumberFormat="1" applyFont="1" applyFill="1" applyBorder="1" applyAlignment="1">
      <alignment horizontal="left" vertical="top"/>
    </xf>
    <xf numFmtId="0" fontId="0" fillId="0" borderId="29" xfId="0" applyFont="1" applyFill="1" applyBorder="1" applyAlignment="1">
      <alignment vertical="top"/>
    </xf>
    <xf numFmtId="20" fontId="0" fillId="0" borderId="18" xfId="0" applyNumberFormat="1" applyFont="1" applyFill="1" applyBorder="1"/>
    <xf numFmtId="0" fontId="63" fillId="0" borderId="20" xfId="0" applyFont="1" applyFill="1" applyBorder="1" applyAlignment="1">
      <alignment horizontal="left" vertical="center" wrapText="1"/>
    </xf>
    <xf numFmtId="0" fontId="53" fillId="0" borderId="20" xfId="0" applyFont="1" applyFill="1" applyBorder="1" applyAlignment="1">
      <alignment vertical="center"/>
    </xf>
    <xf numFmtId="0" fontId="59" fillId="0" borderId="20" xfId="0" applyFont="1" applyFill="1" applyBorder="1" applyAlignment="1">
      <alignment horizontal="left" vertical="top"/>
    </xf>
    <xf numFmtId="0" fontId="59" fillId="0" borderId="20" xfId="0" applyFont="1" applyFill="1" applyBorder="1" applyAlignment="1">
      <alignment vertical="top"/>
    </xf>
    <xf numFmtId="0" fontId="0" fillId="0" borderId="55" xfId="0" applyFont="1" applyFill="1" applyBorder="1" applyAlignment="1"/>
    <xf numFmtId="177" fontId="3" fillId="0" borderId="20" xfId="0" applyNumberFormat="1" applyFont="1" applyFill="1" applyBorder="1" applyAlignment="1">
      <alignment horizontal="left" vertical="top"/>
    </xf>
    <xf numFmtId="0" fontId="0" fillId="0" borderId="21" xfId="0" applyFont="1" applyFill="1" applyBorder="1" applyAlignment="1">
      <alignment vertical="top"/>
    </xf>
    <xf numFmtId="20" fontId="0" fillId="0" borderId="45" xfId="0" applyNumberFormat="1" applyFont="1" applyFill="1" applyBorder="1"/>
    <xf numFmtId="0" fontId="0" fillId="0" borderId="56" xfId="0" applyFont="1" applyFill="1" applyBorder="1" applyAlignment="1"/>
    <xf numFmtId="177" fontId="3" fillId="0" borderId="22" xfId="0" applyNumberFormat="1" applyFont="1" applyFill="1" applyBorder="1" applyAlignment="1">
      <alignment horizontal="left" vertical="top"/>
    </xf>
    <xf numFmtId="0" fontId="0" fillId="0" borderId="23" xfId="0" applyFont="1" applyFill="1" applyBorder="1" applyAlignment="1">
      <alignment vertical="top"/>
    </xf>
    <xf numFmtId="20" fontId="0" fillId="0" borderId="24" xfId="0" applyNumberFormat="1" applyFont="1" applyFill="1" applyBorder="1"/>
    <xf numFmtId="0" fontId="53" fillId="0" borderId="25" xfId="0" applyFont="1" applyFill="1" applyBorder="1" applyAlignment="1">
      <alignment vertical="center"/>
    </xf>
    <xf numFmtId="0" fontId="59" fillId="0" borderId="25" xfId="0" applyFont="1" applyFill="1" applyBorder="1" applyAlignment="1">
      <alignment horizontal="left" vertical="top"/>
    </xf>
    <xf numFmtId="0" fontId="59" fillId="0" borderId="25" xfId="0" applyFont="1" applyFill="1" applyBorder="1" applyAlignment="1">
      <alignment vertical="top"/>
    </xf>
    <xf numFmtId="0" fontId="0" fillId="0" borderId="57" xfId="0" applyFont="1" applyFill="1" applyBorder="1" applyAlignment="1"/>
    <xf numFmtId="177" fontId="3" fillId="0" borderId="25" xfId="0" applyNumberFormat="1" applyFont="1" applyFill="1" applyBorder="1" applyAlignment="1">
      <alignment horizontal="left" vertical="top"/>
    </xf>
    <xf numFmtId="0" fontId="0" fillId="0" borderId="26" xfId="0" applyFont="1" applyFill="1" applyBorder="1" applyAlignment="1">
      <alignment vertical="top"/>
    </xf>
    <xf numFmtId="0" fontId="0" fillId="0" borderId="29" xfId="0" applyFont="1" applyFill="1" applyBorder="1"/>
    <xf numFmtId="0" fontId="15" fillId="0" borderId="18" xfId="0" applyFont="1" applyFill="1" applyBorder="1"/>
    <xf numFmtId="0" fontId="64" fillId="0" borderId="20" xfId="0" applyFont="1" applyFill="1" applyBorder="1" applyAlignment="1">
      <alignment horizontal="left" vertical="center" wrapText="1"/>
    </xf>
    <xf numFmtId="0" fontId="42" fillId="0" borderId="20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/>
    </xf>
    <xf numFmtId="177" fontId="3" fillId="0" borderId="20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15" fillId="0" borderId="24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24" fillId="0" borderId="28" xfId="0" applyFont="1" applyFill="1" applyBorder="1" applyAlignment="1">
      <alignment horizontal="left" vertical="center" wrapText="1"/>
    </xf>
    <xf numFmtId="0" fontId="1" fillId="0" borderId="18" xfId="0" applyFont="1" applyFill="1" applyBorder="1"/>
    <xf numFmtId="0" fontId="24" fillId="0" borderId="20" xfId="0" applyFont="1" applyFill="1" applyBorder="1" applyAlignment="1">
      <alignment horizontal="left" vertical="center" wrapText="1"/>
    </xf>
    <xf numFmtId="0" fontId="0" fillId="0" borderId="21" xfId="0" applyFont="1" applyFill="1" applyBorder="1"/>
    <xf numFmtId="0" fontId="0" fillId="0" borderId="24" xfId="0" applyFill="1" applyBorder="1"/>
    <xf numFmtId="177" fontId="3" fillId="0" borderId="25" xfId="0" applyNumberFormat="1" applyFont="1" applyFill="1" applyBorder="1"/>
    <xf numFmtId="0" fontId="0" fillId="0" borderId="0" xfId="0" applyFont="1" applyFill="1"/>
    <xf numFmtId="177" fontId="0" fillId="0" borderId="0" xfId="0" applyNumberFormat="1" applyFont="1" applyFill="1"/>
    <xf numFmtId="0" fontId="0" fillId="23" borderId="10" xfId="0" applyFill="1" applyBorder="1"/>
    <xf numFmtId="0" fontId="19" fillId="23" borderId="10" xfId="0" applyFont="1" applyFill="1" applyBorder="1"/>
    <xf numFmtId="178" fontId="67" fillId="0" borderId="0" xfId="0" applyNumberFormat="1" applyFont="1" applyAlignment="1">
      <alignment horizontal="left" vertical="top"/>
    </xf>
    <xf numFmtId="0" fontId="0" fillId="0" borderId="0" xfId="0" applyAlignment="1">
      <alignment vertical="center"/>
    </xf>
    <xf numFmtId="0" fontId="32" fillId="0" borderId="0" xfId="0" applyFont="1"/>
    <xf numFmtId="0" fontId="68" fillId="0" borderId="58" xfId="0" applyFont="1" applyBorder="1" applyAlignment="1">
      <alignment vertical="center"/>
    </xf>
    <xf numFmtId="0" fontId="0" fillId="0" borderId="59" xfId="0" applyBorder="1" applyAlignment="1">
      <alignment vertical="center" wrapText="1"/>
    </xf>
    <xf numFmtId="179" fontId="0" fillId="0" borderId="59" xfId="0" applyNumberFormat="1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59" xfId="0" applyBorder="1" applyAlignment="1">
      <alignment vertical="center"/>
    </xf>
    <xf numFmtId="178" fontId="0" fillId="0" borderId="59" xfId="0" applyNumberFormat="1" applyBorder="1" applyAlignment="1">
      <alignment horizontal="left" vertical="center"/>
    </xf>
    <xf numFmtId="0" fontId="69" fillId="0" borderId="59" xfId="0" applyFont="1" applyBorder="1" applyAlignment="1">
      <alignment vertical="center"/>
    </xf>
    <xf numFmtId="0" fontId="3" fillId="0" borderId="59" xfId="0" applyFont="1" applyBorder="1" applyAlignment="1">
      <alignment vertical="center" wrapText="1"/>
    </xf>
    <xf numFmtId="0" fontId="3" fillId="9" borderId="59" xfId="0" applyFont="1" applyFill="1" applyBorder="1" applyAlignment="1">
      <alignment vertical="center" wrapText="1"/>
    </xf>
    <xf numFmtId="0" fontId="24" fillId="0" borderId="59" xfId="0" applyFont="1" applyBorder="1" applyAlignment="1">
      <alignment vertical="center" wrapText="1"/>
    </xf>
    <xf numFmtId="0" fontId="24" fillId="0" borderId="59" xfId="0" applyFont="1" applyBorder="1" applyAlignment="1">
      <alignment horizontal="left" vertical="center" wrapText="1"/>
    </xf>
    <xf numFmtId="0" fontId="62" fillId="0" borderId="60" xfId="0" applyFont="1" applyBorder="1" applyAlignment="1">
      <alignment horizontal="left" vertical="center"/>
    </xf>
    <xf numFmtId="0" fontId="70" fillId="0" borderId="50" xfId="0" applyFont="1" applyBorder="1" applyAlignment="1" applyProtection="1">
      <alignment horizontal="left" vertical="center"/>
      <protection locked="0"/>
    </xf>
    <xf numFmtId="0" fontId="71" fillId="0" borderId="16" xfId="0" applyFont="1" applyBorder="1" applyAlignment="1" applyProtection="1">
      <alignment horizontal="left" vertical="center" wrapText="1"/>
      <protection locked="0"/>
    </xf>
    <xf numFmtId="0" fontId="72" fillId="0" borderId="16" xfId="0" applyFont="1" applyBorder="1" applyAlignment="1" applyProtection="1">
      <alignment horizontal="left" vertical="center"/>
      <protection locked="0"/>
    </xf>
    <xf numFmtId="0" fontId="74" fillId="0" borderId="16" xfId="0" applyFont="1" applyBorder="1" applyAlignment="1" applyProtection="1">
      <alignment horizontal="left" vertical="center"/>
      <protection locked="0"/>
    </xf>
    <xf numFmtId="178" fontId="74" fillId="0" borderId="16" xfId="0" applyNumberFormat="1" applyFont="1" applyBorder="1" applyAlignment="1" applyProtection="1">
      <alignment horizontal="left" vertical="center"/>
      <protection locked="0"/>
    </xf>
    <xf numFmtId="177" fontId="74" fillId="0" borderId="16" xfId="0" applyNumberFormat="1" applyFont="1" applyBorder="1" applyAlignment="1" applyProtection="1">
      <alignment horizontal="left" vertical="center"/>
      <protection locked="0"/>
    </xf>
    <xf numFmtId="0" fontId="74" fillId="0" borderId="16" xfId="0" applyFont="1" applyBorder="1" applyAlignment="1" applyProtection="1">
      <alignment vertical="center"/>
      <protection locked="0"/>
    </xf>
    <xf numFmtId="0" fontId="74" fillId="0" borderId="16" xfId="0" applyFont="1" applyBorder="1" applyAlignment="1" applyProtection="1">
      <alignment horizontal="left" vertical="center" wrapText="1"/>
      <protection locked="0"/>
    </xf>
    <xf numFmtId="0" fontId="72" fillId="0" borderId="16" xfId="0" applyFont="1" applyBorder="1" applyAlignment="1" applyProtection="1">
      <alignment horizontal="left" vertical="center" wrapText="1"/>
      <protection locked="0"/>
    </xf>
    <xf numFmtId="0" fontId="74" fillId="0" borderId="33" xfId="0" applyFont="1" applyBorder="1" applyAlignment="1" applyProtection="1">
      <alignment horizontal="left" vertical="center"/>
      <protection locked="0"/>
    </xf>
    <xf numFmtId="0" fontId="34" fillId="0" borderId="61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 wrapText="1"/>
    </xf>
    <xf numFmtId="0" fontId="62" fillId="0" borderId="62" xfId="0" applyFont="1" applyBorder="1" applyAlignment="1">
      <alignment horizontal="left" vertical="center"/>
    </xf>
    <xf numFmtId="0" fontId="72" fillId="0" borderId="16" xfId="0" applyFont="1" applyFill="1" applyBorder="1" applyAlignment="1" applyProtection="1">
      <alignment horizontal="left" vertical="center"/>
      <protection locked="0"/>
    </xf>
    <xf numFmtId="0" fontId="75" fillId="0" borderId="16" xfId="0" applyFont="1" applyFill="1" applyBorder="1" applyAlignment="1" applyProtection="1">
      <alignment horizontal="left" vertical="center"/>
      <protection locked="0"/>
    </xf>
    <xf numFmtId="179" fontId="75" fillId="0" borderId="16" xfId="0" applyNumberFormat="1" applyFont="1" applyFill="1" applyBorder="1" applyAlignment="1" applyProtection="1">
      <alignment horizontal="left" vertical="center"/>
      <protection locked="0"/>
    </xf>
    <xf numFmtId="180" fontId="75" fillId="0" borderId="16" xfId="0" applyNumberFormat="1" applyFont="1" applyFill="1" applyBorder="1" applyAlignment="1" applyProtection="1">
      <alignment horizontal="left" vertical="center"/>
      <protection locked="0"/>
    </xf>
    <xf numFmtId="178" fontId="75" fillId="0" borderId="16" xfId="0" applyNumberFormat="1" applyFont="1" applyFill="1" applyBorder="1" applyAlignment="1" applyProtection="1">
      <alignment horizontal="left" vertical="center"/>
      <protection locked="0"/>
    </xf>
    <xf numFmtId="177" fontId="75" fillId="0" borderId="16" xfId="0" applyNumberFormat="1" applyFont="1" applyFill="1" applyBorder="1" applyAlignment="1" applyProtection="1">
      <alignment horizontal="left" vertical="center"/>
      <protection locked="0"/>
    </xf>
    <xf numFmtId="0" fontId="75" fillId="0" borderId="16" xfId="0" applyFont="1" applyFill="1" applyBorder="1" applyAlignment="1" applyProtection="1">
      <alignment horizontal="left" vertical="center" wrapText="1"/>
      <protection locked="0"/>
    </xf>
    <xf numFmtId="0" fontId="76" fillId="0" borderId="16" xfId="0" applyFont="1" applyFill="1" applyBorder="1" applyAlignment="1">
      <alignment vertical="center"/>
    </xf>
    <xf numFmtId="0" fontId="76" fillId="0" borderId="33" xfId="0" applyFont="1" applyBorder="1" applyAlignment="1">
      <alignment vertical="center"/>
    </xf>
    <xf numFmtId="0" fontId="44" fillId="0" borderId="0" xfId="0" applyFont="1" applyFill="1"/>
    <xf numFmtId="0" fontId="72" fillId="2" borderId="16" xfId="0" applyFont="1" applyFill="1" applyBorder="1" applyAlignment="1" applyProtection="1">
      <alignment horizontal="left" vertical="center"/>
      <protection locked="0"/>
    </xf>
    <xf numFmtId="0" fontId="75" fillId="2" borderId="16" xfId="0" applyFont="1" applyFill="1" applyBorder="1" applyAlignment="1" applyProtection="1">
      <alignment horizontal="left" vertical="center"/>
      <protection locked="0"/>
    </xf>
    <xf numFmtId="178" fontId="75" fillId="2" borderId="16" xfId="0" applyNumberFormat="1" applyFont="1" applyFill="1" applyBorder="1" applyAlignment="1" applyProtection="1">
      <alignment horizontal="left" vertical="center"/>
      <protection locked="0"/>
    </xf>
    <xf numFmtId="177" fontId="75" fillId="2" borderId="16" xfId="0" applyNumberFormat="1" applyFont="1" applyFill="1" applyBorder="1" applyAlignment="1" applyProtection="1">
      <alignment horizontal="left" vertical="center"/>
      <protection locked="0"/>
    </xf>
    <xf numFmtId="0" fontId="76" fillId="0" borderId="63" xfId="0" applyFont="1" applyBorder="1" applyAlignment="1">
      <alignment vertical="center"/>
    </xf>
    <xf numFmtId="0" fontId="72" fillId="0" borderId="64" xfId="0" applyFont="1" applyBorder="1" applyAlignment="1">
      <alignment horizontal="left" vertical="center"/>
    </xf>
    <xf numFmtId="0" fontId="72" fillId="0" borderId="36" xfId="0" applyFont="1" applyBorder="1" applyAlignment="1">
      <alignment horizontal="left" vertical="center"/>
    </xf>
    <xf numFmtId="179" fontId="72" fillId="0" borderId="36" xfId="0" applyNumberFormat="1" applyFont="1" applyBorder="1" applyAlignment="1">
      <alignment horizontal="left" vertical="center"/>
    </xf>
    <xf numFmtId="180" fontId="72" fillId="0" borderId="36" xfId="0" applyNumberFormat="1" applyFont="1" applyBorder="1" applyAlignment="1">
      <alignment horizontal="left" vertical="center"/>
    </xf>
    <xf numFmtId="0" fontId="76" fillId="0" borderId="36" xfId="0" applyFont="1" applyBorder="1"/>
    <xf numFmtId="178" fontId="76" fillId="0" borderId="36" xfId="0" applyNumberFormat="1" applyFont="1" applyBorder="1"/>
    <xf numFmtId="0" fontId="76" fillId="0" borderId="36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3" fillId="0" borderId="59" xfId="0" applyFont="1" applyBorder="1" applyAlignment="1">
      <alignment vertical="center"/>
    </xf>
    <xf numFmtId="176" fontId="9" fillId="2" borderId="0" xfId="17" applyFont="1" applyFill="1"/>
    <xf numFmtId="0" fontId="77" fillId="2" borderId="0" xfId="33" applyFont="1" applyFill="1" applyBorder="1" applyAlignment="1" applyProtection="1">
      <alignment vertical="center"/>
      <protection locked="0"/>
    </xf>
    <xf numFmtId="178" fontId="77" fillId="2" borderId="0" xfId="34" applyNumberFormat="1" applyFont="1" applyFill="1" applyBorder="1" applyAlignment="1" applyProtection="1">
      <alignment vertical="center"/>
      <protection locked="0"/>
    </xf>
    <xf numFmtId="0" fontId="77" fillId="2" borderId="16" xfId="35" applyFont="1" applyFill="1" applyBorder="1" applyAlignment="1" applyProtection="1">
      <alignment horizontal="left" vertical="center"/>
      <protection locked="0"/>
    </xf>
    <xf numFmtId="176" fontId="78" fillId="2" borderId="0" xfId="17" applyFont="1" applyFill="1" applyBorder="1" applyAlignment="1" applyProtection="1">
      <alignment vertical="center"/>
      <protection locked="0"/>
    </xf>
    <xf numFmtId="178" fontId="78" fillId="2" borderId="0" xfId="17" applyNumberFormat="1" applyFont="1" applyFill="1" applyBorder="1" applyAlignment="1" applyProtection="1">
      <alignment vertical="center"/>
      <protection locked="0"/>
    </xf>
    <xf numFmtId="176" fontId="77" fillId="2" borderId="0" xfId="17" applyFont="1" applyFill="1" applyBorder="1" applyAlignment="1" applyProtection="1">
      <alignment horizontal="left" vertical="center"/>
      <protection locked="0"/>
    </xf>
    <xf numFmtId="177" fontId="77" fillId="2" borderId="0" xfId="17" applyNumberFormat="1" applyFont="1" applyFill="1" applyBorder="1" applyAlignment="1" applyProtection="1">
      <alignment horizontal="left" vertical="center"/>
      <protection locked="0"/>
    </xf>
    <xf numFmtId="178" fontId="77" fillId="2" borderId="0" xfId="17" applyNumberFormat="1" applyFont="1" applyFill="1" applyBorder="1" applyAlignment="1" applyProtection="1">
      <alignment horizontal="left" vertical="center"/>
      <protection locked="0"/>
    </xf>
    <xf numFmtId="176" fontId="77" fillId="2" borderId="0" xfId="17" applyFont="1" applyFill="1" applyBorder="1" applyAlignment="1" applyProtection="1">
      <alignment horizontal="left" vertical="center" wrapText="1"/>
      <protection locked="0"/>
    </xf>
    <xf numFmtId="0" fontId="77" fillId="2" borderId="0" xfId="33" applyFont="1" applyFill="1" applyBorder="1" applyAlignment="1" applyProtection="1">
      <alignment horizontal="left" vertical="center"/>
      <protection locked="0"/>
    </xf>
    <xf numFmtId="0" fontId="77" fillId="2" borderId="0" xfId="34" applyFont="1" applyFill="1" applyBorder="1" applyAlignment="1" applyProtection="1">
      <alignment horizontal="right" vertical="center"/>
      <protection locked="0"/>
    </xf>
    <xf numFmtId="0" fontId="77" fillId="2" borderId="0" xfId="34" applyFont="1" applyFill="1" applyBorder="1" applyAlignment="1" applyProtection="1">
      <alignment horizontal="right"/>
      <protection locked="0"/>
    </xf>
    <xf numFmtId="0" fontId="79" fillId="2" borderId="17" xfId="36" applyNumberFormat="1" applyFont="1" applyFill="1" applyBorder="1" applyAlignment="1">
      <alignment horizontal="left" vertical="center"/>
    </xf>
    <xf numFmtId="0" fontId="79" fillId="2" borderId="16" xfId="36" applyFont="1" applyFill="1" applyBorder="1" applyAlignment="1" applyProtection="1">
      <alignment vertical="center"/>
      <protection locked="0"/>
    </xf>
    <xf numFmtId="0" fontId="80" fillId="2" borderId="47" xfId="0" applyFont="1" applyFill="1" applyBorder="1" applyAlignment="1">
      <alignment horizontal="left"/>
    </xf>
    <xf numFmtId="0" fontId="77" fillId="2" borderId="48" xfId="0" applyFont="1" applyFill="1" applyBorder="1" applyAlignment="1" applyProtection="1">
      <alignment horizontal="left" vertical="center"/>
      <protection locked="0"/>
    </xf>
    <xf numFmtId="0" fontId="81" fillId="2" borderId="65" xfId="0" applyFont="1" applyFill="1" applyBorder="1" applyAlignment="1" applyProtection="1">
      <alignment horizontal="left" vertical="center"/>
      <protection locked="0"/>
    </xf>
    <xf numFmtId="0" fontId="77" fillId="2" borderId="16" xfId="35" applyFont="1" applyFill="1" applyBorder="1" applyAlignment="1" applyProtection="1">
      <alignment vertical="center"/>
      <protection locked="0"/>
    </xf>
    <xf numFmtId="177" fontId="81" fillId="2" borderId="66" xfId="0" applyNumberFormat="1" applyFont="1" applyFill="1" applyBorder="1" applyAlignment="1" applyProtection="1">
      <alignment horizontal="left" vertical="center"/>
      <protection locked="0"/>
    </xf>
    <xf numFmtId="178" fontId="81" fillId="2" borderId="48" xfId="0" applyNumberFormat="1" applyFont="1" applyFill="1" applyBorder="1" applyAlignment="1" applyProtection="1">
      <alignment horizontal="left" vertical="center"/>
      <protection locked="0"/>
    </xf>
    <xf numFmtId="0" fontId="81" fillId="2" borderId="48" xfId="0" applyFont="1" applyFill="1" applyBorder="1" applyAlignment="1" applyProtection="1">
      <alignment horizontal="left" vertical="center"/>
      <protection locked="0"/>
    </xf>
    <xf numFmtId="177" fontId="81" fillId="2" borderId="48" xfId="0" applyNumberFormat="1" applyFont="1" applyFill="1" applyBorder="1" applyAlignment="1" applyProtection="1">
      <alignment horizontal="left" vertical="center"/>
      <protection locked="0"/>
    </xf>
    <xf numFmtId="177" fontId="77" fillId="2" borderId="48" xfId="17" applyNumberFormat="1" applyFont="1" applyFill="1" applyBorder="1" applyAlignment="1" applyProtection="1">
      <alignment horizontal="left" vertical="center"/>
      <protection locked="0"/>
    </xf>
    <xf numFmtId="176" fontId="77" fillId="2" borderId="48" xfId="17" applyFont="1" applyFill="1" applyBorder="1" applyAlignment="1" applyProtection="1">
      <alignment horizontal="left" vertical="center" wrapText="1"/>
      <protection locked="0"/>
    </xf>
    <xf numFmtId="176" fontId="77" fillId="2" borderId="16" xfId="17" applyFont="1" applyFill="1" applyBorder="1" applyAlignment="1" applyProtection="1">
      <alignment horizontal="left" vertical="center"/>
      <protection locked="0"/>
    </xf>
    <xf numFmtId="176" fontId="79" fillId="2" borderId="50" xfId="18" applyFont="1" applyFill="1" applyBorder="1" applyAlignment="1"/>
    <xf numFmtId="176" fontId="77" fillId="2" borderId="16" xfId="18" applyFont="1" applyFill="1" applyBorder="1" applyAlignment="1" applyProtection="1">
      <alignment horizontal="left" vertical="center"/>
      <protection locked="0"/>
    </xf>
    <xf numFmtId="176" fontId="77" fillId="2" borderId="63" xfId="18" applyFont="1" applyFill="1" applyBorder="1" applyAlignment="1" applyProtection="1">
      <alignment horizontal="left" vertical="center"/>
      <protection locked="0"/>
    </xf>
    <xf numFmtId="176" fontId="77" fillId="2" borderId="67" xfId="18" applyFont="1" applyFill="1" applyBorder="1" applyAlignment="1" applyProtection="1">
      <alignment horizontal="left" vertical="center"/>
      <protection locked="0"/>
    </xf>
    <xf numFmtId="178" fontId="77" fillId="2" borderId="16" xfId="18" applyNumberFormat="1" applyFont="1" applyFill="1" applyBorder="1" applyAlignment="1" applyProtection="1">
      <alignment horizontal="left" vertical="center"/>
      <protection locked="0"/>
    </xf>
    <xf numFmtId="177" fontId="77" fillId="2" borderId="16" xfId="18" applyNumberFormat="1" applyFont="1" applyFill="1" applyBorder="1" applyAlignment="1" applyProtection="1">
      <alignment horizontal="left" vertical="center"/>
      <protection locked="0"/>
    </xf>
    <xf numFmtId="176" fontId="77" fillId="2" borderId="16" xfId="18" applyFont="1" applyFill="1" applyBorder="1" applyAlignment="1" applyProtection="1">
      <alignment horizontal="left" vertical="center" wrapText="1"/>
      <protection locked="0"/>
    </xf>
    <xf numFmtId="0" fontId="82" fillId="2" borderId="16" xfId="37" applyFont="1" applyFill="1" applyBorder="1" applyAlignment="1">
      <alignment horizontal="left"/>
    </xf>
    <xf numFmtId="0" fontId="77" fillId="2" borderId="16" xfId="37" applyFont="1" applyFill="1" applyBorder="1" applyAlignment="1" applyProtection="1">
      <alignment horizontal="left" vertical="center"/>
      <protection locked="0"/>
    </xf>
    <xf numFmtId="0" fontId="83" fillId="2" borderId="16" xfId="37" applyFont="1" applyFill="1" applyBorder="1" applyAlignment="1" applyProtection="1">
      <alignment horizontal="left" vertical="center"/>
      <protection locked="0"/>
    </xf>
    <xf numFmtId="180" fontId="83" fillId="2" borderId="16" xfId="37" applyNumberFormat="1" applyFont="1" applyFill="1" applyBorder="1" applyAlignment="1" applyProtection="1">
      <alignment horizontal="left" vertical="center"/>
      <protection locked="0"/>
    </xf>
    <xf numFmtId="178" fontId="83" fillId="2" borderId="16" xfId="37" applyNumberFormat="1" applyFont="1" applyFill="1" applyBorder="1" applyAlignment="1" applyProtection="1">
      <alignment horizontal="left" vertical="center"/>
      <protection locked="0"/>
    </xf>
    <xf numFmtId="177" fontId="83" fillId="2" borderId="16" xfId="37" applyNumberFormat="1" applyFont="1" applyFill="1" applyBorder="1" applyAlignment="1" applyProtection="1">
      <alignment horizontal="left" vertical="center"/>
      <protection locked="0"/>
    </xf>
    <xf numFmtId="0" fontId="83" fillId="2" borderId="16" xfId="37" applyFont="1" applyFill="1" applyBorder="1" applyAlignment="1" applyProtection="1">
      <alignment horizontal="left" vertical="center" wrapText="1"/>
      <protection locked="0"/>
    </xf>
    <xf numFmtId="0" fontId="82" fillId="2" borderId="68" xfId="38" applyFont="1" applyFill="1" applyBorder="1" applyAlignment="1">
      <alignment horizontal="left"/>
    </xf>
    <xf numFmtId="0" fontId="77" fillId="2" borderId="17" xfId="38" applyFont="1" applyFill="1" applyBorder="1" applyAlignment="1" applyProtection="1">
      <alignment horizontal="left" vertical="center"/>
      <protection locked="0"/>
    </xf>
    <xf numFmtId="0" fontId="83" fillId="2" borderId="69" xfId="38" applyFont="1" applyFill="1" applyBorder="1" applyAlignment="1" applyProtection="1">
      <alignment horizontal="left" vertical="center"/>
      <protection locked="0"/>
    </xf>
    <xf numFmtId="2" fontId="83" fillId="2" borderId="16" xfId="38" applyNumberFormat="1" applyFont="1" applyFill="1" applyBorder="1" applyAlignment="1" applyProtection="1">
      <alignment horizontal="center" vertical="center"/>
      <protection locked="0"/>
    </xf>
    <xf numFmtId="0" fontId="83" fillId="2" borderId="68" xfId="38" applyFont="1" applyFill="1" applyBorder="1" applyAlignment="1" applyProtection="1">
      <alignment horizontal="left" vertical="center"/>
      <protection locked="0"/>
    </xf>
    <xf numFmtId="178" fontId="83" fillId="2" borderId="17" xfId="38" applyNumberFormat="1" applyFont="1" applyFill="1" applyBorder="1" applyAlignment="1" applyProtection="1">
      <alignment horizontal="left" vertical="center"/>
      <protection locked="0"/>
    </xf>
    <xf numFmtId="0" fontId="83" fillId="2" borderId="17" xfId="38" applyFont="1" applyFill="1" applyBorder="1" applyAlignment="1" applyProtection="1">
      <alignment horizontal="left" vertical="center"/>
      <protection locked="0"/>
    </xf>
    <xf numFmtId="177" fontId="83" fillId="2" borderId="17" xfId="38" applyNumberFormat="1" applyFont="1" applyFill="1" applyBorder="1" applyAlignment="1" applyProtection="1">
      <alignment horizontal="left" vertical="center"/>
      <protection locked="0"/>
    </xf>
    <xf numFmtId="0" fontId="83" fillId="2" borderId="17" xfId="38" applyFont="1" applyFill="1" applyBorder="1" applyAlignment="1" applyProtection="1">
      <alignment horizontal="left" vertical="center" wrapText="1"/>
      <protection locked="0"/>
    </xf>
    <xf numFmtId="0" fontId="83" fillId="2" borderId="16" xfId="38" applyFont="1" applyFill="1" applyBorder="1" applyAlignment="1" applyProtection="1">
      <alignment horizontal="left" vertical="center"/>
      <protection locked="0"/>
    </xf>
    <xf numFmtId="0" fontId="80" fillId="2" borderId="64" xfId="0" applyFont="1" applyFill="1" applyBorder="1"/>
    <xf numFmtId="0" fontId="79" fillId="2" borderId="36" xfId="0" applyFont="1" applyFill="1" applyBorder="1" applyAlignment="1" applyProtection="1">
      <alignment horizontal="left" vertical="center"/>
      <protection locked="0"/>
    </xf>
    <xf numFmtId="0" fontId="79" fillId="2" borderId="70" xfId="0" applyFont="1" applyFill="1" applyBorder="1" applyAlignment="1" applyProtection="1">
      <alignment horizontal="left" vertical="center"/>
      <protection locked="0"/>
    </xf>
    <xf numFmtId="2" fontId="79" fillId="2" borderId="16" xfId="0" applyNumberFormat="1" applyFont="1" applyFill="1" applyBorder="1" applyAlignment="1" applyProtection="1">
      <alignment horizontal="center" vertical="center"/>
      <protection locked="0"/>
    </xf>
    <xf numFmtId="0" fontId="80" fillId="2" borderId="71" xfId="0" applyFont="1" applyFill="1" applyBorder="1"/>
    <xf numFmtId="0" fontId="80" fillId="2" borderId="36" xfId="0" applyFont="1" applyFill="1" applyBorder="1"/>
    <xf numFmtId="0" fontId="9" fillId="2" borderId="36" xfId="0" applyFont="1" applyFill="1" applyBorder="1"/>
    <xf numFmtId="0" fontId="9" fillId="2" borderId="36" xfId="0" applyFont="1" applyFill="1" applyBorder="1" applyAlignment="1">
      <alignment wrapText="1"/>
    </xf>
    <xf numFmtId="0" fontId="9" fillId="2" borderId="16" xfId="0" applyFont="1" applyFill="1" applyBorder="1"/>
    <xf numFmtId="0" fontId="9" fillId="2" borderId="0" xfId="0" applyFont="1" applyFill="1"/>
    <xf numFmtId="2" fontId="9" fillId="2" borderId="16" xfId="0" applyNumberFormat="1" applyFont="1" applyFill="1" applyBorder="1" applyAlignment="1">
      <alignment horizontal="center"/>
    </xf>
    <xf numFmtId="0" fontId="9" fillId="2" borderId="0" xfId="0" applyFont="1" applyFill="1" applyAlignment="1">
      <alignment wrapText="1"/>
    </xf>
    <xf numFmtId="0" fontId="82" fillId="2" borderId="47" xfId="0" applyFont="1" applyFill="1" applyBorder="1" applyAlignment="1">
      <alignment horizontal="left"/>
    </xf>
    <xf numFmtId="0" fontId="83" fillId="2" borderId="65" xfId="0" applyFont="1" applyFill="1" applyBorder="1" applyAlignment="1" applyProtection="1">
      <alignment horizontal="left" vertical="center"/>
      <protection locked="0"/>
    </xf>
    <xf numFmtId="2" fontId="83" fillId="2" borderId="16" xfId="0" applyNumberFormat="1" applyFont="1" applyFill="1" applyBorder="1" applyAlignment="1" applyProtection="1">
      <alignment horizontal="center" vertical="center"/>
      <protection locked="0"/>
    </xf>
    <xf numFmtId="177" fontId="83" fillId="2" borderId="66" xfId="0" applyNumberFormat="1" applyFont="1" applyFill="1" applyBorder="1" applyAlignment="1" applyProtection="1">
      <alignment horizontal="left" vertical="center"/>
      <protection locked="0"/>
    </xf>
    <xf numFmtId="178" fontId="83" fillId="2" borderId="48" xfId="0" applyNumberFormat="1" applyFont="1" applyFill="1" applyBorder="1" applyAlignment="1" applyProtection="1">
      <alignment horizontal="left" vertical="center"/>
      <protection locked="0"/>
    </xf>
    <xf numFmtId="0" fontId="83" fillId="2" borderId="48" xfId="0" applyFont="1" applyFill="1" applyBorder="1" applyAlignment="1" applyProtection="1">
      <alignment horizontal="left" vertical="center"/>
      <protection locked="0"/>
    </xf>
    <xf numFmtId="0" fontId="9" fillId="2" borderId="48" xfId="0" applyFont="1" applyFill="1" applyBorder="1"/>
    <xf numFmtId="0" fontId="9" fillId="2" borderId="65" xfId="0" applyFont="1" applyFill="1" applyBorder="1" applyAlignment="1">
      <alignment wrapText="1"/>
    </xf>
    <xf numFmtId="0" fontId="82" fillId="2" borderId="68" xfId="39" applyFont="1" applyFill="1" applyBorder="1" applyAlignment="1">
      <alignment horizontal="left"/>
    </xf>
    <xf numFmtId="0" fontId="77" fillId="2" borderId="17" xfId="39" applyFont="1" applyFill="1" applyBorder="1" applyAlignment="1" applyProtection="1">
      <alignment horizontal="left" vertical="center"/>
      <protection locked="0"/>
    </xf>
    <xf numFmtId="0" fontId="83" fillId="2" borderId="69" xfId="39" applyFont="1" applyFill="1" applyBorder="1" applyAlignment="1" applyProtection="1">
      <alignment horizontal="left" vertical="center"/>
      <protection locked="0"/>
    </xf>
    <xf numFmtId="0" fontId="83" fillId="2" borderId="16" xfId="39" applyFont="1" applyFill="1" applyBorder="1" applyAlignment="1" applyProtection="1">
      <alignment horizontal="left" vertical="center"/>
      <protection locked="0"/>
    </xf>
    <xf numFmtId="0" fontId="83" fillId="2" borderId="68" xfId="39" applyFont="1" applyFill="1" applyBorder="1" applyAlignment="1" applyProtection="1">
      <alignment horizontal="left" vertical="center"/>
      <protection locked="0"/>
    </xf>
    <xf numFmtId="178" fontId="83" fillId="2" borderId="17" xfId="39" applyNumberFormat="1" applyFont="1" applyFill="1" applyBorder="1" applyAlignment="1" applyProtection="1">
      <alignment horizontal="left" vertical="center"/>
      <protection locked="0"/>
    </xf>
    <xf numFmtId="0" fontId="83" fillId="2" borderId="17" xfId="39" applyFont="1" applyFill="1" applyBorder="1" applyAlignment="1" applyProtection="1">
      <alignment horizontal="left" vertical="center"/>
      <protection locked="0"/>
    </xf>
    <xf numFmtId="177" fontId="83" fillId="2" borderId="17" xfId="39" applyNumberFormat="1" applyFont="1" applyFill="1" applyBorder="1" applyAlignment="1" applyProtection="1">
      <alignment horizontal="left" vertical="center"/>
      <protection locked="0"/>
    </xf>
    <xf numFmtId="0" fontId="9" fillId="2" borderId="70" xfId="0" applyFont="1" applyFill="1" applyBorder="1" applyAlignment="1">
      <alignment wrapText="1"/>
    </xf>
    <xf numFmtId="0" fontId="80" fillId="2" borderId="0" xfId="0" applyFont="1" applyFill="1" applyBorder="1"/>
    <xf numFmtId="0" fontId="79" fillId="2" borderId="0" xfId="0" applyFont="1" applyFill="1" applyBorder="1" applyAlignment="1" applyProtection="1">
      <alignment horizontal="left" vertical="center"/>
      <protection locked="0"/>
    </xf>
    <xf numFmtId="0" fontId="9" fillId="2" borderId="0" xfId="0" applyFont="1" applyFill="1" applyBorder="1"/>
    <xf numFmtId="0" fontId="9" fillId="2" borderId="0" xfId="0" applyFont="1" applyFill="1" applyBorder="1" applyAlignment="1">
      <alignment wrapText="1"/>
    </xf>
    <xf numFmtId="0" fontId="9" fillId="2" borderId="48" xfId="0" applyFont="1" applyFill="1" applyBorder="1" applyAlignment="1">
      <alignment wrapText="1"/>
    </xf>
    <xf numFmtId="0" fontId="9" fillId="2" borderId="49" xfId="0" applyFont="1" applyFill="1" applyBorder="1"/>
    <xf numFmtId="0" fontId="82" fillId="2" borderId="68" xfId="40" applyFont="1" applyFill="1" applyBorder="1" applyAlignment="1">
      <alignment horizontal="left"/>
    </xf>
    <xf numFmtId="0" fontId="77" fillId="2" borderId="17" xfId="40" applyFont="1" applyFill="1" applyBorder="1" applyAlignment="1" applyProtection="1">
      <alignment horizontal="left" vertical="center"/>
      <protection locked="0"/>
    </xf>
    <xf numFmtId="0" fontId="83" fillId="2" borderId="69" xfId="40" applyFont="1" applyFill="1" applyBorder="1" applyAlignment="1" applyProtection="1">
      <alignment horizontal="left" vertical="center"/>
      <protection locked="0"/>
    </xf>
    <xf numFmtId="2" fontId="83" fillId="2" borderId="16" xfId="40" applyNumberFormat="1" applyFont="1" applyFill="1" applyBorder="1" applyAlignment="1" applyProtection="1">
      <alignment horizontal="center" vertical="center"/>
      <protection locked="0"/>
    </xf>
    <xf numFmtId="0" fontId="83" fillId="2" borderId="68" xfId="40" applyFont="1" applyFill="1" applyBorder="1" applyAlignment="1" applyProtection="1">
      <alignment horizontal="left" vertical="center"/>
      <protection locked="0"/>
    </xf>
    <xf numFmtId="178" fontId="83" fillId="2" borderId="17" xfId="40" applyNumberFormat="1" applyFont="1" applyFill="1" applyBorder="1" applyAlignment="1" applyProtection="1">
      <alignment horizontal="left" vertical="center"/>
      <protection locked="0"/>
    </xf>
    <xf numFmtId="0" fontId="83" fillId="2" borderId="17" xfId="40" applyFont="1" applyFill="1" applyBorder="1" applyAlignment="1" applyProtection="1">
      <alignment horizontal="left" vertical="center"/>
      <protection locked="0"/>
    </xf>
    <xf numFmtId="177" fontId="83" fillId="2" borderId="17" xfId="40" applyNumberFormat="1" applyFont="1" applyFill="1" applyBorder="1" applyAlignment="1" applyProtection="1">
      <alignment horizontal="left" vertical="center"/>
      <protection locked="0"/>
    </xf>
    <xf numFmtId="0" fontId="83" fillId="2" borderId="17" xfId="40" applyFont="1" applyFill="1" applyBorder="1" applyAlignment="1" applyProtection="1">
      <alignment horizontal="left" vertical="center" wrapText="1"/>
      <protection locked="0"/>
    </xf>
    <xf numFmtId="0" fontId="9" fillId="2" borderId="37" xfId="0" applyFont="1" applyFill="1" applyBorder="1"/>
    <xf numFmtId="0" fontId="82" fillId="2" borderId="16" xfId="41" applyFont="1" applyFill="1" applyBorder="1" applyAlignment="1">
      <alignment horizontal="left"/>
    </xf>
    <xf numFmtId="0" fontId="77" fillId="2" borderId="16" xfId="41" applyFont="1" applyFill="1" applyBorder="1" applyAlignment="1" applyProtection="1">
      <alignment horizontal="left" vertical="center"/>
      <protection locked="0"/>
    </xf>
    <xf numFmtId="0" fontId="83" fillId="2" borderId="16" xfId="41" applyFont="1" applyFill="1" applyBorder="1" applyAlignment="1" applyProtection="1">
      <alignment horizontal="left" vertical="center"/>
      <protection locked="0"/>
    </xf>
    <xf numFmtId="178" fontId="83" fillId="2" borderId="16" xfId="41" applyNumberFormat="1" applyFont="1" applyFill="1" applyBorder="1" applyAlignment="1" applyProtection="1">
      <alignment horizontal="left" vertical="center"/>
      <protection locked="0"/>
    </xf>
    <xf numFmtId="177" fontId="83" fillId="2" borderId="16" xfId="41" applyNumberFormat="1" applyFont="1" applyFill="1" applyBorder="1" applyAlignment="1" applyProtection="1">
      <alignment horizontal="left" vertical="center"/>
      <protection locked="0"/>
    </xf>
    <xf numFmtId="0" fontId="83" fillId="2" borderId="16" xfId="41" applyFont="1" applyFill="1" applyBorder="1" applyAlignment="1" applyProtection="1">
      <alignment horizontal="left" vertical="center" wrapText="1"/>
      <protection locked="0"/>
    </xf>
    <xf numFmtId="2" fontId="79" fillId="2" borderId="16" xfId="0" applyNumberFormat="1" applyFont="1" applyFill="1" applyBorder="1" applyAlignment="1" applyProtection="1">
      <alignment horizontal="left" vertical="center"/>
      <protection locked="0"/>
    </xf>
    <xf numFmtId="2" fontId="0" fillId="0" borderId="0" xfId="0" applyNumberFormat="1"/>
    <xf numFmtId="49" fontId="9" fillId="2" borderId="4" xfId="0" applyNumberFormat="1" applyFont="1" applyFill="1" applyBorder="1" applyAlignment="1">
      <alignment horizontal="left" wrapText="1"/>
    </xf>
    <xf numFmtId="2" fontId="9" fillId="2" borderId="4" xfId="0" applyNumberFormat="1" applyFont="1" applyFill="1" applyBorder="1" applyAlignment="1">
      <alignment horizontal="left"/>
    </xf>
    <xf numFmtId="0" fontId="9" fillId="2" borderId="5" xfId="0" applyFont="1" applyFill="1" applyBorder="1" applyAlignment="1">
      <alignment horizontal="left" wrapText="1"/>
    </xf>
    <xf numFmtId="2" fontId="0" fillId="5" borderId="0" xfId="0" applyNumberFormat="1" applyFill="1"/>
    <xf numFmtId="0" fontId="19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wrapText="1"/>
    </xf>
    <xf numFmtId="2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16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2" fontId="0" fillId="6" borderId="0" xfId="0" applyNumberFormat="1" applyFill="1"/>
    <xf numFmtId="0" fontId="34" fillId="0" borderId="0" xfId="0" applyFont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horizontal="left" wrapText="1"/>
    </xf>
    <xf numFmtId="2" fontId="9" fillId="2" borderId="1" xfId="0" applyNumberFormat="1" applyFont="1" applyFill="1" applyBorder="1" applyAlignment="1">
      <alignment horizontal="left"/>
    </xf>
    <xf numFmtId="0" fontId="9" fillId="2" borderId="2" xfId="0" applyFont="1" applyFill="1" applyBorder="1" applyAlignment="1">
      <alignment horizontal="left"/>
    </xf>
    <xf numFmtId="16" fontId="9" fillId="2" borderId="2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2" fontId="9" fillId="2" borderId="1" xfId="0" applyNumberFormat="1" applyFont="1" applyFill="1" applyBorder="1" applyAlignment="1">
      <alignment horizontal="left" wrapText="1"/>
    </xf>
    <xf numFmtId="2" fontId="0" fillId="7" borderId="0" xfId="0" applyNumberFormat="1" applyFill="1"/>
    <xf numFmtId="2" fontId="0" fillId="8" borderId="0" xfId="0" applyNumberFormat="1" applyFill="1"/>
    <xf numFmtId="2" fontId="0" fillId="9" borderId="0" xfId="0" applyNumberFormat="1" applyFill="1"/>
    <xf numFmtId="0" fontId="0" fillId="2" borderId="0" xfId="0" applyFill="1"/>
    <xf numFmtId="2" fontId="0" fillId="2" borderId="0" xfId="0" applyNumberFormat="1" applyFill="1"/>
    <xf numFmtId="0" fontId="9" fillId="0" borderId="1" xfId="0" applyFont="1" applyBorder="1" applyAlignment="1">
      <alignment horizontal="left"/>
    </xf>
    <xf numFmtId="2" fontId="17" fillId="2" borderId="1" xfId="0" applyNumberFormat="1" applyFont="1" applyFill="1" applyBorder="1" applyAlignment="1">
      <alignment horizontal="left"/>
    </xf>
    <xf numFmtId="0" fontId="0" fillId="0" borderId="0" xfId="0" applyAlignment="1">
      <alignment wrapText="1"/>
    </xf>
    <xf numFmtId="0" fontId="84" fillId="0" borderId="0" xfId="0" applyFont="1"/>
    <xf numFmtId="0" fontId="85" fillId="2" borderId="0" xfId="0" applyFont="1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85" fillId="2" borderId="17" xfId="0" applyFont="1" applyFill="1" applyBorder="1" applyAlignment="1">
      <alignment vertical="center"/>
    </xf>
    <xf numFmtId="0" fontId="19" fillId="2" borderId="77" xfId="0" applyFont="1" applyFill="1" applyBorder="1" applyAlignment="1">
      <alignment wrapText="1"/>
    </xf>
    <xf numFmtId="0" fontId="19" fillId="2" borderId="0" xfId="0" applyFont="1" applyFill="1" applyBorder="1" applyAlignment="1">
      <alignment wrapText="1"/>
    </xf>
    <xf numFmtId="2" fontId="19" fillId="2" borderId="0" xfId="0" applyNumberFormat="1" applyFont="1" applyFill="1" applyBorder="1" applyAlignment="1">
      <alignment wrapText="1"/>
    </xf>
    <xf numFmtId="2" fontId="19" fillId="2" borderId="63" xfId="0" applyNumberFormat="1" applyFont="1" applyFill="1" applyBorder="1" applyAlignment="1">
      <alignment wrapText="1"/>
    </xf>
    <xf numFmtId="2" fontId="19" fillId="2" borderId="16" xfId="0" applyNumberFormat="1" applyFont="1" applyFill="1" applyBorder="1" applyAlignment="1">
      <alignment wrapText="1"/>
    </xf>
    <xf numFmtId="0" fontId="19" fillId="3" borderId="16" xfId="0" applyFont="1" applyFill="1" applyBorder="1" applyAlignment="1">
      <alignment horizontal="left"/>
    </xf>
    <xf numFmtId="2" fontId="3" fillId="3" borderId="78" xfId="0" applyNumberFormat="1" applyFont="1" applyFill="1" applyBorder="1" applyAlignment="1">
      <alignment vertical="center"/>
    </xf>
    <xf numFmtId="2" fontId="3" fillId="3" borderId="79" xfId="0" applyNumberFormat="1" applyFont="1" applyFill="1" applyBorder="1" applyAlignment="1">
      <alignment vertical="center"/>
    </xf>
    <xf numFmtId="0" fontId="19" fillId="2" borderId="16" xfId="0" applyFont="1" applyFill="1" applyBorder="1" applyAlignment="1">
      <alignment horizontal="left"/>
    </xf>
    <xf numFmtId="2" fontId="6" fillId="0" borderId="63" xfId="0" applyNumberFormat="1" applyFont="1" applyBorder="1"/>
    <xf numFmtId="2" fontId="6" fillId="0" borderId="16" xfId="0" applyNumberFormat="1" applyFont="1" applyBorder="1"/>
    <xf numFmtId="2" fontId="6" fillId="3" borderId="63" xfId="0" applyNumberFormat="1" applyFont="1" applyFill="1" applyBorder="1"/>
    <xf numFmtId="2" fontId="6" fillId="3" borderId="16" xfId="0" applyNumberFormat="1" applyFont="1" applyFill="1" applyBorder="1"/>
    <xf numFmtId="2" fontId="19" fillId="3" borderId="63" xfId="0" applyNumberFormat="1" applyFont="1" applyFill="1" applyBorder="1" applyAlignment="1">
      <alignment horizontal="left"/>
    </xf>
    <xf numFmtId="2" fontId="19" fillId="3" borderId="16" xfId="0" applyNumberFormat="1" applyFont="1" applyFill="1" applyBorder="1" applyAlignment="1">
      <alignment horizontal="left"/>
    </xf>
    <xf numFmtId="0" fontId="0" fillId="17" borderId="2" xfId="0" applyFill="1" applyBorder="1" applyAlignment="1">
      <alignment horizontal="left"/>
    </xf>
    <xf numFmtId="49" fontId="0" fillId="17" borderId="2" xfId="0" applyNumberFormat="1" applyFill="1" applyBorder="1" applyAlignment="1">
      <alignment horizontal="left"/>
    </xf>
    <xf numFmtId="16" fontId="0" fillId="17" borderId="2" xfId="0" applyNumberFormat="1" applyFill="1" applyBorder="1" applyAlignment="1">
      <alignment horizontal="left"/>
    </xf>
    <xf numFmtId="0" fontId="36" fillId="14" borderId="11" xfId="0" applyFont="1" applyFill="1" applyBorder="1" applyAlignment="1">
      <alignment horizontal="center" vertical="center"/>
    </xf>
    <xf numFmtId="0" fontId="36" fillId="14" borderId="1" xfId="0" applyFont="1" applyFill="1" applyBorder="1" applyAlignment="1">
      <alignment horizontal="center" vertical="center"/>
    </xf>
    <xf numFmtId="0" fontId="36" fillId="14" borderId="12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36" fillId="9" borderId="14" xfId="0" applyFont="1" applyFill="1" applyBorder="1" applyAlignment="1">
      <alignment horizontal="center" vertical="center"/>
    </xf>
    <xf numFmtId="0" fontId="36" fillId="9" borderId="15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6" fillId="0" borderId="9" xfId="0" applyFont="1" applyBorder="1" applyAlignment="1">
      <alignment horizontal="left"/>
    </xf>
    <xf numFmtId="0" fontId="18" fillId="0" borderId="6" xfId="0" applyFont="1" applyBorder="1" applyAlignment="1">
      <alignment horizontal="left"/>
    </xf>
    <xf numFmtId="0" fontId="18" fillId="0" borderId="7" xfId="0" applyFont="1" applyBorder="1" applyAlignment="1">
      <alignment horizontal="left"/>
    </xf>
    <xf numFmtId="0" fontId="18" fillId="0" borderId="8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33" fillId="0" borderId="6" xfId="0" applyFont="1" applyBorder="1" applyAlignment="1">
      <alignment horizontal="left"/>
    </xf>
    <xf numFmtId="0" fontId="33" fillId="0" borderId="7" xfId="0" applyFont="1" applyBorder="1" applyAlignment="1">
      <alignment horizontal="left"/>
    </xf>
    <xf numFmtId="0" fontId="33" fillId="0" borderId="8" xfId="0" applyFont="1" applyBorder="1" applyAlignment="1">
      <alignment horizontal="left"/>
    </xf>
    <xf numFmtId="0" fontId="33" fillId="0" borderId="9" xfId="0" applyFont="1" applyBorder="1" applyAlignment="1">
      <alignment horizontal="left"/>
    </xf>
    <xf numFmtId="0" fontId="19" fillId="2" borderId="63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left"/>
    </xf>
    <xf numFmtId="0" fontId="19" fillId="2" borderId="67" xfId="0" applyFont="1" applyFill="1" applyBorder="1" applyAlignment="1">
      <alignment horizontal="left"/>
    </xf>
    <xf numFmtId="0" fontId="6" fillId="2" borderId="63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67" xfId="0" applyFont="1" applyFill="1" applyBorder="1" applyAlignment="1">
      <alignment horizontal="left"/>
    </xf>
    <xf numFmtId="0" fontId="19" fillId="2" borderId="63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2" borderId="67" xfId="0" applyFont="1" applyFill="1" applyBorder="1" applyAlignment="1">
      <alignment horizontal="center"/>
    </xf>
    <xf numFmtId="0" fontId="19" fillId="3" borderId="63" xfId="0" applyFont="1" applyFill="1" applyBorder="1" applyAlignment="1">
      <alignment horizontal="left"/>
    </xf>
    <xf numFmtId="0" fontId="19" fillId="3" borderId="1" xfId="0" applyFont="1" applyFill="1" applyBorder="1" applyAlignment="1">
      <alignment horizontal="left"/>
    </xf>
    <xf numFmtId="0" fontId="19" fillId="3" borderId="67" xfId="0" applyFont="1" applyFill="1" applyBorder="1" applyAlignment="1">
      <alignment horizontal="left"/>
    </xf>
    <xf numFmtId="0" fontId="6" fillId="3" borderId="6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3" borderId="67" xfId="0" applyFont="1" applyFill="1" applyBorder="1" applyAlignment="1">
      <alignment horizontal="center"/>
    </xf>
    <xf numFmtId="0" fontId="19" fillId="0" borderId="63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19" fillId="0" borderId="67" xfId="0" applyFont="1" applyFill="1" applyBorder="1" applyAlignment="1">
      <alignment horizontal="left"/>
    </xf>
    <xf numFmtId="0" fontId="6" fillId="0" borderId="63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67" xfId="0" applyFont="1" applyFill="1" applyBorder="1" applyAlignment="1">
      <alignment horizontal="center"/>
    </xf>
    <xf numFmtId="0" fontId="6" fillId="3" borderId="63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6" fillId="3" borderId="67" xfId="0" applyFont="1" applyFill="1" applyBorder="1" applyAlignment="1">
      <alignment horizontal="left"/>
    </xf>
    <xf numFmtId="0" fontId="19" fillId="3" borderId="63" xfId="0" applyFont="1" applyFill="1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19" fillId="3" borderId="67" xfId="0" applyFont="1" applyFill="1" applyBorder="1" applyAlignment="1">
      <alignment horizontal="center"/>
    </xf>
    <xf numFmtId="0" fontId="19" fillId="2" borderId="63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left" wrapText="1"/>
    </xf>
    <xf numFmtId="0" fontId="19" fillId="2" borderId="67" xfId="0" applyFont="1" applyFill="1" applyBorder="1" applyAlignment="1">
      <alignment horizontal="left" wrapText="1"/>
    </xf>
    <xf numFmtId="0" fontId="16" fillId="0" borderId="3" xfId="0" applyFont="1" applyBorder="1" applyAlignment="1">
      <alignment horizontal="left"/>
    </xf>
    <xf numFmtId="0" fontId="16" fillId="0" borderId="4" xfId="0" applyFont="1" applyBorder="1" applyAlignment="1">
      <alignment horizontal="left"/>
    </xf>
    <xf numFmtId="0" fontId="16" fillId="0" borderId="72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9" fillId="3" borderId="73" xfId="0" applyFont="1" applyFill="1" applyBorder="1" applyAlignment="1">
      <alignment horizontal="left"/>
    </xf>
    <xf numFmtId="0" fontId="19" fillId="3" borderId="74" xfId="0" applyFont="1" applyFill="1" applyBorder="1" applyAlignment="1">
      <alignment horizontal="left"/>
    </xf>
    <xf numFmtId="0" fontId="85" fillId="3" borderId="75" xfId="0" applyFont="1" applyFill="1" applyBorder="1" applyAlignment="1">
      <alignment horizontal="center"/>
    </xf>
    <xf numFmtId="0" fontId="85" fillId="3" borderId="73" xfId="0" applyFont="1" applyFill="1" applyBorder="1" applyAlignment="1">
      <alignment horizontal="center"/>
    </xf>
    <xf numFmtId="0" fontId="85" fillId="3" borderId="76" xfId="0" applyFont="1" applyFill="1" applyBorder="1" applyAlignment="1">
      <alignment horizontal="center"/>
    </xf>
    <xf numFmtId="0" fontId="19" fillId="2" borderId="63" xfId="0" applyFont="1" applyFill="1" applyBorder="1" applyAlignment="1">
      <alignment horizontal="center" wrapText="1"/>
    </xf>
    <xf numFmtId="0" fontId="19" fillId="2" borderId="1" xfId="0" applyFont="1" applyFill="1" applyBorder="1" applyAlignment="1">
      <alignment horizontal="center" wrapText="1"/>
    </xf>
    <xf numFmtId="0" fontId="19" fillId="2" borderId="67" xfId="0" applyFont="1" applyFill="1" applyBorder="1" applyAlignment="1">
      <alignment horizontal="center" wrapText="1"/>
    </xf>
  </cellXfs>
  <cellStyles count="42">
    <cellStyle name="Hyperlink 2" xfId="1"/>
    <cellStyle name="Hyperlink 3" xfId="2"/>
    <cellStyle name="Normal 10" xfId="3"/>
    <cellStyle name="Normal 10 10 2" xfId="4"/>
    <cellStyle name="Normal 11" xfId="5"/>
    <cellStyle name="Normal 118" xfId="33"/>
    <cellStyle name="Normal 12" xfId="6"/>
    <cellStyle name="Normal 13" xfId="7"/>
    <cellStyle name="Normal 14" xfId="31"/>
    <cellStyle name="Normal 15" xfId="8"/>
    <cellStyle name="Normal 16" xfId="9"/>
    <cellStyle name="Normal 17" xfId="10"/>
    <cellStyle name="Normal 18" xfId="11"/>
    <cellStyle name="Normal 183" xfId="34"/>
    <cellStyle name="Normal 2" xfId="12"/>
    <cellStyle name="Normal 2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3" xfId="23"/>
    <cellStyle name="Normal 32" xfId="24"/>
    <cellStyle name="Normal 37" xfId="32"/>
    <cellStyle name="Normal 4" xfId="25"/>
    <cellStyle name="Normal 5" xfId="26"/>
    <cellStyle name="Normal 526" xfId="40"/>
    <cellStyle name="Normal 579" xfId="38"/>
    <cellStyle name="Normal 6" xfId="27"/>
    <cellStyle name="Normal 7" xfId="28"/>
    <cellStyle name="Normal 747" xfId="41"/>
    <cellStyle name="Normal 783" xfId="39"/>
    <cellStyle name="Normal 8" xfId="29"/>
    <cellStyle name="Normal 814" xfId="36"/>
    <cellStyle name="Normal 815" xfId="37"/>
    <cellStyle name="Normal 9" xfId="30"/>
    <cellStyle name="常规_Sheet1 2" xfId="35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3"/>
  <sheetViews>
    <sheetView tabSelected="1" zoomScaleNormal="70" zoomScalePageLayoutView="70" workbookViewId="0">
      <selection activeCell="D4" sqref="D4"/>
    </sheetView>
  </sheetViews>
  <sheetFormatPr baseColWidth="10" defaultColWidth="8.83203125" defaultRowHeight="26.25" customHeight="1" x14ac:dyDescent="0"/>
  <cols>
    <col min="1" max="1" width="16.5" style="113" customWidth="1"/>
    <col min="2" max="2" width="17.6640625" style="113" customWidth="1"/>
    <col min="3" max="3" width="28.33203125" style="113" customWidth="1"/>
    <col min="4" max="4" width="50" style="113" customWidth="1"/>
    <col min="5" max="5" width="8.83203125" style="113"/>
    <col min="6" max="6" width="25" style="113" customWidth="1"/>
    <col min="7" max="7" width="6.5" style="113" customWidth="1"/>
    <col min="8" max="8" width="25.5" style="113" customWidth="1"/>
    <col min="9" max="9" width="58.5" style="362" customWidth="1"/>
    <col min="10" max="10" width="22" style="363" bestFit="1" customWidth="1"/>
    <col min="11" max="11" width="56" style="362" customWidth="1"/>
    <col min="12" max="16384" width="8.83203125" style="113"/>
  </cols>
  <sheetData>
    <row r="1" spans="1:11" ht="37.5" customHeight="1">
      <c r="A1" s="573" t="s">
        <v>433</v>
      </c>
      <c r="B1" s="574"/>
      <c r="C1" s="574"/>
      <c r="D1" s="574"/>
      <c r="E1" s="574"/>
      <c r="F1" s="574"/>
      <c r="G1" s="574"/>
      <c r="H1" s="574"/>
      <c r="I1" s="574"/>
      <c r="J1" s="574"/>
      <c r="K1" s="575"/>
    </row>
    <row r="2" spans="1:11" ht="36" customHeight="1" thickBot="1">
      <c r="A2" s="576" t="s">
        <v>434</v>
      </c>
      <c r="B2" s="577"/>
      <c r="C2" s="577"/>
      <c r="D2" s="577"/>
      <c r="E2" s="577"/>
      <c r="F2" s="577"/>
      <c r="G2" s="577"/>
      <c r="H2" s="577"/>
      <c r="I2" s="577"/>
      <c r="J2" s="577"/>
      <c r="K2" s="578"/>
    </row>
    <row r="3" spans="1:11" s="117" customFormat="1" ht="26.25" customHeight="1" thickBot="1">
      <c r="A3" s="114" t="s">
        <v>435</v>
      </c>
      <c r="B3" s="114" t="s">
        <v>436</v>
      </c>
      <c r="C3" s="114" t="s">
        <v>437</v>
      </c>
      <c r="D3" s="114" t="s">
        <v>438</v>
      </c>
      <c r="E3" s="114" t="s">
        <v>439</v>
      </c>
      <c r="F3" s="114" t="s">
        <v>440</v>
      </c>
      <c r="G3" s="114" t="s">
        <v>441</v>
      </c>
      <c r="H3" s="114" t="s">
        <v>442</v>
      </c>
      <c r="I3" s="115" t="s">
        <v>443</v>
      </c>
      <c r="J3" s="116" t="s">
        <v>444</v>
      </c>
      <c r="K3" s="115" t="s">
        <v>445</v>
      </c>
    </row>
    <row r="4" spans="1:11" ht="26.25" customHeight="1" thickBot="1">
      <c r="A4" s="118" t="s">
        <v>446</v>
      </c>
      <c r="B4" s="119" t="s">
        <v>447</v>
      </c>
      <c r="C4" s="120" t="s">
        <v>839</v>
      </c>
      <c r="D4" s="121" t="s">
        <v>840</v>
      </c>
      <c r="E4" s="122">
        <v>2</v>
      </c>
      <c r="F4" s="123" t="s">
        <v>448</v>
      </c>
      <c r="G4" s="124" t="s">
        <v>80</v>
      </c>
      <c r="H4" s="124" t="s">
        <v>449</v>
      </c>
      <c r="I4" s="125" t="s">
        <v>450</v>
      </c>
      <c r="J4" s="126" t="s">
        <v>451</v>
      </c>
      <c r="K4" s="127" t="s">
        <v>452</v>
      </c>
    </row>
    <row r="5" spans="1:11" ht="26.25" customHeight="1" thickBot="1">
      <c r="A5" s="118" t="s">
        <v>446</v>
      </c>
      <c r="B5" s="128" t="s">
        <v>453</v>
      </c>
      <c r="C5" s="120" t="s">
        <v>454</v>
      </c>
      <c r="D5" s="129" t="s">
        <v>455</v>
      </c>
      <c r="E5" s="130">
        <v>2</v>
      </c>
      <c r="F5" s="123" t="s">
        <v>456</v>
      </c>
      <c r="G5" s="124" t="s">
        <v>49</v>
      </c>
      <c r="H5" s="131" t="s">
        <v>457</v>
      </c>
      <c r="I5" s="132" t="s">
        <v>458</v>
      </c>
      <c r="J5" s="133"/>
      <c r="K5" s="134"/>
    </row>
    <row r="6" spans="1:11" ht="26.25" customHeight="1" thickBot="1">
      <c r="A6" s="118" t="s">
        <v>446</v>
      </c>
      <c r="B6" s="135" t="s">
        <v>86</v>
      </c>
      <c r="C6" s="120" t="s">
        <v>459</v>
      </c>
      <c r="D6" s="129" t="s">
        <v>460</v>
      </c>
      <c r="E6" s="130">
        <v>2</v>
      </c>
      <c r="F6" s="136" t="s">
        <v>461</v>
      </c>
      <c r="G6" s="137" t="s">
        <v>49</v>
      </c>
      <c r="H6" s="137" t="s">
        <v>462</v>
      </c>
      <c r="I6" s="132" t="s">
        <v>463</v>
      </c>
      <c r="J6" s="133"/>
      <c r="K6" s="127" t="s">
        <v>452</v>
      </c>
    </row>
    <row r="7" spans="1:11" ht="26.25" customHeight="1" thickBot="1">
      <c r="A7" s="118" t="s">
        <v>446</v>
      </c>
      <c r="B7" s="119" t="s">
        <v>447</v>
      </c>
      <c r="C7" s="120" t="s">
        <v>464</v>
      </c>
      <c r="D7" s="129" t="s">
        <v>465</v>
      </c>
      <c r="E7" s="130">
        <v>2</v>
      </c>
      <c r="F7" s="123" t="s">
        <v>466</v>
      </c>
      <c r="G7" s="124" t="s">
        <v>49</v>
      </c>
      <c r="H7" s="124" t="s">
        <v>467</v>
      </c>
      <c r="I7" s="132" t="s">
        <v>468</v>
      </c>
      <c r="J7" s="133"/>
      <c r="K7" s="127" t="s">
        <v>452</v>
      </c>
    </row>
    <row r="8" spans="1:11" ht="26.25" customHeight="1" thickBot="1">
      <c r="A8" s="118" t="s">
        <v>446</v>
      </c>
      <c r="B8" s="135" t="s">
        <v>86</v>
      </c>
      <c r="C8" s="120" t="s">
        <v>469</v>
      </c>
      <c r="D8" s="129" t="s">
        <v>470</v>
      </c>
      <c r="E8" s="130">
        <v>2</v>
      </c>
      <c r="F8" s="123" t="s">
        <v>471</v>
      </c>
      <c r="G8" s="124" t="s">
        <v>86</v>
      </c>
      <c r="H8" s="131" t="s">
        <v>472</v>
      </c>
      <c r="I8" s="138" t="s">
        <v>473</v>
      </c>
      <c r="J8" s="133"/>
      <c r="K8" s="134"/>
    </row>
    <row r="9" spans="1:11" ht="26.25" customHeight="1" thickBot="1">
      <c r="A9" s="118" t="s">
        <v>446</v>
      </c>
      <c r="B9" s="135" t="s">
        <v>86</v>
      </c>
      <c r="C9" s="120" t="s">
        <v>474</v>
      </c>
      <c r="D9" s="129" t="s">
        <v>475</v>
      </c>
      <c r="E9" s="130">
        <v>2</v>
      </c>
      <c r="F9" s="139" t="s">
        <v>476</v>
      </c>
      <c r="G9" s="124" t="s">
        <v>16</v>
      </c>
      <c r="H9" s="124" t="s">
        <v>477</v>
      </c>
      <c r="I9" s="138" t="s">
        <v>478</v>
      </c>
      <c r="J9" s="133"/>
      <c r="K9" s="134"/>
    </row>
    <row r="10" spans="1:11" ht="26.25" customHeight="1" thickBot="1">
      <c r="A10" s="118" t="s">
        <v>446</v>
      </c>
      <c r="B10" s="135" t="s">
        <v>86</v>
      </c>
      <c r="C10" s="120" t="s">
        <v>479</v>
      </c>
      <c r="D10" s="129" t="s">
        <v>480</v>
      </c>
      <c r="E10" s="130">
        <v>1</v>
      </c>
      <c r="F10" s="139" t="s">
        <v>481</v>
      </c>
      <c r="G10" s="124" t="s">
        <v>49</v>
      </c>
      <c r="H10" s="124" t="s">
        <v>482</v>
      </c>
      <c r="I10" s="132"/>
      <c r="J10" s="133"/>
      <c r="K10" s="127" t="s">
        <v>452</v>
      </c>
    </row>
    <row r="11" spans="1:11" ht="30.75" customHeight="1" thickBot="1">
      <c r="A11" s="118" t="s">
        <v>446</v>
      </c>
      <c r="B11" s="135" t="s">
        <v>86</v>
      </c>
      <c r="C11" s="140" t="s">
        <v>483</v>
      </c>
      <c r="D11" s="129" t="s">
        <v>484</v>
      </c>
      <c r="E11" s="130">
        <v>1</v>
      </c>
      <c r="F11" s="123" t="s">
        <v>485</v>
      </c>
      <c r="G11" s="124" t="s">
        <v>49</v>
      </c>
      <c r="H11" s="124" t="s">
        <v>486</v>
      </c>
      <c r="I11" s="132"/>
      <c r="J11" s="133"/>
      <c r="K11" s="127" t="s">
        <v>452</v>
      </c>
    </row>
    <row r="12" spans="1:11" ht="42.75" customHeight="1" thickBot="1">
      <c r="A12" s="118" t="s">
        <v>446</v>
      </c>
      <c r="B12" s="135" t="s">
        <v>86</v>
      </c>
      <c r="C12" s="140" t="s">
        <v>487</v>
      </c>
      <c r="D12" s="129" t="s">
        <v>488</v>
      </c>
      <c r="E12" s="130">
        <v>2</v>
      </c>
      <c r="F12" s="139" t="s">
        <v>489</v>
      </c>
      <c r="G12" s="124" t="s">
        <v>86</v>
      </c>
      <c r="H12" s="124" t="s">
        <v>490</v>
      </c>
      <c r="I12" s="132" t="s">
        <v>458</v>
      </c>
      <c r="J12" s="133"/>
      <c r="K12" s="134"/>
    </row>
    <row r="13" spans="1:11" ht="31" thickBot="1">
      <c r="A13" s="118" t="s">
        <v>446</v>
      </c>
      <c r="B13" s="128" t="s">
        <v>453</v>
      </c>
      <c r="C13" s="140" t="s">
        <v>491</v>
      </c>
      <c r="D13" s="129" t="s">
        <v>492</v>
      </c>
      <c r="E13" s="130">
        <v>2</v>
      </c>
      <c r="F13" s="123" t="s">
        <v>493</v>
      </c>
      <c r="G13" s="141" t="s">
        <v>49</v>
      </c>
      <c r="H13" s="141" t="s">
        <v>494</v>
      </c>
      <c r="I13" s="132" t="s">
        <v>458</v>
      </c>
      <c r="J13" s="133"/>
      <c r="K13" s="134"/>
    </row>
    <row r="14" spans="1:11" ht="34.5" customHeight="1">
      <c r="A14" s="118" t="s">
        <v>446</v>
      </c>
      <c r="B14" s="142"/>
      <c r="C14" s="143"/>
      <c r="D14" s="144"/>
      <c r="E14" s="145"/>
      <c r="F14" s="123"/>
      <c r="G14" s="124"/>
      <c r="H14" s="124"/>
      <c r="I14" s="132"/>
      <c r="J14" s="133"/>
      <c r="K14" s="134"/>
    </row>
    <row r="15" spans="1:11" ht="26.25" customHeight="1">
      <c r="A15" s="118" t="s">
        <v>446</v>
      </c>
      <c r="B15" s="146"/>
      <c r="C15" s="120"/>
      <c r="D15" s="147"/>
      <c r="E15" s="130"/>
      <c r="I15" s="132"/>
      <c r="J15" s="133"/>
      <c r="K15" s="134"/>
    </row>
    <row r="16" spans="1:11" ht="26.25" customHeight="1">
      <c r="A16" s="118" t="s">
        <v>446</v>
      </c>
      <c r="B16" s="146" t="s">
        <v>495</v>
      </c>
      <c r="C16" s="120" t="s">
        <v>826</v>
      </c>
      <c r="D16" s="148" t="s">
        <v>496</v>
      </c>
      <c r="E16" s="130">
        <v>1</v>
      </c>
      <c r="F16" s="147"/>
      <c r="G16" s="147"/>
      <c r="H16" s="147"/>
      <c r="I16" s="132"/>
      <c r="J16" s="133"/>
      <c r="K16" s="134"/>
    </row>
    <row r="17" spans="1:11" ht="26.25" customHeight="1">
      <c r="A17" s="118" t="s">
        <v>446</v>
      </c>
      <c r="B17" s="146">
        <v>5</v>
      </c>
      <c r="C17" s="120" t="s">
        <v>497</v>
      </c>
      <c r="D17" s="148" t="s">
        <v>498</v>
      </c>
      <c r="E17" s="130">
        <v>1</v>
      </c>
      <c r="F17" s="147"/>
      <c r="G17" s="147"/>
      <c r="H17" s="147"/>
      <c r="I17" s="132"/>
      <c r="J17" s="133"/>
      <c r="K17" s="134"/>
    </row>
    <row r="18" spans="1:11" ht="26.25" customHeight="1">
      <c r="A18" s="118" t="s">
        <v>446</v>
      </c>
      <c r="B18" s="149"/>
      <c r="C18" s="120"/>
      <c r="D18" s="147"/>
      <c r="E18" s="130"/>
      <c r="F18" s="147"/>
      <c r="G18" s="147"/>
      <c r="H18" s="147"/>
      <c r="I18" s="132"/>
      <c r="J18" s="133"/>
      <c r="K18" s="134"/>
    </row>
    <row r="19" spans="1:11" ht="26.25" customHeight="1">
      <c r="A19" s="118" t="s">
        <v>446</v>
      </c>
      <c r="B19" s="149"/>
      <c r="C19" s="150"/>
      <c r="D19" s="147"/>
      <c r="E19" s="130"/>
      <c r="F19" s="147"/>
      <c r="G19" s="147"/>
      <c r="H19" s="147"/>
      <c r="I19" s="132"/>
      <c r="J19" s="133"/>
      <c r="K19" s="134"/>
    </row>
    <row r="20" spans="1:11" ht="26.25" customHeight="1" thickBot="1">
      <c r="A20" s="151" t="s">
        <v>446</v>
      </c>
      <c r="B20" s="152"/>
      <c r="C20" s="153"/>
      <c r="D20" s="154"/>
      <c r="E20" s="155"/>
      <c r="F20" s="154"/>
      <c r="G20" s="154"/>
      <c r="H20" s="154"/>
      <c r="I20" s="156"/>
      <c r="J20" s="157"/>
      <c r="K20" s="158"/>
    </row>
    <row r="21" spans="1:11" ht="26.25" customHeight="1">
      <c r="A21" s="159" t="s">
        <v>499</v>
      </c>
      <c r="B21" s="160"/>
      <c r="C21" s="161" t="s">
        <v>500</v>
      </c>
      <c r="D21" s="113" t="s">
        <v>501</v>
      </c>
      <c r="E21" s="162">
        <v>1</v>
      </c>
      <c r="F21" s="163" t="s">
        <v>502</v>
      </c>
      <c r="G21" s="164" t="s">
        <v>16</v>
      </c>
      <c r="H21" s="164" t="s">
        <v>503</v>
      </c>
      <c r="I21" s="165"/>
      <c r="J21" s="166"/>
      <c r="K21" s="167"/>
    </row>
    <row r="22" spans="1:11" ht="26.25" customHeight="1">
      <c r="A22" s="118" t="s">
        <v>499</v>
      </c>
      <c r="B22" s="168"/>
      <c r="C22" s="120" t="s">
        <v>504</v>
      </c>
      <c r="D22" s="148" t="s">
        <v>505</v>
      </c>
      <c r="E22" s="122">
        <v>5</v>
      </c>
      <c r="F22" s="148" t="s">
        <v>506</v>
      </c>
      <c r="G22" s="164" t="s">
        <v>49</v>
      </c>
      <c r="H22" s="164" t="s">
        <v>507</v>
      </c>
      <c r="I22" s="125"/>
      <c r="J22" s="169"/>
      <c r="K22" s="170"/>
    </row>
    <row r="23" spans="1:11" ht="28">
      <c r="A23" s="118" t="s">
        <v>499</v>
      </c>
      <c r="B23" s="168" t="s">
        <v>756</v>
      </c>
      <c r="C23" s="120" t="s">
        <v>508</v>
      </c>
      <c r="D23" s="148" t="s">
        <v>757</v>
      </c>
      <c r="E23" s="122">
        <v>1</v>
      </c>
      <c r="F23" s="148" t="s">
        <v>509</v>
      </c>
      <c r="G23" s="164" t="s">
        <v>49</v>
      </c>
      <c r="H23" s="164" t="s">
        <v>510</v>
      </c>
      <c r="I23" s="125"/>
      <c r="J23" s="169"/>
      <c r="K23" s="170"/>
    </row>
    <row r="24" spans="1:11" ht="42">
      <c r="A24" s="118" t="s">
        <v>499</v>
      </c>
      <c r="B24" s="168" t="s">
        <v>758</v>
      </c>
      <c r="C24" s="120" t="s">
        <v>511</v>
      </c>
      <c r="D24" s="148" t="s">
        <v>512</v>
      </c>
      <c r="E24" s="122">
        <v>5</v>
      </c>
      <c r="F24" s="148" t="s">
        <v>513</v>
      </c>
      <c r="G24" s="171" t="s">
        <v>49</v>
      </c>
      <c r="H24" s="171" t="s">
        <v>514</v>
      </c>
      <c r="I24" s="125"/>
      <c r="J24" s="169" t="s">
        <v>759</v>
      </c>
      <c r="K24" s="170"/>
    </row>
    <row r="25" spans="1:11" ht="26.25" customHeight="1">
      <c r="A25" s="118" t="s">
        <v>499</v>
      </c>
      <c r="B25" s="168"/>
      <c r="C25" s="120"/>
      <c r="D25" s="148"/>
      <c r="E25" s="122"/>
      <c r="F25" s="148"/>
      <c r="G25" s="148"/>
      <c r="H25" s="148"/>
      <c r="I25" s="125"/>
      <c r="J25" s="169"/>
      <c r="K25" s="170"/>
    </row>
    <row r="26" spans="1:11" ht="26.25" customHeight="1">
      <c r="A26" s="118" t="s">
        <v>499</v>
      </c>
      <c r="B26" s="168"/>
      <c r="C26" s="120"/>
      <c r="D26" s="148"/>
      <c r="E26" s="122"/>
      <c r="F26" s="148"/>
      <c r="G26" s="148"/>
      <c r="H26" s="148"/>
      <c r="I26" s="125"/>
      <c r="J26" s="169"/>
      <c r="K26" s="170"/>
    </row>
    <row r="27" spans="1:11" ht="26.25" customHeight="1">
      <c r="A27" s="118" t="s">
        <v>499</v>
      </c>
      <c r="B27" s="168"/>
      <c r="C27" s="120"/>
      <c r="D27" s="148"/>
      <c r="E27" s="122"/>
      <c r="F27" s="148"/>
      <c r="G27" s="148"/>
      <c r="H27" s="148"/>
      <c r="I27" s="125"/>
      <c r="J27" s="169"/>
      <c r="K27" s="170"/>
    </row>
    <row r="28" spans="1:11" ht="26.25" customHeight="1">
      <c r="A28" s="118" t="s">
        <v>499</v>
      </c>
      <c r="B28" s="168"/>
      <c r="C28" s="120"/>
      <c r="D28" s="148"/>
      <c r="E28" s="122"/>
      <c r="F28" s="148"/>
      <c r="G28" s="148"/>
      <c r="H28" s="148"/>
      <c r="I28" s="125"/>
      <c r="J28" s="169"/>
      <c r="K28" s="170"/>
    </row>
    <row r="29" spans="1:11" ht="26.25" customHeight="1">
      <c r="A29" s="118" t="s">
        <v>499</v>
      </c>
      <c r="B29" s="168"/>
      <c r="C29" s="120"/>
      <c r="D29" s="148"/>
      <c r="E29" s="122"/>
      <c r="F29" s="148"/>
      <c r="G29" s="148"/>
      <c r="H29" s="148"/>
      <c r="I29" s="125"/>
      <c r="J29" s="169"/>
      <c r="K29" s="170"/>
    </row>
    <row r="30" spans="1:11" ht="26.25" customHeight="1">
      <c r="A30" s="118" t="s">
        <v>499</v>
      </c>
      <c r="B30" s="172"/>
      <c r="C30" s="150"/>
      <c r="D30" s="147"/>
      <c r="E30" s="130"/>
      <c r="F30" s="147"/>
      <c r="G30" s="147"/>
      <c r="H30" s="147"/>
      <c r="I30" s="132"/>
      <c r="J30" s="133"/>
      <c r="K30" s="134"/>
    </row>
    <row r="31" spans="1:11" ht="26.25" customHeight="1" thickBot="1">
      <c r="A31" s="151" t="s">
        <v>515</v>
      </c>
      <c r="B31" s="173"/>
      <c r="C31" s="153" t="s">
        <v>516</v>
      </c>
      <c r="D31" s="154" t="s">
        <v>517</v>
      </c>
      <c r="E31" s="155">
        <v>2</v>
      </c>
      <c r="F31" s="154" t="s">
        <v>518</v>
      </c>
      <c r="G31" s="154" t="s">
        <v>515</v>
      </c>
      <c r="H31" s="154" t="s">
        <v>519</v>
      </c>
      <c r="I31" s="156"/>
      <c r="J31" s="157"/>
      <c r="K31" s="158"/>
    </row>
    <row r="32" spans="1:11" ht="26.25" customHeight="1" thickBot="1">
      <c r="A32" s="159" t="s">
        <v>520</v>
      </c>
      <c r="B32" s="162"/>
      <c r="C32" s="161" t="s">
        <v>521</v>
      </c>
      <c r="D32" s="163" t="s">
        <v>522</v>
      </c>
      <c r="E32" s="162">
        <v>5</v>
      </c>
      <c r="F32" s="163" t="s">
        <v>523</v>
      </c>
      <c r="G32" s="163" t="s">
        <v>499</v>
      </c>
      <c r="H32" s="163" t="s">
        <v>524</v>
      </c>
      <c r="I32" s="165" t="s">
        <v>525</v>
      </c>
      <c r="J32" s="166" t="s">
        <v>526</v>
      </c>
      <c r="K32" s="167" t="s">
        <v>527</v>
      </c>
    </row>
    <row r="33" spans="1:11" ht="26.25" customHeight="1" thickBot="1">
      <c r="A33" s="118" t="s">
        <v>520</v>
      </c>
      <c r="B33" s="122"/>
      <c r="C33" s="168" t="s">
        <v>528</v>
      </c>
      <c r="D33" s="174" t="s">
        <v>529</v>
      </c>
      <c r="E33" s="122">
        <v>2</v>
      </c>
      <c r="F33" s="168" t="s">
        <v>530</v>
      </c>
      <c r="G33" s="168" t="s">
        <v>531</v>
      </c>
      <c r="H33" s="168" t="s">
        <v>532</v>
      </c>
      <c r="I33" s="125" t="s">
        <v>533</v>
      </c>
      <c r="J33" s="169" t="s">
        <v>534</v>
      </c>
      <c r="K33" s="167" t="s">
        <v>535</v>
      </c>
    </row>
    <row r="34" spans="1:11" ht="26.25" customHeight="1">
      <c r="A34" s="118" t="s">
        <v>520</v>
      </c>
      <c r="B34" s="122"/>
      <c r="C34" s="168" t="s">
        <v>536</v>
      </c>
      <c r="D34" s="168" t="s">
        <v>537</v>
      </c>
      <c r="E34" s="122">
        <v>8</v>
      </c>
      <c r="F34" s="168" t="s">
        <v>538</v>
      </c>
      <c r="G34" s="168" t="s">
        <v>499</v>
      </c>
      <c r="H34" s="168" t="s">
        <v>538</v>
      </c>
      <c r="I34" s="125" t="s">
        <v>539</v>
      </c>
      <c r="J34" s="169" t="s">
        <v>540</v>
      </c>
      <c r="K34" s="167" t="s">
        <v>535</v>
      </c>
    </row>
    <row r="35" spans="1:11" ht="26.25" customHeight="1" thickBot="1">
      <c r="A35" s="151" t="s">
        <v>520</v>
      </c>
      <c r="B35" s="155"/>
      <c r="C35" s="173"/>
      <c r="D35" s="173"/>
      <c r="E35" s="155"/>
      <c r="F35" s="173"/>
      <c r="G35" s="173"/>
      <c r="H35" s="173"/>
      <c r="I35" s="156"/>
      <c r="J35" s="157"/>
      <c r="K35" s="158"/>
    </row>
    <row r="36" spans="1:11" ht="26.25" customHeight="1">
      <c r="A36" s="159" t="s">
        <v>541</v>
      </c>
      <c r="B36" s="162"/>
      <c r="C36" s="160"/>
      <c r="D36" s="160"/>
      <c r="E36" s="162"/>
      <c r="F36" s="160"/>
      <c r="G36" s="160"/>
      <c r="H36" s="160"/>
      <c r="I36" s="165"/>
      <c r="J36" s="166"/>
      <c r="K36" s="167"/>
    </row>
    <row r="37" spans="1:11" ht="26.25" customHeight="1" thickBot="1">
      <c r="A37" s="151" t="s">
        <v>541</v>
      </c>
      <c r="B37" s="155"/>
      <c r="C37" s="173"/>
      <c r="D37" s="173"/>
      <c r="E37" s="155"/>
      <c r="F37" s="173"/>
      <c r="G37" s="173"/>
      <c r="H37" s="173"/>
      <c r="I37" s="156"/>
      <c r="J37" s="157"/>
      <c r="K37" s="158"/>
    </row>
    <row r="38" spans="1:11" ht="26.25" customHeight="1">
      <c r="A38" s="175" t="s">
        <v>542</v>
      </c>
      <c r="B38" s="162"/>
      <c r="C38" s="160"/>
      <c r="D38" s="176"/>
      <c r="E38" s="162"/>
      <c r="F38" s="176"/>
      <c r="G38" s="160"/>
      <c r="H38" s="160"/>
      <c r="I38" s="165"/>
      <c r="J38" s="166"/>
      <c r="K38" s="167"/>
    </row>
    <row r="39" spans="1:11" ht="26.25" customHeight="1">
      <c r="A39" s="177" t="s">
        <v>542</v>
      </c>
      <c r="B39" s="122"/>
      <c r="C39" s="178"/>
      <c r="D39" s="179"/>
      <c r="E39" s="122"/>
      <c r="F39" s="179"/>
      <c r="G39" s="178"/>
      <c r="H39" s="178"/>
      <c r="I39" s="180"/>
      <c r="J39" s="181"/>
      <c r="K39" s="182"/>
    </row>
    <row r="40" spans="1:11" ht="26.25" customHeight="1">
      <c r="A40" s="177" t="s">
        <v>542</v>
      </c>
      <c r="B40" s="122"/>
      <c r="C40" s="178"/>
      <c r="D40" s="179"/>
      <c r="E40" s="122"/>
      <c r="F40" s="183"/>
      <c r="G40" s="184"/>
      <c r="H40" s="184"/>
      <c r="I40" s="185"/>
      <c r="J40" s="186"/>
      <c r="K40" s="187"/>
    </row>
    <row r="41" spans="1:11" ht="26.25" customHeight="1" thickBot="1">
      <c r="A41" s="188" t="s">
        <v>542</v>
      </c>
      <c r="B41" s="155"/>
      <c r="C41" s="189"/>
      <c r="D41" s="190"/>
      <c r="E41" s="155"/>
      <c r="F41" s="191"/>
      <c r="G41" s="192"/>
      <c r="H41" s="192"/>
      <c r="I41" s="193"/>
      <c r="J41" s="194"/>
      <c r="K41" s="195"/>
    </row>
    <row r="42" spans="1:11" s="205" customFormat="1" ht="26.25" customHeight="1" thickBot="1">
      <c r="A42" s="196">
        <v>42811</v>
      </c>
      <c r="B42" s="197">
        <v>42812</v>
      </c>
      <c r="C42" s="197">
        <v>42813</v>
      </c>
      <c r="D42" s="198"/>
      <c r="E42" s="199"/>
      <c r="F42" s="200" t="s">
        <v>543</v>
      </c>
      <c r="G42" s="201"/>
      <c r="H42" s="201" t="s">
        <v>544</v>
      </c>
      <c r="I42" s="202" t="s">
        <v>545</v>
      </c>
      <c r="J42" s="203" t="s">
        <v>546</v>
      </c>
      <c r="K42" s="204" t="s">
        <v>547</v>
      </c>
    </row>
    <row r="43" spans="1:11" ht="26.25" customHeight="1" thickBot="1">
      <c r="A43" s="206" t="s">
        <v>548</v>
      </c>
      <c r="B43" s="207" t="s">
        <v>549</v>
      </c>
      <c r="C43" s="208" t="s">
        <v>549</v>
      </c>
      <c r="D43" s="209" t="s">
        <v>550</v>
      </c>
      <c r="E43" s="210"/>
      <c r="F43" s="211"/>
      <c r="G43" s="212"/>
      <c r="H43" s="212"/>
      <c r="I43" s="213"/>
      <c r="J43" s="214"/>
      <c r="K43" s="215"/>
    </row>
    <row r="44" spans="1:11" ht="26.25" customHeight="1" thickBot="1">
      <c r="A44" s="216" t="s">
        <v>549</v>
      </c>
      <c r="B44" s="216" t="s">
        <v>549</v>
      </c>
      <c r="C44" s="217" t="s">
        <v>551</v>
      </c>
      <c r="D44" s="218" t="s">
        <v>552</v>
      </c>
      <c r="E44" s="210"/>
      <c r="F44" s="211"/>
      <c r="G44" s="212"/>
      <c r="H44" s="212"/>
      <c r="I44" s="213"/>
      <c r="J44" s="214"/>
      <c r="K44" s="215"/>
    </row>
    <row r="45" spans="1:11" ht="26.25" customHeight="1" thickBot="1">
      <c r="A45" s="219" t="s">
        <v>549</v>
      </c>
      <c r="B45" s="220" t="s">
        <v>549</v>
      </c>
      <c r="C45" s="219" t="s">
        <v>549</v>
      </c>
      <c r="D45" s="221" t="s">
        <v>553</v>
      </c>
      <c r="E45" s="122"/>
      <c r="F45" s="179"/>
      <c r="G45" s="178"/>
      <c r="H45" s="178"/>
      <c r="I45" s="180"/>
      <c r="J45" s="181"/>
      <c r="K45" s="182"/>
    </row>
    <row r="46" spans="1:11" ht="26.25" customHeight="1" thickTop="1" thickBot="1">
      <c r="A46" s="217" t="s">
        <v>551</v>
      </c>
      <c r="B46" s="220" t="s">
        <v>549</v>
      </c>
      <c r="C46" s="217" t="s">
        <v>551</v>
      </c>
      <c r="D46" s="222" t="s">
        <v>554</v>
      </c>
      <c r="E46" s="122"/>
      <c r="F46" s="179"/>
      <c r="G46" s="178"/>
      <c r="H46" s="178"/>
      <c r="I46" s="180"/>
      <c r="J46" s="181"/>
      <c r="K46" s="182"/>
    </row>
    <row r="47" spans="1:11" ht="26.25" customHeight="1" thickTop="1" thickBot="1">
      <c r="A47" s="220" t="s">
        <v>549</v>
      </c>
      <c r="B47" s="220" t="s">
        <v>549</v>
      </c>
      <c r="C47" s="219" t="s">
        <v>549</v>
      </c>
      <c r="D47" s="223" t="s">
        <v>555</v>
      </c>
      <c r="E47" s="122"/>
      <c r="F47" s="179"/>
      <c r="G47" s="178"/>
      <c r="H47" s="178"/>
      <c r="I47" s="180"/>
      <c r="J47" s="181"/>
      <c r="K47" s="182"/>
    </row>
    <row r="48" spans="1:11" ht="26.25" customHeight="1" thickBot="1">
      <c r="A48" s="220" t="s">
        <v>549</v>
      </c>
      <c r="B48" s="220" t="s">
        <v>549</v>
      </c>
      <c r="C48" s="217" t="s">
        <v>551</v>
      </c>
      <c r="D48" s="223" t="s">
        <v>556</v>
      </c>
      <c r="E48" s="122"/>
      <c r="F48" s="183"/>
      <c r="G48" s="184"/>
      <c r="H48" s="184"/>
      <c r="I48" s="185"/>
      <c r="J48" s="224"/>
      <c r="K48" s="187"/>
    </row>
    <row r="49" spans="1:11" ht="26.25" customHeight="1" thickBot="1">
      <c r="A49" s="220" t="s">
        <v>549</v>
      </c>
      <c r="B49" s="220" t="s">
        <v>549</v>
      </c>
      <c r="C49" s="220" t="s">
        <v>549</v>
      </c>
      <c r="D49" s="225" t="s">
        <v>557</v>
      </c>
      <c r="E49" s="122"/>
      <c r="F49" s="183"/>
      <c r="G49" s="184"/>
      <c r="H49" s="184"/>
      <c r="I49" s="185"/>
      <c r="J49" s="224"/>
      <c r="K49" s="187"/>
    </row>
    <row r="50" spans="1:11" ht="26.25" customHeight="1">
      <c r="A50" s="177" t="s">
        <v>558</v>
      </c>
      <c r="B50" s="122"/>
      <c r="C50" s="178"/>
      <c r="D50" s="179"/>
      <c r="E50" s="122"/>
      <c r="F50" s="183"/>
      <c r="G50" s="184"/>
      <c r="H50" s="184"/>
      <c r="I50" s="185"/>
      <c r="J50" s="224"/>
      <c r="K50" s="187"/>
    </row>
    <row r="51" spans="1:11" ht="26.25" customHeight="1">
      <c r="A51" s="177" t="s">
        <v>558</v>
      </c>
      <c r="B51" s="122"/>
      <c r="C51" s="178"/>
      <c r="D51" s="179"/>
      <c r="E51" s="122"/>
      <c r="F51" s="179"/>
      <c r="G51" s="178"/>
      <c r="H51" s="178"/>
      <c r="I51" s="180"/>
      <c r="J51" s="181"/>
      <c r="K51" s="182"/>
    </row>
    <row r="52" spans="1:11" ht="26.25" customHeight="1">
      <c r="A52" s="177" t="s">
        <v>558</v>
      </c>
      <c r="B52" s="122"/>
      <c r="C52" s="178"/>
      <c r="D52" s="179"/>
      <c r="E52" s="122"/>
      <c r="F52" s="183"/>
      <c r="G52" s="184"/>
      <c r="H52" s="184"/>
      <c r="I52" s="185"/>
      <c r="J52" s="186"/>
      <c r="K52" s="187"/>
    </row>
    <row r="53" spans="1:11" ht="26.25" customHeight="1">
      <c r="A53" s="177" t="s">
        <v>558</v>
      </c>
      <c r="B53" s="122"/>
      <c r="C53" s="178"/>
      <c r="D53" s="179"/>
      <c r="E53" s="122"/>
      <c r="F53" s="183"/>
      <c r="G53" s="184"/>
      <c r="H53" s="184"/>
      <c r="I53" s="185"/>
      <c r="J53" s="186"/>
      <c r="K53" s="187"/>
    </row>
    <row r="54" spans="1:11" ht="26.25" customHeight="1">
      <c r="A54" s="177" t="s">
        <v>558</v>
      </c>
      <c r="B54" s="122"/>
      <c r="C54" s="178"/>
      <c r="D54" s="179"/>
      <c r="E54" s="122"/>
      <c r="F54" s="183"/>
      <c r="G54" s="184"/>
      <c r="H54" s="184"/>
      <c r="I54" s="185"/>
      <c r="J54" s="186"/>
      <c r="K54" s="187"/>
    </row>
    <row r="55" spans="1:11" ht="26.25" customHeight="1">
      <c r="A55" s="177" t="s">
        <v>558</v>
      </c>
      <c r="B55" s="122"/>
      <c r="C55" s="178"/>
      <c r="D55" s="179"/>
      <c r="E55" s="122"/>
      <c r="F55" s="183"/>
      <c r="G55" s="184"/>
      <c r="H55" s="184"/>
      <c r="I55" s="185"/>
      <c r="J55" s="186"/>
      <c r="K55" s="187"/>
    </row>
    <row r="56" spans="1:11" ht="26.25" customHeight="1">
      <c r="A56" s="177" t="s">
        <v>558</v>
      </c>
      <c r="B56" s="122"/>
      <c r="C56" s="178"/>
      <c r="D56" s="179"/>
      <c r="E56" s="122"/>
      <c r="F56" s="183"/>
      <c r="G56" s="184"/>
      <c r="H56" s="184"/>
      <c r="I56" s="185"/>
      <c r="J56" s="186"/>
      <c r="K56" s="187"/>
    </row>
    <row r="57" spans="1:11" ht="26.25" customHeight="1">
      <c r="A57" s="177" t="s">
        <v>558</v>
      </c>
      <c r="B57" s="122"/>
      <c r="C57" s="178"/>
      <c r="D57" s="179"/>
      <c r="E57" s="122"/>
      <c r="F57" s="183"/>
      <c r="G57" s="184"/>
      <c r="H57" s="184"/>
      <c r="I57" s="185"/>
      <c r="J57" s="186"/>
      <c r="K57" s="187"/>
    </row>
    <row r="58" spans="1:11" ht="26.25" customHeight="1">
      <c r="A58" s="177" t="s">
        <v>558</v>
      </c>
      <c r="B58" s="122"/>
      <c r="C58" s="178"/>
      <c r="D58" s="179"/>
      <c r="E58" s="122"/>
      <c r="F58" s="183"/>
      <c r="G58" s="184"/>
      <c r="H58" s="184"/>
      <c r="I58" s="185"/>
      <c r="J58" s="186"/>
      <c r="K58" s="226"/>
    </row>
    <row r="59" spans="1:11" ht="26.25" customHeight="1">
      <c r="A59" s="177" t="s">
        <v>558</v>
      </c>
      <c r="B59" s="122"/>
      <c r="C59" s="168"/>
      <c r="D59" s="227"/>
      <c r="E59" s="122"/>
      <c r="F59" s="168"/>
      <c r="G59" s="168"/>
      <c r="H59" s="168"/>
      <c r="I59" s="125"/>
      <c r="J59" s="169"/>
      <c r="K59" s="170"/>
    </row>
    <row r="60" spans="1:11" ht="26.25" customHeight="1" thickBot="1">
      <c r="A60" s="228"/>
      <c r="B60" s="130"/>
      <c r="C60" s="172"/>
      <c r="D60" s="172"/>
      <c r="E60" s="130"/>
      <c r="F60" s="172"/>
      <c r="G60" s="172"/>
      <c r="H60" s="172"/>
      <c r="I60" s="132"/>
      <c r="J60" s="133"/>
      <c r="K60" s="134"/>
    </row>
    <row r="61" spans="1:11" ht="26.25" customHeight="1" thickBot="1">
      <c r="A61" s="229"/>
      <c r="B61" s="230"/>
      <c r="C61" s="231"/>
      <c r="D61" s="231"/>
      <c r="E61" s="230"/>
      <c r="F61" s="231"/>
      <c r="G61" s="231"/>
      <c r="H61" s="231"/>
      <c r="I61" s="232"/>
      <c r="J61" s="233"/>
      <c r="K61" s="234"/>
    </row>
    <row r="62" spans="1:11" ht="26.25" customHeight="1">
      <c r="A62" s="235" t="s">
        <v>559</v>
      </c>
      <c r="B62" s="236"/>
      <c r="C62" s="237"/>
      <c r="D62" s="238"/>
      <c r="E62" s="236"/>
      <c r="F62" s="239" t="s">
        <v>560</v>
      </c>
      <c r="G62" s="240" t="s">
        <v>16</v>
      </c>
      <c r="H62" s="240" t="s">
        <v>561</v>
      </c>
      <c r="I62" s="180" t="s">
        <v>562</v>
      </c>
      <c r="J62" s="241"/>
      <c r="K62" s="242" t="s">
        <v>563</v>
      </c>
    </row>
    <row r="63" spans="1:11" ht="26.25" customHeight="1">
      <c r="A63" s="243"/>
      <c r="B63" s="122"/>
      <c r="C63" s="244"/>
      <c r="D63" s="244"/>
      <c r="E63" s="122"/>
      <c r="F63" s="244"/>
      <c r="G63" s="244"/>
      <c r="H63" s="244"/>
      <c r="I63" s="177" t="s">
        <v>564</v>
      </c>
      <c r="J63" s="245">
        <v>0.28125</v>
      </c>
      <c r="K63" s="246"/>
    </row>
    <row r="64" spans="1:11" ht="26.25" customHeight="1">
      <c r="A64" s="243"/>
      <c r="B64" s="122"/>
      <c r="C64" s="244"/>
      <c r="D64" s="244"/>
      <c r="E64" s="122"/>
      <c r="F64" s="139" t="s">
        <v>565</v>
      </c>
      <c r="G64" s="124" t="s">
        <v>16</v>
      </c>
      <c r="H64" s="124" t="s">
        <v>566</v>
      </c>
      <c r="I64" s="177" t="s">
        <v>567</v>
      </c>
      <c r="J64" s="245">
        <v>0.28125</v>
      </c>
      <c r="K64" s="246" t="s">
        <v>568</v>
      </c>
    </row>
    <row r="65" spans="1:11" ht="26.25" customHeight="1">
      <c r="A65" s="243"/>
      <c r="B65" s="122"/>
      <c r="C65" s="244"/>
      <c r="D65" s="244"/>
      <c r="E65" s="122"/>
      <c r="F65" s="123" t="s">
        <v>569</v>
      </c>
      <c r="G65" s="124" t="s">
        <v>86</v>
      </c>
      <c r="H65" s="124" t="s">
        <v>570</v>
      </c>
      <c r="I65" s="177" t="s">
        <v>571</v>
      </c>
      <c r="J65" s="245">
        <v>0.28125</v>
      </c>
      <c r="K65" s="246" t="s">
        <v>572</v>
      </c>
    </row>
    <row r="66" spans="1:11" ht="26.25" customHeight="1">
      <c r="A66" s="243"/>
      <c r="B66" s="122"/>
      <c r="C66" s="244"/>
      <c r="D66" s="244"/>
      <c r="E66" s="122"/>
      <c r="F66" s="123" t="s">
        <v>573</v>
      </c>
      <c r="G66" s="124" t="s">
        <v>16</v>
      </c>
      <c r="H66" s="124" t="s">
        <v>574</v>
      </c>
      <c r="I66" s="177" t="s">
        <v>575</v>
      </c>
      <c r="J66" s="245">
        <v>0.28125</v>
      </c>
      <c r="K66" s="246" t="s">
        <v>576</v>
      </c>
    </row>
    <row r="67" spans="1:11" ht="26.25" customHeight="1">
      <c r="A67" s="243"/>
      <c r="B67" s="122"/>
      <c r="C67" s="244"/>
      <c r="D67" s="244"/>
      <c r="E67" s="122"/>
      <c r="F67" s="123" t="s">
        <v>577</v>
      </c>
      <c r="G67" s="124" t="s">
        <v>86</v>
      </c>
      <c r="H67" s="124" t="s">
        <v>578</v>
      </c>
      <c r="I67" s="177" t="s">
        <v>579</v>
      </c>
      <c r="J67" s="245">
        <v>0.28125</v>
      </c>
      <c r="K67" s="246" t="s">
        <v>576</v>
      </c>
    </row>
    <row r="68" spans="1:11" ht="26.25" customHeight="1">
      <c r="A68" s="243"/>
      <c r="B68" s="122"/>
      <c r="C68" s="244"/>
      <c r="D68" s="244"/>
      <c r="E68" s="122"/>
      <c r="F68" s="247" t="s">
        <v>580</v>
      </c>
      <c r="G68" s="248" t="s">
        <v>86</v>
      </c>
      <c r="H68" s="249" t="s">
        <v>581</v>
      </c>
      <c r="I68" s="177" t="s">
        <v>582</v>
      </c>
      <c r="J68" s="245" t="s">
        <v>583</v>
      </c>
      <c r="K68" s="246" t="s">
        <v>576</v>
      </c>
    </row>
    <row r="69" spans="1:11" ht="26.25" customHeight="1">
      <c r="A69" s="243"/>
      <c r="B69" s="122"/>
      <c r="C69" s="244"/>
      <c r="D69" s="244"/>
      <c r="E69" s="122"/>
      <c r="F69" s="244"/>
      <c r="G69" s="244"/>
      <c r="H69" s="244"/>
      <c r="I69" s="177" t="s">
        <v>584</v>
      </c>
      <c r="J69" s="245">
        <v>0.28125</v>
      </c>
      <c r="K69" s="246"/>
    </row>
    <row r="70" spans="1:11" ht="26.25" customHeight="1" thickBot="1">
      <c r="A70" s="250"/>
      <c r="B70" s="130"/>
      <c r="C70" s="251"/>
      <c r="D70" s="251"/>
      <c r="E70" s="130"/>
      <c r="F70" s="251"/>
      <c r="G70" s="251"/>
      <c r="H70" s="251"/>
      <c r="I70" s="252" t="s">
        <v>585</v>
      </c>
      <c r="J70" s="253">
        <v>0.28125</v>
      </c>
      <c r="K70" s="254" t="s">
        <v>586</v>
      </c>
    </row>
    <row r="71" spans="1:11" ht="26.25" customHeight="1">
      <c r="A71" s="255" t="s">
        <v>587</v>
      </c>
      <c r="B71" s="256"/>
      <c r="C71" s="257"/>
      <c r="D71" s="257"/>
      <c r="E71" s="256"/>
      <c r="F71" s="257"/>
      <c r="G71" s="257"/>
      <c r="H71" s="257"/>
      <c r="I71" s="258" t="s">
        <v>588</v>
      </c>
      <c r="J71" s="259" t="s">
        <v>589</v>
      </c>
      <c r="K71" s="260"/>
    </row>
    <row r="72" spans="1:11" ht="26.25" customHeight="1">
      <c r="A72" s="261" t="s">
        <v>587</v>
      </c>
      <c r="B72" s="262"/>
      <c r="C72" s="263"/>
      <c r="D72" s="263"/>
      <c r="E72" s="262"/>
      <c r="F72" s="263"/>
      <c r="G72" s="263"/>
      <c r="H72" s="263"/>
      <c r="I72" s="264" t="s">
        <v>590</v>
      </c>
      <c r="J72" s="265" t="s">
        <v>589</v>
      </c>
      <c r="K72" s="266"/>
    </row>
    <row r="73" spans="1:11" ht="26.25" customHeight="1" thickBot="1">
      <c r="A73" s="267" t="s">
        <v>587</v>
      </c>
      <c r="B73" s="268"/>
      <c r="C73" s="269"/>
      <c r="D73" s="270"/>
      <c r="E73" s="268"/>
      <c r="F73" s="271"/>
      <c r="G73" s="272"/>
      <c r="H73" s="272"/>
      <c r="I73" s="273" t="s">
        <v>591</v>
      </c>
      <c r="J73" s="274" t="s">
        <v>592</v>
      </c>
      <c r="K73" s="275"/>
    </row>
    <row r="74" spans="1:11" ht="26.25" customHeight="1">
      <c r="A74" s="276" t="s">
        <v>593</v>
      </c>
      <c r="B74" s="277"/>
      <c r="C74" s="278"/>
      <c r="D74" s="279"/>
      <c r="E74" s="277"/>
      <c r="F74" s="280" t="s">
        <v>594</v>
      </c>
      <c r="G74" s="281" t="s">
        <v>49</v>
      </c>
      <c r="H74" s="281" t="s">
        <v>595</v>
      </c>
      <c r="I74" s="282" t="s">
        <v>596</v>
      </c>
      <c r="J74" s="283"/>
      <c r="K74" s="284" t="s">
        <v>563</v>
      </c>
    </row>
    <row r="75" spans="1:11" ht="26.25" customHeight="1">
      <c r="A75" s="285"/>
      <c r="B75" s="286"/>
      <c r="C75" s="287"/>
      <c r="D75" s="288"/>
      <c r="E75" s="286"/>
      <c r="F75" s="289"/>
      <c r="G75" s="290"/>
      <c r="H75" s="291"/>
      <c r="I75" s="292" t="s">
        <v>564</v>
      </c>
      <c r="J75" s="293">
        <v>0.26041666666666669</v>
      </c>
      <c r="K75" s="294"/>
    </row>
    <row r="76" spans="1:11" ht="26.25" customHeight="1">
      <c r="A76" s="285"/>
      <c r="B76" s="286"/>
      <c r="C76" s="287"/>
      <c r="D76" s="288"/>
      <c r="E76" s="286"/>
      <c r="F76" s="295"/>
      <c r="G76" s="295"/>
      <c r="H76" s="295"/>
      <c r="I76" s="292" t="s">
        <v>597</v>
      </c>
      <c r="J76" s="293">
        <v>0.26041666666666669</v>
      </c>
      <c r="K76" s="294" t="s">
        <v>576</v>
      </c>
    </row>
    <row r="77" spans="1:11" ht="26.25" customHeight="1">
      <c r="A77" s="285"/>
      <c r="B77" s="286"/>
      <c r="C77" s="287"/>
      <c r="D77" s="288"/>
      <c r="E77" s="286"/>
      <c r="F77" s="289"/>
      <c r="G77" s="290"/>
      <c r="H77" s="291"/>
      <c r="I77" s="296" t="s">
        <v>598</v>
      </c>
      <c r="J77" s="293">
        <v>0.26041666666666669</v>
      </c>
      <c r="K77" s="294" t="s">
        <v>576</v>
      </c>
    </row>
    <row r="78" spans="1:11" ht="26.25" customHeight="1">
      <c r="A78" s="285"/>
      <c r="B78" s="286"/>
      <c r="C78" s="287"/>
      <c r="D78" s="288"/>
      <c r="E78" s="286"/>
      <c r="F78" s="139" t="s">
        <v>599</v>
      </c>
      <c r="G78" s="124" t="s">
        <v>49</v>
      </c>
      <c r="H78" s="124" t="s">
        <v>600</v>
      </c>
      <c r="I78" s="297" t="s">
        <v>601</v>
      </c>
      <c r="J78" s="293">
        <v>0.26041666666666669</v>
      </c>
      <c r="K78" s="294" t="s">
        <v>576</v>
      </c>
    </row>
    <row r="79" spans="1:11" ht="26.25" customHeight="1">
      <c r="A79" s="285"/>
      <c r="B79" s="286"/>
      <c r="C79" s="287"/>
      <c r="D79" s="288"/>
      <c r="E79" s="286"/>
      <c r="F79" s="295"/>
      <c r="G79" s="295"/>
      <c r="H79" s="295"/>
      <c r="I79" s="298" t="s">
        <v>602</v>
      </c>
      <c r="J79" s="293">
        <v>0.26041666666666669</v>
      </c>
      <c r="K79" s="294" t="s">
        <v>576</v>
      </c>
    </row>
    <row r="80" spans="1:11" ht="26.25" customHeight="1">
      <c r="A80" s="285"/>
      <c r="B80" s="286"/>
      <c r="C80" s="287"/>
      <c r="D80" s="288"/>
      <c r="E80" s="286"/>
      <c r="F80" s="183"/>
      <c r="G80" s="184"/>
      <c r="H80" s="299"/>
      <c r="I80" s="298" t="s">
        <v>603</v>
      </c>
      <c r="J80" s="293">
        <v>0.26041666666666669</v>
      </c>
      <c r="K80" s="294" t="s">
        <v>576</v>
      </c>
    </row>
    <row r="81" spans="1:11" ht="26.25" customHeight="1">
      <c r="A81" s="285"/>
      <c r="B81" s="286"/>
      <c r="C81" s="287"/>
      <c r="D81" s="288"/>
      <c r="E81" s="286"/>
      <c r="F81" s="295"/>
      <c r="G81" s="295"/>
      <c r="H81" s="295"/>
      <c r="I81" s="298" t="s">
        <v>604</v>
      </c>
      <c r="J81" s="293">
        <v>0.26041666666666669</v>
      </c>
      <c r="K81" s="294" t="s">
        <v>576</v>
      </c>
    </row>
    <row r="82" spans="1:11" ht="26.25" customHeight="1">
      <c r="A82" s="285"/>
      <c r="B82" s="286"/>
      <c r="C82" s="287"/>
      <c r="D82" s="288"/>
      <c r="E82" s="286"/>
      <c r="F82" s="295"/>
      <c r="G82" s="295"/>
      <c r="H82" s="295"/>
      <c r="I82" s="298" t="s">
        <v>605</v>
      </c>
      <c r="J82" s="293">
        <v>0.26041666666666669</v>
      </c>
      <c r="K82" s="294" t="s">
        <v>576</v>
      </c>
    </row>
    <row r="83" spans="1:11" ht="26.25" customHeight="1">
      <c r="A83" s="285"/>
      <c r="B83" s="286"/>
      <c r="C83" s="287"/>
      <c r="D83" s="288"/>
      <c r="E83" s="286"/>
      <c r="F83" s="295"/>
      <c r="G83" s="295"/>
      <c r="H83" s="295"/>
      <c r="I83" s="298" t="s">
        <v>606</v>
      </c>
      <c r="J83" s="293">
        <v>0.26041666666666669</v>
      </c>
      <c r="K83" s="294" t="s">
        <v>576</v>
      </c>
    </row>
    <row r="84" spans="1:11" ht="26.25" customHeight="1">
      <c r="A84" s="285"/>
      <c r="B84" s="286"/>
      <c r="C84" s="287"/>
      <c r="D84" s="288"/>
      <c r="E84" s="288"/>
      <c r="F84" s="288"/>
      <c r="G84" s="288"/>
      <c r="H84" s="288"/>
      <c r="I84" s="298" t="s">
        <v>607</v>
      </c>
      <c r="J84" s="293">
        <v>0.26041666666666669</v>
      </c>
      <c r="K84" s="294" t="s">
        <v>576</v>
      </c>
    </row>
    <row r="85" spans="1:11" ht="26.25" customHeight="1">
      <c r="A85" s="285"/>
      <c r="B85" s="286"/>
      <c r="C85" s="287"/>
      <c r="D85" s="288"/>
      <c r="E85" s="288"/>
      <c r="F85" s="139" t="s">
        <v>608</v>
      </c>
      <c r="G85" s="124" t="s">
        <v>49</v>
      </c>
      <c r="H85" s="124" t="s">
        <v>609</v>
      </c>
      <c r="I85" s="292" t="s">
        <v>610</v>
      </c>
      <c r="J85" s="293">
        <v>0.26041666666666669</v>
      </c>
      <c r="K85" s="294" t="s">
        <v>576</v>
      </c>
    </row>
    <row r="86" spans="1:11" ht="26.25" customHeight="1">
      <c r="A86" s="285"/>
      <c r="B86" s="286"/>
      <c r="C86" s="287"/>
      <c r="D86" s="288"/>
      <c r="E86" s="288"/>
      <c r="I86" s="292" t="s">
        <v>610</v>
      </c>
      <c r="J86" s="293">
        <v>0.26041666666666669</v>
      </c>
      <c r="K86" s="294" t="s">
        <v>576</v>
      </c>
    </row>
    <row r="87" spans="1:11" ht="26.25" customHeight="1">
      <c r="A87" s="285"/>
      <c r="B87" s="286"/>
      <c r="C87" s="287"/>
      <c r="D87" s="288"/>
      <c r="E87" s="288"/>
      <c r="F87" s="123" t="s">
        <v>611</v>
      </c>
      <c r="G87" s="141" t="s">
        <v>49</v>
      </c>
      <c r="H87" s="141" t="s">
        <v>612</v>
      </c>
      <c r="I87" s="292" t="s">
        <v>613</v>
      </c>
      <c r="J87" s="293">
        <v>0.26041666666666669</v>
      </c>
      <c r="K87" s="294" t="s">
        <v>576</v>
      </c>
    </row>
    <row r="88" spans="1:11" ht="26.25" customHeight="1">
      <c r="A88" s="285"/>
      <c r="B88" s="286"/>
      <c r="C88" s="287"/>
      <c r="D88" s="288"/>
      <c r="E88" s="288"/>
      <c r="F88" s="139" t="s">
        <v>614</v>
      </c>
      <c r="G88" s="124" t="s">
        <v>49</v>
      </c>
      <c r="H88" s="124" t="s">
        <v>615</v>
      </c>
      <c r="I88" s="292" t="s">
        <v>616</v>
      </c>
      <c r="J88" s="293">
        <v>0.26041666666666669</v>
      </c>
      <c r="K88" s="294" t="s">
        <v>576</v>
      </c>
    </row>
    <row r="89" spans="1:11" ht="26.25" customHeight="1">
      <c r="A89" s="285"/>
      <c r="B89" s="286"/>
      <c r="C89" s="287"/>
      <c r="D89" s="288"/>
      <c r="E89" s="286"/>
      <c r="F89" s="139" t="s">
        <v>608</v>
      </c>
      <c r="G89" s="124" t="s">
        <v>49</v>
      </c>
      <c r="H89" s="124" t="s">
        <v>609</v>
      </c>
      <c r="I89" s="292" t="s">
        <v>617</v>
      </c>
      <c r="J89" s="293">
        <v>0.26041666666666669</v>
      </c>
      <c r="K89" s="294" t="s">
        <v>576</v>
      </c>
    </row>
    <row r="90" spans="1:11" ht="26.25" customHeight="1">
      <c r="A90" s="285"/>
      <c r="B90" s="286"/>
      <c r="C90" s="287"/>
      <c r="D90" s="288"/>
      <c r="E90" s="286"/>
      <c r="I90" s="292" t="s">
        <v>618</v>
      </c>
      <c r="J90" s="293">
        <v>0.26041666666666669</v>
      </c>
      <c r="K90" s="294" t="s">
        <v>576</v>
      </c>
    </row>
    <row r="91" spans="1:11" ht="26.25" customHeight="1" thickBot="1">
      <c r="A91" s="267" t="s">
        <v>619</v>
      </c>
      <c r="B91" s="300"/>
      <c r="C91" s="301"/>
      <c r="D91" s="302"/>
      <c r="E91" s="300"/>
      <c r="F91" s="303"/>
      <c r="G91" s="303"/>
      <c r="H91" s="303"/>
      <c r="I91" s="273" t="s">
        <v>591</v>
      </c>
      <c r="J91" s="274" t="s">
        <v>592</v>
      </c>
      <c r="K91" s="304"/>
    </row>
    <row r="92" spans="1:11" ht="26.25" customHeight="1" thickBot="1">
      <c r="A92" s="305"/>
      <c r="B92" s="230"/>
      <c r="C92" s="306"/>
      <c r="D92" s="307"/>
      <c r="E92" s="230"/>
      <c r="F92" s="308"/>
      <c r="G92" s="308"/>
      <c r="H92" s="308"/>
      <c r="I92" s="309"/>
      <c r="J92" s="310"/>
      <c r="K92" s="311"/>
    </row>
    <row r="93" spans="1:11" ht="26.25" customHeight="1" thickBot="1">
      <c r="A93" s="312" t="s">
        <v>620</v>
      </c>
      <c r="B93" s="313"/>
      <c r="C93" s="314"/>
      <c r="D93" s="315"/>
      <c r="E93" s="313"/>
      <c r="F93" s="316"/>
      <c r="G93" s="317"/>
      <c r="H93" s="317"/>
      <c r="I93" s="318"/>
      <c r="J93" s="319"/>
      <c r="K93" s="320"/>
    </row>
    <row r="94" spans="1:11" ht="26.25" customHeight="1">
      <c r="A94" s="321" t="s">
        <v>621</v>
      </c>
      <c r="B94" s="162"/>
      <c r="C94" s="161"/>
      <c r="D94" s="163"/>
      <c r="E94" s="162"/>
      <c r="F94" s="322"/>
      <c r="G94" s="323"/>
      <c r="H94" s="323"/>
      <c r="I94" s="324"/>
      <c r="J94" s="325" t="s">
        <v>622</v>
      </c>
      <c r="K94" s="326"/>
    </row>
    <row r="95" spans="1:11" ht="26.25" customHeight="1">
      <c r="A95" s="327"/>
      <c r="B95" s="122"/>
      <c r="C95" s="120"/>
      <c r="D95" s="328"/>
      <c r="E95" s="122"/>
      <c r="F95" s="329"/>
      <c r="G95" s="330"/>
      <c r="H95" s="331"/>
      <c r="I95" s="332"/>
      <c r="J95" s="333"/>
      <c r="K95" s="334"/>
    </row>
    <row r="96" spans="1:11" ht="26.25" customHeight="1">
      <c r="A96" s="335"/>
      <c r="B96" s="122"/>
      <c r="C96" s="120"/>
      <c r="D96" s="148"/>
      <c r="E96" s="122"/>
      <c r="F96" s="329"/>
      <c r="G96" s="330"/>
      <c r="H96" s="331"/>
      <c r="I96" s="336"/>
      <c r="J96" s="337"/>
      <c r="K96" s="338"/>
    </row>
    <row r="97" spans="1:11" ht="26.25" customHeight="1" thickBot="1">
      <c r="A97" s="339"/>
      <c r="B97" s="155"/>
      <c r="C97" s="153"/>
      <c r="D97" s="154"/>
      <c r="E97" s="155"/>
      <c r="F97" s="340"/>
      <c r="G97" s="341"/>
      <c r="H97" s="342"/>
      <c r="I97" s="343"/>
      <c r="J97" s="344"/>
      <c r="K97" s="345"/>
    </row>
    <row r="98" spans="1:11" ht="26.25" customHeight="1">
      <c r="A98" s="321" t="s">
        <v>623</v>
      </c>
      <c r="B98" s="162"/>
      <c r="C98" s="161"/>
      <c r="D98" s="163"/>
      <c r="E98" s="162"/>
      <c r="F98" s="123" t="s">
        <v>624</v>
      </c>
      <c r="G98" s="124" t="s">
        <v>80</v>
      </c>
      <c r="H98" s="124" t="s">
        <v>625</v>
      </c>
      <c r="I98" s="324"/>
      <c r="J98" s="325">
        <v>0.32291666666666669</v>
      </c>
      <c r="K98" s="346"/>
    </row>
    <row r="99" spans="1:11" ht="26.25" customHeight="1">
      <c r="A99" s="347"/>
      <c r="B99" s="122"/>
      <c r="C99" s="120"/>
      <c r="D99" s="148"/>
      <c r="E99" s="122"/>
      <c r="F99" s="348"/>
      <c r="G99" s="349"/>
      <c r="H99" s="349"/>
      <c r="I99" s="350"/>
      <c r="J99" s="351"/>
      <c r="K99" s="352"/>
    </row>
    <row r="100" spans="1:11" ht="26.25" customHeight="1" thickBot="1">
      <c r="A100" s="353"/>
      <c r="B100" s="155"/>
      <c r="C100" s="153"/>
      <c r="D100" s="154"/>
      <c r="E100" s="155"/>
      <c r="F100" s="340"/>
      <c r="G100" s="341"/>
      <c r="H100" s="342"/>
      <c r="I100" s="354"/>
      <c r="J100" s="344"/>
      <c r="K100" s="355"/>
    </row>
    <row r="101" spans="1:11" ht="26.25" customHeight="1">
      <c r="A101" s="321" t="s">
        <v>626</v>
      </c>
      <c r="B101" s="162"/>
      <c r="C101" s="161"/>
      <c r="D101" s="129" t="s">
        <v>455</v>
      </c>
      <c r="E101" s="162"/>
      <c r="F101" s="139" t="s">
        <v>627</v>
      </c>
      <c r="G101" s="124" t="s">
        <v>16</v>
      </c>
      <c r="H101" s="124" t="s">
        <v>628</v>
      </c>
      <c r="I101" s="356"/>
      <c r="J101" s="325">
        <v>0.27083333333333331</v>
      </c>
      <c r="K101" s="346"/>
    </row>
    <row r="102" spans="1:11" ht="26.25" customHeight="1">
      <c r="A102" s="357"/>
      <c r="B102" s="122"/>
      <c r="C102" s="120"/>
      <c r="D102" s="129" t="s">
        <v>492</v>
      </c>
      <c r="E102" s="122"/>
      <c r="F102" s="329"/>
      <c r="G102" s="330"/>
      <c r="H102" s="331"/>
      <c r="I102" s="358"/>
      <c r="J102" s="333"/>
      <c r="K102" s="359"/>
    </row>
    <row r="103" spans="1:11" ht="26.25" customHeight="1" thickBot="1">
      <c r="A103" s="360"/>
      <c r="B103" s="155"/>
      <c r="C103" s="153"/>
      <c r="D103" s="154"/>
      <c r="E103" s="155"/>
      <c r="F103" s="340"/>
      <c r="G103" s="341"/>
      <c r="H103" s="342"/>
      <c r="I103" s="354"/>
      <c r="J103" s="361"/>
      <c r="K103" s="355"/>
    </row>
  </sheetData>
  <mergeCells count="2">
    <mergeCell ref="A1:K1"/>
    <mergeCell ref="A2:K2"/>
  </mergeCells>
  <phoneticPr fontId="86" type="noConversion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C1" zoomScale="110" workbookViewId="0">
      <selection activeCell="E15" sqref="E15"/>
    </sheetView>
  </sheetViews>
  <sheetFormatPr baseColWidth="10" defaultColWidth="8.83203125" defaultRowHeight="34.5" customHeight="1" x14ac:dyDescent="0"/>
  <cols>
    <col min="2" max="2" width="28.5" customWidth="1"/>
    <col min="3" max="3" width="30.83203125" customWidth="1"/>
    <col min="4" max="4" width="23.83203125" customWidth="1"/>
    <col min="5" max="5" width="10.5" customWidth="1"/>
    <col min="6" max="6" width="10.33203125" customWidth="1"/>
    <col min="7" max="7" width="11.5" customWidth="1"/>
    <col min="9" max="9" width="16" customWidth="1"/>
    <col min="10" max="10" width="15.1640625" customWidth="1"/>
    <col min="11" max="11" width="40.33203125" customWidth="1"/>
    <col min="13" max="13" width="18.1640625" customWidth="1"/>
  </cols>
  <sheetData>
    <row r="1" spans="1:14" ht="34.5" customHeight="1" thickBot="1">
      <c r="A1" s="587" t="s">
        <v>43</v>
      </c>
      <c r="B1" s="588"/>
      <c r="C1" s="588"/>
      <c r="D1" s="588"/>
      <c r="E1" s="588"/>
      <c r="F1" s="588"/>
      <c r="G1" s="588" t="s">
        <v>414</v>
      </c>
      <c r="H1" s="588"/>
      <c r="I1" s="588"/>
      <c r="J1" s="589"/>
      <c r="K1" s="590"/>
    </row>
    <row r="2" spans="1:14" ht="34.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13</v>
      </c>
    </row>
    <row r="3" spans="1:14" ht="34.5" customHeight="1">
      <c r="A3" s="49"/>
      <c r="B3" s="110" t="s">
        <v>415</v>
      </c>
      <c r="C3" s="49"/>
      <c r="D3" s="51"/>
      <c r="E3" s="49"/>
      <c r="F3" s="49"/>
      <c r="G3" s="49"/>
      <c r="H3" s="111" t="s">
        <v>416</v>
      </c>
      <c r="I3" s="53"/>
      <c r="J3" s="112"/>
      <c r="K3" s="49"/>
      <c r="M3" s="43" t="s">
        <v>51</v>
      </c>
      <c r="N3" s="43">
        <f>N2-N14</f>
        <v>3</v>
      </c>
    </row>
    <row r="4" spans="1:14" ht="34.5" customHeight="1">
      <c r="A4" s="35">
        <v>1</v>
      </c>
      <c r="B4" s="20" t="s">
        <v>417</v>
      </c>
      <c r="C4" s="20" t="s">
        <v>418</v>
      </c>
      <c r="D4" s="21" t="s">
        <v>419</v>
      </c>
      <c r="E4" s="20">
        <v>2</v>
      </c>
      <c r="F4" s="20">
        <v>1</v>
      </c>
      <c r="G4" s="20" t="s">
        <v>49</v>
      </c>
      <c r="H4" s="20" t="s">
        <v>420</v>
      </c>
      <c r="I4" s="22">
        <v>42812</v>
      </c>
      <c r="J4" s="16" t="s">
        <v>421</v>
      </c>
      <c r="K4" s="35"/>
      <c r="M4" t="s">
        <v>54</v>
      </c>
      <c r="N4">
        <f>SUMIFS(E:E,G:G,"CTT")</f>
        <v>4</v>
      </c>
    </row>
    <row r="5" spans="1:14" ht="34.5" customHeight="1">
      <c r="A5" s="39">
        <v>2</v>
      </c>
      <c r="B5" s="20" t="s">
        <v>83</v>
      </c>
      <c r="C5" s="20" t="s">
        <v>422</v>
      </c>
      <c r="D5" s="21" t="s">
        <v>423</v>
      </c>
      <c r="E5" s="20">
        <v>2</v>
      </c>
      <c r="F5" s="20">
        <v>1</v>
      </c>
      <c r="G5" s="20" t="s">
        <v>86</v>
      </c>
      <c r="H5" s="20" t="s">
        <v>420</v>
      </c>
      <c r="I5" s="22">
        <v>42812</v>
      </c>
      <c r="J5" s="16" t="s">
        <v>424</v>
      </c>
      <c r="K5" s="39"/>
      <c r="M5" t="s">
        <v>55</v>
      </c>
      <c r="N5">
        <f>SUMIFS(E:E,G:G,"FLU")</f>
        <v>6</v>
      </c>
    </row>
    <row r="6" spans="1:14" ht="34.5" customHeight="1">
      <c r="A6" s="35">
        <v>3</v>
      </c>
      <c r="B6" s="20" t="s">
        <v>417</v>
      </c>
      <c r="C6" s="20" t="s">
        <v>425</v>
      </c>
      <c r="D6" s="21" t="s">
        <v>426</v>
      </c>
      <c r="E6" s="20">
        <v>2</v>
      </c>
      <c r="F6" s="20">
        <v>1</v>
      </c>
      <c r="G6" s="20" t="s">
        <v>86</v>
      </c>
      <c r="H6" s="36" t="s">
        <v>427</v>
      </c>
      <c r="I6" s="22">
        <v>42812</v>
      </c>
      <c r="J6" s="16" t="s">
        <v>428</v>
      </c>
      <c r="K6" s="35"/>
      <c r="M6" t="s">
        <v>56</v>
      </c>
      <c r="N6">
        <f>SUMIFS(E:E,G:G,"JCC")</f>
        <v>0</v>
      </c>
    </row>
    <row r="7" spans="1:14" ht="34.5" customHeight="1">
      <c r="A7" s="39">
        <v>4</v>
      </c>
      <c r="B7" s="16" t="s">
        <v>282</v>
      </c>
      <c r="C7" s="70" t="s">
        <v>429</v>
      </c>
      <c r="D7" s="17" t="s">
        <v>430</v>
      </c>
      <c r="E7" s="16">
        <v>4</v>
      </c>
      <c r="F7" s="16">
        <v>1</v>
      </c>
      <c r="G7" s="16" t="s">
        <v>49</v>
      </c>
      <c r="H7" s="71" t="s">
        <v>427</v>
      </c>
      <c r="I7" s="19">
        <v>42812</v>
      </c>
      <c r="J7" s="19" t="s">
        <v>431</v>
      </c>
      <c r="K7" s="39"/>
      <c r="M7" t="s">
        <v>57</v>
      </c>
      <c r="N7">
        <f>SUMIFS(E:E,G:G,"EDI")</f>
        <v>0</v>
      </c>
    </row>
    <row r="8" spans="1:14" ht="34.5" customHeight="1">
      <c r="A8" s="35"/>
      <c r="B8" s="20"/>
      <c r="C8" s="20"/>
      <c r="D8" s="21"/>
      <c r="E8" s="20"/>
      <c r="F8" s="20"/>
      <c r="G8" s="20"/>
      <c r="H8" s="20"/>
      <c r="I8" s="20"/>
      <c r="J8" s="20"/>
      <c r="K8" s="35"/>
      <c r="M8" t="s">
        <v>58</v>
      </c>
      <c r="N8">
        <f>SUMIFS(E:E,G:G,"par")</f>
        <v>0</v>
      </c>
    </row>
    <row r="9" spans="1:14" ht="34.5" customHeight="1">
      <c r="A9" s="39"/>
      <c r="B9" s="16"/>
      <c r="C9" s="16"/>
      <c r="D9" s="17"/>
      <c r="E9" s="16"/>
      <c r="F9" s="16"/>
      <c r="G9" s="16"/>
      <c r="H9" s="16"/>
      <c r="I9" s="19"/>
      <c r="J9" s="19"/>
      <c r="K9" s="39"/>
      <c r="M9" t="s">
        <v>59</v>
      </c>
      <c r="N9">
        <f>SUMIFS(E:E,G:G,"phi")</f>
        <v>0</v>
      </c>
    </row>
    <row r="10" spans="1:14" ht="34.5" customHeight="1">
      <c r="A10" s="39"/>
      <c r="B10" s="16"/>
      <c r="C10" s="16"/>
      <c r="D10" s="17"/>
      <c r="E10" s="16"/>
      <c r="F10" s="16"/>
      <c r="G10" s="39"/>
      <c r="H10" s="16"/>
      <c r="I10" s="16"/>
      <c r="J10" s="16"/>
      <c r="K10" s="39"/>
      <c r="M10" t="s">
        <v>60</v>
      </c>
      <c r="N10">
        <f>SUMIFS(E:E,G:G,"BRK")</f>
        <v>0</v>
      </c>
    </row>
    <row r="11" spans="1:14" ht="34.5" customHeight="1">
      <c r="A11" s="39"/>
      <c r="B11" s="16"/>
      <c r="C11" s="16"/>
      <c r="D11" s="17"/>
      <c r="E11" s="16"/>
      <c r="F11" s="16"/>
      <c r="G11" s="39"/>
      <c r="H11" s="16"/>
      <c r="I11" s="16"/>
      <c r="J11" s="16"/>
      <c r="K11" s="39"/>
      <c r="M11" s="45" t="s">
        <v>61</v>
      </c>
      <c r="N11" s="45">
        <f>SUMIFS(E:E,G:G,"SPC")</f>
        <v>0</v>
      </c>
    </row>
    <row r="12" spans="1:14" ht="34.5" customHeight="1">
      <c r="A12" s="39"/>
      <c r="B12" s="16"/>
      <c r="C12" s="16"/>
      <c r="D12" s="17"/>
      <c r="E12" s="16"/>
      <c r="F12" s="16"/>
      <c r="G12" s="39"/>
      <c r="H12" s="16"/>
      <c r="I12" s="62" t="s">
        <v>432</v>
      </c>
      <c r="J12" s="16"/>
      <c r="K12" s="39"/>
      <c r="M12" s="46" t="s">
        <v>62</v>
      </c>
      <c r="N12" s="46">
        <f>SUMIFS(E:E,G:G,"H")</f>
        <v>0</v>
      </c>
    </row>
    <row r="13" spans="1:14" ht="34.5" customHeight="1">
      <c r="A13" s="39"/>
      <c r="B13" s="16"/>
      <c r="C13" s="16"/>
      <c r="D13" s="17"/>
      <c r="E13" s="16"/>
      <c r="F13" s="16"/>
      <c r="G13" s="39"/>
      <c r="H13" s="16"/>
      <c r="I13" s="16"/>
      <c r="J13" s="20"/>
      <c r="K13" s="35"/>
      <c r="M13" s="46"/>
      <c r="N13" s="46"/>
    </row>
    <row r="14" spans="1:14" ht="34.5" customHeight="1">
      <c r="A14" s="35"/>
      <c r="B14" s="20"/>
      <c r="C14" s="20"/>
      <c r="D14" s="21"/>
      <c r="E14" s="20"/>
      <c r="F14" s="20"/>
      <c r="G14" s="20"/>
      <c r="H14" s="20"/>
      <c r="I14" s="20"/>
      <c r="J14" s="20"/>
      <c r="K14" s="35"/>
      <c r="M14" s="47" t="s">
        <v>63</v>
      </c>
      <c r="N14" s="47">
        <f>SUM(M4:N12)</f>
        <v>10</v>
      </c>
    </row>
    <row r="15" spans="1:14" ht="34.5" customHeight="1">
      <c r="A15" s="35"/>
      <c r="B15" s="20"/>
      <c r="C15" s="20"/>
      <c r="D15" s="21"/>
      <c r="E15" s="20"/>
      <c r="F15" s="20"/>
      <c r="G15" s="20"/>
      <c r="H15" s="20"/>
      <c r="I15" s="20"/>
      <c r="J15" s="20"/>
      <c r="K15" s="35"/>
    </row>
    <row r="16" spans="1:14" ht="34.5" customHeight="1">
      <c r="A16" s="39"/>
      <c r="B16" s="16"/>
      <c r="C16" s="16"/>
      <c r="D16" s="17"/>
      <c r="E16" s="16"/>
      <c r="F16" s="16"/>
      <c r="G16" s="16"/>
      <c r="H16" s="16"/>
      <c r="I16" s="19"/>
      <c r="J16" s="16"/>
      <c r="K16" s="39"/>
    </row>
    <row r="17" spans="1:11" ht="34.5" customHeight="1">
      <c r="A17" s="35"/>
      <c r="B17" s="20"/>
      <c r="C17" s="20"/>
      <c r="D17" s="21"/>
      <c r="E17" s="20"/>
      <c r="F17" s="20"/>
      <c r="G17" s="20"/>
      <c r="H17" s="20"/>
      <c r="I17" s="20"/>
      <c r="J17" s="20"/>
      <c r="K17" s="35"/>
    </row>
    <row r="18" spans="1:11" ht="34.5" customHeight="1">
      <c r="A18" s="39"/>
      <c r="B18" s="16"/>
      <c r="C18" s="16"/>
      <c r="D18" s="17"/>
      <c r="E18" s="16"/>
      <c r="F18" s="16"/>
      <c r="G18" s="39"/>
      <c r="H18" s="16"/>
      <c r="I18" s="16"/>
      <c r="J18" s="16"/>
      <c r="K18" s="39"/>
    </row>
    <row r="19" spans="1:11" ht="34.5" customHeight="1">
      <c r="A19" s="39"/>
      <c r="B19" s="16"/>
      <c r="C19" s="16"/>
      <c r="D19" s="17"/>
      <c r="E19" s="16"/>
      <c r="F19" s="16"/>
      <c r="G19" s="16"/>
      <c r="H19" s="16"/>
      <c r="I19" s="19"/>
      <c r="J19" s="19"/>
      <c r="K19" s="39"/>
    </row>
    <row r="20" spans="1:11" ht="34.5" customHeight="1">
      <c r="A20" s="39"/>
      <c r="B20" s="16"/>
      <c r="C20" s="16"/>
      <c r="D20" s="17"/>
      <c r="E20" s="16"/>
      <c r="F20" s="16"/>
      <c r="G20" s="16"/>
      <c r="H20" s="16"/>
      <c r="I20" s="19"/>
      <c r="J20" s="19"/>
      <c r="K20" s="39"/>
    </row>
    <row r="21" spans="1:11" ht="34.5" customHeight="1">
      <c r="A21" s="39"/>
      <c r="B21" s="16"/>
      <c r="C21" s="16"/>
      <c r="D21" s="17"/>
      <c r="E21" s="16"/>
      <c r="F21" s="16"/>
      <c r="G21" s="39"/>
      <c r="H21" s="16"/>
      <c r="I21" s="16"/>
      <c r="J21" s="16"/>
      <c r="K21" s="39"/>
    </row>
    <row r="22" spans="1:11" ht="34.5" customHeight="1">
      <c r="A22" s="39"/>
      <c r="B22" s="16"/>
      <c r="C22" s="16"/>
      <c r="D22" s="17"/>
      <c r="E22" s="16"/>
      <c r="F22" s="16"/>
      <c r="G22" s="39"/>
      <c r="H22" s="16"/>
      <c r="I22" s="16"/>
      <c r="J22" s="16"/>
      <c r="K22" s="39"/>
    </row>
    <row r="23" spans="1:11" ht="34.5" customHeight="1">
      <c r="A23" s="39"/>
      <c r="B23" s="16"/>
      <c r="C23" s="16"/>
      <c r="D23" s="17"/>
      <c r="E23" s="16"/>
      <c r="F23" s="16"/>
      <c r="G23" s="39"/>
      <c r="H23" s="16"/>
      <c r="I23" s="16"/>
      <c r="J23" s="16"/>
      <c r="K23" s="39"/>
    </row>
    <row r="24" spans="1:11" ht="34.5" customHeight="1">
      <c r="A24" s="39"/>
      <c r="B24" s="16"/>
      <c r="C24" s="16"/>
      <c r="D24" s="17"/>
      <c r="E24" s="16"/>
      <c r="F24" s="16"/>
      <c r="G24" s="39"/>
      <c r="H24" s="16"/>
      <c r="I24" s="16"/>
      <c r="J24" s="16"/>
      <c r="K24" s="39"/>
    </row>
    <row r="25" spans="1:11" ht="34.5" customHeight="1">
      <c r="A25" s="35"/>
      <c r="B25" s="20"/>
      <c r="C25" s="20"/>
      <c r="D25" s="21"/>
      <c r="E25" s="20"/>
      <c r="F25" s="20"/>
      <c r="G25" s="20"/>
      <c r="H25" s="20"/>
      <c r="I25" s="20"/>
      <c r="J25" s="20"/>
      <c r="K25" s="35"/>
    </row>
    <row r="26" spans="1:11" ht="34.5" customHeight="1">
      <c r="A26" s="39"/>
      <c r="B26" s="16"/>
      <c r="C26" s="16"/>
      <c r="D26" s="17"/>
      <c r="E26" s="16"/>
      <c r="F26" s="16"/>
      <c r="G26" s="39"/>
      <c r="H26" s="16"/>
      <c r="I26" s="16"/>
      <c r="J26" s="16"/>
      <c r="K26" s="39"/>
    </row>
    <row r="27" spans="1:11" ht="34.5" customHeight="1">
      <c r="A27" s="39"/>
      <c r="B27" s="16"/>
      <c r="C27" s="16"/>
      <c r="D27" s="17"/>
      <c r="E27" s="16"/>
      <c r="F27" s="16"/>
      <c r="G27" s="16"/>
      <c r="H27" s="16"/>
      <c r="I27" s="19"/>
      <c r="J27" s="19"/>
      <c r="K27" s="39"/>
    </row>
    <row r="28" spans="1:11" ht="34.5" customHeight="1">
      <c r="A28" s="35"/>
      <c r="B28" s="20"/>
      <c r="C28" s="20"/>
      <c r="D28" s="21"/>
      <c r="E28" s="20"/>
      <c r="F28" s="20"/>
      <c r="G28" s="20"/>
      <c r="H28" s="20"/>
      <c r="I28" s="20"/>
      <c r="J28" s="20"/>
      <c r="K28" s="35"/>
    </row>
    <row r="29" spans="1:11" ht="34.5" customHeight="1">
      <c r="A29" s="35"/>
      <c r="B29" s="20"/>
      <c r="C29" s="20"/>
      <c r="D29" s="21"/>
      <c r="E29" s="20"/>
      <c r="F29" s="20"/>
      <c r="G29" s="20"/>
      <c r="H29" s="20"/>
      <c r="I29" s="20"/>
      <c r="J29" s="20"/>
      <c r="K29" s="35"/>
    </row>
    <row r="30" spans="1:11" ht="34.5" customHeight="1">
      <c r="A30" s="39"/>
      <c r="B30" s="16"/>
      <c r="C30" s="16"/>
      <c r="D30" s="17"/>
      <c r="E30" s="16"/>
      <c r="F30" s="16"/>
      <c r="G30" s="39"/>
      <c r="H30" s="16"/>
      <c r="I30" s="16"/>
      <c r="J30" s="16"/>
      <c r="K30" s="39"/>
    </row>
    <row r="31" spans="1:11" ht="34.5" customHeight="1">
      <c r="A31" s="39"/>
      <c r="B31" s="16"/>
      <c r="C31" s="16"/>
      <c r="D31" s="17"/>
      <c r="E31" s="16"/>
      <c r="F31" s="16"/>
      <c r="G31" s="16"/>
      <c r="H31" s="16"/>
      <c r="I31" s="19"/>
      <c r="J31" s="19"/>
      <c r="K31" s="39"/>
    </row>
    <row r="32" spans="1:11" ht="34.5" customHeight="1">
      <c r="A32" s="35"/>
      <c r="B32" s="20"/>
      <c r="C32" s="20"/>
      <c r="D32" s="21"/>
      <c r="E32" s="20"/>
      <c r="F32" s="20"/>
      <c r="G32" s="20"/>
      <c r="H32" s="20"/>
      <c r="I32" s="20"/>
      <c r="J32" s="20"/>
      <c r="K32" s="35"/>
    </row>
    <row r="33" spans="1:11" ht="34.5" customHeight="1">
      <c r="A33" s="35"/>
      <c r="B33" s="20"/>
      <c r="C33" s="20"/>
      <c r="D33" s="21"/>
      <c r="E33" s="20"/>
      <c r="F33" s="20"/>
      <c r="G33" s="20"/>
      <c r="H33" s="20"/>
      <c r="I33" s="20"/>
      <c r="J33" s="20"/>
      <c r="K33" s="35"/>
    </row>
    <row r="34" spans="1:11" ht="34.5" customHeight="1">
      <c r="A34" s="39"/>
      <c r="B34" s="16"/>
      <c r="C34" s="16"/>
      <c r="D34" s="17"/>
      <c r="E34" s="16"/>
      <c r="F34" s="16"/>
      <c r="G34" s="39"/>
      <c r="H34" s="16"/>
      <c r="I34" s="16"/>
      <c r="J34" s="16"/>
      <c r="K34" s="39"/>
    </row>
    <row r="35" spans="1:11" ht="34.5" customHeight="1">
      <c r="A35" s="39"/>
      <c r="B35" s="16"/>
      <c r="C35" s="16"/>
      <c r="D35" s="17"/>
      <c r="E35" s="16"/>
      <c r="F35" s="16"/>
      <c r="G35" s="16"/>
      <c r="H35" s="16"/>
      <c r="I35" s="19"/>
      <c r="J35" s="19"/>
      <c r="K35" s="39"/>
    </row>
    <row r="36" spans="1:11" ht="34.5" customHeight="1">
      <c r="A36" s="39"/>
      <c r="B36" s="16"/>
      <c r="C36" s="16"/>
      <c r="D36" s="17"/>
      <c r="E36" s="16"/>
      <c r="F36" s="16"/>
      <c r="G36" s="16"/>
      <c r="H36" s="16"/>
      <c r="I36" s="19"/>
      <c r="J36" s="19"/>
      <c r="K36" s="39"/>
    </row>
    <row r="37" spans="1:11" ht="34.5" customHeight="1">
      <c r="A37" s="39"/>
      <c r="B37" s="16"/>
      <c r="C37" s="16"/>
      <c r="D37" s="17"/>
      <c r="E37" s="16"/>
      <c r="F37" s="16"/>
      <c r="G37" s="39"/>
      <c r="H37" s="16"/>
      <c r="I37" s="16"/>
      <c r="J37" s="16"/>
      <c r="K37" s="39"/>
    </row>
    <row r="38" spans="1:11" ht="34.5" customHeight="1">
      <c r="A38" s="39"/>
      <c r="B38" s="16"/>
      <c r="C38" s="16"/>
      <c r="D38" s="17"/>
      <c r="E38" s="16"/>
      <c r="F38" s="16"/>
      <c r="G38" s="39"/>
      <c r="H38" s="16"/>
      <c r="I38" s="16"/>
      <c r="J38" s="16"/>
      <c r="K38" s="39"/>
    </row>
    <row r="39" spans="1:11" ht="34.5" customHeight="1">
      <c r="A39" s="39"/>
      <c r="B39" s="16"/>
      <c r="C39" s="16"/>
      <c r="D39" s="17"/>
      <c r="E39" s="16"/>
      <c r="F39" s="16"/>
      <c r="G39" s="39"/>
      <c r="H39" s="16"/>
      <c r="I39" s="16"/>
      <c r="J39" s="16"/>
      <c r="K39" s="39"/>
    </row>
  </sheetData>
  <mergeCells count="2">
    <mergeCell ref="A1:F1"/>
    <mergeCell ref="G1:K1"/>
  </mergeCells>
  <phoneticPr fontId="8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C1" zoomScaleNormal="70" zoomScalePageLayoutView="70" workbookViewId="0">
      <selection activeCell="D15" sqref="D15"/>
    </sheetView>
  </sheetViews>
  <sheetFormatPr baseColWidth="10" defaultColWidth="8.83203125" defaultRowHeight="34.5" customHeight="1" x14ac:dyDescent="0"/>
  <cols>
    <col min="2" max="2" width="24.6640625" customWidth="1"/>
    <col min="3" max="3" width="28.5" customWidth="1"/>
    <col min="4" max="4" width="31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4.5" customHeight="1" thickBot="1">
      <c r="A1" s="579" t="s">
        <v>172</v>
      </c>
      <c r="B1" s="580"/>
      <c r="C1" s="580"/>
      <c r="D1" s="580"/>
      <c r="E1" s="580"/>
      <c r="F1" s="580"/>
      <c r="G1" s="580" t="s">
        <v>173</v>
      </c>
      <c r="H1" s="580"/>
      <c r="I1" s="580"/>
      <c r="J1" s="581"/>
      <c r="K1" s="582"/>
    </row>
    <row r="2" spans="1:14" ht="34.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56</v>
      </c>
    </row>
    <row r="3" spans="1:14" ht="34.5" customHeight="1">
      <c r="A3" s="35">
        <v>1</v>
      </c>
      <c r="B3" s="20" t="s">
        <v>174</v>
      </c>
      <c r="C3" s="20" t="s">
        <v>175</v>
      </c>
      <c r="D3" s="21" t="s">
        <v>176</v>
      </c>
      <c r="E3" s="20">
        <v>1</v>
      </c>
      <c r="F3" s="20">
        <v>1</v>
      </c>
      <c r="G3" s="20" t="s">
        <v>86</v>
      </c>
      <c r="H3" s="20" t="s">
        <v>177</v>
      </c>
      <c r="I3" s="22">
        <v>42812</v>
      </c>
      <c r="J3" s="20" t="s">
        <v>178</v>
      </c>
      <c r="K3" s="35"/>
      <c r="M3" s="43" t="s">
        <v>51</v>
      </c>
      <c r="N3" s="43">
        <f>N2-N14</f>
        <v>34</v>
      </c>
    </row>
    <row r="4" spans="1:14" ht="34.5" customHeight="1">
      <c r="A4" s="39">
        <v>2</v>
      </c>
      <c r="B4" s="16" t="s">
        <v>179</v>
      </c>
      <c r="C4" s="20" t="s">
        <v>180</v>
      </c>
      <c r="D4" s="17" t="s">
        <v>181</v>
      </c>
      <c r="E4" s="16">
        <v>2</v>
      </c>
      <c r="F4" s="16">
        <v>1</v>
      </c>
      <c r="G4" s="16" t="s">
        <v>86</v>
      </c>
      <c r="H4" s="16" t="s">
        <v>177</v>
      </c>
      <c r="I4" s="19">
        <v>42812</v>
      </c>
      <c r="J4" s="16" t="s">
        <v>182</v>
      </c>
      <c r="K4" s="39"/>
      <c r="M4" t="s">
        <v>54</v>
      </c>
      <c r="N4">
        <f>SUMIFS(E:E,G:G,"CTT")</f>
        <v>11</v>
      </c>
    </row>
    <row r="5" spans="1:14" ht="34.5" customHeight="1">
      <c r="A5" s="35">
        <v>3</v>
      </c>
      <c r="B5" s="20" t="s">
        <v>19</v>
      </c>
      <c r="C5" s="20" t="s">
        <v>183</v>
      </c>
      <c r="D5" s="21" t="s">
        <v>184</v>
      </c>
      <c r="E5" s="20">
        <v>2</v>
      </c>
      <c r="F5" s="20">
        <v>1</v>
      </c>
      <c r="G5" s="20" t="s">
        <v>86</v>
      </c>
      <c r="H5" s="20" t="s">
        <v>177</v>
      </c>
      <c r="I5" s="19">
        <v>42812</v>
      </c>
      <c r="J5" s="20" t="s">
        <v>23</v>
      </c>
      <c r="K5" s="35"/>
      <c r="M5" t="s">
        <v>55</v>
      </c>
      <c r="N5">
        <f>SUMIFS(E:E,G:G,"FLU")</f>
        <v>11</v>
      </c>
    </row>
    <row r="6" spans="1:14" ht="34.5" customHeight="1">
      <c r="A6" s="39">
        <v>4</v>
      </c>
      <c r="B6" s="20" t="s">
        <v>29</v>
      </c>
      <c r="C6" s="20" t="s">
        <v>185</v>
      </c>
      <c r="D6" s="21" t="s">
        <v>186</v>
      </c>
      <c r="E6" s="20">
        <v>2</v>
      </c>
      <c r="F6" s="20">
        <v>1</v>
      </c>
      <c r="G6" s="20" t="s">
        <v>86</v>
      </c>
      <c r="H6" s="20" t="s">
        <v>177</v>
      </c>
      <c r="I6" s="22">
        <v>42812</v>
      </c>
      <c r="J6" s="20" t="s">
        <v>187</v>
      </c>
      <c r="K6" s="35"/>
      <c r="M6" t="s">
        <v>56</v>
      </c>
      <c r="N6">
        <f>SUMIFS(E:E,G:G,"JCC")</f>
        <v>0</v>
      </c>
    </row>
    <row r="7" spans="1:14" ht="34.5" customHeight="1">
      <c r="A7" s="35">
        <v>5</v>
      </c>
      <c r="B7" s="16" t="s">
        <v>29</v>
      </c>
      <c r="C7" s="16" t="s">
        <v>188</v>
      </c>
      <c r="D7" s="17" t="s">
        <v>189</v>
      </c>
      <c r="E7" s="16">
        <v>2</v>
      </c>
      <c r="F7" s="16">
        <v>1</v>
      </c>
      <c r="G7" s="16" t="s">
        <v>86</v>
      </c>
      <c r="H7" s="16" t="s">
        <v>177</v>
      </c>
      <c r="I7" s="19">
        <v>42812</v>
      </c>
      <c r="J7" s="16" t="s">
        <v>190</v>
      </c>
      <c r="K7" s="79"/>
      <c r="M7" t="s">
        <v>57</v>
      </c>
      <c r="N7">
        <f>SUMIFS(E:E,G:G,"EDI")</f>
        <v>0</v>
      </c>
    </row>
    <row r="8" spans="1:14" ht="34.5" customHeight="1">
      <c r="A8" s="39">
        <v>6</v>
      </c>
      <c r="B8" s="16" t="s">
        <v>191</v>
      </c>
      <c r="C8" s="16" t="s">
        <v>192</v>
      </c>
      <c r="D8" s="17" t="s">
        <v>193</v>
      </c>
      <c r="E8" s="16">
        <v>2</v>
      </c>
      <c r="F8" s="16">
        <v>1</v>
      </c>
      <c r="G8" s="16" t="s">
        <v>49</v>
      </c>
      <c r="H8" s="16" t="s">
        <v>177</v>
      </c>
      <c r="I8" s="19">
        <v>42812</v>
      </c>
      <c r="J8" s="19" t="s">
        <v>194</v>
      </c>
      <c r="K8" s="16" t="s">
        <v>195</v>
      </c>
      <c r="M8" t="s">
        <v>58</v>
      </c>
      <c r="N8">
        <f>SUMIFS(E:E,G:G,"par")</f>
        <v>0</v>
      </c>
    </row>
    <row r="9" spans="1:14" ht="34.5" customHeight="1">
      <c r="A9" s="35">
        <v>7</v>
      </c>
      <c r="B9" s="16" t="s">
        <v>196</v>
      </c>
      <c r="C9" s="16" t="s">
        <v>197</v>
      </c>
      <c r="D9" s="17" t="s">
        <v>198</v>
      </c>
      <c r="E9" s="16">
        <v>2</v>
      </c>
      <c r="F9" s="16">
        <v>1</v>
      </c>
      <c r="G9" s="16" t="s">
        <v>49</v>
      </c>
      <c r="H9" s="16" t="s">
        <v>177</v>
      </c>
      <c r="I9" s="19">
        <v>42812</v>
      </c>
      <c r="J9" s="16" t="s">
        <v>199</v>
      </c>
      <c r="K9" s="16" t="s">
        <v>200</v>
      </c>
      <c r="M9" t="s">
        <v>59</v>
      </c>
      <c r="N9">
        <f>SUMIFS(E:E,G:G,"phi")</f>
        <v>0</v>
      </c>
    </row>
    <row r="10" spans="1:14" ht="34.5" customHeight="1">
      <c r="A10" s="39">
        <v>8</v>
      </c>
      <c r="B10" s="16" t="s">
        <v>201</v>
      </c>
      <c r="C10" s="16">
        <v>98167</v>
      </c>
      <c r="D10" s="17" t="s">
        <v>202</v>
      </c>
      <c r="E10" s="16">
        <v>1</v>
      </c>
      <c r="F10" s="16">
        <v>1</v>
      </c>
      <c r="G10" s="39" t="s">
        <v>86</v>
      </c>
      <c r="H10" s="16" t="s">
        <v>177</v>
      </c>
      <c r="I10" s="19">
        <v>42812</v>
      </c>
      <c r="J10" s="20" t="s">
        <v>203</v>
      </c>
      <c r="K10" s="35"/>
      <c r="M10" t="s">
        <v>60</v>
      </c>
      <c r="N10">
        <f>SUMIFS(E:E,G:G,"BRK")</f>
        <v>0</v>
      </c>
    </row>
    <row r="11" spans="1:14" ht="34.5" customHeight="1">
      <c r="A11" s="35">
        <v>9</v>
      </c>
      <c r="B11" s="20" t="s">
        <v>204</v>
      </c>
      <c r="C11" s="20" t="s">
        <v>205</v>
      </c>
      <c r="D11" s="17" t="s">
        <v>206</v>
      </c>
      <c r="E11" s="20">
        <v>4</v>
      </c>
      <c r="F11" s="20">
        <v>1</v>
      </c>
      <c r="G11" s="20" t="s">
        <v>49</v>
      </c>
      <c r="H11" s="20" t="s">
        <v>177</v>
      </c>
      <c r="I11" s="22">
        <v>42812</v>
      </c>
      <c r="J11" s="20" t="s">
        <v>207</v>
      </c>
      <c r="K11" s="20" t="s">
        <v>208</v>
      </c>
      <c r="M11" s="45" t="s">
        <v>61</v>
      </c>
      <c r="N11" s="45">
        <f>SUMIFS(E:E,G:G,"SPC")</f>
        <v>0</v>
      </c>
    </row>
    <row r="12" spans="1:14" ht="34.5" customHeight="1">
      <c r="A12" s="39">
        <v>10</v>
      </c>
      <c r="B12" s="20" t="s">
        <v>209</v>
      </c>
      <c r="C12" s="20" t="s">
        <v>210</v>
      </c>
      <c r="D12" s="17" t="s">
        <v>211</v>
      </c>
      <c r="E12" s="20">
        <v>2</v>
      </c>
      <c r="F12" s="20">
        <v>1</v>
      </c>
      <c r="G12" s="20" t="s">
        <v>49</v>
      </c>
      <c r="H12" s="20" t="s">
        <v>177</v>
      </c>
      <c r="I12" s="22">
        <v>42812</v>
      </c>
      <c r="J12" s="20" t="s">
        <v>212</v>
      </c>
      <c r="K12" s="20" t="s">
        <v>213</v>
      </c>
      <c r="M12" s="46" t="s">
        <v>62</v>
      </c>
      <c r="N12" s="46">
        <f>SUMIFS(E:E,G:G,"H")</f>
        <v>0</v>
      </c>
    </row>
    <row r="13" spans="1:14" ht="34.5" customHeight="1">
      <c r="A13" s="35">
        <v>11</v>
      </c>
      <c r="B13" s="20" t="s">
        <v>214</v>
      </c>
      <c r="C13" s="20" t="s">
        <v>215</v>
      </c>
      <c r="D13" s="21" t="s">
        <v>216</v>
      </c>
      <c r="E13" s="20">
        <v>1</v>
      </c>
      <c r="F13" s="20">
        <v>1</v>
      </c>
      <c r="G13" s="20" t="s">
        <v>86</v>
      </c>
      <c r="H13" s="20" t="s">
        <v>177</v>
      </c>
      <c r="I13" s="22">
        <v>42812</v>
      </c>
      <c r="J13" s="20" t="s">
        <v>217</v>
      </c>
      <c r="K13" s="35" t="s">
        <v>218</v>
      </c>
      <c r="M13" s="46"/>
      <c r="N13" s="46"/>
    </row>
    <row r="14" spans="1:14" ht="34.5" customHeight="1">
      <c r="A14" s="16">
        <v>12</v>
      </c>
      <c r="B14" s="16" t="s">
        <v>196</v>
      </c>
      <c r="C14" s="16" t="s">
        <v>219</v>
      </c>
      <c r="D14" s="79" t="s">
        <v>220</v>
      </c>
      <c r="E14" s="16">
        <v>1</v>
      </c>
      <c r="F14" s="16">
        <v>1</v>
      </c>
      <c r="G14" s="16" t="s">
        <v>49</v>
      </c>
      <c r="H14" s="16" t="s">
        <v>177</v>
      </c>
      <c r="I14" s="19">
        <v>42812</v>
      </c>
      <c r="J14" s="16" t="s">
        <v>221</v>
      </c>
      <c r="K14" s="16" t="s">
        <v>222</v>
      </c>
      <c r="M14" s="47" t="s">
        <v>63</v>
      </c>
      <c r="N14" s="47">
        <f>SUM(M4:N12)</f>
        <v>22</v>
      </c>
    </row>
    <row r="15" spans="1:14" ht="34.5" customHeight="1">
      <c r="A15" s="35"/>
      <c r="B15" s="20"/>
      <c r="C15" s="20"/>
      <c r="D15" s="17"/>
      <c r="E15" s="20"/>
      <c r="F15" s="20"/>
      <c r="G15" s="20"/>
      <c r="H15" s="20"/>
      <c r="I15" s="20"/>
      <c r="J15" s="20"/>
      <c r="K15" s="35"/>
    </row>
    <row r="16" spans="1:14" ht="34.5" customHeight="1">
      <c r="A16" s="39"/>
      <c r="B16" s="16"/>
      <c r="C16" s="16"/>
      <c r="D16" s="79"/>
      <c r="E16" s="16"/>
      <c r="F16" s="16"/>
      <c r="G16" s="16"/>
      <c r="H16" s="16"/>
      <c r="I16" s="19"/>
      <c r="J16" s="16"/>
      <c r="K16" s="39"/>
      <c r="M16" t="s">
        <v>223</v>
      </c>
    </row>
    <row r="17" spans="1:11" ht="34.5" customHeight="1">
      <c r="A17" s="16"/>
      <c r="B17" s="16"/>
      <c r="C17" s="16"/>
      <c r="D17" s="79"/>
      <c r="E17" s="16"/>
      <c r="F17" s="16"/>
      <c r="G17" s="16"/>
      <c r="H17" s="16"/>
      <c r="I17" s="19"/>
      <c r="J17" s="16"/>
      <c r="K17" s="16"/>
    </row>
    <row r="18" spans="1:11" ht="34.5" customHeight="1">
      <c r="A18" s="20"/>
      <c r="B18" s="20"/>
      <c r="C18" s="20"/>
      <c r="D18" s="21"/>
      <c r="E18" s="20"/>
      <c r="F18" s="20"/>
      <c r="G18" s="20"/>
      <c r="H18" s="20"/>
      <c r="I18" s="20"/>
      <c r="J18" s="20"/>
      <c r="K18" s="20"/>
    </row>
    <row r="19" spans="1:11" ht="34.5" customHeight="1">
      <c r="A19" s="16"/>
      <c r="B19" s="16"/>
      <c r="C19" s="16"/>
      <c r="D19" s="17"/>
      <c r="E19" s="16"/>
      <c r="F19" s="16"/>
      <c r="G19" s="16"/>
      <c r="H19" s="16"/>
      <c r="I19" s="16"/>
      <c r="J19" s="16"/>
      <c r="K19" s="16"/>
    </row>
    <row r="20" spans="1:11" ht="34.5" customHeight="1">
      <c r="A20" s="39"/>
      <c r="B20" s="16"/>
      <c r="C20" s="16"/>
      <c r="D20" s="17"/>
      <c r="E20" s="16"/>
      <c r="F20" s="16"/>
      <c r="G20" s="16"/>
      <c r="H20" s="16"/>
      <c r="I20" s="19"/>
      <c r="J20" s="19"/>
      <c r="K20" s="39"/>
    </row>
    <row r="21" spans="1:11" ht="34.5" customHeight="1">
      <c r="A21" s="39"/>
      <c r="B21" s="16"/>
      <c r="C21" s="16"/>
      <c r="D21" s="17"/>
      <c r="E21" s="16"/>
      <c r="F21" s="16"/>
      <c r="G21" s="16"/>
      <c r="H21" s="16"/>
      <c r="I21" s="19"/>
      <c r="J21" s="19"/>
      <c r="K21" s="39"/>
    </row>
    <row r="22" spans="1:11" ht="34.5" customHeight="1">
      <c r="A22" s="39"/>
      <c r="B22" s="16"/>
      <c r="C22" s="16"/>
      <c r="D22" s="17"/>
      <c r="E22" s="16"/>
      <c r="F22" s="16"/>
      <c r="G22" s="39"/>
      <c r="H22" s="16"/>
      <c r="I22" s="16"/>
      <c r="J22" s="16"/>
      <c r="K22" s="39"/>
    </row>
    <row r="23" spans="1:11" ht="34.5" customHeight="1">
      <c r="A23" s="39"/>
      <c r="B23" s="16"/>
      <c r="C23" s="16"/>
      <c r="D23" s="17"/>
      <c r="E23" s="16"/>
      <c r="F23" s="16"/>
      <c r="G23" s="39"/>
      <c r="H23" s="16"/>
      <c r="I23" s="16"/>
      <c r="J23" s="16"/>
      <c r="K23" s="39"/>
    </row>
    <row r="24" spans="1:11" ht="34.5" customHeight="1">
      <c r="A24" s="39"/>
      <c r="B24" s="16"/>
      <c r="C24" s="16"/>
      <c r="D24" s="17"/>
      <c r="E24" s="16"/>
      <c r="F24" s="16"/>
      <c r="G24" s="39"/>
      <c r="H24" s="16"/>
      <c r="I24" s="16"/>
      <c r="J24" s="16"/>
      <c r="K24" s="39"/>
    </row>
    <row r="25" spans="1:11" ht="34.5" customHeight="1">
      <c r="A25" s="39"/>
      <c r="B25" s="16"/>
      <c r="C25" s="16"/>
      <c r="D25" s="17"/>
      <c r="E25" s="16"/>
      <c r="F25" s="16"/>
      <c r="G25" s="39"/>
      <c r="H25" s="16"/>
      <c r="I25" s="16"/>
      <c r="J25" s="16"/>
      <c r="K25" s="39"/>
    </row>
    <row r="26" spans="1:11" ht="34.5" customHeight="1">
      <c r="A26" s="35"/>
      <c r="B26" s="20"/>
      <c r="C26" s="20"/>
      <c r="D26" s="21"/>
      <c r="E26" s="20"/>
      <c r="F26" s="20"/>
      <c r="G26" s="20"/>
      <c r="H26" s="20"/>
      <c r="I26" s="20"/>
      <c r="J26" s="20"/>
      <c r="K26" s="35"/>
    </row>
    <row r="27" spans="1:11" ht="34.5" customHeight="1">
      <c r="A27" s="39"/>
      <c r="B27" s="16"/>
      <c r="C27" s="16"/>
      <c r="D27" s="17"/>
      <c r="E27" s="16"/>
      <c r="F27" s="16"/>
      <c r="G27" s="39"/>
      <c r="H27" s="16"/>
      <c r="I27" s="16"/>
      <c r="J27" s="16"/>
      <c r="K27" s="39"/>
    </row>
    <row r="28" spans="1:11" ht="34.5" customHeight="1">
      <c r="A28" s="39"/>
      <c r="B28" s="16"/>
      <c r="C28" s="16"/>
      <c r="D28" s="17"/>
      <c r="E28" s="16"/>
      <c r="F28" s="16"/>
      <c r="G28" s="16"/>
      <c r="H28" s="16"/>
      <c r="I28" s="19"/>
      <c r="J28" s="19"/>
      <c r="K28" s="39"/>
    </row>
    <row r="29" spans="1:11" ht="34.5" customHeight="1">
      <c r="A29" s="35"/>
      <c r="B29" s="20"/>
      <c r="C29" s="20"/>
      <c r="D29" s="21"/>
      <c r="E29" s="20"/>
      <c r="F29" s="20"/>
      <c r="G29" s="20"/>
      <c r="H29" s="20"/>
      <c r="I29" s="20"/>
      <c r="J29" s="20"/>
      <c r="K29" s="35"/>
    </row>
    <row r="30" spans="1:11" ht="34.5" customHeight="1">
      <c r="A30" s="35"/>
      <c r="B30" s="20"/>
      <c r="C30" s="20"/>
      <c r="D30" s="21"/>
      <c r="E30" s="20"/>
      <c r="F30" s="20"/>
      <c r="G30" s="20"/>
      <c r="H30" s="20"/>
      <c r="I30" s="20"/>
      <c r="J30" s="20"/>
      <c r="K30" s="35"/>
    </row>
    <row r="31" spans="1:11" ht="34.5" customHeight="1">
      <c r="A31" s="39"/>
      <c r="B31" s="16"/>
      <c r="C31" s="16"/>
      <c r="D31" s="17"/>
      <c r="E31" s="16"/>
      <c r="F31" s="16"/>
      <c r="G31" s="39"/>
      <c r="H31" s="16"/>
      <c r="I31" s="16"/>
      <c r="J31" s="16"/>
      <c r="K31" s="39"/>
    </row>
    <row r="32" spans="1:11" ht="34.5" customHeight="1">
      <c r="A32" s="39"/>
      <c r="B32" s="16"/>
      <c r="C32" s="16"/>
      <c r="D32" s="17"/>
      <c r="E32" s="16"/>
      <c r="F32" s="16"/>
      <c r="G32" s="16"/>
      <c r="H32" s="16"/>
      <c r="I32" s="19"/>
      <c r="J32" s="19"/>
      <c r="K32" s="39"/>
    </row>
    <row r="33" spans="1:11" ht="34.5" customHeight="1">
      <c r="A33" s="35"/>
      <c r="B33" s="20"/>
      <c r="C33" s="20"/>
      <c r="D33" s="21"/>
      <c r="E33" s="20"/>
      <c r="F33" s="20"/>
      <c r="G33" s="20"/>
      <c r="H33" s="20"/>
      <c r="I33" s="20"/>
      <c r="J33" s="20"/>
      <c r="K33" s="35"/>
    </row>
    <row r="34" spans="1:11" ht="34.5" customHeight="1">
      <c r="A34" s="35"/>
      <c r="B34" s="20"/>
      <c r="C34" s="20"/>
      <c r="D34" s="21"/>
      <c r="E34" s="20"/>
      <c r="F34" s="20"/>
      <c r="G34" s="20"/>
      <c r="H34" s="20"/>
      <c r="I34" s="20"/>
      <c r="J34" s="20"/>
      <c r="K34" s="35"/>
    </row>
    <row r="35" spans="1:11" ht="34.5" customHeight="1">
      <c r="A35" s="39"/>
      <c r="B35" s="16"/>
      <c r="C35" s="16"/>
      <c r="D35" s="17"/>
      <c r="E35" s="16"/>
      <c r="F35" s="16"/>
      <c r="G35" s="39"/>
      <c r="H35" s="16"/>
      <c r="I35" s="16"/>
      <c r="J35" s="16"/>
      <c r="K35" s="39"/>
    </row>
    <row r="36" spans="1:11" ht="34.5" customHeight="1">
      <c r="A36" s="39"/>
      <c r="B36" s="16"/>
      <c r="C36" s="16"/>
      <c r="D36" s="17"/>
      <c r="E36" s="16"/>
      <c r="F36" s="16"/>
      <c r="G36" s="16"/>
      <c r="H36" s="16"/>
      <c r="I36" s="19"/>
      <c r="J36" s="19"/>
      <c r="K36" s="39"/>
    </row>
    <row r="37" spans="1:11" ht="34.5" customHeight="1">
      <c r="A37" s="39"/>
      <c r="B37" s="16"/>
      <c r="C37" s="16"/>
      <c r="D37" s="17"/>
      <c r="E37" s="16"/>
      <c r="F37" s="16"/>
      <c r="G37" s="16"/>
      <c r="H37" s="16"/>
      <c r="I37" s="19"/>
      <c r="J37" s="19"/>
      <c r="K37" s="39"/>
    </row>
    <row r="38" spans="1:11" ht="34.5" customHeight="1">
      <c r="A38" s="39"/>
      <c r="B38" s="16"/>
      <c r="C38" s="16"/>
      <c r="D38" s="17"/>
      <c r="E38" s="16"/>
      <c r="F38" s="16"/>
      <c r="G38" s="39"/>
      <c r="H38" s="16"/>
      <c r="I38" s="16"/>
      <c r="J38" s="16"/>
      <c r="K38" s="39"/>
    </row>
    <row r="39" spans="1:11" ht="34.5" customHeight="1">
      <c r="A39" s="39"/>
      <c r="B39" s="16"/>
      <c r="C39" s="16"/>
      <c r="D39" s="17"/>
      <c r="E39" s="16"/>
      <c r="F39" s="16"/>
      <c r="G39" s="39"/>
      <c r="H39" s="16"/>
      <c r="I39" s="16"/>
      <c r="J39" s="16"/>
      <c r="K39" s="39"/>
    </row>
    <row r="40" spans="1:11" ht="34.5" customHeight="1">
      <c r="A40" s="39"/>
      <c r="B40" s="16"/>
      <c r="C40" s="16"/>
      <c r="D40" s="17"/>
      <c r="E40" s="16"/>
      <c r="F40" s="16"/>
      <c r="G40" s="39"/>
      <c r="H40" s="16"/>
      <c r="I40" s="16"/>
      <c r="J40" s="16"/>
      <c r="K40" s="39"/>
    </row>
  </sheetData>
  <mergeCells count="2">
    <mergeCell ref="A1:F1"/>
    <mergeCell ref="G1:K1"/>
  </mergeCells>
  <phoneticPr fontId="8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opLeftCell="A16" zoomScaleNormal="80" zoomScalePageLayoutView="80" workbookViewId="0">
      <selection activeCell="C23" sqref="C23"/>
    </sheetView>
  </sheetViews>
  <sheetFormatPr baseColWidth="10" defaultColWidth="8.83203125" defaultRowHeight="30" customHeight="1" x14ac:dyDescent="0"/>
  <cols>
    <col min="2" max="2" width="29.33203125" customWidth="1"/>
    <col min="3" max="3" width="29.5" customWidth="1"/>
    <col min="4" max="4" width="36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1.5" customWidth="1"/>
    <col min="13" max="13" width="18.1640625" customWidth="1"/>
  </cols>
  <sheetData>
    <row r="1" spans="1:14" ht="48" customHeight="1" thickBot="1">
      <c r="A1" s="579" t="s">
        <v>64</v>
      </c>
      <c r="B1" s="580"/>
      <c r="C1" s="580"/>
      <c r="D1" s="580"/>
      <c r="E1" s="580"/>
      <c r="F1" s="580"/>
      <c r="G1" s="580" t="s">
        <v>224</v>
      </c>
      <c r="H1" s="580"/>
      <c r="I1" s="580"/>
      <c r="J1" s="581"/>
      <c r="K1" s="582"/>
    </row>
    <row r="2" spans="1:14" ht="30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60</v>
      </c>
    </row>
    <row r="3" spans="1:14" ht="30" customHeight="1">
      <c r="A3" s="66"/>
      <c r="B3" s="66" t="s">
        <v>93</v>
      </c>
      <c r="C3" s="66" t="s">
        <v>22</v>
      </c>
      <c r="D3" s="80"/>
      <c r="E3" s="66"/>
      <c r="F3" s="66"/>
      <c r="G3" s="66"/>
      <c r="H3" s="66"/>
      <c r="I3" s="81"/>
      <c r="J3" s="66"/>
      <c r="K3" s="66"/>
      <c r="M3" s="43" t="s">
        <v>51</v>
      </c>
      <c r="N3" s="43">
        <f>N2-N14</f>
        <v>11</v>
      </c>
    </row>
    <row r="4" spans="1:14" ht="30" customHeight="1">
      <c r="A4" s="35">
        <v>1</v>
      </c>
      <c r="B4" s="20" t="s">
        <v>19</v>
      </c>
      <c r="C4" s="20" t="s">
        <v>225</v>
      </c>
      <c r="D4" s="21" t="s">
        <v>226</v>
      </c>
      <c r="E4" s="20">
        <v>1</v>
      </c>
      <c r="F4" s="20">
        <v>1</v>
      </c>
      <c r="G4" s="20" t="s">
        <v>86</v>
      </c>
      <c r="H4" s="20" t="s">
        <v>22</v>
      </c>
      <c r="I4" s="22">
        <v>42812</v>
      </c>
      <c r="J4" s="20" t="s">
        <v>23</v>
      </c>
      <c r="K4" s="35"/>
      <c r="M4" t="s">
        <v>54</v>
      </c>
      <c r="N4">
        <f>SUMIFS(E:E,G:G,"CTT")</f>
        <v>31</v>
      </c>
    </row>
    <row r="5" spans="1:14" ht="30" customHeight="1">
      <c r="A5" s="37">
        <v>2</v>
      </c>
      <c r="B5" s="20" t="s">
        <v>19</v>
      </c>
      <c r="C5" s="16" t="s">
        <v>20</v>
      </c>
      <c r="D5" s="17" t="s">
        <v>21</v>
      </c>
      <c r="E5" s="16">
        <v>1</v>
      </c>
      <c r="F5" s="16">
        <v>1</v>
      </c>
      <c r="G5" s="16" t="s">
        <v>16</v>
      </c>
      <c r="H5" s="20" t="s">
        <v>22</v>
      </c>
      <c r="I5" s="22">
        <v>42812</v>
      </c>
      <c r="J5" s="38" t="s">
        <v>23</v>
      </c>
      <c r="K5" s="39"/>
      <c r="M5" t="s">
        <v>55</v>
      </c>
      <c r="N5">
        <f>SUMIFS(E:E,G:G,"FLU")</f>
        <v>0</v>
      </c>
    </row>
    <row r="6" spans="1:14" ht="30" customHeight="1">
      <c r="A6" s="73">
        <v>3</v>
      </c>
      <c r="B6" s="16" t="s">
        <v>227</v>
      </c>
      <c r="C6" s="16" t="s">
        <v>228</v>
      </c>
      <c r="D6" s="17" t="s">
        <v>229</v>
      </c>
      <c r="E6" s="16">
        <v>1</v>
      </c>
      <c r="F6" s="16">
        <v>1</v>
      </c>
      <c r="G6" s="16" t="s">
        <v>86</v>
      </c>
      <c r="H6" s="20" t="s">
        <v>22</v>
      </c>
      <c r="I6" s="22">
        <v>42812</v>
      </c>
      <c r="J6" s="19" t="s">
        <v>230</v>
      </c>
      <c r="K6" s="39"/>
      <c r="M6" t="s">
        <v>56</v>
      </c>
      <c r="N6">
        <f>SUMIFS(E:E,G:G,"JCC")</f>
        <v>0</v>
      </c>
    </row>
    <row r="7" spans="1:14" ht="30" customHeight="1">
      <c r="A7" s="37">
        <v>4</v>
      </c>
      <c r="B7" s="16" t="s">
        <v>227</v>
      </c>
      <c r="C7" s="20" t="s">
        <v>231</v>
      </c>
      <c r="D7" s="21" t="s">
        <v>229</v>
      </c>
      <c r="E7" s="16">
        <v>1</v>
      </c>
      <c r="F7" s="16">
        <v>1</v>
      </c>
      <c r="G7" s="25" t="s">
        <v>86</v>
      </c>
      <c r="H7" s="20" t="s">
        <v>22</v>
      </c>
      <c r="I7" s="22">
        <v>42812</v>
      </c>
      <c r="J7" s="20" t="s">
        <v>232</v>
      </c>
      <c r="K7" s="82"/>
      <c r="M7" t="s">
        <v>57</v>
      </c>
      <c r="N7">
        <f>SUMIFS(E:E,G:G,"EDI")</f>
        <v>0</v>
      </c>
    </row>
    <row r="8" spans="1:14" ht="30" customHeight="1">
      <c r="A8" s="35">
        <v>5</v>
      </c>
      <c r="B8" s="16" t="s">
        <v>24</v>
      </c>
      <c r="C8" s="16" t="s">
        <v>25</v>
      </c>
      <c r="D8" s="17" t="s">
        <v>26</v>
      </c>
      <c r="E8" s="16">
        <v>4</v>
      </c>
      <c r="F8" s="16">
        <v>1</v>
      </c>
      <c r="G8" s="18" t="s">
        <v>16</v>
      </c>
      <c r="H8" s="20" t="s">
        <v>22</v>
      </c>
      <c r="I8" s="22">
        <v>42812</v>
      </c>
      <c r="J8" s="16" t="s">
        <v>27</v>
      </c>
      <c r="K8" s="40" t="s">
        <v>28</v>
      </c>
      <c r="M8" t="s">
        <v>58</v>
      </c>
      <c r="N8">
        <f>SUMIFS(E:E,G:G,"par")</f>
        <v>6</v>
      </c>
    </row>
    <row r="9" spans="1:14" ht="30" customHeight="1">
      <c r="A9" s="39">
        <v>6</v>
      </c>
      <c r="B9" s="20" t="s">
        <v>19</v>
      </c>
      <c r="C9" s="20" t="s">
        <v>233</v>
      </c>
      <c r="D9" s="21" t="s">
        <v>234</v>
      </c>
      <c r="E9" s="20">
        <v>5</v>
      </c>
      <c r="F9" s="20">
        <v>2</v>
      </c>
      <c r="G9" s="20" t="s">
        <v>86</v>
      </c>
      <c r="H9" s="20" t="s">
        <v>22</v>
      </c>
      <c r="I9" s="22">
        <v>42812</v>
      </c>
      <c r="J9" s="38" t="s">
        <v>23</v>
      </c>
      <c r="K9" s="35"/>
      <c r="M9" t="s">
        <v>59</v>
      </c>
      <c r="N9">
        <f>SUMIFS(E:E,G:G,"phi")</f>
        <v>0</v>
      </c>
    </row>
    <row r="10" spans="1:14" ht="30" customHeight="1">
      <c r="A10" s="35">
        <v>7</v>
      </c>
      <c r="B10" s="16" t="s">
        <v>19</v>
      </c>
      <c r="C10" s="16" t="s">
        <v>235</v>
      </c>
      <c r="D10" s="24" t="s">
        <v>236</v>
      </c>
      <c r="E10" s="16">
        <v>2</v>
      </c>
      <c r="F10" s="16">
        <v>1</v>
      </c>
      <c r="G10" s="39" t="s">
        <v>86</v>
      </c>
      <c r="H10" s="16" t="s">
        <v>22</v>
      </c>
      <c r="I10" s="19">
        <v>42812</v>
      </c>
      <c r="J10" s="16" t="s">
        <v>23</v>
      </c>
      <c r="K10" s="39"/>
      <c r="M10" t="s">
        <v>60</v>
      </c>
      <c r="N10">
        <f>SUMIFS(E:E,G:G,"BRK")</f>
        <v>11</v>
      </c>
    </row>
    <row r="11" spans="1:14" ht="30" customHeight="1">
      <c r="A11" s="39">
        <v>8</v>
      </c>
      <c r="B11" s="16" t="s">
        <v>19</v>
      </c>
      <c r="C11" s="16" t="s">
        <v>237</v>
      </c>
      <c r="D11" s="17" t="s">
        <v>238</v>
      </c>
      <c r="E11" s="16">
        <v>2</v>
      </c>
      <c r="F11" s="16">
        <v>1</v>
      </c>
      <c r="G11" s="39" t="s">
        <v>86</v>
      </c>
      <c r="H11" s="16" t="s">
        <v>22</v>
      </c>
      <c r="I11" s="19">
        <v>42812</v>
      </c>
      <c r="J11" s="20" t="s">
        <v>23</v>
      </c>
      <c r="K11" s="83"/>
      <c r="M11" s="45" t="s">
        <v>61</v>
      </c>
      <c r="N11" s="45">
        <f>SUMIFS(E:E,G:G,"SPC")</f>
        <v>0</v>
      </c>
    </row>
    <row r="12" spans="1:14" ht="30" customHeight="1">
      <c r="A12" s="35">
        <v>9</v>
      </c>
      <c r="B12" s="16" t="s">
        <v>29</v>
      </c>
      <c r="C12" s="16" t="s">
        <v>239</v>
      </c>
      <c r="D12" s="17" t="s">
        <v>240</v>
      </c>
      <c r="E12" s="16">
        <v>3</v>
      </c>
      <c r="F12" s="16">
        <v>1</v>
      </c>
      <c r="G12" s="39" t="s">
        <v>86</v>
      </c>
      <c r="H12" s="16" t="s">
        <v>22</v>
      </c>
      <c r="I12" s="19">
        <v>42812</v>
      </c>
      <c r="J12" s="16" t="s">
        <v>241</v>
      </c>
      <c r="K12" s="39"/>
      <c r="M12" s="46" t="s">
        <v>62</v>
      </c>
      <c r="N12" s="46">
        <f>SUMIFS(E:E,G:G,"H")</f>
        <v>1</v>
      </c>
    </row>
    <row r="13" spans="1:14" ht="30" customHeight="1">
      <c r="A13" s="39">
        <v>10</v>
      </c>
      <c r="B13" s="20" t="s">
        <v>142</v>
      </c>
      <c r="C13" s="20" t="s">
        <v>242</v>
      </c>
      <c r="D13" s="21" t="s">
        <v>243</v>
      </c>
      <c r="E13" s="20">
        <v>2</v>
      </c>
      <c r="F13" s="20">
        <v>1</v>
      </c>
      <c r="G13" s="20" t="s">
        <v>86</v>
      </c>
      <c r="H13" s="20" t="s">
        <v>22</v>
      </c>
      <c r="I13" s="22">
        <v>42812</v>
      </c>
      <c r="J13" s="20" t="s">
        <v>244</v>
      </c>
      <c r="K13" s="35"/>
      <c r="M13" s="46"/>
      <c r="N13" s="46"/>
    </row>
    <row r="14" spans="1:14" ht="30" customHeight="1">
      <c r="A14" s="35">
        <v>11</v>
      </c>
      <c r="B14" s="16" t="s">
        <v>19</v>
      </c>
      <c r="C14" s="16" t="s">
        <v>245</v>
      </c>
      <c r="D14" s="17" t="s">
        <v>246</v>
      </c>
      <c r="E14" s="16">
        <v>2</v>
      </c>
      <c r="F14" s="16">
        <v>1</v>
      </c>
      <c r="G14" s="16" t="s">
        <v>86</v>
      </c>
      <c r="H14" s="16" t="s">
        <v>22</v>
      </c>
      <c r="I14" s="19">
        <v>42812</v>
      </c>
      <c r="J14" s="20" t="s">
        <v>23</v>
      </c>
      <c r="K14" s="39"/>
      <c r="M14" s="47" t="s">
        <v>63</v>
      </c>
      <c r="N14" s="47">
        <f>SUM(M4:N12)</f>
        <v>49</v>
      </c>
    </row>
    <row r="15" spans="1:14" ht="30" customHeight="1">
      <c r="A15" s="39">
        <v>12</v>
      </c>
      <c r="B15" s="20" t="s">
        <v>29</v>
      </c>
      <c r="C15" s="20" t="s">
        <v>30</v>
      </c>
      <c r="D15" s="21" t="s">
        <v>31</v>
      </c>
      <c r="E15" s="20">
        <v>2</v>
      </c>
      <c r="F15" s="20">
        <v>1</v>
      </c>
      <c r="G15" s="20" t="s">
        <v>16</v>
      </c>
      <c r="H15" s="20" t="s">
        <v>22</v>
      </c>
      <c r="I15" s="22">
        <v>42812</v>
      </c>
      <c r="J15" s="20" t="s">
        <v>32</v>
      </c>
      <c r="K15" s="35"/>
    </row>
    <row r="16" spans="1:14" ht="30" customHeight="1">
      <c r="A16" s="35">
        <v>13</v>
      </c>
      <c r="B16" s="20" t="s">
        <v>19</v>
      </c>
      <c r="C16" s="16" t="s">
        <v>247</v>
      </c>
      <c r="D16" s="17" t="s">
        <v>248</v>
      </c>
      <c r="E16" s="16">
        <v>3</v>
      </c>
      <c r="F16" s="16">
        <v>1</v>
      </c>
      <c r="G16" s="16" t="s">
        <v>86</v>
      </c>
      <c r="H16" s="20" t="s">
        <v>22</v>
      </c>
      <c r="I16" s="22">
        <v>42812</v>
      </c>
      <c r="J16" s="20" t="s">
        <v>23</v>
      </c>
      <c r="K16" s="39"/>
    </row>
    <row r="17" spans="1:11" ht="30" customHeight="1">
      <c r="A17" s="39">
        <v>14</v>
      </c>
      <c r="B17" s="16" t="s">
        <v>29</v>
      </c>
      <c r="C17" s="16" t="s">
        <v>249</v>
      </c>
      <c r="D17" s="17" t="s">
        <v>250</v>
      </c>
      <c r="E17" s="16">
        <v>2</v>
      </c>
      <c r="F17" s="16">
        <v>1</v>
      </c>
      <c r="G17" s="16" t="s">
        <v>86</v>
      </c>
      <c r="H17" s="16" t="s">
        <v>22</v>
      </c>
      <c r="I17" s="19">
        <v>42812</v>
      </c>
      <c r="J17" s="19" t="s">
        <v>251</v>
      </c>
      <c r="K17" s="39"/>
    </row>
    <row r="18" spans="1:11" ht="30" customHeight="1">
      <c r="A18" s="35">
        <v>15</v>
      </c>
      <c r="B18" s="16" t="s">
        <v>24</v>
      </c>
      <c r="C18" s="16" t="s">
        <v>252</v>
      </c>
      <c r="D18" s="17" t="s">
        <v>253</v>
      </c>
      <c r="E18" s="16">
        <v>1</v>
      </c>
      <c r="F18" s="16">
        <v>1</v>
      </c>
      <c r="G18" s="39" t="s">
        <v>86</v>
      </c>
      <c r="H18" s="16" t="s">
        <v>22</v>
      </c>
      <c r="I18" s="19">
        <v>42812</v>
      </c>
      <c r="J18" s="16" t="s">
        <v>254</v>
      </c>
      <c r="K18" s="39"/>
    </row>
    <row r="19" spans="1:11" ht="30" customHeight="1">
      <c r="A19" s="39">
        <v>16</v>
      </c>
      <c r="B19" s="16" t="s">
        <v>83</v>
      </c>
      <c r="C19" s="16" t="s">
        <v>255</v>
      </c>
      <c r="D19" s="17" t="s">
        <v>256</v>
      </c>
      <c r="E19" s="16">
        <v>2</v>
      </c>
      <c r="F19" s="16">
        <v>1</v>
      </c>
      <c r="G19" s="39" t="s">
        <v>86</v>
      </c>
      <c r="H19" s="16" t="s">
        <v>22</v>
      </c>
      <c r="I19" s="19">
        <v>42812</v>
      </c>
      <c r="J19" s="16" t="s">
        <v>257</v>
      </c>
      <c r="K19" s="39"/>
    </row>
    <row r="20" spans="1:11" ht="30" customHeight="1">
      <c r="A20" s="35">
        <v>17</v>
      </c>
      <c r="B20" s="20" t="s">
        <v>19</v>
      </c>
      <c r="C20" s="20" t="s">
        <v>33</v>
      </c>
      <c r="D20" s="21" t="s">
        <v>34</v>
      </c>
      <c r="E20" s="20">
        <v>4</v>
      </c>
      <c r="F20" s="20">
        <v>1</v>
      </c>
      <c r="G20" s="20" t="s">
        <v>16</v>
      </c>
      <c r="H20" s="20" t="s">
        <v>22</v>
      </c>
      <c r="I20" s="22">
        <v>42812</v>
      </c>
      <c r="J20" s="20" t="s">
        <v>23</v>
      </c>
      <c r="K20" s="35"/>
    </row>
    <row r="21" spans="1:11" ht="30" customHeight="1">
      <c r="A21" s="39">
        <v>18</v>
      </c>
      <c r="B21" s="65" t="s">
        <v>19</v>
      </c>
      <c r="C21" s="65" t="s">
        <v>258</v>
      </c>
      <c r="D21" s="84" t="s">
        <v>259</v>
      </c>
      <c r="E21" s="65">
        <v>4</v>
      </c>
      <c r="F21" s="65">
        <v>1</v>
      </c>
      <c r="G21" s="65" t="s">
        <v>86</v>
      </c>
      <c r="H21" s="65" t="s">
        <v>22</v>
      </c>
      <c r="I21" s="85">
        <v>42812</v>
      </c>
      <c r="J21" s="65" t="s">
        <v>23</v>
      </c>
      <c r="K21" s="86" t="s">
        <v>260</v>
      </c>
    </row>
    <row r="22" spans="1:11" ht="30" customHeight="1">
      <c r="A22" s="35">
        <v>19</v>
      </c>
      <c r="B22" s="25" t="s">
        <v>19</v>
      </c>
      <c r="C22" s="16" t="s">
        <v>261</v>
      </c>
      <c r="D22" s="17" t="s">
        <v>262</v>
      </c>
      <c r="E22" s="25">
        <v>3</v>
      </c>
      <c r="F22" s="16">
        <v>1</v>
      </c>
      <c r="G22" s="16" t="s">
        <v>263</v>
      </c>
      <c r="H22" s="16" t="s">
        <v>22</v>
      </c>
      <c r="I22" s="19">
        <v>42812</v>
      </c>
      <c r="J22" s="19" t="s">
        <v>23</v>
      </c>
      <c r="K22" s="39"/>
    </row>
    <row r="23" spans="1:11" ht="30" customHeight="1">
      <c r="A23" s="39">
        <v>20</v>
      </c>
      <c r="B23" s="16" t="s">
        <v>19</v>
      </c>
      <c r="C23" s="16" t="s">
        <v>264</v>
      </c>
      <c r="D23" s="17" t="s">
        <v>265</v>
      </c>
      <c r="E23" s="16">
        <v>3</v>
      </c>
      <c r="F23" s="16">
        <v>1</v>
      </c>
      <c r="G23" s="37" t="s">
        <v>263</v>
      </c>
      <c r="H23" s="16" t="s">
        <v>22</v>
      </c>
      <c r="I23" s="19">
        <v>42812</v>
      </c>
      <c r="J23" s="74" t="s">
        <v>23</v>
      </c>
      <c r="K23" s="39"/>
    </row>
    <row r="24" spans="1:11" ht="30" customHeight="1">
      <c r="A24" s="39"/>
      <c r="B24" s="20"/>
      <c r="C24" s="20"/>
      <c r="D24" s="21"/>
      <c r="E24" s="20"/>
      <c r="F24" s="20"/>
      <c r="G24" s="20"/>
      <c r="H24" s="20"/>
      <c r="I24" s="19"/>
      <c r="J24" s="38"/>
      <c r="K24" s="20"/>
    </row>
    <row r="25" spans="1:11" ht="30" customHeight="1">
      <c r="A25" s="39"/>
      <c r="B25" s="20"/>
      <c r="C25" s="20"/>
      <c r="D25" s="21"/>
      <c r="E25" s="20"/>
      <c r="F25" s="20"/>
      <c r="G25" s="73"/>
      <c r="H25" s="20"/>
      <c r="I25" s="19"/>
      <c r="J25" s="38"/>
      <c r="K25" s="35"/>
    </row>
    <row r="26" spans="1:11" ht="30" customHeight="1">
      <c r="A26" s="39"/>
      <c r="B26" s="65"/>
      <c r="C26" s="65"/>
      <c r="D26" s="84"/>
      <c r="E26" s="65"/>
      <c r="F26" s="65"/>
      <c r="G26" s="65"/>
      <c r="H26" s="65"/>
      <c r="I26" s="85"/>
      <c r="J26" s="87"/>
      <c r="K26" s="86"/>
    </row>
    <row r="27" spans="1:11" ht="30" customHeight="1">
      <c r="A27" s="570"/>
      <c r="B27" s="570" t="s">
        <v>836</v>
      </c>
      <c r="C27" s="570" t="s">
        <v>838</v>
      </c>
      <c r="D27" s="571"/>
      <c r="E27" s="570">
        <v>1</v>
      </c>
      <c r="F27" s="570"/>
      <c r="G27" s="570" t="s">
        <v>837</v>
      </c>
      <c r="H27" s="570"/>
      <c r="I27" s="572"/>
      <c r="J27" s="572"/>
      <c r="K27" s="570"/>
    </row>
    <row r="28" spans="1:11" ht="30" customHeight="1">
      <c r="A28" s="35"/>
      <c r="B28" s="20"/>
      <c r="C28" s="20"/>
      <c r="D28" s="21"/>
      <c r="E28" s="36">
        <f>SUM(E4:E26)</f>
        <v>48</v>
      </c>
      <c r="F28" s="36">
        <f>SUM(F4:F26)</f>
        <v>21</v>
      </c>
      <c r="G28" s="20"/>
      <c r="H28" s="20"/>
      <c r="I28" s="22"/>
      <c r="J28" s="22"/>
      <c r="K28" s="35"/>
    </row>
    <row r="29" spans="1:11" ht="30" customHeight="1">
      <c r="A29" s="35"/>
      <c r="B29" s="20"/>
      <c r="C29" s="20"/>
      <c r="D29" s="21"/>
      <c r="E29" s="20"/>
      <c r="F29" s="20"/>
      <c r="G29" s="20"/>
      <c r="H29" s="20"/>
      <c r="I29" s="22"/>
      <c r="J29" s="22"/>
      <c r="K29" s="35"/>
    </row>
    <row r="30" spans="1:11" ht="30" customHeight="1">
      <c r="A30" s="63"/>
      <c r="B30" s="63"/>
      <c r="C30" s="63"/>
      <c r="D30" s="104"/>
      <c r="E30" s="63"/>
      <c r="F30" s="63"/>
      <c r="G30" s="63"/>
      <c r="H30" s="63"/>
      <c r="I30" s="105"/>
      <c r="J30" s="105"/>
      <c r="K30" s="63"/>
    </row>
    <row r="31" spans="1:11" ht="30" customHeight="1">
      <c r="A31" s="16"/>
      <c r="B31" s="16"/>
      <c r="C31" s="16"/>
      <c r="D31" s="17"/>
      <c r="E31" s="16"/>
      <c r="F31" s="16"/>
      <c r="G31" s="16"/>
      <c r="H31" s="71"/>
      <c r="I31" s="19"/>
      <c r="J31" s="74"/>
      <c r="K31" s="16"/>
    </row>
    <row r="32" spans="1:11" ht="30" customHeight="1">
      <c r="A32" s="16"/>
      <c r="B32" s="16"/>
      <c r="C32" s="16"/>
      <c r="D32" s="17"/>
      <c r="E32" s="16"/>
      <c r="F32" s="16"/>
      <c r="G32" s="16"/>
      <c r="H32" s="71"/>
      <c r="I32" s="19"/>
      <c r="J32" s="19"/>
      <c r="K32" s="16"/>
    </row>
    <row r="33" spans="1:11" ht="30" customHeight="1">
      <c r="A33" s="20"/>
      <c r="B33" s="20"/>
      <c r="C33" s="92"/>
      <c r="D33" s="21"/>
      <c r="E33" s="20"/>
      <c r="F33" s="20"/>
      <c r="G33" s="20"/>
      <c r="H33" s="36"/>
      <c r="I33" s="22"/>
      <c r="J33" s="38"/>
      <c r="K33" s="20"/>
    </row>
    <row r="34" spans="1:11" ht="30" customHeight="1">
      <c r="A34" s="16"/>
      <c r="B34" s="16"/>
      <c r="C34" s="70"/>
      <c r="D34" s="17"/>
      <c r="E34" s="16"/>
      <c r="F34" s="16"/>
      <c r="G34" s="16"/>
      <c r="H34" s="71"/>
      <c r="I34" s="19"/>
      <c r="J34" s="74"/>
      <c r="K34" s="106"/>
    </row>
    <row r="35" spans="1:11" ht="30" customHeight="1">
      <c r="A35" s="20"/>
      <c r="B35" s="20"/>
      <c r="C35" s="20"/>
      <c r="D35" s="21"/>
      <c r="E35" s="20"/>
      <c r="F35" s="20"/>
      <c r="G35" s="20"/>
      <c r="H35" s="36"/>
      <c r="I35" s="22"/>
      <c r="J35" s="22"/>
      <c r="K35" s="20"/>
    </row>
    <row r="36" spans="1:11" ht="30" customHeight="1">
      <c r="A36" s="20"/>
      <c r="B36" s="20"/>
      <c r="C36" s="20"/>
      <c r="D36" s="21"/>
      <c r="E36" s="20"/>
      <c r="F36" s="20"/>
      <c r="G36" s="20"/>
      <c r="H36" s="20"/>
      <c r="I36" s="22"/>
      <c r="J36" s="22"/>
      <c r="K36" s="20"/>
    </row>
    <row r="37" spans="1:11" ht="30" customHeight="1">
      <c r="A37" s="20"/>
      <c r="B37" s="20"/>
      <c r="C37" s="20"/>
      <c r="D37" s="21"/>
      <c r="E37" s="20"/>
      <c r="F37" s="20"/>
      <c r="G37" s="20"/>
      <c r="H37" s="20"/>
      <c r="I37" s="22"/>
      <c r="J37" s="22"/>
      <c r="K37" s="20"/>
    </row>
    <row r="38" spans="1:11" ht="30" customHeight="1">
      <c r="A38" s="20"/>
      <c r="B38" s="20"/>
      <c r="C38" s="20"/>
      <c r="D38" s="21"/>
      <c r="E38" s="20"/>
      <c r="F38" s="20"/>
      <c r="G38" s="20"/>
      <c r="H38" s="20"/>
      <c r="I38" s="22"/>
      <c r="J38" s="22"/>
      <c r="K38" s="20"/>
    </row>
    <row r="39" spans="1:11" ht="30" customHeight="1">
      <c r="A39" s="20"/>
      <c r="B39" s="20"/>
      <c r="C39" s="20"/>
      <c r="D39" s="21"/>
      <c r="E39" s="20"/>
      <c r="F39" s="20"/>
      <c r="G39" s="20"/>
      <c r="H39" s="20"/>
      <c r="I39" s="22"/>
      <c r="J39" s="22"/>
      <c r="K39" s="20"/>
    </row>
    <row r="40" spans="1:11" ht="30" customHeight="1">
      <c r="A40" s="20"/>
      <c r="B40" s="20"/>
      <c r="C40" s="20"/>
      <c r="D40" s="21"/>
      <c r="E40" s="36"/>
      <c r="F40" s="36"/>
      <c r="G40" s="20"/>
      <c r="H40" s="20"/>
      <c r="I40" s="22"/>
      <c r="J40" s="22"/>
      <c r="K40" s="20"/>
    </row>
    <row r="41" spans="1:11" ht="30" customHeight="1">
      <c r="A41" s="20"/>
      <c r="B41" s="20"/>
      <c r="C41" s="20"/>
      <c r="D41" s="21"/>
      <c r="E41" s="20"/>
      <c r="F41" s="20"/>
      <c r="G41" s="20"/>
      <c r="H41" s="20"/>
      <c r="I41" s="22"/>
      <c r="J41" s="22"/>
      <c r="K41" s="20"/>
    </row>
    <row r="42" spans="1:11" ht="30" customHeight="1">
      <c r="A42" s="63"/>
      <c r="B42" s="63"/>
      <c r="C42" s="63"/>
      <c r="D42" s="104"/>
      <c r="E42" s="63"/>
      <c r="F42" s="63"/>
      <c r="G42" s="63"/>
      <c r="H42" s="63"/>
      <c r="I42" s="105"/>
      <c r="J42" s="105"/>
      <c r="K42" s="63"/>
    </row>
    <row r="43" spans="1:11" ht="30" customHeight="1">
      <c r="A43" s="16"/>
      <c r="B43" s="16"/>
      <c r="C43" s="16"/>
      <c r="D43" s="17"/>
      <c r="E43" s="16"/>
      <c r="F43" s="16"/>
      <c r="G43" s="16"/>
      <c r="H43" s="16"/>
      <c r="I43" s="19"/>
      <c r="J43" s="19"/>
      <c r="K43" s="16"/>
    </row>
    <row r="44" spans="1:11" ht="30" customHeight="1">
      <c r="A44" s="16"/>
      <c r="B44" s="16"/>
      <c r="C44" s="16"/>
      <c r="D44" s="17"/>
      <c r="E44" s="16"/>
      <c r="F44" s="16"/>
      <c r="G44" s="16"/>
      <c r="H44" s="16"/>
      <c r="I44" s="19"/>
      <c r="J44" s="74"/>
      <c r="K44" s="76"/>
    </row>
    <row r="45" spans="1:11" ht="30" customHeight="1">
      <c r="A45" s="20"/>
      <c r="B45" s="20"/>
      <c r="C45" s="20"/>
      <c r="D45" s="21"/>
      <c r="E45" s="20"/>
      <c r="F45" s="20"/>
      <c r="G45" s="20"/>
      <c r="H45" s="20"/>
      <c r="I45" s="22"/>
      <c r="J45" s="38"/>
      <c r="K45" s="20"/>
    </row>
    <row r="46" spans="1:11" ht="30" customHeight="1">
      <c r="A46" s="20"/>
      <c r="B46" s="20"/>
      <c r="C46" s="20"/>
      <c r="D46" s="21"/>
      <c r="E46" s="20"/>
      <c r="F46" s="20"/>
      <c r="G46" s="20"/>
      <c r="H46" s="20"/>
      <c r="I46" s="22"/>
      <c r="J46" s="38"/>
      <c r="K46" s="20"/>
    </row>
    <row r="47" spans="1:11" ht="30" customHeight="1">
      <c r="A47" s="16"/>
      <c r="B47" s="16"/>
      <c r="C47" s="16"/>
      <c r="D47" s="17"/>
      <c r="E47" s="16"/>
      <c r="F47" s="16"/>
      <c r="G47" s="16"/>
      <c r="H47" s="16"/>
      <c r="I47" s="19"/>
      <c r="J47" s="16"/>
      <c r="K47" s="23"/>
    </row>
    <row r="48" spans="1:11" ht="30" customHeight="1">
      <c r="A48" s="16"/>
      <c r="B48" s="16"/>
      <c r="C48" s="16"/>
      <c r="D48" s="17"/>
      <c r="E48" s="16"/>
      <c r="F48" s="16"/>
      <c r="G48" s="16"/>
      <c r="H48" s="16"/>
      <c r="I48" s="16"/>
      <c r="J48" s="16"/>
      <c r="K48" s="16"/>
    </row>
    <row r="49" spans="1:11" ht="30" customHeight="1">
      <c r="A49" s="20"/>
      <c r="B49" s="65"/>
      <c r="C49" s="20"/>
      <c r="D49" s="21"/>
      <c r="E49" s="65"/>
      <c r="F49" s="20"/>
      <c r="G49" s="20"/>
      <c r="H49" s="20"/>
      <c r="I49" s="22"/>
      <c r="J49" s="20"/>
      <c r="K49" s="20"/>
    </row>
    <row r="50" spans="1:11" ht="30" customHeight="1">
      <c r="A50" s="16"/>
      <c r="B50" s="16"/>
      <c r="C50" s="16"/>
      <c r="D50" s="17"/>
      <c r="E50" s="16"/>
      <c r="F50" s="16"/>
      <c r="G50" s="16"/>
      <c r="H50" s="16"/>
      <c r="I50" s="19"/>
      <c r="J50" s="74"/>
      <c r="K50" s="16"/>
    </row>
    <row r="51" spans="1:11" ht="49.5" customHeight="1">
      <c r="A51" s="16"/>
      <c r="B51" s="16"/>
      <c r="C51" s="16"/>
      <c r="D51" s="17"/>
      <c r="E51" s="18"/>
      <c r="F51" s="16"/>
      <c r="G51" s="16"/>
      <c r="H51" s="16"/>
      <c r="I51" s="19"/>
      <c r="J51" s="16"/>
      <c r="K51" s="107"/>
    </row>
    <row r="52" spans="1:11" ht="30" customHeight="1">
      <c r="A52" s="16"/>
      <c r="B52" s="16"/>
      <c r="C52" s="16"/>
      <c r="D52" s="17"/>
      <c r="E52" s="16"/>
      <c r="F52" s="16"/>
      <c r="G52" s="16"/>
      <c r="H52" s="16"/>
      <c r="I52" s="19"/>
      <c r="J52" s="74"/>
      <c r="K52" s="18"/>
    </row>
    <row r="53" spans="1:11" ht="30" customHeight="1">
      <c r="A53" s="16"/>
      <c r="B53" s="25"/>
      <c r="C53" s="25"/>
      <c r="D53" s="32"/>
      <c r="E53" s="25"/>
      <c r="F53" s="25"/>
      <c r="G53" s="25"/>
      <c r="H53" s="75"/>
      <c r="I53" s="99"/>
      <c r="J53" s="100"/>
      <c r="K53" s="25"/>
    </row>
    <row r="54" spans="1:11" ht="30" customHeight="1">
      <c r="A54" s="16"/>
      <c r="B54" s="16"/>
      <c r="C54" s="16"/>
      <c r="D54" s="17"/>
      <c r="E54" s="16"/>
      <c r="F54" s="16"/>
      <c r="G54" s="16"/>
      <c r="H54" s="16"/>
      <c r="I54" s="19"/>
      <c r="J54" s="16"/>
      <c r="K54" s="16"/>
    </row>
    <row r="55" spans="1:11" ht="30" customHeight="1">
      <c r="A55" s="16"/>
      <c r="B55" s="75"/>
      <c r="C55" s="75"/>
      <c r="D55" s="102"/>
      <c r="E55" s="75"/>
      <c r="F55" s="75"/>
      <c r="G55" s="75"/>
      <c r="H55" s="75"/>
      <c r="I55" s="33"/>
      <c r="J55" s="103"/>
      <c r="K55" s="75"/>
    </row>
    <row r="56" spans="1:11" ht="30" customHeight="1">
      <c r="A56" s="16"/>
      <c r="B56" s="16"/>
      <c r="C56" s="16"/>
      <c r="D56" s="17"/>
      <c r="E56" s="16"/>
      <c r="F56" s="16"/>
      <c r="G56" s="16"/>
      <c r="H56" s="16"/>
      <c r="I56" s="19"/>
      <c r="J56" s="74"/>
      <c r="K56" s="16"/>
    </row>
    <row r="57" spans="1:11" ht="30" customHeight="1">
      <c r="A57" s="16"/>
      <c r="B57" s="16"/>
      <c r="C57" s="16"/>
      <c r="D57" s="17"/>
      <c r="E57" s="16"/>
      <c r="F57" s="16"/>
      <c r="G57" s="16"/>
      <c r="H57" s="16"/>
      <c r="I57" s="19"/>
      <c r="J57" s="74"/>
      <c r="K57" s="16"/>
    </row>
    <row r="58" spans="1:11" ht="30" customHeight="1">
      <c r="A58" s="16"/>
      <c r="B58" s="16"/>
      <c r="C58" s="16"/>
      <c r="D58" s="17"/>
      <c r="E58" s="16"/>
      <c r="F58" s="16"/>
      <c r="G58" s="16"/>
      <c r="H58" s="16"/>
      <c r="I58" s="19"/>
      <c r="J58" s="74"/>
      <c r="K58" s="16"/>
    </row>
    <row r="59" spans="1:11" ht="30" customHeight="1">
      <c r="A59" s="16"/>
      <c r="B59" s="16"/>
      <c r="C59" s="16"/>
      <c r="D59" s="17"/>
      <c r="E59" s="16"/>
      <c r="F59" s="16"/>
      <c r="G59" s="16"/>
      <c r="H59" s="16"/>
      <c r="I59" s="19"/>
      <c r="J59" s="74"/>
      <c r="K59" s="16"/>
    </row>
    <row r="60" spans="1:11" ht="30" customHeight="1">
      <c r="A60" s="16"/>
      <c r="B60" s="16"/>
      <c r="C60" s="16"/>
      <c r="D60" s="17"/>
      <c r="E60" s="16"/>
      <c r="F60" s="16"/>
      <c r="G60" s="16"/>
      <c r="H60" s="16"/>
      <c r="I60" s="19"/>
      <c r="J60" s="74"/>
      <c r="K60" s="16"/>
    </row>
    <row r="61" spans="1:11" ht="30" customHeight="1">
      <c r="A61" s="16"/>
      <c r="B61" s="16"/>
      <c r="C61" s="16"/>
      <c r="D61" s="17"/>
      <c r="E61" s="16"/>
      <c r="F61" s="16"/>
      <c r="G61" s="16"/>
      <c r="H61" s="16"/>
      <c r="I61" s="19"/>
      <c r="J61" s="74"/>
      <c r="K61" s="16"/>
    </row>
    <row r="62" spans="1:11" ht="30" customHeight="1">
      <c r="A62" s="16"/>
      <c r="B62" s="16"/>
      <c r="C62" s="16"/>
      <c r="D62" s="17"/>
      <c r="E62" s="71"/>
      <c r="F62" s="71"/>
      <c r="G62" s="16"/>
      <c r="H62" s="16"/>
      <c r="I62" s="19"/>
      <c r="J62" s="74"/>
      <c r="K62" s="16"/>
    </row>
    <row r="63" spans="1:11" ht="30" customHeight="1">
      <c r="A63" s="39"/>
      <c r="B63" s="16"/>
      <c r="C63" s="16"/>
      <c r="D63" s="17"/>
      <c r="E63" s="16"/>
      <c r="F63" s="16"/>
      <c r="G63" s="37"/>
      <c r="H63" s="16"/>
      <c r="I63" s="19"/>
      <c r="J63" s="74"/>
      <c r="K63" s="39"/>
    </row>
    <row r="64" spans="1:11" ht="30" customHeight="1">
      <c r="A64" s="39"/>
      <c r="B64" s="16"/>
      <c r="C64" s="16"/>
      <c r="D64" s="17"/>
      <c r="E64" s="16"/>
      <c r="F64" s="16"/>
      <c r="G64" s="37"/>
      <c r="H64" s="16"/>
      <c r="I64" s="19"/>
      <c r="J64" s="74"/>
      <c r="K64" s="39"/>
    </row>
    <row r="65" spans="1:11" ht="30" customHeight="1">
      <c r="A65" s="39"/>
      <c r="B65" s="16"/>
      <c r="C65" s="16"/>
      <c r="D65" s="17"/>
      <c r="E65" s="16"/>
      <c r="F65" s="16"/>
      <c r="G65" s="16"/>
      <c r="H65" s="16"/>
      <c r="I65" s="19"/>
      <c r="J65" s="19"/>
      <c r="K65" s="39"/>
    </row>
    <row r="66" spans="1:11" ht="30" customHeight="1">
      <c r="A66" s="39"/>
      <c r="B66" s="16"/>
      <c r="C66" s="16"/>
      <c r="D66" s="17"/>
      <c r="E66" s="16"/>
      <c r="F66" s="16"/>
      <c r="G66" s="39"/>
      <c r="H66" s="16"/>
      <c r="I66" s="16"/>
      <c r="J66" s="16"/>
      <c r="K66" s="39"/>
    </row>
    <row r="67" spans="1:11" ht="30" customHeight="1">
      <c r="A67" s="39"/>
      <c r="B67" s="16"/>
      <c r="C67" s="16"/>
      <c r="D67" s="17"/>
      <c r="E67" s="16"/>
      <c r="F67" s="16"/>
      <c r="G67" s="39"/>
      <c r="H67" s="16"/>
      <c r="I67" s="16"/>
      <c r="J67" s="16"/>
      <c r="K67" s="39"/>
    </row>
    <row r="68" spans="1:11" ht="30" customHeight="1">
      <c r="A68" s="39"/>
      <c r="B68" s="16"/>
      <c r="C68" s="16"/>
      <c r="D68" s="17"/>
      <c r="E68" s="16"/>
      <c r="F68" s="16"/>
      <c r="G68" s="39"/>
      <c r="H68" s="16"/>
      <c r="I68" s="16"/>
      <c r="J68" s="16"/>
      <c r="K68" s="39"/>
    </row>
  </sheetData>
  <mergeCells count="2">
    <mergeCell ref="A1:F1"/>
    <mergeCell ref="G1:K1"/>
  </mergeCells>
  <phoneticPr fontId="8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6"/>
  <sheetViews>
    <sheetView zoomScaleNormal="80" zoomScalePageLayoutView="80" workbookViewId="0">
      <selection activeCell="K29" sqref="K29"/>
    </sheetView>
  </sheetViews>
  <sheetFormatPr baseColWidth="10" defaultColWidth="8.83203125" defaultRowHeight="30" customHeight="1" x14ac:dyDescent="0"/>
  <cols>
    <col min="2" max="2" width="29.33203125" customWidth="1"/>
    <col min="3" max="3" width="29.5" customWidth="1"/>
    <col min="4" max="4" width="36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51.5" customWidth="1"/>
    <col min="13" max="13" width="18.1640625" customWidth="1"/>
  </cols>
  <sheetData>
    <row r="1" spans="1:14" ht="48" customHeight="1" thickBot="1">
      <c r="A1" s="579" t="s">
        <v>64</v>
      </c>
      <c r="B1" s="580"/>
      <c r="C1" s="580"/>
      <c r="D1" s="580"/>
      <c r="E1" s="580"/>
      <c r="F1" s="580"/>
      <c r="G1" s="580" t="s">
        <v>224</v>
      </c>
      <c r="H1" s="580"/>
      <c r="I1" s="580"/>
      <c r="J1" s="581"/>
      <c r="K1" s="582"/>
    </row>
    <row r="2" spans="1:14" ht="30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55</v>
      </c>
    </row>
    <row r="3" spans="1:14" ht="30" customHeight="1">
      <c r="A3" s="88"/>
      <c r="B3" s="88" t="s">
        <v>266</v>
      </c>
      <c r="C3" s="88" t="s">
        <v>267</v>
      </c>
      <c r="D3" s="89"/>
      <c r="E3" s="88"/>
      <c r="F3" s="88"/>
      <c r="G3" s="88"/>
      <c r="H3" s="88"/>
      <c r="I3" s="90"/>
      <c r="J3" s="90"/>
      <c r="K3" s="88"/>
      <c r="M3" s="43" t="s">
        <v>51</v>
      </c>
      <c r="N3" s="43">
        <f>N2-N14</f>
        <v>12</v>
      </c>
    </row>
    <row r="4" spans="1:14" ht="30" customHeight="1">
      <c r="A4" s="91" t="s">
        <v>268</v>
      </c>
      <c r="B4" s="91" t="s">
        <v>269</v>
      </c>
      <c r="C4" s="91" t="s">
        <v>270</v>
      </c>
      <c r="D4" s="17" t="s">
        <v>271</v>
      </c>
      <c r="E4" s="16">
        <v>2</v>
      </c>
      <c r="F4" s="16">
        <v>1</v>
      </c>
      <c r="G4" s="16" t="s">
        <v>49</v>
      </c>
      <c r="H4" s="71" t="s">
        <v>37</v>
      </c>
      <c r="I4" s="19">
        <v>42812</v>
      </c>
      <c r="J4" s="74" t="s">
        <v>272</v>
      </c>
      <c r="K4" s="39" t="s">
        <v>273</v>
      </c>
      <c r="M4" t="s">
        <v>54</v>
      </c>
      <c r="N4">
        <f>SUMIFS(E:E,G:G,"CTT")</f>
        <v>15</v>
      </c>
    </row>
    <row r="5" spans="1:14" ht="30" customHeight="1">
      <c r="A5" s="91" t="s">
        <v>274</v>
      </c>
      <c r="B5" s="91" t="s">
        <v>269</v>
      </c>
      <c r="C5" s="91" t="s">
        <v>275</v>
      </c>
      <c r="D5" s="17" t="s">
        <v>276</v>
      </c>
      <c r="E5" s="16">
        <v>2</v>
      </c>
      <c r="F5" s="16">
        <v>1</v>
      </c>
      <c r="G5" s="16" t="s">
        <v>49</v>
      </c>
      <c r="H5" s="71" t="s">
        <v>37</v>
      </c>
      <c r="I5" s="19">
        <v>42812</v>
      </c>
      <c r="J5" s="19" t="s">
        <v>277</v>
      </c>
      <c r="K5" s="39" t="s">
        <v>273</v>
      </c>
      <c r="M5" t="s">
        <v>55</v>
      </c>
      <c r="N5">
        <f>SUMIFS(E:E,G:G,"FLU")</f>
        <v>14</v>
      </c>
    </row>
    <row r="6" spans="1:14" ht="30" customHeight="1">
      <c r="A6" s="35" t="s">
        <v>37</v>
      </c>
      <c r="B6" s="20" t="s">
        <v>29</v>
      </c>
      <c r="C6" s="92" t="s">
        <v>278</v>
      </c>
      <c r="D6" s="21" t="s">
        <v>279</v>
      </c>
      <c r="E6" s="20">
        <v>2</v>
      </c>
      <c r="F6" s="20">
        <v>1</v>
      </c>
      <c r="G6" s="20" t="s">
        <v>86</v>
      </c>
      <c r="H6" s="36" t="s">
        <v>37</v>
      </c>
      <c r="I6" s="22">
        <v>42812</v>
      </c>
      <c r="J6" s="38" t="s">
        <v>280</v>
      </c>
      <c r="K6" s="35"/>
      <c r="M6" t="s">
        <v>56</v>
      </c>
      <c r="N6">
        <f>SUMIFS(E:E,G:G,"JCC")</f>
        <v>11</v>
      </c>
    </row>
    <row r="7" spans="1:14" ht="30" customHeight="1">
      <c r="A7" s="39" t="s">
        <v>281</v>
      </c>
      <c r="B7" s="16" t="s">
        <v>282</v>
      </c>
      <c r="C7" s="70" t="s">
        <v>283</v>
      </c>
      <c r="D7" s="17" t="s">
        <v>284</v>
      </c>
      <c r="E7" s="16">
        <v>2</v>
      </c>
      <c r="F7" s="16">
        <v>1</v>
      </c>
      <c r="G7" s="16" t="s">
        <v>80</v>
      </c>
      <c r="H7" s="71" t="s">
        <v>37</v>
      </c>
      <c r="I7" s="19">
        <v>42812</v>
      </c>
      <c r="J7" s="74" t="s">
        <v>285</v>
      </c>
      <c r="K7" s="40"/>
      <c r="M7" t="s">
        <v>57</v>
      </c>
      <c r="N7">
        <f>SUMIFS(E:E,G:G,"EDI")</f>
        <v>0</v>
      </c>
    </row>
    <row r="8" spans="1:14" ht="30" customHeight="1">
      <c r="A8" s="35" t="s">
        <v>286</v>
      </c>
      <c r="B8" s="20" t="s">
        <v>19</v>
      </c>
      <c r="C8" s="20" t="s">
        <v>35</v>
      </c>
      <c r="D8" s="21" t="s">
        <v>36</v>
      </c>
      <c r="E8" s="20">
        <v>3</v>
      </c>
      <c r="F8" s="20">
        <v>1</v>
      </c>
      <c r="G8" s="20" t="s">
        <v>16</v>
      </c>
      <c r="H8" s="36" t="s">
        <v>37</v>
      </c>
      <c r="I8" s="22">
        <v>42812</v>
      </c>
      <c r="J8" s="22" t="s">
        <v>23</v>
      </c>
      <c r="K8" s="35"/>
      <c r="M8" t="s">
        <v>58</v>
      </c>
      <c r="N8">
        <f>SUMIFS(E:E,G:G,"par")</f>
        <v>0</v>
      </c>
    </row>
    <row r="9" spans="1:14" ht="30" customHeight="1">
      <c r="A9" s="35"/>
      <c r="B9" s="20"/>
      <c r="C9" s="20"/>
      <c r="D9" s="21"/>
      <c r="E9" s="20"/>
      <c r="F9" s="20"/>
      <c r="G9" s="20"/>
      <c r="H9" s="20"/>
      <c r="I9" s="22"/>
      <c r="J9" s="22"/>
      <c r="K9" s="35"/>
      <c r="M9" t="s">
        <v>59</v>
      </c>
      <c r="N9">
        <f>SUMIFS(E:E,G:G,"phi")</f>
        <v>0</v>
      </c>
    </row>
    <row r="10" spans="1:14" ht="30" customHeight="1">
      <c r="A10" s="35"/>
      <c r="B10" s="20"/>
      <c r="C10" s="20"/>
      <c r="D10" s="21"/>
      <c r="E10" s="20"/>
      <c r="F10" s="20"/>
      <c r="G10" s="20"/>
      <c r="H10" s="20"/>
      <c r="I10" s="22"/>
      <c r="J10" s="22"/>
      <c r="K10" s="35"/>
      <c r="M10" t="s">
        <v>60</v>
      </c>
      <c r="N10">
        <f>SUMIFS(E:E,G:G,"BRK")</f>
        <v>3</v>
      </c>
    </row>
    <row r="11" spans="1:14" ht="30" customHeight="1">
      <c r="A11" s="35"/>
      <c r="B11" s="20"/>
      <c r="C11" s="20"/>
      <c r="D11" s="21"/>
      <c r="E11" s="20"/>
      <c r="F11" s="20"/>
      <c r="G11" s="20"/>
      <c r="H11" s="20"/>
      <c r="I11" s="22"/>
      <c r="J11" s="22"/>
      <c r="K11" s="35"/>
      <c r="M11" s="45" t="s">
        <v>61</v>
      </c>
      <c r="N11" s="45">
        <f>SUMIFS(E:E,G:G,"SPC")</f>
        <v>0</v>
      </c>
    </row>
    <row r="12" spans="1:14" ht="30" customHeight="1">
      <c r="A12" s="35"/>
      <c r="B12" s="20"/>
      <c r="C12" s="20"/>
      <c r="D12" s="21"/>
      <c r="E12" s="20"/>
      <c r="F12" s="20"/>
      <c r="G12" s="20"/>
      <c r="H12" s="20"/>
      <c r="I12" s="22"/>
      <c r="J12" s="22"/>
      <c r="K12" s="35"/>
      <c r="M12" s="46" t="s">
        <v>62</v>
      </c>
      <c r="N12" s="46">
        <f>SUMIFS(E:E,G:G,"H")</f>
        <v>0</v>
      </c>
    </row>
    <row r="13" spans="1:14" ht="30" customHeight="1">
      <c r="A13" s="35"/>
      <c r="B13" s="20"/>
      <c r="C13" s="20"/>
      <c r="D13" s="21"/>
      <c r="E13" s="36"/>
      <c r="F13" s="36"/>
      <c r="G13" s="20"/>
      <c r="H13" s="20"/>
      <c r="I13" s="22"/>
      <c r="J13" s="22"/>
      <c r="K13" s="35"/>
      <c r="M13" s="46"/>
      <c r="N13" s="46"/>
    </row>
    <row r="14" spans="1:14" ht="30" customHeight="1">
      <c r="A14" s="35"/>
      <c r="B14" s="20"/>
      <c r="C14" s="20"/>
      <c r="D14" s="21"/>
      <c r="E14" s="20"/>
      <c r="F14" s="20"/>
      <c r="G14" s="20"/>
      <c r="H14" s="20"/>
      <c r="I14" s="22"/>
      <c r="J14" s="22"/>
      <c r="K14" s="35"/>
      <c r="M14" s="47" t="s">
        <v>63</v>
      </c>
      <c r="N14" s="47">
        <f>SUM(M4:N12)</f>
        <v>43</v>
      </c>
    </row>
    <row r="15" spans="1:14" ht="30" customHeight="1">
      <c r="A15" s="88"/>
      <c r="B15" s="88" t="s">
        <v>266</v>
      </c>
      <c r="C15" s="88" t="s">
        <v>267</v>
      </c>
      <c r="D15" s="89"/>
      <c r="E15" s="88"/>
      <c r="F15" s="88"/>
      <c r="G15" s="88"/>
      <c r="H15" s="88"/>
      <c r="I15" s="90"/>
      <c r="J15" s="90"/>
      <c r="K15" s="88"/>
    </row>
    <row r="16" spans="1:14" ht="30" customHeight="1">
      <c r="A16" s="39" t="s">
        <v>287</v>
      </c>
      <c r="B16" s="16" t="s">
        <v>19</v>
      </c>
      <c r="C16" s="16" t="s">
        <v>288</v>
      </c>
      <c r="D16" s="17" t="s">
        <v>289</v>
      </c>
      <c r="E16" s="16">
        <v>2</v>
      </c>
      <c r="F16" s="16">
        <v>1</v>
      </c>
      <c r="G16" s="16" t="s">
        <v>80</v>
      </c>
      <c r="H16" s="16" t="s">
        <v>22</v>
      </c>
      <c r="I16" s="19">
        <v>42812</v>
      </c>
      <c r="J16" s="19" t="s">
        <v>23</v>
      </c>
      <c r="K16" s="39"/>
    </row>
    <row r="17" spans="1:11" ht="30" customHeight="1">
      <c r="A17" s="39" t="s">
        <v>22</v>
      </c>
      <c r="B17" s="16" t="s">
        <v>19</v>
      </c>
      <c r="C17" s="16" t="s">
        <v>290</v>
      </c>
      <c r="D17" s="17" t="s">
        <v>291</v>
      </c>
      <c r="E17" s="16">
        <v>3</v>
      </c>
      <c r="F17" s="16">
        <v>1</v>
      </c>
      <c r="G17" s="37" t="s">
        <v>49</v>
      </c>
      <c r="H17" s="16" t="s">
        <v>22</v>
      </c>
      <c r="I17" s="19">
        <v>42812</v>
      </c>
      <c r="J17" s="74" t="s">
        <v>23</v>
      </c>
      <c r="K17" s="93" t="s">
        <v>292</v>
      </c>
    </row>
    <row r="18" spans="1:11" ht="30" customHeight="1">
      <c r="A18" s="35" t="s">
        <v>293</v>
      </c>
      <c r="B18" s="20" t="s">
        <v>83</v>
      </c>
      <c r="C18" s="20" t="s">
        <v>294</v>
      </c>
      <c r="D18" s="21" t="s">
        <v>295</v>
      </c>
      <c r="E18" s="20">
        <v>2</v>
      </c>
      <c r="F18" s="20">
        <v>1</v>
      </c>
      <c r="G18" s="20" t="s">
        <v>49</v>
      </c>
      <c r="H18" s="20" t="s">
        <v>22</v>
      </c>
      <c r="I18" s="22">
        <v>42812</v>
      </c>
      <c r="J18" s="38" t="s">
        <v>296</v>
      </c>
      <c r="K18" s="35"/>
    </row>
    <row r="19" spans="1:11" ht="30" customHeight="1">
      <c r="A19" s="35" t="s">
        <v>297</v>
      </c>
      <c r="B19" s="20" t="s">
        <v>19</v>
      </c>
      <c r="C19" s="20" t="s">
        <v>298</v>
      </c>
      <c r="D19" s="21" t="s">
        <v>299</v>
      </c>
      <c r="E19" s="20">
        <v>3</v>
      </c>
      <c r="F19" s="20">
        <v>1</v>
      </c>
      <c r="G19" s="20" t="s">
        <v>80</v>
      </c>
      <c r="H19" s="20" t="s">
        <v>22</v>
      </c>
      <c r="I19" s="22">
        <v>42812</v>
      </c>
      <c r="J19" s="38" t="s">
        <v>23</v>
      </c>
      <c r="K19" s="35"/>
    </row>
    <row r="20" spans="1:11" ht="30" customHeight="1">
      <c r="A20" s="94" t="s">
        <v>300</v>
      </c>
      <c r="B20" s="94" t="s">
        <v>301</v>
      </c>
      <c r="C20" s="94" t="s">
        <v>302</v>
      </c>
      <c r="D20" s="17" t="s">
        <v>303</v>
      </c>
      <c r="E20" s="16">
        <v>3</v>
      </c>
      <c r="F20" s="16">
        <v>2</v>
      </c>
      <c r="G20" s="16" t="s">
        <v>80</v>
      </c>
      <c r="H20" s="16" t="s">
        <v>22</v>
      </c>
      <c r="I20" s="19">
        <v>42812</v>
      </c>
      <c r="J20" s="16" t="s">
        <v>304</v>
      </c>
      <c r="K20" s="23" t="s">
        <v>305</v>
      </c>
    </row>
    <row r="21" spans="1:11" ht="30" customHeight="1">
      <c r="A21" s="94" t="s">
        <v>306</v>
      </c>
      <c r="B21" s="94" t="s">
        <v>301</v>
      </c>
      <c r="C21" s="94" t="s">
        <v>302</v>
      </c>
      <c r="D21" s="17" t="s">
        <v>303</v>
      </c>
      <c r="E21" s="16">
        <v>1</v>
      </c>
      <c r="F21" s="16">
        <v>0</v>
      </c>
      <c r="G21" s="16" t="s">
        <v>49</v>
      </c>
      <c r="H21" s="16"/>
      <c r="I21" s="16"/>
      <c r="J21" s="16"/>
      <c r="K21" s="39"/>
    </row>
    <row r="22" spans="1:11" ht="30" customHeight="1">
      <c r="A22" s="35" t="s">
        <v>307</v>
      </c>
      <c r="B22" s="65" t="s">
        <v>19</v>
      </c>
      <c r="C22" s="20" t="s">
        <v>308</v>
      </c>
      <c r="D22" s="21" t="s">
        <v>309</v>
      </c>
      <c r="E22" s="65">
        <v>3</v>
      </c>
      <c r="F22" s="20">
        <v>1</v>
      </c>
      <c r="G22" s="20" t="s">
        <v>86</v>
      </c>
      <c r="H22" s="20" t="s">
        <v>22</v>
      </c>
      <c r="I22" s="22">
        <v>42812</v>
      </c>
      <c r="J22" s="20" t="s">
        <v>23</v>
      </c>
      <c r="K22" s="35"/>
    </row>
    <row r="23" spans="1:11" ht="30" customHeight="1">
      <c r="A23" s="39" t="s">
        <v>310</v>
      </c>
      <c r="B23" s="16" t="s">
        <v>19</v>
      </c>
      <c r="C23" s="16" t="s">
        <v>311</v>
      </c>
      <c r="D23" s="17" t="s">
        <v>312</v>
      </c>
      <c r="E23" s="16">
        <v>3</v>
      </c>
      <c r="F23" s="16">
        <v>1</v>
      </c>
      <c r="G23" s="37" t="s">
        <v>86</v>
      </c>
      <c r="H23" s="16" t="s">
        <v>22</v>
      </c>
      <c r="I23" s="19">
        <v>42812</v>
      </c>
      <c r="J23" s="74" t="s">
        <v>23</v>
      </c>
      <c r="K23" s="39"/>
    </row>
    <row r="24" spans="1:11" ht="30" customHeight="1">
      <c r="A24" s="95" t="s">
        <v>313</v>
      </c>
      <c r="B24" s="95" t="s">
        <v>19</v>
      </c>
      <c r="C24" s="16" t="s">
        <v>314</v>
      </c>
      <c r="D24" s="17" t="s">
        <v>315</v>
      </c>
      <c r="E24" s="18">
        <v>2</v>
      </c>
      <c r="F24" s="16">
        <v>1</v>
      </c>
      <c r="G24" s="37" t="s">
        <v>49</v>
      </c>
      <c r="H24" s="16" t="s">
        <v>22</v>
      </c>
      <c r="I24" s="19">
        <v>42812</v>
      </c>
      <c r="J24" s="16" t="s">
        <v>23</v>
      </c>
      <c r="K24" s="96" t="s">
        <v>316</v>
      </c>
    </row>
    <row r="25" spans="1:11" ht="30" customHeight="1">
      <c r="A25" s="95" t="s">
        <v>317</v>
      </c>
      <c r="B25" s="95" t="s">
        <v>19</v>
      </c>
      <c r="C25" s="16" t="s">
        <v>314</v>
      </c>
      <c r="D25" s="17" t="s">
        <v>315</v>
      </c>
      <c r="E25" s="16">
        <v>1</v>
      </c>
      <c r="F25" s="16">
        <v>0</v>
      </c>
      <c r="G25" s="37" t="s">
        <v>80</v>
      </c>
      <c r="H25" s="16" t="s">
        <v>22</v>
      </c>
      <c r="I25" s="19">
        <v>42812</v>
      </c>
      <c r="J25" s="74"/>
      <c r="K25" s="97" t="s">
        <v>318</v>
      </c>
    </row>
    <row r="26" spans="1:11" ht="30" customHeight="1">
      <c r="A26" s="37" t="s">
        <v>319</v>
      </c>
      <c r="B26" s="25" t="s">
        <v>29</v>
      </c>
      <c r="C26" s="25" t="s">
        <v>320</v>
      </c>
      <c r="D26" s="32" t="s">
        <v>321</v>
      </c>
      <c r="E26" s="25">
        <v>2</v>
      </c>
      <c r="F26" s="25">
        <v>1</v>
      </c>
      <c r="G26" s="98" t="s">
        <v>86</v>
      </c>
      <c r="H26" s="75" t="s">
        <v>22</v>
      </c>
      <c r="I26" s="99">
        <v>42812</v>
      </c>
      <c r="J26" s="100" t="s">
        <v>322</v>
      </c>
      <c r="K26" s="101"/>
    </row>
    <row r="27" spans="1:11" ht="30" customHeight="1">
      <c r="A27" s="39" t="s">
        <v>323</v>
      </c>
      <c r="B27" s="16" t="s">
        <v>19</v>
      </c>
      <c r="C27" s="16" t="s">
        <v>324</v>
      </c>
      <c r="D27" s="17" t="s">
        <v>325</v>
      </c>
      <c r="E27" s="16">
        <v>3</v>
      </c>
      <c r="F27" s="16">
        <v>1</v>
      </c>
      <c r="G27" s="39" t="s">
        <v>86</v>
      </c>
      <c r="H27" s="16" t="s">
        <v>22</v>
      </c>
      <c r="I27" s="19">
        <v>42812</v>
      </c>
      <c r="J27" s="16" t="s">
        <v>23</v>
      </c>
      <c r="K27" s="39"/>
    </row>
    <row r="28" spans="1:11" ht="30" customHeight="1">
      <c r="A28" s="39" t="s">
        <v>326</v>
      </c>
      <c r="B28" s="75" t="s">
        <v>327</v>
      </c>
      <c r="C28" s="75" t="s">
        <v>328</v>
      </c>
      <c r="D28" s="102" t="s">
        <v>329</v>
      </c>
      <c r="E28" s="75">
        <v>2</v>
      </c>
      <c r="F28" s="75">
        <v>1</v>
      </c>
      <c r="G28" s="75" t="s">
        <v>86</v>
      </c>
      <c r="H28" s="75" t="s">
        <v>22</v>
      </c>
      <c r="I28" s="33">
        <v>42812</v>
      </c>
      <c r="J28" s="103" t="s">
        <v>330</v>
      </c>
      <c r="K28" s="75" t="s">
        <v>331</v>
      </c>
    </row>
    <row r="29" spans="1:11" ht="30" customHeight="1">
      <c r="A29" s="39" t="s">
        <v>831</v>
      </c>
      <c r="B29" s="16" t="s">
        <v>137</v>
      </c>
      <c r="C29" s="16" t="s">
        <v>832</v>
      </c>
      <c r="D29" s="17" t="s">
        <v>833</v>
      </c>
      <c r="E29" s="16">
        <v>2</v>
      </c>
      <c r="F29" s="16">
        <v>1</v>
      </c>
      <c r="G29" s="37" t="s">
        <v>49</v>
      </c>
      <c r="H29" s="16" t="s">
        <v>22</v>
      </c>
      <c r="I29" s="19">
        <v>42812</v>
      </c>
      <c r="J29" s="74" t="s">
        <v>834</v>
      </c>
      <c r="K29" s="39" t="s">
        <v>195</v>
      </c>
    </row>
    <row r="30" spans="1:11" ht="30" customHeight="1">
      <c r="A30" s="39"/>
      <c r="B30" s="16"/>
      <c r="C30" s="16"/>
      <c r="D30" s="17"/>
      <c r="E30" s="16"/>
      <c r="F30" s="16"/>
      <c r="G30" s="37"/>
      <c r="H30" s="16"/>
      <c r="I30" s="19"/>
      <c r="J30" s="74"/>
      <c r="K30" s="39"/>
    </row>
    <row r="31" spans="1:11" ht="30" customHeight="1">
      <c r="A31" s="39"/>
      <c r="B31" s="16"/>
      <c r="C31" s="16"/>
      <c r="D31" s="17"/>
      <c r="E31" s="16"/>
      <c r="F31" s="16"/>
      <c r="G31" s="37"/>
      <c r="H31" s="16"/>
      <c r="I31" s="19"/>
      <c r="J31" s="74"/>
      <c r="K31" s="39"/>
    </row>
    <row r="32" spans="1:11" ht="30" customHeight="1">
      <c r="A32" s="39"/>
      <c r="B32" s="16"/>
      <c r="C32" s="16"/>
      <c r="D32" s="17"/>
      <c r="E32" s="16"/>
      <c r="F32" s="16"/>
      <c r="G32" s="37"/>
      <c r="H32" s="16"/>
      <c r="I32" s="19"/>
      <c r="J32" s="74"/>
      <c r="K32" s="39"/>
    </row>
    <row r="33" spans="1:11" ht="30" customHeight="1">
      <c r="A33" s="39"/>
      <c r="B33" s="16"/>
      <c r="C33" s="16"/>
      <c r="D33" s="17"/>
      <c r="E33" s="16"/>
      <c r="F33" s="16"/>
      <c r="G33" s="37"/>
      <c r="H33" s="16"/>
      <c r="I33" s="19"/>
      <c r="J33" s="74"/>
      <c r="K33" s="39"/>
    </row>
    <row r="34" spans="1:11" ht="30" customHeight="1">
      <c r="A34" s="39"/>
      <c r="B34" s="16"/>
      <c r="C34" s="16"/>
      <c r="D34" s="17"/>
      <c r="E34" s="16"/>
      <c r="F34" s="16"/>
      <c r="G34" s="37"/>
      <c r="H34" s="16"/>
      <c r="I34" s="19"/>
      <c r="J34" s="74"/>
      <c r="K34" s="39"/>
    </row>
    <row r="35" spans="1:11" ht="30" customHeight="1">
      <c r="A35" s="39"/>
      <c r="B35" s="16"/>
      <c r="C35" s="16"/>
      <c r="D35" s="17"/>
      <c r="E35" s="71">
        <f>SUM(E16:E34)</f>
        <v>32</v>
      </c>
      <c r="F35" s="71">
        <f>SUM(F16:F34)</f>
        <v>13</v>
      </c>
      <c r="G35" s="37"/>
      <c r="H35" s="16"/>
      <c r="I35" s="19"/>
      <c r="J35" s="74"/>
      <c r="K35" s="39"/>
    </row>
    <row r="36" spans="1:11" ht="30" customHeight="1">
      <c r="A36" s="39"/>
      <c r="B36" s="16"/>
      <c r="C36" s="16"/>
      <c r="D36" s="17"/>
      <c r="E36" s="16"/>
      <c r="F36" s="16"/>
      <c r="G36" s="37"/>
      <c r="H36" s="16"/>
      <c r="I36" s="19"/>
      <c r="J36" s="74"/>
      <c r="K36" s="39"/>
    </row>
    <row r="37" spans="1:11" ht="30" customHeight="1">
      <c r="A37" s="39"/>
      <c r="B37" s="16"/>
      <c r="C37" s="16"/>
      <c r="D37" s="17"/>
      <c r="E37" s="16"/>
      <c r="F37" s="16"/>
      <c r="G37" s="37"/>
      <c r="H37" s="16"/>
      <c r="I37" s="19"/>
      <c r="J37" s="74"/>
      <c r="K37" s="39"/>
    </row>
    <row r="38" spans="1:11" ht="30" customHeight="1">
      <c r="A38" s="39"/>
      <c r="B38" s="16"/>
      <c r="C38" s="16"/>
      <c r="D38" s="17"/>
      <c r="E38" s="16"/>
      <c r="F38" s="16"/>
      <c r="G38" s="16"/>
      <c r="H38" s="16"/>
      <c r="I38" s="19"/>
      <c r="J38" s="19"/>
      <c r="K38" s="39"/>
    </row>
    <row r="39" spans="1:11" ht="30" customHeight="1">
      <c r="A39" s="39"/>
      <c r="B39" s="16"/>
      <c r="C39" s="16"/>
      <c r="D39" s="17"/>
      <c r="E39" s="16"/>
      <c r="F39" s="16"/>
      <c r="G39" s="39"/>
      <c r="H39" s="16"/>
      <c r="I39" s="16"/>
      <c r="J39" s="16"/>
      <c r="K39" s="39"/>
    </row>
    <row r="40" spans="1:11" ht="30" customHeight="1">
      <c r="A40" s="39"/>
      <c r="B40" s="16"/>
      <c r="C40" s="16"/>
      <c r="D40" s="17"/>
      <c r="E40" s="16"/>
      <c r="F40" s="16"/>
      <c r="G40" s="39"/>
      <c r="H40" s="16"/>
      <c r="I40" s="16"/>
      <c r="J40" s="16"/>
      <c r="K40" s="39"/>
    </row>
    <row r="41" spans="1:11" ht="30" customHeight="1">
      <c r="A41" s="39"/>
      <c r="B41" s="16"/>
      <c r="C41" s="16"/>
      <c r="D41" s="17"/>
      <c r="E41" s="16"/>
      <c r="F41" s="16"/>
      <c r="G41" s="39"/>
      <c r="H41" s="16"/>
      <c r="I41" s="16"/>
      <c r="J41" s="16"/>
      <c r="K41" s="39"/>
    </row>
    <row r="42" spans="1:11" ht="30" customHeight="1">
      <c r="A42" s="39"/>
      <c r="B42" s="16"/>
      <c r="C42" s="16"/>
      <c r="D42" s="17"/>
      <c r="E42" s="16"/>
      <c r="F42" s="16"/>
      <c r="G42" s="37"/>
      <c r="H42" s="16"/>
      <c r="I42" s="19"/>
      <c r="J42" s="74"/>
      <c r="K42" s="39"/>
    </row>
    <row r="43" spans="1:11" ht="30" customHeight="1">
      <c r="A43" s="39"/>
      <c r="B43" s="16"/>
      <c r="C43" s="16"/>
      <c r="D43" s="17"/>
      <c r="E43" s="16"/>
      <c r="F43" s="16"/>
      <c r="G43" s="37"/>
      <c r="H43" s="16"/>
      <c r="I43" s="19"/>
      <c r="J43" s="74"/>
      <c r="K43" s="39"/>
    </row>
    <row r="44" spans="1:11" ht="30" customHeight="1">
      <c r="A44" s="39"/>
      <c r="B44" s="16"/>
      <c r="C44" s="16"/>
      <c r="D44" s="17"/>
      <c r="E44" s="16"/>
      <c r="F44" s="16"/>
      <c r="G44" s="16"/>
      <c r="H44" s="16"/>
      <c r="I44" s="19"/>
      <c r="J44" s="19"/>
      <c r="K44" s="39"/>
    </row>
    <row r="45" spans="1:11" ht="30" customHeight="1">
      <c r="A45" s="39"/>
      <c r="B45" s="16"/>
      <c r="C45" s="16"/>
      <c r="D45" s="17"/>
      <c r="E45" s="16"/>
      <c r="F45" s="16"/>
      <c r="G45" s="39"/>
      <c r="H45" s="16"/>
      <c r="I45" s="16"/>
      <c r="J45" s="16"/>
      <c r="K45" s="39"/>
    </row>
    <row r="46" spans="1:11" ht="30" customHeight="1">
      <c r="A46" s="39"/>
      <c r="B46" s="16"/>
      <c r="C46" s="16"/>
      <c r="D46" s="17"/>
      <c r="E46" s="16"/>
      <c r="F46" s="16"/>
      <c r="G46" s="39"/>
      <c r="H46" s="16"/>
      <c r="I46" s="16"/>
      <c r="J46" s="16"/>
      <c r="K46" s="39"/>
    </row>
    <row r="47" spans="1:11" ht="30" customHeight="1">
      <c r="A47" s="39"/>
      <c r="B47" s="16"/>
      <c r="C47" s="16"/>
      <c r="D47" s="17"/>
      <c r="E47" s="16"/>
      <c r="F47" s="16"/>
      <c r="G47" s="39"/>
      <c r="H47" s="16"/>
      <c r="I47" s="16"/>
      <c r="J47" s="16"/>
      <c r="K47" s="39"/>
    </row>
    <row r="48" spans="1:11" ht="30" customHeight="1">
      <c r="A48" s="39"/>
      <c r="B48" s="16"/>
      <c r="C48" s="16"/>
      <c r="D48" s="17"/>
      <c r="E48" s="16"/>
      <c r="F48" s="16"/>
      <c r="G48" s="37"/>
      <c r="H48" s="16"/>
      <c r="I48" s="19"/>
      <c r="J48" s="74"/>
      <c r="K48" s="39"/>
    </row>
    <row r="49" spans="1:11" ht="30" customHeight="1">
      <c r="A49" s="39"/>
      <c r="B49" s="16"/>
      <c r="C49" s="16"/>
      <c r="D49" s="17"/>
      <c r="E49" s="16"/>
      <c r="F49" s="16"/>
      <c r="G49" s="37"/>
      <c r="H49" s="16"/>
      <c r="I49" s="19"/>
      <c r="J49" s="74"/>
      <c r="K49" s="39"/>
    </row>
    <row r="50" spans="1:11" ht="30" customHeight="1">
      <c r="A50" s="39"/>
      <c r="B50" s="16"/>
      <c r="C50" s="16"/>
      <c r="D50" s="17"/>
      <c r="E50" s="16"/>
      <c r="F50" s="16"/>
      <c r="G50" s="16"/>
      <c r="H50" s="16"/>
      <c r="I50" s="19"/>
      <c r="J50" s="19"/>
      <c r="K50" s="39"/>
    </row>
    <row r="51" spans="1:11" ht="49.5" customHeight="1">
      <c r="A51" s="39"/>
      <c r="B51" s="16"/>
      <c r="C51" s="16"/>
      <c r="D51" s="17"/>
      <c r="E51" s="16"/>
      <c r="F51" s="16"/>
      <c r="G51" s="39"/>
      <c r="H51" s="16"/>
      <c r="I51" s="16"/>
      <c r="J51" s="16"/>
      <c r="K51" s="39"/>
    </row>
    <row r="52" spans="1:11" ht="30" customHeight="1">
      <c r="A52" s="39"/>
      <c r="B52" s="16"/>
      <c r="C52" s="16"/>
      <c r="D52" s="17"/>
      <c r="E52" s="16"/>
      <c r="F52" s="16"/>
      <c r="G52" s="39"/>
      <c r="H52" s="16"/>
      <c r="I52" s="16"/>
      <c r="J52" s="16"/>
      <c r="K52" s="39"/>
    </row>
    <row r="53" spans="1:11" ht="30" customHeight="1">
      <c r="A53" s="39"/>
      <c r="B53" s="16"/>
      <c r="C53" s="16"/>
      <c r="D53" s="17"/>
      <c r="E53" s="16"/>
      <c r="F53" s="16"/>
      <c r="G53" s="39"/>
      <c r="H53" s="16"/>
      <c r="I53" s="16"/>
      <c r="J53" s="16"/>
      <c r="K53" s="39"/>
    </row>
    <row r="54" spans="1:11" ht="30" customHeight="1">
      <c r="A54" s="39"/>
      <c r="B54" s="16"/>
      <c r="C54" s="16"/>
      <c r="D54" s="17"/>
      <c r="E54" s="16"/>
      <c r="F54" s="16"/>
      <c r="G54" s="37"/>
      <c r="H54" s="16"/>
      <c r="I54" s="19"/>
      <c r="J54" s="74"/>
      <c r="K54" s="39"/>
    </row>
    <row r="55" spans="1:11" ht="30" customHeight="1">
      <c r="A55" s="39"/>
      <c r="B55" s="16"/>
      <c r="C55" s="16"/>
      <c r="D55" s="17"/>
      <c r="E55" s="16"/>
      <c r="F55" s="16"/>
      <c r="G55" s="37"/>
      <c r="H55" s="16"/>
      <c r="I55" s="19"/>
      <c r="J55" s="74"/>
      <c r="K55" s="39"/>
    </row>
    <row r="56" spans="1:11" ht="30" customHeight="1">
      <c r="A56" s="39"/>
      <c r="B56" s="16"/>
      <c r="C56" s="16"/>
      <c r="D56" s="17"/>
      <c r="E56" s="16"/>
      <c r="F56" s="16"/>
      <c r="G56" s="16"/>
      <c r="H56" s="16"/>
      <c r="I56" s="19"/>
      <c r="J56" s="19"/>
      <c r="K56" s="39"/>
    </row>
    <row r="57" spans="1:11" ht="30" customHeight="1">
      <c r="A57" s="39"/>
      <c r="B57" s="16"/>
      <c r="C57" s="16"/>
      <c r="D57" s="17"/>
      <c r="E57" s="16"/>
      <c r="F57" s="16"/>
      <c r="G57" s="39"/>
      <c r="H57" s="16"/>
      <c r="I57" s="16"/>
      <c r="J57" s="16"/>
      <c r="K57" s="39"/>
    </row>
    <row r="58" spans="1:11" ht="30" customHeight="1">
      <c r="A58" s="39"/>
      <c r="B58" s="16"/>
      <c r="C58" s="16"/>
      <c r="D58" s="17"/>
      <c r="E58" s="16"/>
      <c r="F58" s="16"/>
      <c r="G58" s="39"/>
      <c r="H58" s="16"/>
      <c r="I58" s="16"/>
      <c r="J58" s="16"/>
      <c r="K58" s="39"/>
    </row>
    <row r="59" spans="1:11" ht="30" customHeight="1">
      <c r="A59" s="39"/>
      <c r="B59" s="16"/>
      <c r="C59" s="16"/>
      <c r="D59" s="17"/>
      <c r="E59" s="16"/>
      <c r="F59" s="16"/>
      <c r="G59" s="39"/>
      <c r="H59" s="16"/>
      <c r="I59" s="16"/>
      <c r="J59" s="16"/>
      <c r="K59" s="39"/>
    </row>
    <row r="60" spans="1:11" ht="30" customHeight="1">
      <c r="A60" s="39"/>
      <c r="B60" s="16"/>
      <c r="C60" s="16"/>
      <c r="D60" s="17"/>
      <c r="E60" s="16"/>
      <c r="F60" s="16"/>
      <c r="G60" s="37"/>
      <c r="H60" s="16"/>
      <c r="I60" s="19"/>
      <c r="J60" s="74"/>
      <c r="K60" s="39"/>
    </row>
    <row r="61" spans="1:11" ht="30" customHeight="1">
      <c r="A61" s="39"/>
      <c r="B61" s="16"/>
      <c r="C61" s="16"/>
      <c r="D61" s="17"/>
      <c r="E61" s="16"/>
      <c r="F61" s="16"/>
      <c r="G61" s="37"/>
      <c r="H61" s="16"/>
      <c r="I61" s="19"/>
      <c r="J61" s="74"/>
      <c r="K61" s="39"/>
    </row>
    <row r="62" spans="1:11" ht="30" customHeight="1">
      <c r="A62" s="39"/>
      <c r="B62" s="16"/>
      <c r="C62" s="16"/>
      <c r="D62" s="17"/>
      <c r="E62" s="16"/>
      <c r="F62" s="16"/>
      <c r="G62" s="16"/>
      <c r="H62" s="16"/>
      <c r="I62" s="19"/>
      <c r="J62" s="19"/>
      <c r="K62" s="39"/>
    </row>
    <row r="63" spans="1:11" ht="30" customHeight="1">
      <c r="A63" s="39"/>
      <c r="B63" s="16"/>
      <c r="C63" s="16"/>
      <c r="D63" s="17"/>
      <c r="E63" s="16"/>
      <c r="F63" s="16"/>
      <c r="G63" s="39"/>
      <c r="H63" s="16"/>
      <c r="I63" s="16"/>
      <c r="J63" s="16"/>
      <c r="K63" s="39"/>
    </row>
    <row r="64" spans="1:11" ht="30" customHeight="1">
      <c r="A64" s="39"/>
      <c r="B64" s="16"/>
      <c r="C64" s="16"/>
      <c r="D64" s="17"/>
      <c r="E64" s="16"/>
      <c r="F64" s="16"/>
      <c r="G64" s="39"/>
      <c r="H64" s="16"/>
      <c r="I64" s="16"/>
      <c r="J64" s="16"/>
      <c r="K64" s="39"/>
    </row>
    <row r="65" spans="1:11" ht="30" customHeight="1">
      <c r="A65" s="39"/>
      <c r="B65" s="16"/>
      <c r="C65" s="16"/>
      <c r="D65" s="17"/>
      <c r="E65" s="16"/>
      <c r="F65" s="16"/>
      <c r="G65" s="39"/>
      <c r="H65" s="16"/>
      <c r="I65" s="16"/>
      <c r="J65" s="16"/>
      <c r="K65" s="39"/>
    </row>
    <row r="66" spans="1:11" ht="30" customHeight="1">
      <c r="A66" s="39"/>
      <c r="B66" s="16"/>
      <c r="C66" s="16"/>
      <c r="D66" s="17"/>
      <c r="E66" s="16"/>
      <c r="F66" s="16"/>
      <c r="G66" s="37"/>
      <c r="H66" s="16"/>
      <c r="I66" s="19"/>
      <c r="J66" s="74"/>
      <c r="K66" s="39"/>
    </row>
    <row r="67" spans="1:11" ht="30" customHeight="1">
      <c r="A67" s="39"/>
      <c r="B67" s="16"/>
      <c r="C67" s="16"/>
      <c r="D67" s="17"/>
      <c r="E67" s="16"/>
      <c r="F67" s="16"/>
      <c r="G67" s="37"/>
      <c r="H67" s="16"/>
      <c r="I67" s="19"/>
      <c r="J67" s="74"/>
      <c r="K67" s="39"/>
    </row>
    <row r="68" spans="1:11" ht="30" customHeight="1">
      <c r="A68" s="39"/>
      <c r="B68" s="16"/>
      <c r="C68" s="16"/>
      <c r="D68" s="17"/>
      <c r="E68" s="16"/>
      <c r="F68" s="16"/>
      <c r="G68" s="16"/>
      <c r="H68" s="16"/>
      <c r="I68" s="19"/>
      <c r="J68" s="19"/>
      <c r="K68" s="39"/>
    </row>
    <row r="69" spans="1:11" ht="30" customHeight="1">
      <c r="A69" s="39"/>
      <c r="B69" s="16"/>
      <c r="C69" s="16"/>
      <c r="D69" s="17"/>
      <c r="E69" s="16"/>
      <c r="F69" s="16"/>
      <c r="G69" s="39"/>
      <c r="H69" s="16"/>
      <c r="I69" s="16"/>
      <c r="J69" s="16"/>
      <c r="K69" s="39"/>
    </row>
    <row r="70" spans="1:11" ht="30" customHeight="1">
      <c r="A70" s="39"/>
      <c r="B70" s="16"/>
      <c r="C70" s="16"/>
      <c r="D70" s="17"/>
      <c r="E70" s="16"/>
      <c r="F70" s="16"/>
      <c r="G70" s="39"/>
      <c r="H70" s="16"/>
      <c r="I70" s="16"/>
      <c r="J70" s="16"/>
      <c r="K70" s="39"/>
    </row>
    <row r="71" spans="1:11" ht="30" customHeight="1">
      <c r="A71" s="39"/>
      <c r="B71" s="16"/>
      <c r="C71" s="16"/>
      <c r="D71" s="17"/>
      <c r="E71" s="16"/>
      <c r="F71" s="16"/>
      <c r="G71" s="39"/>
      <c r="H71" s="16"/>
      <c r="I71" s="16"/>
      <c r="J71" s="16"/>
      <c r="K71" s="39"/>
    </row>
    <row r="72" spans="1:11" ht="30" customHeight="1">
      <c r="A72" s="39"/>
      <c r="B72" s="16"/>
      <c r="C72" s="16"/>
      <c r="D72" s="17"/>
      <c r="E72" s="16"/>
      <c r="F72" s="16"/>
      <c r="G72" s="39"/>
      <c r="H72" s="16"/>
      <c r="I72" s="16"/>
      <c r="J72" s="16"/>
      <c r="K72" s="39"/>
    </row>
    <row r="73" spans="1:11" ht="30" customHeight="1">
      <c r="A73" s="39"/>
      <c r="B73" s="16"/>
      <c r="C73" s="16"/>
      <c r="D73" s="17"/>
      <c r="E73" s="16"/>
      <c r="F73" s="16"/>
      <c r="G73" s="39"/>
      <c r="H73" s="16"/>
      <c r="I73" s="16"/>
      <c r="J73" s="16"/>
      <c r="K73" s="39"/>
    </row>
    <row r="74" spans="1:11" ht="30" customHeight="1">
      <c r="A74" s="39"/>
      <c r="B74" s="16"/>
      <c r="C74" s="16"/>
      <c r="D74" s="17"/>
      <c r="E74" s="16"/>
      <c r="F74" s="16"/>
      <c r="G74" s="39"/>
      <c r="H74" s="16"/>
      <c r="I74" s="16"/>
      <c r="J74" s="16"/>
      <c r="K74" s="39"/>
    </row>
    <row r="75" spans="1:11" ht="30" customHeight="1">
      <c r="A75" s="39"/>
      <c r="B75" s="16"/>
      <c r="C75" s="16"/>
      <c r="D75" s="17"/>
      <c r="E75" s="16"/>
      <c r="F75" s="16"/>
      <c r="G75" s="37"/>
      <c r="H75" s="16"/>
      <c r="I75" s="19"/>
      <c r="J75" s="74"/>
      <c r="K75" s="39"/>
    </row>
    <row r="76" spans="1:11" ht="30" customHeight="1">
      <c r="A76" s="39"/>
      <c r="B76" s="16"/>
      <c r="C76" s="16"/>
      <c r="D76" s="17"/>
      <c r="E76" s="16"/>
      <c r="F76" s="16"/>
      <c r="G76" s="37"/>
      <c r="H76" s="16"/>
      <c r="I76" s="19"/>
      <c r="J76" s="74"/>
      <c r="K76" s="39"/>
    </row>
    <row r="77" spans="1:11" ht="30" customHeight="1">
      <c r="A77" s="39"/>
      <c r="B77" s="16"/>
      <c r="C77" s="16"/>
      <c r="D77" s="17"/>
      <c r="E77" s="16"/>
      <c r="F77" s="16"/>
      <c r="G77" s="16"/>
      <c r="H77" s="16"/>
      <c r="I77" s="19"/>
      <c r="J77" s="19"/>
      <c r="K77" s="39"/>
    </row>
    <row r="78" spans="1:11" ht="30" customHeight="1">
      <c r="A78" s="39"/>
      <c r="B78" s="16"/>
      <c r="C78" s="16"/>
      <c r="D78" s="17"/>
      <c r="E78" s="16"/>
      <c r="F78" s="16"/>
      <c r="G78" s="39"/>
      <c r="H78" s="16"/>
      <c r="I78" s="16"/>
      <c r="J78" s="16"/>
      <c r="K78" s="39"/>
    </row>
    <row r="79" spans="1:11" ht="30" customHeight="1">
      <c r="A79" s="39"/>
      <c r="B79" s="16"/>
      <c r="C79" s="16"/>
      <c r="D79" s="17"/>
      <c r="E79" s="16"/>
      <c r="F79" s="16"/>
      <c r="G79" s="39"/>
      <c r="H79" s="16"/>
      <c r="I79" s="16"/>
      <c r="J79" s="16"/>
      <c r="K79" s="39"/>
    </row>
    <row r="80" spans="1:11" ht="30" customHeight="1">
      <c r="A80" s="39"/>
      <c r="B80" s="16"/>
      <c r="C80" s="16"/>
      <c r="D80" s="17"/>
      <c r="E80" s="16"/>
      <c r="F80" s="16"/>
      <c r="G80" s="39"/>
      <c r="H80" s="16"/>
      <c r="I80" s="16"/>
      <c r="J80" s="16"/>
      <c r="K80" s="39"/>
    </row>
    <row r="81" spans="1:11" ht="30" customHeight="1">
      <c r="A81" s="39"/>
      <c r="B81" s="16"/>
      <c r="C81" s="16"/>
      <c r="D81" s="17"/>
      <c r="E81" s="16"/>
      <c r="F81" s="16"/>
      <c r="G81" s="37"/>
      <c r="H81" s="16"/>
      <c r="I81" s="19"/>
      <c r="J81" s="74"/>
      <c r="K81" s="39"/>
    </row>
    <row r="82" spans="1:11" ht="30" customHeight="1">
      <c r="A82" s="39"/>
      <c r="B82" s="16"/>
      <c r="C82" s="16"/>
      <c r="D82" s="17"/>
      <c r="E82" s="16"/>
      <c r="F82" s="16"/>
      <c r="G82" s="37"/>
      <c r="H82" s="16"/>
      <c r="I82" s="19"/>
      <c r="J82" s="74"/>
      <c r="K82" s="39"/>
    </row>
    <row r="83" spans="1:11" ht="30" customHeight="1">
      <c r="A83" s="39"/>
      <c r="B83" s="16"/>
      <c r="C83" s="16"/>
      <c r="D83" s="17"/>
      <c r="E83" s="16"/>
      <c r="F83" s="16"/>
      <c r="G83" s="16"/>
      <c r="H83" s="16"/>
      <c r="I83" s="19"/>
      <c r="J83" s="19"/>
      <c r="K83" s="39"/>
    </row>
    <row r="84" spans="1:11" ht="30" customHeight="1">
      <c r="A84" s="39"/>
      <c r="B84" s="16"/>
      <c r="C84" s="16"/>
      <c r="D84" s="17"/>
      <c r="E84" s="16"/>
      <c r="F84" s="16"/>
      <c r="G84" s="39"/>
      <c r="H84" s="16"/>
      <c r="I84" s="16"/>
      <c r="J84" s="16"/>
      <c r="K84" s="39"/>
    </row>
    <row r="85" spans="1:11" ht="30" customHeight="1">
      <c r="A85" s="39"/>
      <c r="B85" s="16"/>
      <c r="C85" s="16"/>
      <c r="D85" s="17"/>
      <c r="E85" s="16"/>
      <c r="F85" s="16"/>
      <c r="G85" s="39"/>
      <c r="H85" s="16"/>
      <c r="I85" s="16"/>
      <c r="J85" s="16"/>
      <c r="K85" s="39"/>
    </row>
    <row r="86" spans="1:11" ht="30" customHeight="1">
      <c r="A86" s="39"/>
      <c r="B86" s="16"/>
      <c r="C86" s="16"/>
      <c r="D86" s="17"/>
      <c r="E86" s="16"/>
      <c r="F86" s="16"/>
      <c r="G86" s="39"/>
      <c r="H86" s="16"/>
      <c r="I86" s="16"/>
      <c r="J86" s="16"/>
      <c r="K86" s="39"/>
    </row>
    <row r="87" spans="1:11" ht="30" customHeight="1">
      <c r="A87" s="39"/>
      <c r="B87" s="16"/>
      <c r="C87" s="16"/>
      <c r="D87" s="17"/>
      <c r="E87" s="16"/>
      <c r="F87" s="16"/>
      <c r="G87" s="37"/>
      <c r="H87" s="16"/>
      <c r="I87" s="19"/>
      <c r="J87" s="74"/>
      <c r="K87" s="39"/>
    </row>
    <row r="88" spans="1:11" ht="30" customHeight="1">
      <c r="A88" s="39"/>
      <c r="B88" s="16"/>
      <c r="C88" s="16"/>
      <c r="D88" s="17"/>
      <c r="E88" s="16"/>
      <c r="F88" s="16"/>
      <c r="G88" s="37"/>
      <c r="H88" s="16"/>
      <c r="I88" s="19"/>
      <c r="J88" s="74"/>
      <c r="K88" s="39"/>
    </row>
    <row r="89" spans="1:11" ht="30" customHeight="1">
      <c r="A89" s="39"/>
      <c r="B89" s="16"/>
      <c r="C89" s="16"/>
      <c r="D89" s="17"/>
      <c r="E89" s="16"/>
      <c r="F89" s="16"/>
      <c r="G89" s="16"/>
      <c r="H89" s="16"/>
      <c r="I89" s="19"/>
      <c r="J89" s="19"/>
      <c r="K89" s="39"/>
    </row>
    <row r="90" spans="1:11" ht="30" customHeight="1">
      <c r="A90" s="39"/>
      <c r="B90" s="16"/>
      <c r="C90" s="16"/>
      <c r="D90" s="17"/>
      <c r="E90" s="16"/>
      <c r="F90" s="16"/>
      <c r="G90" s="39"/>
      <c r="H90" s="16"/>
      <c r="I90" s="16"/>
      <c r="J90" s="16"/>
      <c r="K90" s="39"/>
    </row>
    <row r="91" spans="1:11" ht="30" customHeight="1">
      <c r="A91" s="39"/>
      <c r="B91" s="16"/>
      <c r="C91" s="16"/>
      <c r="D91" s="17"/>
      <c r="E91" s="16"/>
      <c r="F91" s="16"/>
      <c r="G91" s="37"/>
      <c r="H91" s="16"/>
      <c r="I91" s="19"/>
      <c r="J91" s="74"/>
      <c r="K91" s="39"/>
    </row>
    <row r="92" spans="1:11" ht="30" customHeight="1">
      <c r="A92" s="39"/>
      <c r="B92" s="16"/>
      <c r="C92" s="16"/>
      <c r="D92" s="17"/>
      <c r="E92" s="16"/>
      <c r="F92" s="16"/>
      <c r="G92" s="37"/>
      <c r="H92" s="16"/>
      <c r="I92" s="19"/>
      <c r="J92" s="74"/>
      <c r="K92" s="39"/>
    </row>
    <row r="93" spans="1:11" ht="30" customHeight="1">
      <c r="A93" s="39"/>
      <c r="B93" s="16"/>
      <c r="C93" s="16"/>
      <c r="D93" s="17"/>
      <c r="E93" s="16"/>
      <c r="F93" s="16"/>
      <c r="G93" s="16"/>
      <c r="H93" s="16"/>
      <c r="I93" s="19"/>
      <c r="J93" s="19"/>
      <c r="K93" s="39"/>
    </row>
    <row r="94" spans="1:11" ht="30" customHeight="1">
      <c r="A94" s="39"/>
      <c r="B94" s="16"/>
      <c r="C94" s="16"/>
      <c r="D94" s="17"/>
      <c r="E94" s="16"/>
      <c r="F94" s="16"/>
      <c r="G94" s="39"/>
      <c r="H94" s="16"/>
      <c r="I94" s="16"/>
      <c r="J94" s="16"/>
      <c r="K94" s="39"/>
    </row>
    <row r="95" spans="1:11" ht="30" customHeight="1">
      <c r="A95" s="39"/>
      <c r="B95" s="16"/>
      <c r="C95" s="16"/>
      <c r="D95" s="17"/>
      <c r="E95" s="16"/>
      <c r="F95" s="16"/>
      <c r="G95" s="39"/>
      <c r="H95" s="16"/>
      <c r="I95" s="16"/>
      <c r="J95" s="16"/>
      <c r="K95" s="39"/>
    </row>
    <row r="96" spans="1:11" ht="30" customHeight="1">
      <c r="A96" s="39"/>
      <c r="B96" s="16"/>
      <c r="C96" s="16"/>
      <c r="D96" s="17"/>
      <c r="E96" s="16"/>
      <c r="F96" s="16"/>
      <c r="G96" s="39"/>
      <c r="H96" s="16"/>
      <c r="I96" s="16"/>
      <c r="J96" s="16"/>
      <c r="K96" s="39"/>
    </row>
    <row r="97" spans="1:11" ht="30" customHeight="1">
      <c r="A97" s="39"/>
      <c r="B97" s="16"/>
      <c r="C97" s="16"/>
      <c r="D97" s="17"/>
      <c r="E97" s="16"/>
      <c r="F97" s="16"/>
      <c r="G97" s="37"/>
      <c r="H97" s="16"/>
      <c r="I97" s="19"/>
      <c r="J97" s="74"/>
      <c r="K97" s="39"/>
    </row>
    <row r="98" spans="1:11" ht="30" customHeight="1">
      <c r="A98" s="39"/>
      <c r="B98" s="16"/>
      <c r="C98" s="16"/>
      <c r="D98" s="17"/>
      <c r="E98" s="16"/>
      <c r="F98" s="16"/>
      <c r="G98" s="37"/>
      <c r="H98" s="16"/>
      <c r="I98" s="19"/>
      <c r="J98" s="74"/>
      <c r="K98" s="39"/>
    </row>
    <row r="99" spans="1:11" ht="30" customHeight="1">
      <c r="A99" s="39"/>
      <c r="B99" s="16"/>
      <c r="C99" s="16"/>
      <c r="D99" s="17"/>
      <c r="E99" s="16"/>
      <c r="F99" s="16"/>
      <c r="G99" s="16"/>
      <c r="H99" s="16"/>
      <c r="I99" s="19"/>
      <c r="J99" s="19"/>
      <c r="K99" s="39"/>
    </row>
    <row r="100" spans="1:11" ht="30" customHeight="1">
      <c r="A100" s="39"/>
      <c r="B100" s="16"/>
      <c r="C100" s="16"/>
      <c r="D100" s="17"/>
      <c r="E100" s="16"/>
      <c r="F100" s="16"/>
      <c r="G100" s="39"/>
      <c r="H100" s="16"/>
      <c r="I100" s="16"/>
      <c r="J100" s="16"/>
      <c r="K100" s="39"/>
    </row>
    <row r="101" spans="1:11" ht="30" customHeight="1">
      <c r="A101" s="39"/>
      <c r="B101" s="16"/>
      <c r="C101" s="16"/>
      <c r="D101" s="17"/>
      <c r="E101" s="16"/>
      <c r="F101" s="16"/>
      <c r="G101" s="39"/>
      <c r="H101" s="16"/>
      <c r="I101" s="16"/>
      <c r="J101" s="16"/>
      <c r="K101" s="39"/>
    </row>
    <row r="102" spans="1:11" ht="30" customHeight="1">
      <c r="A102" s="39"/>
      <c r="B102" s="16"/>
      <c r="C102" s="16"/>
      <c r="D102" s="17"/>
      <c r="E102" s="16"/>
      <c r="F102" s="16"/>
      <c r="G102" s="39"/>
      <c r="H102" s="16"/>
      <c r="I102" s="16"/>
      <c r="J102" s="16"/>
      <c r="K102" s="39"/>
    </row>
    <row r="103" spans="1:11" ht="30" customHeight="1">
      <c r="A103" s="39"/>
      <c r="B103" s="16"/>
      <c r="C103" s="16"/>
      <c r="D103" s="17"/>
      <c r="E103" s="16"/>
      <c r="F103" s="16"/>
      <c r="G103" s="37"/>
      <c r="H103" s="16"/>
      <c r="I103" s="19"/>
      <c r="J103" s="74"/>
      <c r="K103" s="39"/>
    </row>
    <row r="104" spans="1:11" ht="30" customHeight="1">
      <c r="A104" s="39"/>
      <c r="B104" s="16"/>
      <c r="C104" s="16"/>
      <c r="D104" s="17"/>
      <c r="E104" s="16"/>
      <c r="F104" s="16"/>
      <c r="G104" s="37"/>
      <c r="H104" s="16"/>
      <c r="I104" s="19"/>
      <c r="J104" s="74"/>
      <c r="K104" s="39"/>
    </row>
    <row r="105" spans="1:11" ht="30" customHeight="1">
      <c r="A105" s="39"/>
      <c r="B105" s="16"/>
      <c r="C105" s="16"/>
      <c r="D105" s="17"/>
      <c r="E105" s="16"/>
      <c r="F105" s="16"/>
      <c r="G105" s="16"/>
      <c r="H105" s="16"/>
      <c r="I105" s="19"/>
      <c r="J105" s="19"/>
      <c r="K105" s="39"/>
    </row>
    <row r="106" spans="1:11" ht="30" customHeight="1">
      <c r="A106" s="39"/>
      <c r="B106" s="16"/>
      <c r="C106" s="16"/>
      <c r="D106" s="17"/>
      <c r="E106" s="16"/>
      <c r="F106" s="16"/>
      <c r="G106" s="39"/>
      <c r="H106" s="16"/>
      <c r="I106" s="16"/>
      <c r="J106" s="16"/>
      <c r="K106" s="39"/>
    </row>
  </sheetData>
  <mergeCells count="2">
    <mergeCell ref="A1:F1"/>
    <mergeCell ref="G1:K1"/>
  </mergeCells>
  <phoneticPr fontId="8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H18" sqref="H18"/>
    </sheetView>
  </sheetViews>
  <sheetFormatPr baseColWidth="10" defaultColWidth="8.83203125" defaultRowHeight="32.25" customHeight="1" x14ac:dyDescent="0"/>
  <cols>
    <col min="1" max="1" width="12.33203125" customWidth="1"/>
    <col min="2" max="2" width="29" customWidth="1"/>
    <col min="3" max="3" width="30.83203125" customWidth="1"/>
    <col min="4" max="4" width="30.33203125" customWidth="1"/>
    <col min="5" max="5" width="17.5" customWidth="1"/>
    <col min="6" max="6" width="12.33203125" customWidth="1"/>
    <col min="7" max="7" width="14" customWidth="1"/>
    <col min="9" max="9" width="19.33203125" customWidth="1"/>
    <col min="10" max="10" width="21.1640625" customWidth="1"/>
    <col min="11" max="11" width="52.5" customWidth="1"/>
  </cols>
  <sheetData>
    <row r="1" spans="1:11" ht="32.25" customHeight="1">
      <c r="A1" s="1" t="s">
        <v>12</v>
      </c>
      <c r="B1" s="2"/>
      <c r="C1" s="3"/>
      <c r="D1" s="4"/>
      <c r="E1" s="5"/>
      <c r="F1" s="6"/>
      <c r="G1" s="6"/>
      <c r="H1" s="6"/>
      <c r="I1" s="6"/>
      <c r="J1" s="6"/>
      <c r="K1" s="6"/>
    </row>
    <row r="2" spans="1:11" ht="32.25" customHeight="1" thickBot="1">
      <c r="A2" s="7" t="s">
        <v>0</v>
      </c>
      <c r="B2" s="8"/>
      <c r="C2" s="8"/>
      <c r="D2" s="9"/>
      <c r="E2" s="10"/>
      <c r="F2" s="11"/>
      <c r="G2" s="11"/>
      <c r="H2" s="11"/>
      <c r="I2" s="11"/>
      <c r="J2" s="11"/>
      <c r="K2" s="11"/>
    </row>
    <row r="3" spans="1:11" ht="32.25" customHeight="1" thickBot="1">
      <c r="A3" s="12" t="s">
        <v>1</v>
      </c>
      <c r="B3" s="13" t="s">
        <v>2</v>
      </c>
      <c r="C3" s="13" t="s">
        <v>3</v>
      </c>
      <c r="D3" s="14" t="s">
        <v>4</v>
      </c>
      <c r="E3" s="13" t="s">
        <v>5</v>
      </c>
      <c r="F3" s="13" t="s">
        <v>6</v>
      </c>
      <c r="G3" s="13" t="s">
        <v>7</v>
      </c>
      <c r="H3" s="13" t="s">
        <v>8</v>
      </c>
      <c r="I3" s="13" t="s">
        <v>9</v>
      </c>
      <c r="J3" s="13" t="s">
        <v>10</v>
      </c>
      <c r="K3" s="15" t="s">
        <v>11</v>
      </c>
    </row>
    <row r="4" spans="1:11" ht="32.25" customHeight="1">
      <c r="A4" s="35"/>
      <c r="B4" s="16" t="s">
        <v>13</v>
      </c>
      <c r="C4" s="20" t="s">
        <v>14</v>
      </c>
      <c r="D4" s="21" t="s">
        <v>15</v>
      </c>
      <c r="E4" s="20">
        <v>3</v>
      </c>
      <c r="F4" s="20">
        <v>1</v>
      </c>
      <c r="G4" s="20" t="s">
        <v>16</v>
      </c>
      <c r="H4" s="36" t="s">
        <v>17</v>
      </c>
      <c r="I4" s="19">
        <v>42812</v>
      </c>
      <c r="J4" s="16" t="s">
        <v>18</v>
      </c>
      <c r="K4" s="16"/>
    </row>
    <row r="5" spans="1:11" ht="32.25" customHeight="1">
      <c r="A5" s="37">
        <v>2</v>
      </c>
      <c r="B5" s="20" t="s">
        <v>19</v>
      </c>
      <c r="C5" s="16" t="s">
        <v>20</v>
      </c>
      <c r="D5" s="17" t="s">
        <v>21</v>
      </c>
      <c r="E5" s="16">
        <v>1</v>
      </c>
      <c r="F5" s="16">
        <v>1</v>
      </c>
      <c r="G5" s="16" t="s">
        <v>16</v>
      </c>
      <c r="H5" s="20" t="s">
        <v>22</v>
      </c>
      <c r="I5" s="22">
        <v>42812</v>
      </c>
      <c r="J5" s="38" t="s">
        <v>23</v>
      </c>
      <c r="K5" s="39"/>
    </row>
    <row r="6" spans="1:11" ht="32.25" customHeight="1">
      <c r="A6" s="35">
        <v>5</v>
      </c>
      <c r="B6" s="16" t="s">
        <v>24</v>
      </c>
      <c r="C6" s="16" t="s">
        <v>25</v>
      </c>
      <c r="D6" s="17" t="s">
        <v>26</v>
      </c>
      <c r="E6" s="16">
        <v>4</v>
      </c>
      <c r="F6" s="16">
        <v>1</v>
      </c>
      <c r="G6" s="18" t="s">
        <v>16</v>
      </c>
      <c r="H6" s="20" t="s">
        <v>22</v>
      </c>
      <c r="I6" s="22">
        <v>42812</v>
      </c>
      <c r="J6" s="16" t="s">
        <v>27</v>
      </c>
      <c r="K6" s="40" t="s">
        <v>28</v>
      </c>
    </row>
    <row r="7" spans="1:11" ht="32.25" customHeight="1">
      <c r="A7" s="39">
        <v>12</v>
      </c>
      <c r="B7" s="20" t="s">
        <v>29</v>
      </c>
      <c r="C7" s="20" t="s">
        <v>30</v>
      </c>
      <c r="D7" s="21" t="s">
        <v>31</v>
      </c>
      <c r="E7" s="20">
        <v>2</v>
      </c>
      <c r="F7" s="20">
        <v>1</v>
      </c>
      <c r="G7" s="20" t="s">
        <v>16</v>
      </c>
      <c r="H7" s="20" t="s">
        <v>22</v>
      </c>
      <c r="I7" s="22">
        <v>42812</v>
      </c>
      <c r="J7" s="20" t="s">
        <v>32</v>
      </c>
      <c r="K7" s="35"/>
    </row>
    <row r="8" spans="1:11" ht="32.25" customHeight="1">
      <c r="A8" s="35">
        <v>17</v>
      </c>
      <c r="B8" s="20" t="s">
        <v>19</v>
      </c>
      <c r="C8" s="20" t="s">
        <v>33</v>
      </c>
      <c r="D8" s="21" t="s">
        <v>34</v>
      </c>
      <c r="E8" s="20">
        <v>4</v>
      </c>
      <c r="F8" s="20">
        <v>1</v>
      </c>
      <c r="G8" s="20" t="s">
        <v>16</v>
      </c>
      <c r="H8" s="20" t="s">
        <v>22</v>
      </c>
      <c r="I8" s="22">
        <v>42812</v>
      </c>
      <c r="J8" s="20" t="s">
        <v>23</v>
      </c>
      <c r="K8" s="35"/>
    </row>
    <row r="9" spans="1:11" ht="32.25" customHeight="1">
      <c r="A9" s="35"/>
      <c r="B9" s="20" t="s">
        <v>19</v>
      </c>
      <c r="C9" s="20" t="s">
        <v>35</v>
      </c>
      <c r="D9" s="21" t="s">
        <v>36</v>
      </c>
      <c r="E9" s="20">
        <v>3</v>
      </c>
      <c r="F9" s="20">
        <v>1</v>
      </c>
      <c r="G9" s="20" t="s">
        <v>16</v>
      </c>
      <c r="H9" s="36" t="s">
        <v>37</v>
      </c>
      <c r="I9" s="22">
        <v>42812</v>
      </c>
      <c r="J9" s="22" t="s">
        <v>23</v>
      </c>
      <c r="K9" s="35"/>
    </row>
    <row r="10" spans="1:11" ht="32.25" customHeight="1">
      <c r="A10" s="39">
        <v>7</v>
      </c>
      <c r="B10" s="20" t="s">
        <v>38</v>
      </c>
      <c r="C10" s="20" t="s">
        <v>39</v>
      </c>
      <c r="D10" s="21" t="s">
        <v>40</v>
      </c>
      <c r="E10" s="20">
        <v>1</v>
      </c>
      <c r="F10" s="20">
        <v>0</v>
      </c>
      <c r="G10" s="20" t="s">
        <v>16</v>
      </c>
      <c r="H10" s="20" t="s">
        <v>41</v>
      </c>
      <c r="I10" s="22">
        <v>42812</v>
      </c>
      <c r="J10" s="20" t="s">
        <v>42</v>
      </c>
      <c r="K10" s="25"/>
    </row>
    <row r="11" spans="1:11" ht="32.25" customHeight="1">
      <c r="A11" s="16"/>
      <c r="B11" s="16"/>
      <c r="C11" s="25"/>
      <c r="D11" s="17"/>
      <c r="E11" s="16"/>
      <c r="F11" s="16"/>
      <c r="G11" s="16"/>
      <c r="H11" s="20"/>
      <c r="I11" s="22"/>
      <c r="J11" s="16"/>
      <c r="K11" s="16"/>
    </row>
    <row r="12" spans="1:11" ht="32.25" customHeight="1">
      <c r="A12" s="16"/>
      <c r="B12" s="23"/>
      <c r="C12" s="16"/>
      <c r="D12" s="24"/>
      <c r="E12" s="41">
        <f>SUM(E4:E11)</f>
        <v>18</v>
      </c>
      <c r="F12" s="16"/>
      <c r="G12" s="16"/>
      <c r="H12" s="16"/>
      <c r="I12" s="19"/>
      <c r="J12" s="16"/>
      <c r="K12" s="23"/>
    </row>
    <row r="13" spans="1:11" ht="32.25" customHeight="1">
      <c r="A13" s="16"/>
      <c r="B13" s="20"/>
      <c r="C13" s="20"/>
      <c r="D13" s="21"/>
      <c r="E13" s="20"/>
      <c r="F13" s="20"/>
      <c r="G13" s="20"/>
      <c r="H13" s="20"/>
      <c r="I13" s="22"/>
      <c r="J13" s="20"/>
      <c r="K13" s="26"/>
    </row>
    <row r="14" spans="1:11" ht="32.25" customHeight="1">
      <c r="A14" s="16"/>
      <c r="B14" s="16"/>
      <c r="C14" s="16"/>
      <c r="D14" s="17"/>
      <c r="E14" s="16"/>
      <c r="F14" s="16"/>
      <c r="G14" s="16"/>
      <c r="H14" s="16"/>
      <c r="I14" s="19"/>
      <c r="J14" s="19"/>
      <c r="K14" s="16"/>
    </row>
    <row r="15" spans="1:11" ht="32.25" customHeight="1">
      <c r="A15" s="16"/>
      <c r="B15" s="16"/>
      <c r="C15" s="16"/>
      <c r="D15" s="17"/>
      <c r="E15" s="16"/>
      <c r="F15" s="16"/>
      <c r="G15" s="16"/>
      <c r="H15" s="16"/>
      <c r="I15" s="19"/>
      <c r="J15" s="19"/>
      <c r="K15" s="16"/>
    </row>
    <row r="16" spans="1:11" ht="32.25" customHeight="1">
      <c r="A16" s="16"/>
      <c r="B16" s="16"/>
      <c r="C16" s="16"/>
      <c r="D16" s="17"/>
      <c r="E16" s="16"/>
      <c r="F16" s="16"/>
      <c r="G16" s="16"/>
      <c r="H16" s="16"/>
      <c r="I16" s="19"/>
      <c r="J16" s="19"/>
      <c r="K16" s="16"/>
    </row>
    <row r="17" spans="1:11" ht="32.25" customHeight="1">
      <c r="A17" s="5"/>
      <c r="B17" s="27"/>
      <c r="C17" s="27"/>
      <c r="D17" s="27"/>
      <c r="E17" s="27"/>
      <c r="F17" s="28"/>
      <c r="G17" s="29"/>
      <c r="H17" s="27"/>
      <c r="I17" s="30"/>
      <c r="J17" s="27"/>
      <c r="K17" s="31"/>
    </row>
    <row r="18" spans="1:11" ht="32.25" customHeight="1">
      <c r="A18" s="27"/>
      <c r="B18" s="25"/>
      <c r="C18" s="25"/>
      <c r="D18" s="25"/>
      <c r="E18" s="25"/>
      <c r="F18" s="25"/>
      <c r="G18" s="32"/>
      <c r="H18" s="25"/>
      <c r="I18" s="33"/>
      <c r="J18" s="25"/>
      <c r="K18" s="34"/>
    </row>
    <row r="19" spans="1:11" ht="32.25" customHeight="1">
      <c r="A19" s="5"/>
      <c r="B19" s="27"/>
      <c r="C19" s="27"/>
      <c r="D19" s="27"/>
      <c r="E19" s="27"/>
      <c r="F19" s="28"/>
      <c r="G19" s="29"/>
      <c r="H19" s="27"/>
      <c r="I19" s="30"/>
      <c r="J19" s="27"/>
      <c r="K19" s="31"/>
    </row>
    <row r="20" spans="1:11" ht="32.25" customHeight="1">
      <c r="A20" s="5"/>
      <c r="B20" s="27"/>
      <c r="C20" s="27"/>
      <c r="D20" s="27"/>
      <c r="E20" s="27"/>
      <c r="F20" s="28"/>
      <c r="G20" s="29"/>
      <c r="H20" s="27"/>
      <c r="I20" s="30"/>
      <c r="J20" s="27"/>
      <c r="K20" s="31"/>
    </row>
    <row r="21" spans="1:11" ht="32.25" customHeight="1">
      <c r="A21" s="5"/>
      <c r="B21" s="27"/>
      <c r="C21" s="27"/>
      <c r="D21" s="27"/>
      <c r="E21" s="27"/>
      <c r="F21" s="28"/>
      <c r="G21" s="29"/>
      <c r="H21" s="27"/>
      <c r="I21" s="30"/>
      <c r="J21" s="27"/>
      <c r="K21" s="31"/>
    </row>
    <row r="22" spans="1:11" ht="32.25" customHeight="1">
      <c r="A22" s="5"/>
      <c r="B22" s="27"/>
      <c r="C22" s="27"/>
      <c r="D22" s="27"/>
      <c r="E22" s="27"/>
      <c r="F22" s="28"/>
      <c r="G22" s="29"/>
      <c r="H22" s="27"/>
      <c r="I22" s="30"/>
      <c r="J22" s="27"/>
      <c r="K22" s="31"/>
    </row>
    <row r="23" spans="1:11" ht="32.25" customHeight="1">
      <c r="A23" s="5"/>
      <c r="B23" s="27"/>
      <c r="C23" s="27"/>
      <c r="D23" s="27"/>
      <c r="E23" s="27"/>
      <c r="F23" s="28"/>
      <c r="G23" s="29"/>
      <c r="H23" s="27"/>
      <c r="I23" s="30"/>
      <c r="J23" s="27"/>
      <c r="K23" s="31"/>
    </row>
    <row r="24" spans="1:11" ht="32.25" customHeight="1">
      <c r="A24" s="5"/>
      <c r="B24" s="27"/>
      <c r="C24" s="27"/>
      <c r="D24" s="27"/>
      <c r="E24" s="27"/>
      <c r="F24" s="28"/>
      <c r="G24" s="29"/>
      <c r="H24" s="27"/>
      <c r="I24" s="30"/>
      <c r="J24" s="27"/>
      <c r="K24" s="31"/>
    </row>
    <row r="25" spans="1:11" ht="32.25" customHeight="1">
      <c r="A25" s="5"/>
      <c r="B25" s="27"/>
      <c r="C25" s="27"/>
      <c r="D25" s="27"/>
      <c r="E25" s="27"/>
      <c r="F25" s="28"/>
      <c r="G25" s="29"/>
      <c r="H25" s="27"/>
      <c r="I25" s="30"/>
      <c r="J25" s="27"/>
      <c r="K25" s="31"/>
    </row>
  </sheetData>
  <phoneticPr fontId="8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opLeftCell="A22" workbookViewId="0">
      <selection activeCell="G45" sqref="G45"/>
    </sheetView>
  </sheetViews>
  <sheetFormatPr baseColWidth="10" defaultColWidth="8.83203125" defaultRowHeight="14" x14ac:dyDescent="0"/>
  <cols>
    <col min="2" max="2" width="19.83203125" customWidth="1"/>
    <col min="5" max="5" width="26.6640625" customWidth="1"/>
    <col min="6" max="6" width="5.5" bestFit="1" customWidth="1"/>
    <col min="7" max="7" width="10" customWidth="1"/>
    <col min="8" max="8" width="7.5" bestFit="1" customWidth="1"/>
    <col min="9" max="10" width="5.5" bestFit="1" customWidth="1"/>
    <col min="11" max="11" width="10.1640625" customWidth="1"/>
    <col min="12" max="12" width="7.83203125" bestFit="1" customWidth="1"/>
    <col min="13" max="13" width="5.5" bestFit="1" customWidth="1"/>
    <col min="14" max="14" width="7.6640625" bestFit="1" customWidth="1"/>
    <col min="15" max="15" width="28.33203125" customWidth="1"/>
    <col min="16" max="16" width="20.5" customWidth="1"/>
    <col min="17" max="17" width="13.5" bestFit="1" customWidth="1"/>
    <col min="18" max="18" width="14.83203125" bestFit="1" customWidth="1"/>
  </cols>
  <sheetData>
    <row r="1" spans="1:18" ht="21">
      <c r="A1" s="366">
        <v>42812</v>
      </c>
      <c r="Q1" s="367"/>
      <c r="R1" s="367"/>
    </row>
    <row r="2" spans="1:18">
      <c r="Q2" s="367"/>
      <c r="R2" s="367"/>
    </row>
    <row r="3" spans="1:18" ht="23">
      <c r="A3" s="368" t="s">
        <v>630</v>
      </c>
      <c r="Q3" s="367"/>
      <c r="R3" s="367"/>
    </row>
    <row r="4" spans="1:18" ht="15" thickBot="1">
      <c r="Q4" s="367"/>
      <c r="R4" s="367"/>
    </row>
    <row r="5" spans="1:18" ht="27">
      <c r="A5" s="369" t="s">
        <v>631</v>
      </c>
      <c r="B5" s="370"/>
      <c r="C5" s="371"/>
      <c r="D5" s="372"/>
      <c r="E5" s="373"/>
      <c r="F5" s="373"/>
      <c r="G5" s="372"/>
      <c r="H5" s="373"/>
      <c r="I5" s="373"/>
      <c r="J5" s="374"/>
      <c r="K5" s="375"/>
      <c r="L5" s="376"/>
      <c r="M5" s="373"/>
      <c r="N5" s="373"/>
      <c r="O5" s="377" t="s">
        <v>632</v>
      </c>
      <c r="P5" s="378"/>
      <c r="Q5" s="379"/>
      <c r="R5" s="380"/>
    </row>
    <row r="6" spans="1:18">
      <c r="A6" s="381" t="s">
        <v>633</v>
      </c>
      <c r="B6" s="382" t="s">
        <v>634</v>
      </c>
      <c r="C6" s="383" t="s">
        <v>635</v>
      </c>
      <c r="D6" s="384" t="s">
        <v>636</v>
      </c>
      <c r="E6" s="384" t="s">
        <v>637</v>
      </c>
      <c r="F6" s="385" t="s">
        <v>638</v>
      </c>
      <c r="G6" s="384" t="s">
        <v>639</v>
      </c>
      <c r="H6" s="384" t="s">
        <v>640</v>
      </c>
      <c r="I6" s="386" t="s">
        <v>641</v>
      </c>
      <c r="J6" s="385" t="s">
        <v>642</v>
      </c>
      <c r="K6" s="387" t="s">
        <v>639</v>
      </c>
      <c r="L6" s="384" t="s">
        <v>640</v>
      </c>
      <c r="M6" s="386" t="s">
        <v>641</v>
      </c>
      <c r="N6" s="386" t="s">
        <v>643</v>
      </c>
      <c r="O6" s="388" t="s">
        <v>644</v>
      </c>
      <c r="P6" s="389" t="s">
        <v>645</v>
      </c>
      <c r="Q6" s="388" t="s">
        <v>646</v>
      </c>
      <c r="R6" s="390" t="s">
        <v>647</v>
      </c>
    </row>
    <row r="7" spans="1:18" ht="21">
      <c r="A7" s="391" t="s">
        <v>648</v>
      </c>
      <c r="B7" s="392"/>
      <c r="C7" s="393"/>
      <c r="D7" s="393"/>
      <c r="E7" s="367"/>
      <c r="F7" s="367"/>
      <c r="G7" s="367"/>
      <c r="H7" s="367"/>
      <c r="I7" s="367"/>
      <c r="J7" s="367"/>
      <c r="K7" s="367"/>
      <c r="L7" s="367"/>
      <c r="M7" s="367"/>
      <c r="N7" s="367"/>
      <c r="O7" s="367"/>
      <c r="P7" s="392"/>
      <c r="Q7" s="394"/>
      <c r="R7" s="395"/>
    </row>
    <row r="8" spans="1:18">
      <c r="A8" s="396" t="s">
        <v>649</v>
      </c>
      <c r="B8" s="397" t="s">
        <v>650</v>
      </c>
      <c r="C8" s="398">
        <v>2</v>
      </c>
      <c r="D8" s="399">
        <v>1</v>
      </c>
      <c r="E8" s="397" t="s">
        <v>651</v>
      </c>
      <c r="F8" s="400">
        <v>42811</v>
      </c>
      <c r="G8" s="397" t="s">
        <v>652</v>
      </c>
      <c r="H8" s="397" t="s">
        <v>653</v>
      </c>
      <c r="I8" s="401">
        <v>0.87291666666666667</v>
      </c>
      <c r="J8" s="400">
        <v>42813</v>
      </c>
      <c r="K8" s="397" t="s">
        <v>49</v>
      </c>
      <c r="L8" s="397"/>
      <c r="M8" s="401"/>
      <c r="N8" s="402" t="s">
        <v>654</v>
      </c>
      <c r="O8" s="402"/>
      <c r="P8" s="402" t="s">
        <v>655</v>
      </c>
      <c r="Q8" s="403" t="s">
        <v>501</v>
      </c>
      <c r="R8" s="404" t="s">
        <v>502</v>
      </c>
    </row>
    <row r="9" spans="1:18" ht="21">
      <c r="A9" s="391" t="s">
        <v>656</v>
      </c>
      <c r="B9" s="392"/>
      <c r="C9" s="393"/>
      <c r="D9" s="393"/>
      <c r="E9" s="367"/>
      <c r="F9" s="367"/>
      <c r="G9" s="367"/>
      <c r="H9" s="367"/>
      <c r="I9" s="367"/>
      <c r="J9" s="367"/>
      <c r="K9" s="367"/>
      <c r="L9" s="367"/>
      <c r="M9" s="367"/>
      <c r="N9" s="367"/>
      <c r="O9" s="367"/>
      <c r="P9" s="392"/>
      <c r="Q9" s="394"/>
      <c r="R9" s="395"/>
    </row>
    <row r="10" spans="1:18" s="405" customFormat="1" ht="13">
      <c r="A10" s="396" t="s">
        <v>657</v>
      </c>
      <c r="B10" s="397" t="s">
        <v>658</v>
      </c>
      <c r="C10" s="397">
        <v>3</v>
      </c>
      <c r="D10" s="399">
        <v>1</v>
      </c>
      <c r="E10" s="397" t="s">
        <v>659</v>
      </c>
      <c r="F10" s="400">
        <v>42811</v>
      </c>
      <c r="G10" s="397" t="s">
        <v>660</v>
      </c>
      <c r="H10" s="397" t="s">
        <v>661</v>
      </c>
      <c r="I10" s="401">
        <v>0.79861111111111116</v>
      </c>
      <c r="J10" s="400">
        <v>42817</v>
      </c>
      <c r="K10" s="397"/>
      <c r="L10" s="397"/>
      <c r="M10" s="401"/>
      <c r="N10" s="397" t="s">
        <v>662</v>
      </c>
      <c r="O10" s="397"/>
      <c r="P10" s="402" t="s">
        <v>663</v>
      </c>
      <c r="Q10" s="403" t="s">
        <v>501</v>
      </c>
      <c r="R10" s="404" t="s">
        <v>502</v>
      </c>
    </row>
    <row r="11" spans="1:18" ht="21">
      <c r="A11" s="391" t="s">
        <v>664</v>
      </c>
      <c r="B11" s="392"/>
      <c r="C11" s="393"/>
      <c r="D11" s="393"/>
      <c r="E11" s="367"/>
      <c r="F11" s="367"/>
      <c r="G11" s="367"/>
      <c r="H11" s="367"/>
      <c r="I11" s="367"/>
      <c r="J11" s="367"/>
      <c r="K11" s="367"/>
      <c r="L11" s="367"/>
      <c r="M11" s="367"/>
      <c r="N11" s="367"/>
      <c r="O11" s="367"/>
      <c r="P11" s="392"/>
      <c r="Q11" s="394"/>
      <c r="R11" s="395"/>
    </row>
    <row r="12" spans="1:18" s="405" customFormat="1" ht="13">
      <c r="A12" s="396" t="s">
        <v>665</v>
      </c>
      <c r="B12" s="397" t="s">
        <v>666</v>
      </c>
      <c r="C12" s="397">
        <v>3</v>
      </c>
      <c r="D12" s="399">
        <v>1</v>
      </c>
      <c r="E12" s="397" t="s">
        <v>667</v>
      </c>
      <c r="F12" s="400">
        <v>42811</v>
      </c>
      <c r="G12" s="397" t="s">
        <v>668</v>
      </c>
      <c r="H12" s="397" t="s">
        <v>669</v>
      </c>
      <c r="I12" s="401">
        <v>0.29166666666666669</v>
      </c>
      <c r="J12" s="400">
        <v>42818</v>
      </c>
      <c r="K12" s="397" t="s">
        <v>668</v>
      </c>
      <c r="L12" s="397" t="s">
        <v>670</v>
      </c>
      <c r="M12" s="401">
        <v>0.91666666666666663</v>
      </c>
      <c r="N12" s="397" t="s">
        <v>671</v>
      </c>
      <c r="O12" s="397"/>
      <c r="P12" s="402" t="s">
        <v>672</v>
      </c>
      <c r="Q12" s="403" t="s">
        <v>501</v>
      </c>
      <c r="R12" s="404" t="s">
        <v>502</v>
      </c>
    </row>
    <row r="13" spans="1:18" s="405" customFormat="1" ht="13">
      <c r="A13" s="406" t="s">
        <v>673</v>
      </c>
      <c r="B13" s="407" t="s">
        <v>674</v>
      </c>
      <c r="C13" s="397">
        <v>2</v>
      </c>
      <c r="D13" s="399">
        <v>1</v>
      </c>
      <c r="E13" s="407" t="s">
        <v>675</v>
      </c>
      <c r="F13" s="408">
        <v>42811</v>
      </c>
      <c r="G13" s="407"/>
      <c r="H13" s="407"/>
      <c r="I13" s="409">
        <v>0.77013888888888893</v>
      </c>
      <c r="J13" s="408">
        <v>42818</v>
      </c>
      <c r="K13" s="407" t="s">
        <v>676</v>
      </c>
      <c r="L13" s="407"/>
      <c r="M13" s="409"/>
      <c r="N13" s="407" t="s">
        <v>671</v>
      </c>
      <c r="O13" s="407"/>
      <c r="P13" s="402" t="s">
        <v>677</v>
      </c>
      <c r="Q13" s="403"/>
      <c r="R13" s="410"/>
    </row>
    <row r="14" spans="1:18" s="405" customFormat="1" ht="36">
      <c r="A14" s="396" t="s">
        <v>678</v>
      </c>
      <c r="B14" s="397" t="s">
        <v>679</v>
      </c>
      <c r="C14" s="397">
        <v>2</v>
      </c>
      <c r="D14" s="399">
        <v>1</v>
      </c>
      <c r="E14" s="397" t="s">
        <v>680</v>
      </c>
      <c r="F14" s="400">
        <v>42446</v>
      </c>
      <c r="G14" s="397" t="s">
        <v>652</v>
      </c>
      <c r="H14" s="397" t="s">
        <v>681</v>
      </c>
      <c r="I14" s="401">
        <v>0.31180555555555556</v>
      </c>
      <c r="J14" s="400">
        <v>42454</v>
      </c>
      <c r="K14" s="397" t="s">
        <v>652</v>
      </c>
      <c r="L14" s="397"/>
      <c r="M14" s="401"/>
      <c r="N14" s="397" t="s">
        <v>682</v>
      </c>
      <c r="O14" s="402" t="s">
        <v>683</v>
      </c>
      <c r="P14" s="402" t="s">
        <v>684</v>
      </c>
      <c r="Q14" s="403" t="s">
        <v>501</v>
      </c>
      <c r="R14" s="404" t="s">
        <v>502</v>
      </c>
    </row>
    <row r="15" spans="1:18" s="405" customFormat="1" ht="60">
      <c r="A15" s="396" t="s">
        <v>685</v>
      </c>
      <c r="B15" s="402" t="s">
        <v>686</v>
      </c>
      <c r="C15" s="397">
        <v>2</v>
      </c>
      <c r="D15" s="399">
        <v>1</v>
      </c>
      <c r="E15" s="397" t="s">
        <v>687</v>
      </c>
      <c r="F15" s="400">
        <v>42811</v>
      </c>
      <c r="G15" s="397" t="s">
        <v>688</v>
      </c>
      <c r="H15" s="397"/>
      <c r="I15" s="401"/>
      <c r="J15" s="400">
        <v>42819</v>
      </c>
      <c r="K15" s="397"/>
      <c r="L15" s="397"/>
      <c r="M15" s="401"/>
      <c r="N15" s="397" t="s">
        <v>682</v>
      </c>
      <c r="O15" s="402" t="s">
        <v>689</v>
      </c>
      <c r="P15" s="402"/>
      <c r="Q15" s="403" t="s">
        <v>501</v>
      </c>
      <c r="R15" s="404" t="s">
        <v>502</v>
      </c>
    </row>
    <row r="16" spans="1:18" ht="15" thickBot="1">
      <c r="A16" s="411" t="s">
        <v>690</v>
      </c>
      <c r="B16" s="412"/>
      <c r="C16" s="413">
        <f>SUM(C6:C15)</f>
        <v>14</v>
      </c>
      <c r="D16" s="414">
        <f>SUM(D6:D15)</f>
        <v>6</v>
      </c>
      <c r="E16" s="415"/>
      <c r="F16" s="416"/>
      <c r="G16" s="415"/>
      <c r="H16" s="415"/>
      <c r="I16" s="415"/>
      <c r="J16" s="416"/>
      <c r="K16" s="415"/>
      <c r="L16" s="415"/>
      <c r="M16" s="415"/>
      <c r="N16" s="415"/>
      <c r="O16" s="415"/>
      <c r="P16" s="415"/>
      <c r="Q16" s="417"/>
      <c r="R16" s="418"/>
    </row>
    <row r="17" spans="1:18" ht="15" thickBot="1"/>
    <row r="18" spans="1:18" ht="27">
      <c r="A18" s="369" t="s">
        <v>691</v>
      </c>
      <c r="B18" s="370"/>
      <c r="C18" s="371"/>
      <c r="D18" s="372"/>
      <c r="E18" s="373"/>
      <c r="F18" s="373"/>
      <c r="G18" s="372"/>
      <c r="H18" s="373"/>
      <c r="I18" s="373"/>
      <c r="J18" s="374"/>
      <c r="K18" s="375"/>
      <c r="L18" s="376"/>
      <c r="M18" s="373"/>
      <c r="N18" s="373"/>
      <c r="O18" s="377" t="s">
        <v>632</v>
      </c>
      <c r="P18" s="378"/>
      <c r="Q18" s="379"/>
      <c r="R18" s="380"/>
    </row>
    <row r="19" spans="1:18">
      <c r="A19" s="381" t="s">
        <v>633</v>
      </c>
      <c r="B19" s="382" t="s">
        <v>634</v>
      </c>
      <c r="C19" s="383" t="s">
        <v>635</v>
      </c>
      <c r="D19" s="384" t="s">
        <v>636</v>
      </c>
      <c r="E19" s="384" t="s">
        <v>637</v>
      </c>
      <c r="F19" s="385" t="s">
        <v>638</v>
      </c>
      <c r="G19" s="384" t="s">
        <v>639</v>
      </c>
      <c r="H19" s="384" t="s">
        <v>640</v>
      </c>
      <c r="I19" s="386" t="s">
        <v>641</v>
      </c>
      <c r="J19" s="385" t="s">
        <v>642</v>
      </c>
      <c r="K19" s="387" t="s">
        <v>639</v>
      </c>
      <c r="L19" s="384" t="s">
        <v>640</v>
      </c>
      <c r="M19" s="386" t="s">
        <v>641</v>
      </c>
      <c r="N19" s="386" t="s">
        <v>643</v>
      </c>
      <c r="O19" s="388" t="s">
        <v>644</v>
      </c>
      <c r="P19" s="389" t="s">
        <v>645</v>
      </c>
      <c r="Q19" s="388" t="s">
        <v>646</v>
      </c>
      <c r="R19" s="390" t="s">
        <v>647</v>
      </c>
    </row>
    <row r="20" spans="1:18" ht="21">
      <c r="A20" s="391" t="s">
        <v>692</v>
      </c>
      <c r="B20" s="392"/>
      <c r="C20" s="393"/>
      <c r="D20" s="393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92"/>
      <c r="Q20" s="394"/>
      <c r="R20" s="395"/>
    </row>
    <row r="21" spans="1:18" s="405" customFormat="1" ht="13">
      <c r="A21" s="396" t="s">
        <v>693</v>
      </c>
      <c r="B21" s="397" t="s">
        <v>694</v>
      </c>
      <c r="C21" s="397">
        <v>7</v>
      </c>
      <c r="D21" s="399">
        <v>2</v>
      </c>
      <c r="E21" s="397" t="s">
        <v>695</v>
      </c>
      <c r="F21" s="400">
        <v>42804</v>
      </c>
      <c r="G21" s="397" t="s">
        <v>676</v>
      </c>
      <c r="H21" s="397"/>
      <c r="I21" s="401">
        <v>0.75</v>
      </c>
      <c r="J21" s="400">
        <v>42812</v>
      </c>
      <c r="K21" s="397" t="s">
        <v>676</v>
      </c>
      <c r="L21" s="397"/>
      <c r="M21" s="401"/>
      <c r="N21" s="397" t="s">
        <v>696</v>
      </c>
      <c r="O21" s="402"/>
      <c r="P21" s="402" t="s">
        <v>697</v>
      </c>
      <c r="Q21" s="403" t="s">
        <v>698</v>
      </c>
      <c r="R21" s="404" t="s">
        <v>502</v>
      </c>
    </row>
    <row r="22" spans="1:18" s="405" customFormat="1" ht="13">
      <c r="A22" s="396" t="s">
        <v>699</v>
      </c>
      <c r="B22" s="397" t="s">
        <v>700</v>
      </c>
      <c r="C22" s="397">
        <v>3</v>
      </c>
      <c r="D22" s="399">
        <v>1</v>
      </c>
      <c r="E22" s="397" t="s">
        <v>701</v>
      </c>
      <c r="F22" s="400">
        <v>42804</v>
      </c>
      <c r="G22" s="397" t="s">
        <v>652</v>
      </c>
      <c r="H22" s="397" t="s">
        <v>702</v>
      </c>
      <c r="I22" s="401">
        <v>0.69374999999999998</v>
      </c>
      <c r="J22" s="400">
        <v>42812</v>
      </c>
      <c r="K22" s="397" t="s">
        <v>703</v>
      </c>
      <c r="L22" s="397" t="s">
        <v>704</v>
      </c>
      <c r="M22" s="401">
        <v>0.85416666666666663</v>
      </c>
      <c r="N22" s="397" t="s">
        <v>696</v>
      </c>
      <c r="O22" s="402"/>
      <c r="P22" s="402" t="s">
        <v>705</v>
      </c>
      <c r="Q22" s="403" t="s">
        <v>698</v>
      </c>
      <c r="R22" s="404" t="s">
        <v>502</v>
      </c>
    </row>
    <row r="23" spans="1:18" s="405" customFormat="1" ht="13">
      <c r="A23" s="396" t="s">
        <v>706</v>
      </c>
      <c r="B23" s="397" t="s">
        <v>707</v>
      </c>
      <c r="C23" s="397">
        <v>3</v>
      </c>
      <c r="D23" s="399">
        <v>1</v>
      </c>
      <c r="E23" s="397" t="s">
        <v>708</v>
      </c>
      <c r="F23" s="400">
        <v>42804</v>
      </c>
      <c r="G23" s="397" t="s">
        <v>652</v>
      </c>
      <c r="H23" s="397" t="s">
        <v>709</v>
      </c>
      <c r="I23" s="401">
        <v>0.57222222222222219</v>
      </c>
      <c r="J23" s="400">
        <v>42812</v>
      </c>
      <c r="K23" s="397" t="s">
        <v>703</v>
      </c>
      <c r="L23" s="397" t="s">
        <v>704</v>
      </c>
      <c r="M23" s="401">
        <v>0.85416666666666663</v>
      </c>
      <c r="N23" s="397" t="s">
        <v>696</v>
      </c>
      <c r="O23" s="402"/>
      <c r="P23" s="402" t="s">
        <v>710</v>
      </c>
      <c r="Q23" s="403" t="s">
        <v>698</v>
      </c>
      <c r="R23" s="404" t="s">
        <v>502</v>
      </c>
    </row>
    <row r="24" spans="1:18" s="405" customFormat="1" ht="36">
      <c r="A24" s="396" t="s">
        <v>711</v>
      </c>
      <c r="B24" s="397" t="s">
        <v>712</v>
      </c>
      <c r="C24" s="397">
        <v>4</v>
      </c>
      <c r="D24" s="399">
        <v>1</v>
      </c>
      <c r="E24" s="397" t="s">
        <v>713</v>
      </c>
      <c r="F24" s="400">
        <v>42805</v>
      </c>
      <c r="G24" s="397" t="s">
        <v>668</v>
      </c>
      <c r="H24" s="397" t="s">
        <v>714</v>
      </c>
      <c r="I24" s="401">
        <v>0.65416666666666667</v>
      </c>
      <c r="J24" s="400">
        <v>42813</v>
      </c>
      <c r="K24" s="397" t="s">
        <v>668</v>
      </c>
      <c r="L24" s="397" t="s">
        <v>715</v>
      </c>
      <c r="M24" s="401">
        <v>0.88888888888888884</v>
      </c>
      <c r="N24" s="397" t="s">
        <v>716</v>
      </c>
      <c r="O24" s="402" t="s">
        <v>717</v>
      </c>
      <c r="P24" s="402" t="s">
        <v>718</v>
      </c>
      <c r="Q24" s="403" t="s">
        <v>698</v>
      </c>
      <c r="R24" s="404" t="s">
        <v>502</v>
      </c>
    </row>
    <row r="25" spans="1:18" s="405" customFormat="1" ht="13">
      <c r="A25" s="396" t="s">
        <v>719</v>
      </c>
      <c r="B25" s="397" t="s">
        <v>720</v>
      </c>
      <c r="C25" s="397">
        <v>4</v>
      </c>
      <c r="D25" s="399">
        <v>2</v>
      </c>
      <c r="E25" s="397" t="s">
        <v>695</v>
      </c>
      <c r="F25" s="400">
        <v>42805</v>
      </c>
      <c r="G25" s="397" t="s">
        <v>676</v>
      </c>
      <c r="H25" s="397"/>
      <c r="I25" s="401">
        <v>0.75</v>
      </c>
      <c r="J25" s="400">
        <v>42812</v>
      </c>
      <c r="K25" s="397" t="s">
        <v>721</v>
      </c>
      <c r="L25" s="397"/>
      <c r="M25" s="401"/>
      <c r="N25" s="397" t="s">
        <v>671</v>
      </c>
      <c r="O25" s="402"/>
      <c r="P25" s="402" t="s">
        <v>722</v>
      </c>
      <c r="Q25" s="403" t="s">
        <v>698</v>
      </c>
      <c r="R25" s="404" t="s">
        <v>502</v>
      </c>
    </row>
    <row r="26" spans="1:18" s="405" customFormat="1" ht="13">
      <c r="A26" s="396" t="s">
        <v>723</v>
      </c>
      <c r="B26" s="397" t="s">
        <v>724</v>
      </c>
      <c r="C26" s="397">
        <v>1</v>
      </c>
      <c r="D26" s="399">
        <v>0.1</v>
      </c>
      <c r="E26" s="397" t="s">
        <v>695</v>
      </c>
      <c r="F26" s="400">
        <v>42805</v>
      </c>
      <c r="G26" s="397" t="s">
        <v>668</v>
      </c>
      <c r="H26" s="397" t="s">
        <v>725</v>
      </c>
      <c r="I26" s="401">
        <v>0.82986111111111116</v>
      </c>
      <c r="J26" s="400">
        <v>42812</v>
      </c>
      <c r="K26" s="397" t="s">
        <v>721</v>
      </c>
      <c r="L26" s="397"/>
      <c r="M26" s="401"/>
      <c r="N26" s="397" t="s">
        <v>671</v>
      </c>
      <c r="O26" s="402"/>
      <c r="P26" s="402" t="s">
        <v>726</v>
      </c>
      <c r="Q26" s="403" t="s">
        <v>698</v>
      </c>
      <c r="R26" s="404" t="s">
        <v>502</v>
      </c>
    </row>
    <row r="27" spans="1:18" s="405" customFormat="1" ht="13">
      <c r="A27" s="396" t="s">
        <v>727</v>
      </c>
      <c r="B27" s="397" t="s">
        <v>728</v>
      </c>
      <c r="C27" s="397">
        <v>2</v>
      </c>
      <c r="D27" s="399">
        <v>1</v>
      </c>
      <c r="E27" s="397" t="s">
        <v>729</v>
      </c>
      <c r="F27" s="400">
        <v>42806</v>
      </c>
      <c r="G27" s="397" t="s">
        <v>676</v>
      </c>
      <c r="H27" s="397"/>
      <c r="I27" s="401">
        <v>0.33333333333333331</v>
      </c>
      <c r="J27" s="400">
        <v>42812</v>
      </c>
      <c r="K27" s="397"/>
      <c r="L27" s="397"/>
      <c r="M27" s="401"/>
      <c r="N27" s="397" t="s">
        <v>730</v>
      </c>
      <c r="O27" s="402"/>
      <c r="P27" s="402" t="s">
        <v>731</v>
      </c>
      <c r="Q27" s="403" t="s">
        <v>698</v>
      </c>
      <c r="R27" s="404" t="s">
        <v>502</v>
      </c>
    </row>
    <row r="28" spans="1:18" ht="15" thickBot="1">
      <c r="A28" s="411" t="s">
        <v>690</v>
      </c>
      <c r="B28" s="412"/>
      <c r="C28" s="413">
        <f>SUM(C17:C27)</f>
        <v>24</v>
      </c>
      <c r="D28" s="414">
        <f>SUM(D17:D27)</f>
        <v>8.1</v>
      </c>
      <c r="E28" s="415"/>
      <c r="F28" s="416"/>
      <c r="G28" s="415"/>
      <c r="H28" s="415"/>
      <c r="I28" s="415"/>
      <c r="J28" s="416"/>
      <c r="K28" s="415"/>
      <c r="L28" s="415"/>
      <c r="M28" s="415"/>
      <c r="N28" s="415"/>
      <c r="O28" s="415"/>
      <c r="P28" s="415"/>
      <c r="Q28" s="417"/>
      <c r="R28" s="418"/>
    </row>
    <row r="30" spans="1:18" ht="23">
      <c r="A30" s="368" t="s">
        <v>732</v>
      </c>
    </row>
    <row r="31" spans="1:18" ht="15" thickBot="1"/>
    <row r="32" spans="1:18" ht="27">
      <c r="A32" s="369" t="s">
        <v>733</v>
      </c>
      <c r="B32" s="370"/>
      <c r="C32" s="371"/>
      <c r="D32" s="372"/>
      <c r="E32" s="373"/>
      <c r="F32" s="373"/>
      <c r="G32" s="372"/>
      <c r="H32" s="373"/>
      <c r="I32" s="373"/>
      <c r="J32" s="374"/>
      <c r="K32" s="375"/>
      <c r="L32" s="376"/>
      <c r="M32" s="373"/>
      <c r="N32" s="373"/>
      <c r="O32" s="419"/>
      <c r="P32" s="378"/>
      <c r="Q32" s="379"/>
      <c r="R32" s="380"/>
    </row>
    <row r="33" spans="1:18">
      <c r="A33" s="381" t="s">
        <v>633</v>
      </c>
      <c r="B33" s="382" t="s">
        <v>634</v>
      </c>
      <c r="C33" s="383" t="s">
        <v>635</v>
      </c>
      <c r="D33" s="384" t="s">
        <v>636</v>
      </c>
      <c r="E33" s="384" t="s">
        <v>637</v>
      </c>
      <c r="F33" s="385" t="s">
        <v>638</v>
      </c>
      <c r="G33" s="384" t="s">
        <v>639</v>
      </c>
      <c r="H33" s="384" t="s">
        <v>640</v>
      </c>
      <c r="I33" s="386" t="s">
        <v>641</v>
      </c>
      <c r="J33" s="385" t="s">
        <v>642</v>
      </c>
      <c r="K33" s="387" t="s">
        <v>639</v>
      </c>
      <c r="L33" s="384" t="s">
        <v>640</v>
      </c>
      <c r="M33" s="386" t="s">
        <v>641</v>
      </c>
      <c r="N33" s="386" t="s">
        <v>643</v>
      </c>
      <c r="O33" s="388" t="s">
        <v>644</v>
      </c>
      <c r="P33" s="389" t="s">
        <v>645</v>
      </c>
      <c r="Q33" s="388" t="s">
        <v>646</v>
      </c>
      <c r="R33" s="390" t="s">
        <v>647</v>
      </c>
    </row>
    <row r="34" spans="1:18" ht="21">
      <c r="A34" s="391" t="s">
        <v>734</v>
      </c>
      <c r="B34" s="392"/>
      <c r="C34" s="393"/>
      <c r="D34" s="393"/>
      <c r="E34" s="367"/>
      <c r="F34" s="367"/>
      <c r="G34" s="367"/>
      <c r="H34" s="367"/>
      <c r="I34" s="367"/>
      <c r="J34" s="367"/>
      <c r="K34" s="367"/>
      <c r="L34" s="367"/>
      <c r="M34" s="367"/>
      <c r="N34" s="367"/>
      <c r="O34" s="367"/>
      <c r="P34" s="392"/>
      <c r="Q34" s="394"/>
      <c r="R34" s="395"/>
    </row>
    <row r="35" spans="1:18" s="405" customFormat="1" ht="36">
      <c r="A35" s="396" t="s">
        <v>735</v>
      </c>
      <c r="B35" s="397" t="s">
        <v>736</v>
      </c>
      <c r="C35" s="397">
        <v>1</v>
      </c>
      <c r="D35" s="399">
        <v>1</v>
      </c>
      <c r="E35" s="397" t="s">
        <v>737</v>
      </c>
      <c r="F35" s="400">
        <v>42811</v>
      </c>
      <c r="G35" s="397" t="s">
        <v>660</v>
      </c>
      <c r="H35" s="397" t="s">
        <v>738</v>
      </c>
      <c r="I35" s="401">
        <v>0.67152777777777783</v>
      </c>
      <c r="J35" s="400">
        <v>42817</v>
      </c>
      <c r="K35" s="397" t="s">
        <v>668</v>
      </c>
      <c r="L35" s="397" t="s">
        <v>739</v>
      </c>
      <c r="M35" s="401">
        <v>0.85069444444444453</v>
      </c>
      <c r="N35" s="397" t="s">
        <v>740</v>
      </c>
      <c r="O35" s="402" t="s">
        <v>741</v>
      </c>
      <c r="P35" s="402" t="s">
        <v>742</v>
      </c>
      <c r="Q35" s="403" t="s">
        <v>501</v>
      </c>
      <c r="R35" s="404" t="s">
        <v>743</v>
      </c>
    </row>
    <row r="36" spans="1:18" ht="21">
      <c r="A36" s="391" t="s">
        <v>744</v>
      </c>
      <c r="B36" s="392"/>
      <c r="C36" s="393"/>
      <c r="D36" s="393"/>
      <c r="E36" s="367"/>
      <c r="F36" s="367"/>
      <c r="G36" s="367"/>
      <c r="H36" s="367"/>
      <c r="I36" s="367"/>
      <c r="J36" s="367"/>
      <c r="K36" s="367"/>
      <c r="L36" s="367"/>
      <c r="M36" s="367"/>
      <c r="N36" s="367"/>
      <c r="O36" s="367"/>
      <c r="P36" s="392"/>
      <c r="Q36" s="394"/>
      <c r="R36" s="395"/>
    </row>
    <row r="37" spans="1:18" s="405" customFormat="1" ht="13">
      <c r="A37" s="396" t="s">
        <v>745</v>
      </c>
      <c r="B37" s="397" t="s">
        <v>746</v>
      </c>
      <c r="C37" s="397">
        <v>1</v>
      </c>
      <c r="D37" s="399">
        <v>1</v>
      </c>
      <c r="E37" s="397" t="s">
        <v>747</v>
      </c>
      <c r="F37" s="400">
        <v>42811</v>
      </c>
      <c r="G37" s="397"/>
      <c r="H37" s="397"/>
      <c r="I37" s="401"/>
      <c r="J37" s="400">
        <v>42819</v>
      </c>
      <c r="K37" s="397"/>
      <c r="L37" s="397"/>
      <c r="M37" s="401"/>
      <c r="N37" s="397" t="s">
        <v>748</v>
      </c>
      <c r="O37" s="402"/>
      <c r="P37" s="402" t="s">
        <v>749</v>
      </c>
      <c r="Q37" s="403" t="s">
        <v>501</v>
      </c>
      <c r="R37" s="404" t="s">
        <v>743</v>
      </c>
    </row>
    <row r="38" spans="1:18" s="405" customFormat="1" ht="21">
      <c r="A38" s="391" t="s">
        <v>750</v>
      </c>
      <c r="B38" s="392"/>
      <c r="C38" s="393"/>
      <c r="D38" s="393"/>
      <c r="E38" s="367"/>
      <c r="F38" s="367"/>
      <c r="G38" s="367"/>
      <c r="H38" s="367"/>
      <c r="I38" s="367"/>
      <c r="J38" s="367"/>
      <c r="K38" s="367"/>
      <c r="L38" s="367"/>
      <c r="M38" s="367"/>
      <c r="N38" s="367"/>
      <c r="O38" s="367"/>
      <c r="P38" s="392"/>
      <c r="Q38" s="394"/>
      <c r="R38" s="395"/>
    </row>
    <row r="39" spans="1:18" s="405" customFormat="1" ht="13">
      <c r="A39" s="396" t="s">
        <v>751</v>
      </c>
      <c r="B39" s="397" t="s">
        <v>752</v>
      </c>
      <c r="C39" s="398">
        <v>1</v>
      </c>
      <c r="D39" s="399">
        <v>1</v>
      </c>
      <c r="E39" s="397" t="s">
        <v>753</v>
      </c>
      <c r="F39" s="400">
        <v>42811</v>
      </c>
      <c r="G39" s="397"/>
      <c r="H39" s="397"/>
      <c r="I39" s="401"/>
      <c r="J39" s="400">
        <v>42815</v>
      </c>
      <c r="K39" s="397"/>
      <c r="L39" s="397"/>
      <c r="M39" s="401"/>
      <c r="N39" s="402" t="s">
        <v>754</v>
      </c>
      <c r="O39" s="402"/>
      <c r="P39" s="402" t="s">
        <v>755</v>
      </c>
      <c r="Q39" s="403" t="s">
        <v>501</v>
      </c>
      <c r="R39" s="404" t="s">
        <v>743</v>
      </c>
    </row>
    <row r="40" spans="1:18" ht="15" thickBot="1">
      <c r="A40" s="411" t="s">
        <v>690</v>
      </c>
      <c r="B40" s="412"/>
      <c r="C40" s="413">
        <f>SUM(C33:C39)</f>
        <v>3</v>
      </c>
      <c r="D40" s="414">
        <f>SUM(D33:D39)</f>
        <v>3</v>
      </c>
      <c r="E40" s="415"/>
      <c r="F40" s="416"/>
      <c r="G40" s="415"/>
      <c r="H40" s="415"/>
      <c r="I40" s="415"/>
      <c r="J40" s="416"/>
      <c r="K40" s="415"/>
      <c r="L40" s="415"/>
      <c r="M40" s="415"/>
      <c r="N40" s="415"/>
      <c r="O40" s="415"/>
      <c r="P40" s="415"/>
      <c r="Q40" s="417"/>
      <c r="R40" s="418"/>
    </row>
  </sheetData>
  <phoneticPr fontId="8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F12" sqref="F12"/>
    </sheetView>
  </sheetViews>
  <sheetFormatPr baseColWidth="10" defaultColWidth="8.83203125" defaultRowHeight="24.75" customHeight="1" x14ac:dyDescent="0"/>
  <cols>
    <col min="1" max="1" width="25.83203125" customWidth="1"/>
    <col min="2" max="2" width="14.1640625" customWidth="1"/>
    <col min="3" max="3" width="24.1640625" customWidth="1"/>
    <col min="5" max="5" width="14.1640625" customWidth="1"/>
    <col min="6" max="6" width="31.6640625" customWidth="1"/>
    <col min="16" max="16" width="24.6640625" customWidth="1"/>
    <col min="17" max="17" width="32.6640625" customWidth="1"/>
  </cols>
  <sheetData>
    <row r="1" spans="1:17" ht="24.75" customHeight="1">
      <c r="A1" s="420"/>
      <c r="B1" s="421" t="s">
        <v>765</v>
      </c>
      <c r="C1" s="422">
        <v>42812</v>
      </c>
      <c r="D1" s="423" t="s">
        <v>766</v>
      </c>
      <c r="E1" s="423"/>
      <c r="F1" s="424"/>
      <c r="G1" s="425"/>
      <c r="H1" s="426"/>
      <c r="I1" s="426"/>
      <c r="J1" s="427"/>
      <c r="K1" s="428"/>
      <c r="L1" s="426"/>
      <c r="M1" s="426"/>
      <c r="N1" s="427"/>
      <c r="O1" s="427"/>
      <c r="P1" s="429"/>
      <c r="Q1" s="426"/>
    </row>
    <row r="2" spans="1:17" ht="24.75" customHeight="1">
      <c r="A2" s="420"/>
      <c r="B2" s="430"/>
      <c r="C2" s="431" t="s">
        <v>767</v>
      </c>
      <c r="D2" s="423" t="s">
        <v>768</v>
      </c>
      <c r="E2" s="423"/>
      <c r="F2" s="424"/>
      <c r="G2" s="425"/>
      <c r="H2" s="426"/>
      <c r="I2" s="426"/>
      <c r="J2" s="427"/>
      <c r="K2" s="428"/>
      <c r="L2" s="426"/>
      <c r="M2" s="426"/>
      <c r="N2" s="427"/>
      <c r="O2" s="427"/>
      <c r="P2" s="429"/>
      <c r="Q2" s="426"/>
    </row>
    <row r="3" spans="1:17" ht="24.75" customHeight="1" thickBot="1">
      <c r="A3" s="420"/>
      <c r="B3" s="430"/>
      <c r="C3" s="432" t="s">
        <v>769</v>
      </c>
      <c r="D3" s="433" t="s">
        <v>770</v>
      </c>
      <c r="E3" s="434"/>
      <c r="F3" s="424"/>
      <c r="G3" s="425"/>
      <c r="H3" s="426"/>
      <c r="I3" s="426"/>
      <c r="J3" s="427"/>
      <c r="K3" s="428"/>
      <c r="L3" s="426"/>
      <c r="M3" s="426"/>
      <c r="N3" s="427"/>
      <c r="O3" s="427"/>
      <c r="P3" s="429"/>
      <c r="Q3" s="426"/>
    </row>
    <row r="4" spans="1:17" ht="24.75" customHeight="1">
      <c r="A4" s="435"/>
      <c r="B4" s="436" t="s">
        <v>771</v>
      </c>
      <c r="C4" s="437"/>
      <c r="D4" s="438"/>
      <c r="E4" s="438"/>
      <c r="F4" s="439"/>
      <c r="G4" s="440"/>
      <c r="H4" s="440"/>
      <c r="I4" s="441"/>
      <c r="J4" s="442"/>
      <c r="K4" s="440"/>
      <c r="L4" s="441"/>
      <c r="M4" s="441"/>
      <c r="N4" s="443"/>
      <c r="O4" s="443"/>
      <c r="P4" s="444"/>
      <c r="Q4" s="445"/>
    </row>
    <row r="5" spans="1:17" ht="24.75" customHeight="1">
      <c r="A5" s="446" t="s">
        <v>10</v>
      </c>
      <c r="B5" s="447" t="s">
        <v>633</v>
      </c>
      <c r="C5" s="448" t="s">
        <v>634</v>
      </c>
      <c r="D5" s="447" t="s">
        <v>772</v>
      </c>
      <c r="E5" s="447"/>
      <c r="F5" s="449" t="s">
        <v>637</v>
      </c>
      <c r="G5" s="450" t="s">
        <v>638</v>
      </c>
      <c r="H5" s="447" t="s">
        <v>639</v>
      </c>
      <c r="I5" s="447" t="s">
        <v>640</v>
      </c>
      <c r="J5" s="451" t="s">
        <v>641</v>
      </c>
      <c r="K5" s="450" t="s">
        <v>642</v>
      </c>
      <c r="L5" s="447" t="s">
        <v>639</v>
      </c>
      <c r="M5" s="447" t="s">
        <v>640</v>
      </c>
      <c r="N5" s="451" t="s">
        <v>641</v>
      </c>
      <c r="O5" s="451" t="s">
        <v>643</v>
      </c>
      <c r="P5" s="452" t="s">
        <v>644</v>
      </c>
      <c r="Q5" s="447" t="s">
        <v>645</v>
      </c>
    </row>
    <row r="6" spans="1:17" ht="24.75" customHeight="1">
      <c r="A6" s="453" t="s">
        <v>773</v>
      </c>
      <c r="B6" s="454" t="s">
        <v>774</v>
      </c>
      <c r="C6" s="455" t="s">
        <v>775</v>
      </c>
      <c r="D6" s="455">
        <v>2</v>
      </c>
      <c r="E6" s="456">
        <v>1</v>
      </c>
      <c r="F6" s="455" t="s">
        <v>776</v>
      </c>
      <c r="G6" s="457">
        <v>42812</v>
      </c>
      <c r="H6" s="455" t="s">
        <v>676</v>
      </c>
      <c r="I6" s="455"/>
      <c r="J6" s="458">
        <v>0.33333333333333331</v>
      </c>
      <c r="K6" s="457">
        <v>42816</v>
      </c>
      <c r="L6" s="455"/>
      <c r="M6" s="455"/>
      <c r="N6" s="458"/>
      <c r="O6" s="455" t="s">
        <v>777</v>
      </c>
      <c r="P6" s="455"/>
      <c r="Q6" s="459" t="s">
        <v>778</v>
      </c>
    </row>
    <row r="7" spans="1:17" ht="48" customHeight="1">
      <c r="A7" s="453" t="s">
        <v>779</v>
      </c>
      <c r="B7" s="454" t="s">
        <v>780</v>
      </c>
      <c r="C7" s="455" t="s">
        <v>781</v>
      </c>
      <c r="D7" s="455">
        <v>10</v>
      </c>
      <c r="E7" s="456">
        <v>5</v>
      </c>
      <c r="F7" s="455" t="s">
        <v>782</v>
      </c>
      <c r="G7" s="457">
        <v>42812</v>
      </c>
      <c r="H7" s="455" t="s">
        <v>676</v>
      </c>
      <c r="I7" s="455"/>
      <c r="J7" s="458">
        <v>0.33333333333333331</v>
      </c>
      <c r="K7" s="457">
        <v>42816</v>
      </c>
      <c r="L7" s="455"/>
      <c r="M7" s="455"/>
      <c r="N7" s="458"/>
      <c r="O7" s="455" t="s">
        <v>777</v>
      </c>
      <c r="P7" s="455" t="s">
        <v>783</v>
      </c>
      <c r="Q7" s="459" t="s">
        <v>784</v>
      </c>
    </row>
    <row r="8" spans="1:17" ht="24.75" customHeight="1">
      <c r="A8" s="460"/>
      <c r="B8" s="461"/>
      <c r="C8" s="462"/>
      <c r="D8" s="463"/>
      <c r="E8" s="463"/>
      <c r="F8" s="464"/>
      <c r="G8" s="465"/>
      <c r="H8" s="466"/>
      <c r="I8" s="466"/>
      <c r="J8" s="467"/>
      <c r="K8" s="465"/>
      <c r="L8" s="466"/>
      <c r="M8" s="466"/>
      <c r="N8" s="467"/>
      <c r="O8" s="466"/>
      <c r="P8" s="468"/>
      <c r="Q8" s="469"/>
    </row>
    <row r="9" spans="1:17" ht="24.75" customHeight="1" thickBot="1">
      <c r="A9" s="470"/>
      <c r="B9" s="471" t="s">
        <v>690</v>
      </c>
      <c r="C9" s="472"/>
      <c r="D9" s="473">
        <v>12</v>
      </c>
      <c r="E9" s="473">
        <v>6</v>
      </c>
      <c r="F9" s="474"/>
      <c r="G9" s="475"/>
      <c r="H9" s="475"/>
      <c r="I9" s="475"/>
      <c r="J9" s="475"/>
      <c r="K9" s="475"/>
      <c r="L9" s="475"/>
      <c r="M9" s="475"/>
      <c r="N9" s="476"/>
      <c r="O9" s="476"/>
      <c r="P9" s="477"/>
      <c r="Q9" s="478"/>
    </row>
    <row r="10" spans="1:17" ht="24.75" customHeight="1" thickBot="1">
      <c r="A10" s="479"/>
      <c r="B10" s="479"/>
      <c r="C10" s="479"/>
      <c r="D10" s="480"/>
      <c r="E10" s="480"/>
      <c r="F10" s="479"/>
      <c r="G10" s="479"/>
      <c r="H10" s="479"/>
      <c r="I10" s="479"/>
      <c r="J10" s="479"/>
      <c r="K10" s="479"/>
      <c r="L10" s="479"/>
      <c r="M10" s="479"/>
      <c r="N10" s="479"/>
      <c r="O10" s="479"/>
      <c r="P10" s="481"/>
      <c r="Q10" s="479"/>
    </row>
    <row r="11" spans="1:17" ht="24.75" customHeight="1">
      <c r="A11" s="482"/>
      <c r="B11" s="436" t="s">
        <v>785</v>
      </c>
      <c r="C11" s="483"/>
      <c r="D11" s="484"/>
      <c r="E11" s="484"/>
      <c r="F11" s="485"/>
      <c r="G11" s="486"/>
      <c r="H11" s="487"/>
      <c r="I11" s="487"/>
      <c r="J11" s="487"/>
      <c r="K11" s="487"/>
      <c r="L11" s="487"/>
      <c r="M11" s="487"/>
      <c r="N11" s="488"/>
      <c r="O11" s="488"/>
      <c r="P11" s="489"/>
      <c r="Q11" s="478"/>
    </row>
    <row r="12" spans="1:17" ht="24.75" customHeight="1">
      <c r="A12" s="490"/>
      <c r="B12" s="491"/>
      <c r="C12" s="492"/>
      <c r="D12" s="493"/>
      <c r="E12" s="493"/>
      <c r="F12" s="494"/>
      <c r="G12" s="495"/>
      <c r="H12" s="496"/>
      <c r="I12" s="496"/>
      <c r="J12" s="497"/>
      <c r="K12" s="495"/>
      <c r="L12" s="496"/>
      <c r="M12" s="496"/>
      <c r="N12" s="497"/>
      <c r="O12" s="496"/>
      <c r="P12" s="492"/>
      <c r="Q12" s="493"/>
    </row>
    <row r="13" spans="1:17" ht="24.75" customHeight="1" thickBot="1">
      <c r="A13" s="470"/>
      <c r="B13" s="471" t="s">
        <v>690</v>
      </c>
      <c r="C13" s="472"/>
      <c r="D13" s="473"/>
      <c r="E13" s="473"/>
      <c r="F13" s="474"/>
      <c r="G13" s="475"/>
      <c r="H13" s="475"/>
      <c r="I13" s="475"/>
      <c r="J13" s="475"/>
      <c r="K13" s="475"/>
      <c r="L13" s="475"/>
      <c r="M13" s="475"/>
      <c r="N13" s="476"/>
      <c r="O13" s="476"/>
      <c r="P13" s="498"/>
      <c r="Q13" s="478"/>
    </row>
    <row r="14" spans="1:17" ht="24.75" customHeight="1" thickBot="1">
      <c r="A14" s="499"/>
      <c r="B14" s="500"/>
      <c r="C14" s="500"/>
      <c r="D14" s="473"/>
      <c r="E14" s="473"/>
      <c r="F14" s="499"/>
      <c r="G14" s="499"/>
      <c r="H14" s="499"/>
      <c r="I14" s="499"/>
      <c r="J14" s="499"/>
      <c r="K14" s="499"/>
      <c r="L14" s="499"/>
      <c r="M14" s="499"/>
      <c r="N14" s="501"/>
      <c r="O14" s="501"/>
      <c r="P14" s="502"/>
      <c r="Q14" s="501"/>
    </row>
    <row r="15" spans="1:17" ht="24.75" customHeight="1">
      <c r="A15" s="482"/>
      <c r="B15" s="436" t="s">
        <v>786</v>
      </c>
      <c r="C15" s="483"/>
      <c r="D15" s="484"/>
      <c r="E15" s="484"/>
      <c r="F15" s="485"/>
      <c r="G15" s="486"/>
      <c r="H15" s="487"/>
      <c r="I15" s="487"/>
      <c r="J15" s="487"/>
      <c r="K15" s="487"/>
      <c r="L15" s="487"/>
      <c r="M15" s="487"/>
      <c r="N15" s="488"/>
      <c r="O15" s="488"/>
      <c r="P15" s="503"/>
      <c r="Q15" s="504"/>
    </row>
    <row r="16" spans="1:17" ht="24.75" customHeight="1">
      <c r="A16" s="505"/>
      <c r="B16" s="506"/>
      <c r="C16" s="507"/>
      <c r="D16" s="508"/>
      <c r="E16" s="508"/>
      <c r="F16" s="509"/>
      <c r="G16" s="510"/>
      <c r="H16" s="511"/>
      <c r="I16" s="511"/>
      <c r="J16" s="512"/>
      <c r="K16" s="510"/>
      <c r="L16" s="511"/>
      <c r="M16" s="511"/>
      <c r="N16" s="512"/>
      <c r="O16" s="511"/>
      <c r="P16" s="513"/>
      <c r="Q16" s="507"/>
    </row>
    <row r="17" spans="1:17" ht="24.75" customHeight="1" thickBot="1">
      <c r="A17" s="470"/>
      <c r="B17" s="471" t="s">
        <v>690</v>
      </c>
      <c r="C17" s="472"/>
      <c r="D17" s="473"/>
      <c r="E17" s="473"/>
      <c r="F17" s="474"/>
      <c r="G17" s="475"/>
      <c r="H17" s="475"/>
      <c r="I17" s="475"/>
      <c r="J17" s="475"/>
      <c r="K17" s="475"/>
      <c r="L17" s="475"/>
      <c r="M17" s="475"/>
      <c r="N17" s="476"/>
      <c r="O17" s="476"/>
      <c r="P17" s="477"/>
      <c r="Q17" s="514"/>
    </row>
    <row r="18" spans="1:17" ht="24.75" customHeight="1" thickBot="1">
      <c r="A18" s="499"/>
      <c r="B18" s="500"/>
      <c r="C18" s="500"/>
      <c r="D18" s="473"/>
      <c r="E18" s="473"/>
      <c r="F18" s="499"/>
      <c r="G18" s="499"/>
      <c r="H18" s="499"/>
      <c r="I18" s="499"/>
      <c r="J18" s="499"/>
      <c r="K18" s="499"/>
      <c r="L18" s="499"/>
      <c r="M18" s="499"/>
      <c r="N18" s="501"/>
      <c r="O18" s="501"/>
      <c r="P18" s="502"/>
      <c r="Q18" s="501"/>
    </row>
    <row r="19" spans="1:17" ht="24.75" customHeight="1">
      <c r="A19" s="482"/>
      <c r="B19" s="436" t="s">
        <v>787</v>
      </c>
      <c r="C19" s="483"/>
      <c r="D19" s="484"/>
      <c r="E19" s="484"/>
      <c r="F19" s="485"/>
      <c r="G19" s="486"/>
      <c r="H19" s="487"/>
      <c r="I19" s="487"/>
      <c r="J19" s="487"/>
      <c r="K19" s="487"/>
      <c r="L19" s="487"/>
      <c r="M19" s="487"/>
      <c r="N19" s="488"/>
      <c r="O19" s="488"/>
      <c r="P19" s="503"/>
      <c r="Q19" s="478"/>
    </row>
    <row r="20" spans="1:17" ht="24.75" customHeight="1">
      <c r="A20" s="515"/>
      <c r="B20" s="516"/>
      <c r="C20" s="517"/>
      <c r="D20" s="517"/>
      <c r="E20" s="517"/>
      <c r="F20" s="517"/>
      <c r="G20" s="518"/>
      <c r="H20" s="517"/>
      <c r="I20" s="517"/>
      <c r="J20" s="519"/>
      <c r="K20" s="518"/>
      <c r="L20" s="517"/>
      <c r="M20" s="517"/>
      <c r="N20" s="519"/>
      <c r="O20" s="517"/>
      <c r="P20" s="520"/>
      <c r="Q20" s="517"/>
    </row>
    <row r="21" spans="1:17" ht="24.75" customHeight="1" thickBot="1">
      <c r="A21" s="470"/>
      <c r="B21" s="471" t="s">
        <v>690</v>
      </c>
      <c r="C21" s="472"/>
      <c r="D21" s="521"/>
      <c r="E21" s="521"/>
      <c r="F21" s="474"/>
      <c r="G21" s="475"/>
      <c r="H21" s="475"/>
      <c r="I21" s="475"/>
      <c r="J21" s="475"/>
      <c r="K21" s="475"/>
      <c r="L21" s="475"/>
      <c r="M21" s="475"/>
      <c r="N21" s="476"/>
      <c r="O21" s="476"/>
      <c r="P21" s="477"/>
      <c r="Q21" s="478"/>
    </row>
  </sheetData>
  <phoneticPr fontId="8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opLeftCell="A13" workbookViewId="0">
      <selection activeCell="F10" sqref="F10"/>
    </sheetView>
  </sheetViews>
  <sheetFormatPr baseColWidth="10" defaultColWidth="8.83203125" defaultRowHeight="39" customHeight="1" x14ac:dyDescent="0"/>
  <cols>
    <col min="1" max="1" width="10.33203125" customWidth="1"/>
    <col min="2" max="2" width="24.83203125" customWidth="1"/>
    <col min="3" max="3" width="26.83203125" customWidth="1"/>
    <col min="4" max="4" width="25.33203125" customWidth="1"/>
    <col min="9" max="9" width="19.5" customWidth="1"/>
    <col min="10" max="10" width="21.83203125" customWidth="1"/>
  </cols>
  <sheetData>
    <row r="1" spans="1:15" ht="39" customHeight="1" thickBot="1">
      <c r="A1" s="621" t="s">
        <v>788</v>
      </c>
      <c r="B1" s="622"/>
      <c r="C1" s="622"/>
      <c r="D1" s="622"/>
      <c r="E1" s="622"/>
      <c r="F1" s="623"/>
      <c r="G1" s="581" t="s">
        <v>789</v>
      </c>
      <c r="H1" s="622"/>
      <c r="I1" s="622"/>
      <c r="J1" s="622"/>
      <c r="K1" s="624"/>
      <c r="N1" s="522"/>
    </row>
    <row r="2" spans="1:15" ht="39" customHeight="1" thickBot="1">
      <c r="A2" s="12" t="s">
        <v>1</v>
      </c>
      <c r="B2" s="13" t="s">
        <v>2</v>
      </c>
      <c r="C2" s="13" t="s">
        <v>3</v>
      </c>
      <c r="D2" s="523" t="s">
        <v>4</v>
      </c>
      <c r="E2" s="524" t="s">
        <v>5</v>
      </c>
      <c r="F2" s="524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525" t="s">
        <v>45</v>
      </c>
      <c r="M2" s="42" t="s">
        <v>46</v>
      </c>
      <c r="N2" s="526">
        <v>56</v>
      </c>
    </row>
    <row r="3" spans="1:15" ht="39" customHeight="1">
      <c r="A3" s="112"/>
      <c r="B3" s="527" t="s">
        <v>790</v>
      </c>
      <c r="C3" s="112"/>
      <c r="D3" s="528"/>
      <c r="E3" s="529"/>
      <c r="F3" s="529"/>
      <c r="G3" s="530"/>
      <c r="H3" s="530"/>
      <c r="I3" s="531"/>
      <c r="J3" s="112"/>
      <c r="K3" s="532"/>
      <c r="M3" s="43" t="s">
        <v>51</v>
      </c>
      <c r="N3" s="533">
        <f>N2-N13</f>
        <v>46</v>
      </c>
      <c r="O3" s="534"/>
    </row>
    <row r="4" spans="1:15" ht="39" customHeight="1">
      <c r="A4" s="535" t="s">
        <v>791</v>
      </c>
      <c r="B4" s="535" t="s">
        <v>782</v>
      </c>
      <c r="C4" s="536" t="s">
        <v>792</v>
      </c>
      <c r="D4" s="537" t="s">
        <v>793</v>
      </c>
      <c r="E4" s="537">
        <v>4</v>
      </c>
      <c r="F4" s="537">
        <v>1</v>
      </c>
      <c r="G4" s="538" t="s">
        <v>676</v>
      </c>
      <c r="H4" s="539" t="s">
        <v>794</v>
      </c>
      <c r="I4" s="539">
        <v>42812</v>
      </c>
      <c r="J4" s="540" t="s">
        <v>795</v>
      </c>
      <c r="K4" s="535"/>
      <c r="M4" t="s">
        <v>54</v>
      </c>
      <c r="N4" s="522">
        <v>6</v>
      </c>
    </row>
    <row r="5" spans="1:15" ht="39" customHeight="1">
      <c r="A5" s="535" t="s">
        <v>796</v>
      </c>
      <c r="B5" s="535" t="s">
        <v>797</v>
      </c>
      <c r="C5" s="536" t="s">
        <v>798</v>
      </c>
      <c r="D5" s="537" t="s">
        <v>799</v>
      </c>
      <c r="E5" s="537">
        <v>2</v>
      </c>
      <c r="F5" s="537">
        <v>1</v>
      </c>
      <c r="G5" s="538" t="s">
        <v>676</v>
      </c>
      <c r="H5" s="539" t="s">
        <v>794</v>
      </c>
      <c r="I5" s="539">
        <v>42812</v>
      </c>
      <c r="J5" s="540" t="s">
        <v>800</v>
      </c>
      <c r="K5" s="535"/>
      <c r="M5" t="s">
        <v>55</v>
      </c>
      <c r="N5" s="522">
        <v>0</v>
      </c>
    </row>
    <row r="6" spans="1:15" ht="39" customHeight="1">
      <c r="A6" s="535" t="s">
        <v>801</v>
      </c>
      <c r="B6" s="535" t="s">
        <v>802</v>
      </c>
      <c r="C6" s="536" t="s">
        <v>803</v>
      </c>
      <c r="D6" s="537" t="s">
        <v>804</v>
      </c>
      <c r="E6" s="537">
        <v>4</v>
      </c>
      <c r="F6" s="537">
        <v>1</v>
      </c>
      <c r="G6" s="538" t="s">
        <v>263</v>
      </c>
      <c r="H6" s="539" t="s">
        <v>805</v>
      </c>
      <c r="I6" s="539">
        <v>42812</v>
      </c>
      <c r="J6" s="540" t="s">
        <v>806</v>
      </c>
      <c r="K6" s="535"/>
      <c r="M6" t="s">
        <v>56</v>
      </c>
      <c r="N6" s="522">
        <f>SUMIFS(E:E,G:G,"JCC")</f>
        <v>0</v>
      </c>
    </row>
    <row r="7" spans="1:15" ht="39" customHeight="1">
      <c r="A7" s="535"/>
      <c r="B7" s="535"/>
      <c r="C7" s="536"/>
      <c r="D7" s="537"/>
      <c r="E7" s="537"/>
      <c r="F7" s="537"/>
      <c r="G7" s="538"/>
      <c r="H7" s="539"/>
      <c r="I7" s="538"/>
      <c r="J7" s="540"/>
      <c r="K7" s="535"/>
      <c r="M7" t="s">
        <v>807</v>
      </c>
      <c r="N7" s="522">
        <v>0</v>
      </c>
    </row>
    <row r="8" spans="1:15" ht="39" customHeight="1">
      <c r="A8" s="535"/>
      <c r="B8" s="535"/>
      <c r="C8" s="536"/>
      <c r="D8" s="537"/>
      <c r="E8" s="537"/>
      <c r="F8" s="537"/>
      <c r="G8" s="538"/>
      <c r="H8" s="539"/>
      <c r="I8" s="538"/>
      <c r="J8" s="540"/>
      <c r="K8" s="535"/>
      <c r="M8" t="s">
        <v>58</v>
      </c>
      <c r="N8" s="522">
        <v>4</v>
      </c>
    </row>
    <row r="9" spans="1:15" ht="39" customHeight="1">
      <c r="A9" s="535"/>
      <c r="B9" s="535"/>
      <c r="C9" s="536"/>
      <c r="D9" s="541"/>
      <c r="E9" s="537"/>
      <c r="F9" s="537"/>
      <c r="G9" s="538"/>
      <c r="H9" s="539"/>
      <c r="I9" s="538"/>
      <c r="J9" s="540"/>
      <c r="K9" s="535"/>
      <c r="M9" t="s">
        <v>59</v>
      </c>
      <c r="N9" s="522">
        <f>SUMIFS(E:E,G:G,"phi")</f>
        <v>0</v>
      </c>
    </row>
    <row r="10" spans="1:15" ht="39" customHeight="1">
      <c r="A10" s="535"/>
      <c r="B10" s="535"/>
      <c r="C10" s="536"/>
      <c r="D10" s="537"/>
      <c r="E10" s="537"/>
      <c r="F10" s="537"/>
      <c r="G10" s="538"/>
      <c r="H10" s="539"/>
      <c r="I10" s="538"/>
      <c r="J10" s="540"/>
      <c r="K10" s="535"/>
      <c r="M10" t="s">
        <v>60</v>
      </c>
      <c r="N10" s="522">
        <f>SUMIFS(E:E,G:G,"BRK")</f>
        <v>0</v>
      </c>
    </row>
    <row r="11" spans="1:15" ht="39" customHeight="1">
      <c r="A11" s="535"/>
      <c r="B11" s="535"/>
      <c r="C11" s="536"/>
      <c r="D11" s="537"/>
      <c r="E11" s="537"/>
      <c r="F11" s="537"/>
      <c r="G11" s="538"/>
      <c r="H11" s="539"/>
      <c r="I11" s="538"/>
      <c r="J11" s="540"/>
      <c r="K11" s="535"/>
      <c r="M11" s="45" t="s">
        <v>61</v>
      </c>
      <c r="N11" s="542">
        <v>0</v>
      </c>
    </row>
    <row r="12" spans="1:15" ht="39" customHeight="1">
      <c r="A12" s="535"/>
      <c r="B12" s="535"/>
      <c r="C12" s="536"/>
      <c r="D12" s="537"/>
      <c r="E12" s="537"/>
      <c r="F12" s="537"/>
      <c r="G12" s="538"/>
      <c r="H12" s="539"/>
      <c r="I12" s="538"/>
      <c r="J12" s="540"/>
      <c r="K12" s="535"/>
      <c r="M12" s="46" t="s">
        <v>62</v>
      </c>
      <c r="N12" s="543">
        <f>SUMIFS(E:E,G:G,"H")</f>
        <v>0</v>
      </c>
    </row>
    <row r="13" spans="1:15" ht="39" customHeight="1">
      <c r="A13" s="535"/>
      <c r="B13" s="535"/>
      <c r="C13" s="536"/>
      <c r="D13" s="537"/>
      <c r="E13" s="537"/>
      <c r="F13" s="537"/>
      <c r="G13" s="538"/>
      <c r="H13" s="539"/>
      <c r="I13" s="538"/>
      <c r="J13" s="540"/>
      <c r="K13" s="535"/>
      <c r="M13" s="47" t="s">
        <v>63</v>
      </c>
      <c r="N13" s="544">
        <f>SUM(M4:N12)</f>
        <v>10</v>
      </c>
    </row>
    <row r="14" spans="1:15" ht="39" customHeight="1">
      <c r="A14" s="535"/>
      <c r="B14" s="535"/>
      <c r="C14" s="536"/>
      <c r="D14" s="537"/>
      <c r="E14" s="537"/>
      <c r="F14" s="537"/>
      <c r="G14" s="538"/>
      <c r="H14" s="539"/>
      <c r="I14" s="538"/>
      <c r="J14" s="540"/>
      <c r="K14" s="535"/>
      <c r="M14" s="545"/>
      <c r="N14" s="546"/>
    </row>
    <row r="15" spans="1:15" ht="39" customHeight="1">
      <c r="A15" s="535"/>
      <c r="B15" s="535"/>
      <c r="C15" s="536"/>
      <c r="D15" s="537"/>
      <c r="E15" s="537"/>
      <c r="F15" s="537"/>
      <c r="G15" s="538"/>
      <c r="H15" s="539"/>
      <c r="I15" s="538"/>
      <c r="J15" s="540"/>
      <c r="K15" s="535"/>
      <c r="M15" s="545"/>
      <c r="N15" s="546"/>
    </row>
    <row r="16" spans="1:15" ht="39" customHeight="1">
      <c r="A16" s="547"/>
      <c r="B16" s="535"/>
      <c r="C16" s="535"/>
      <c r="D16" s="536"/>
      <c r="E16" s="537"/>
      <c r="F16" s="537"/>
      <c r="G16" s="535"/>
      <c r="H16" s="538"/>
      <c r="I16" s="539"/>
      <c r="J16" s="538"/>
      <c r="K16" s="540"/>
      <c r="N16" s="522"/>
    </row>
    <row r="17" spans="1:17" ht="39" customHeight="1">
      <c r="A17" s="547"/>
      <c r="B17" s="535"/>
      <c r="C17" s="535"/>
      <c r="D17" s="536"/>
      <c r="E17" s="548">
        <f>SUM(E4:E16)</f>
        <v>10</v>
      </c>
      <c r="F17" s="548">
        <f>SUM(F4:F16)</f>
        <v>3</v>
      </c>
      <c r="G17" s="535"/>
      <c r="H17" s="538"/>
      <c r="I17" s="539"/>
      <c r="J17" s="538"/>
      <c r="K17" s="540"/>
      <c r="N17" s="522"/>
    </row>
    <row r="18" spans="1:17" ht="39" customHeight="1" thickBot="1">
      <c r="D18" s="549"/>
      <c r="E18" s="522"/>
      <c r="F18" s="522"/>
      <c r="K18" s="549"/>
      <c r="N18" s="522"/>
    </row>
    <row r="19" spans="1:17" ht="39" customHeight="1">
      <c r="A19" s="550"/>
      <c r="B19" s="550"/>
      <c r="D19" s="549"/>
      <c r="E19" s="522"/>
      <c r="F19" s="522"/>
      <c r="G19" s="551"/>
      <c r="H19" s="551"/>
      <c r="I19" s="551"/>
      <c r="J19" s="552"/>
      <c r="K19" s="553"/>
      <c r="L19" s="552"/>
      <c r="M19" s="625" t="s">
        <v>808</v>
      </c>
      <c r="N19" s="626"/>
      <c r="O19" s="627" t="s">
        <v>809</v>
      </c>
      <c r="P19" s="628"/>
      <c r="Q19" s="629"/>
    </row>
    <row r="20" spans="1:17" ht="39" customHeight="1">
      <c r="A20" s="630" t="s">
        <v>810</v>
      </c>
      <c r="B20" s="631"/>
      <c r="C20" s="631"/>
      <c r="D20" s="631"/>
      <c r="E20" s="631"/>
      <c r="F20" s="631"/>
      <c r="G20" s="631"/>
      <c r="H20" s="631"/>
      <c r="I20" s="631"/>
      <c r="J20" s="631"/>
      <c r="K20" s="631"/>
      <c r="L20" s="631"/>
      <c r="M20" s="631"/>
      <c r="N20" s="631"/>
      <c r="O20" s="632"/>
      <c r="P20" s="554" t="s">
        <v>811</v>
      </c>
      <c r="Q20" s="554" t="s">
        <v>812</v>
      </c>
    </row>
    <row r="21" spans="1:17" ht="39" customHeight="1">
      <c r="A21" s="618" t="s">
        <v>813</v>
      </c>
      <c r="B21" s="619"/>
      <c r="C21" s="619"/>
      <c r="D21" s="619"/>
      <c r="E21" s="619"/>
      <c r="F21" s="620"/>
      <c r="G21" s="555"/>
      <c r="H21" s="556"/>
      <c r="I21" s="556"/>
      <c r="J21" s="556"/>
      <c r="K21" s="556"/>
      <c r="L21" s="556"/>
      <c r="M21" s="556"/>
      <c r="N21" s="557"/>
      <c r="O21" s="556"/>
      <c r="P21" s="558">
        <v>10</v>
      </c>
      <c r="Q21" s="559">
        <v>3</v>
      </c>
    </row>
    <row r="22" spans="1:17" ht="39" customHeight="1">
      <c r="A22" s="560" t="s">
        <v>814</v>
      </c>
      <c r="B22" s="612" t="s">
        <v>815</v>
      </c>
      <c r="C22" s="613"/>
      <c r="D22" s="613"/>
      <c r="E22" s="613"/>
      <c r="F22" s="614"/>
      <c r="G22" s="615"/>
      <c r="H22" s="616"/>
      <c r="I22" s="616"/>
      <c r="J22" s="616"/>
      <c r="K22" s="616"/>
      <c r="L22" s="616"/>
      <c r="M22" s="616"/>
      <c r="N22" s="616"/>
      <c r="O22" s="617"/>
      <c r="P22" s="561"/>
      <c r="Q22" s="562"/>
    </row>
    <row r="23" spans="1:17" ht="39" customHeight="1">
      <c r="A23" s="563" t="s">
        <v>816</v>
      </c>
      <c r="B23" s="594" t="s">
        <v>817</v>
      </c>
      <c r="C23" s="595"/>
      <c r="D23" s="595"/>
      <c r="E23" s="595"/>
      <c r="F23" s="596"/>
      <c r="G23" s="597"/>
      <c r="H23" s="598"/>
      <c r="I23" s="598"/>
      <c r="J23" s="598"/>
      <c r="K23" s="598"/>
      <c r="L23" s="598"/>
      <c r="M23" s="598"/>
      <c r="N23" s="598"/>
      <c r="O23" s="599"/>
      <c r="P23" s="564"/>
      <c r="Q23" s="565"/>
    </row>
    <row r="24" spans="1:17" ht="39" customHeight="1">
      <c r="A24" s="560" t="s">
        <v>816</v>
      </c>
      <c r="B24" s="612" t="s">
        <v>818</v>
      </c>
      <c r="C24" s="613"/>
      <c r="D24" s="613"/>
      <c r="E24" s="613"/>
      <c r="F24" s="614"/>
      <c r="G24" s="615"/>
      <c r="H24" s="616"/>
      <c r="I24" s="616"/>
      <c r="J24" s="616"/>
      <c r="K24" s="616"/>
      <c r="L24" s="616"/>
      <c r="M24" s="616"/>
      <c r="N24" s="616"/>
      <c r="O24" s="617"/>
      <c r="P24" s="566" t="s">
        <v>819</v>
      </c>
      <c r="Q24" s="567">
        <v>0</v>
      </c>
    </row>
    <row r="25" spans="1:17" ht="39" customHeight="1">
      <c r="A25" s="563" t="s">
        <v>816</v>
      </c>
      <c r="B25" s="594" t="s">
        <v>820</v>
      </c>
      <c r="C25" s="595"/>
      <c r="D25" s="595"/>
      <c r="E25" s="595"/>
      <c r="F25" s="596"/>
      <c r="G25" s="597"/>
      <c r="H25" s="598"/>
      <c r="I25" s="598"/>
      <c r="J25" s="598"/>
      <c r="K25" s="598"/>
      <c r="L25" s="598"/>
      <c r="M25" s="598"/>
      <c r="N25" s="598"/>
      <c r="O25" s="599"/>
      <c r="P25" s="564" t="s">
        <v>821</v>
      </c>
      <c r="Q25" s="565">
        <v>0</v>
      </c>
    </row>
    <row r="26" spans="1:17" ht="39" customHeight="1">
      <c r="A26" s="600" t="s">
        <v>822</v>
      </c>
      <c r="B26" s="601"/>
      <c r="C26" s="601"/>
      <c r="D26" s="601"/>
      <c r="E26" s="601"/>
      <c r="F26" s="602"/>
      <c r="G26" s="603"/>
      <c r="H26" s="604"/>
      <c r="I26" s="604"/>
      <c r="J26" s="604"/>
      <c r="K26" s="604"/>
      <c r="L26" s="604"/>
      <c r="M26" s="604"/>
      <c r="N26" s="604"/>
      <c r="O26" s="605"/>
      <c r="P26" s="568">
        <f>SUM(P21:P25)</f>
        <v>10</v>
      </c>
      <c r="Q26" s="569">
        <f>SUM(Q21:Q25)</f>
        <v>3</v>
      </c>
    </row>
    <row r="27" spans="1:17" ht="39" customHeight="1">
      <c r="A27" s="606" t="s">
        <v>823</v>
      </c>
      <c r="B27" s="607"/>
      <c r="C27" s="607"/>
      <c r="D27" s="607"/>
      <c r="E27" s="607"/>
      <c r="F27" s="608"/>
      <c r="G27" s="609" t="s">
        <v>824</v>
      </c>
      <c r="H27" s="610"/>
      <c r="I27" s="610"/>
      <c r="J27" s="610"/>
      <c r="K27" s="610"/>
      <c r="L27" s="610"/>
      <c r="M27" s="610"/>
      <c r="N27" s="610"/>
      <c r="O27" s="610"/>
      <c r="P27" s="610"/>
      <c r="Q27" s="611"/>
    </row>
    <row r="28" spans="1:17" ht="39" customHeight="1">
      <c r="A28" s="591" t="s">
        <v>825</v>
      </c>
      <c r="B28" s="592"/>
      <c r="C28" s="592"/>
      <c r="D28" s="592"/>
      <c r="E28" s="592"/>
      <c r="F28" s="592"/>
      <c r="G28" s="592"/>
      <c r="H28" s="592"/>
      <c r="I28" s="592"/>
      <c r="J28" s="592"/>
      <c r="K28" s="592"/>
      <c r="L28" s="592"/>
      <c r="M28" s="592"/>
      <c r="N28" s="592"/>
      <c r="O28" s="592"/>
      <c r="P28" s="592"/>
      <c r="Q28" s="593"/>
    </row>
  </sheetData>
  <mergeCells count="19">
    <mergeCell ref="A21:F21"/>
    <mergeCell ref="A1:F1"/>
    <mergeCell ref="G1:K1"/>
    <mergeCell ref="M19:N19"/>
    <mergeCell ref="O19:Q19"/>
    <mergeCell ref="A20:O20"/>
    <mergeCell ref="B22:F22"/>
    <mergeCell ref="G22:O22"/>
    <mergeCell ref="B23:F23"/>
    <mergeCell ref="G23:O23"/>
    <mergeCell ref="B24:F24"/>
    <mergeCell ref="G24:O24"/>
    <mergeCell ref="A28:Q28"/>
    <mergeCell ref="B25:F25"/>
    <mergeCell ref="G25:O25"/>
    <mergeCell ref="A26:F26"/>
    <mergeCell ref="G26:O26"/>
    <mergeCell ref="A27:F27"/>
    <mergeCell ref="G27:Q27"/>
  </mergeCells>
  <phoneticPr fontId="8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90" zoomScalePageLayoutView="90" workbookViewId="0">
      <selection activeCell="G16" sqref="G16"/>
    </sheetView>
  </sheetViews>
  <sheetFormatPr baseColWidth="10" defaultColWidth="8.83203125" defaultRowHeight="28.5" customHeight="1" x14ac:dyDescent="0"/>
  <cols>
    <col min="2" max="2" width="17.6640625" customWidth="1"/>
    <col min="3" max="3" width="22.33203125" customWidth="1"/>
    <col min="4" max="4" width="19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2.75" customHeight="1" thickBot="1">
      <c r="A1" s="579" t="s">
        <v>43</v>
      </c>
      <c r="B1" s="580"/>
      <c r="C1" s="580"/>
      <c r="D1" s="580"/>
      <c r="E1" s="580"/>
      <c r="F1" s="580"/>
      <c r="G1" s="580" t="s">
        <v>44</v>
      </c>
      <c r="H1" s="580"/>
      <c r="I1" s="580"/>
      <c r="J1" s="581"/>
      <c r="K1" s="582"/>
    </row>
    <row r="2" spans="1:14" ht="28.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55</v>
      </c>
    </row>
    <row r="3" spans="1:14" ht="28.5" customHeight="1">
      <c r="A3" s="364"/>
      <c r="B3" s="365" t="s">
        <v>498</v>
      </c>
      <c r="C3" s="364"/>
      <c r="D3" s="364"/>
      <c r="E3" s="364"/>
      <c r="F3" s="364"/>
      <c r="G3" s="364"/>
      <c r="H3" s="364"/>
      <c r="I3" s="364"/>
      <c r="J3" s="364"/>
      <c r="K3" s="364"/>
      <c r="M3" s="43" t="s">
        <v>51</v>
      </c>
      <c r="N3" s="43">
        <f>N2-N14</f>
        <v>50</v>
      </c>
    </row>
    <row r="4" spans="1:14" ht="28.5" customHeight="1">
      <c r="A4" s="35"/>
      <c r="B4" s="20" t="s">
        <v>47</v>
      </c>
      <c r="C4" s="20">
        <v>98415</v>
      </c>
      <c r="D4" s="21" t="s">
        <v>48</v>
      </c>
      <c r="E4" s="20">
        <v>2</v>
      </c>
      <c r="F4" s="20">
        <v>0</v>
      </c>
      <c r="G4" s="20" t="s">
        <v>49</v>
      </c>
      <c r="H4" s="20" t="s">
        <v>50</v>
      </c>
      <c r="I4" s="22">
        <v>42812</v>
      </c>
      <c r="J4" s="20"/>
      <c r="K4" s="35"/>
      <c r="M4" t="s">
        <v>54</v>
      </c>
      <c r="N4">
        <f>SUMIFS(E:E,G:G,"CTT")</f>
        <v>0</v>
      </c>
    </row>
    <row r="5" spans="1:14" ht="28.5" customHeight="1">
      <c r="A5" s="39"/>
      <c r="B5" s="16" t="s">
        <v>19</v>
      </c>
      <c r="C5" s="16" t="s">
        <v>52</v>
      </c>
      <c r="D5" s="17" t="s">
        <v>53</v>
      </c>
      <c r="E5" s="16">
        <v>3</v>
      </c>
      <c r="F5" s="16">
        <v>0</v>
      </c>
      <c r="G5" s="16" t="s">
        <v>49</v>
      </c>
      <c r="H5" s="16" t="s">
        <v>50</v>
      </c>
      <c r="I5" s="19">
        <v>42812</v>
      </c>
      <c r="J5" s="16"/>
      <c r="K5" s="39"/>
      <c r="M5" t="s">
        <v>55</v>
      </c>
      <c r="N5">
        <f>SUMIFS(E:E,G:G,"FLU")</f>
        <v>5</v>
      </c>
    </row>
    <row r="6" spans="1:14" ht="28.5" customHeight="1">
      <c r="A6" s="35"/>
      <c r="B6" s="20"/>
      <c r="C6" s="20"/>
      <c r="D6" s="21"/>
      <c r="E6" s="20"/>
      <c r="F6" s="20"/>
      <c r="G6" s="20"/>
      <c r="H6" s="20"/>
      <c r="I6" s="20"/>
      <c r="J6" s="20"/>
      <c r="K6" s="35"/>
      <c r="M6" t="s">
        <v>56</v>
      </c>
      <c r="N6">
        <f>SUMIFS(E:E,G:G,"JCC")</f>
        <v>0</v>
      </c>
    </row>
    <row r="7" spans="1:14" ht="28.5" customHeight="1">
      <c r="A7" s="39"/>
      <c r="B7" s="16"/>
      <c r="C7" s="16"/>
      <c r="D7" s="17"/>
      <c r="E7" s="16"/>
      <c r="F7" s="16"/>
      <c r="G7" s="16"/>
      <c r="H7" s="16"/>
      <c r="I7" s="16"/>
      <c r="J7" s="16"/>
      <c r="K7" s="44"/>
      <c r="M7" t="s">
        <v>57</v>
      </c>
      <c r="N7">
        <f>SUMIFS(E:E,G:G,"EDI")</f>
        <v>0</v>
      </c>
    </row>
    <row r="8" spans="1:14" ht="28.5" customHeight="1">
      <c r="A8" s="35"/>
      <c r="B8" s="20"/>
      <c r="C8" s="20"/>
      <c r="D8" s="21"/>
      <c r="E8" s="20"/>
      <c r="F8" s="20"/>
      <c r="G8" s="20"/>
      <c r="H8" s="20"/>
      <c r="I8" s="20"/>
      <c r="J8" s="20"/>
      <c r="K8" s="35"/>
      <c r="M8" t="s">
        <v>58</v>
      </c>
      <c r="N8">
        <f>SUMIFS(E:E,G:G,"par")</f>
        <v>0</v>
      </c>
    </row>
    <row r="9" spans="1:14" ht="28.5" customHeight="1">
      <c r="A9" s="39"/>
      <c r="B9" s="16"/>
      <c r="C9" s="16"/>
      <c r="D9" s="17"/>
      <c r="E9" s="16"/>
      <c r="F9" s="16"/>
      <c r="G9" s="16"/>
      <c r="H9" s="16"/>
      <c r="I9" s="19"/>
      <c r="J9" s="19"/>
      <c r="K9" s="39"/>
      <c r="M9" t="s">
        <v>59</v>
      </c>
      <c r="N9">
        <f>SUMIFS(E:E,G:G,"phi")</f>
        <v>0</v>
      </c>
    </row>
    <row r="10" spans="1:14" ht="28.5" customHeight="1">
      <c r="A10" s="39"/>
      <c r="B10" s="16"/>
      <c r="C10" s="16"/>
      <c r="D10" s="17"/>
      <c r="E10" s="16"/>
      <c r="F10" s="16"/>
      <c r="G10" s="39"/>
      <c r="H10" s="16"/>
      <c r="I10" s="16"/>
      <c r="J10" s="16"/>
      <c r="K10" s="39"/>
      <c r="M10" t="s">
        <v>60</v>
      </c>
      <c r="N10">
        <f>SUMIFS(E:E,G:G,"BRK")</f>
        <v>0</v>
      </c>
    </row>
    <row r="11" spans="1:14" ht="28.5" customHeight="1">
      <c r="A11" s="39"/>
      <c r="B11" s="16"/>
      <c r="C11" s="16"/>
      <c r="D11" s="17"/>
      <c r="E11" s="16"/>
      <c r="F11" s="16"/>
      <c r="G11" s="39"/>
      <c r="H11" s="16"/>
      <c r="I11" s="16"/>
      <c r="J11" s="16"/>
      <c r="K11" s="39"/>
      <c r="M11" s="45" t="s">
        <v>61</v>
      </c>
      <c r="N11" s="45">
        <f>SUMIFS(E:E,G:G,"SPC")</f>
        <v>0</v>
      </c>
    </row>
    <row r="12" spans="1:14" ht="28.5" customHeight="1">
      <c r="A12" s="39"/>
      <c r="B12" s="16"/>
      <c r="C12" s="16"/>
      <c r="D12" s="17"/>
      <c r="E12" s="16"/>
      <c r="F12" s="16"/>
      <c r="G12" s="39"/>
      <c r="H12" s="16"/>
      <c r="I12" s="16"/>
      <c r="J12" s="16"/>
      <c r="K12" s="39"/>
      <c r="M12" s="46" t="s">
        <v>62</v>
      </c>
      <c r="N12" s="46">
        <f>SUMIFS(E:E,G:G,"H")</f>
        <v>0</v>
      </c>
    </row>
    <row r="13" spans="1:14" ht="28.5" customHeight="1">
      <c r="A13" s="39"/>
      <c r="B13" s="16"/>
      <c r="C13" s="16"/>
      <c r="D13" s="17"/>
      <c r="E13" s="16"/>
      <c r="F13" s="16"/>
      <c r="G13" s="39"/>
      <c r="H13" s="16"/>
      <c r="I13" s="16"/>
      <c r="J13" s="20"/>
      <c r="K13" s="35"/>
      <c r="M13" s="46"/>
      <c r="N13" s="46"/>
    </row>
    <row r="14" spans="1:14" ht="28.5" customHeight="1">
      <c r="A14" s="35"/>
      <c r="B14" s="20"/>
      <c r="C14" s="20"/>
      <c r="D14" s="21"/>
      <c r="E14" s="20"/>
      <c r="F14" s="20"/>
      <c r="G14" s="20"/>
      <c r="H14" s="20"/>
      <c r="I14" s="20"/>
      <c r="J14" s="20"/>
      <c r="K14" s="35"/>
      <c r="M14" s="47" t="s">
        <v>63</v>
      </c>
      <c r="N14" s="47">
        <f>SUM(M4:N12)</f>
        <v>5</v>
      </c>
    </row>
    <row r="15" spans="1:14" ht="28.5" customHeight="1">
      <c r="A15" s="35"/>
      <c r="B15" s="20"/>
      <c r="C15" s="20"/>
      <c r="D15" s="21"/>
      <c r="E15" s="20"/>
      <c r="F15" s="20"/>
      <c r="G15" s="20"/>
      <c r="H15" s="20"/>
      <c r="I15" s="20"/>
      <c r="J15" s="20"/>
      <c r="K15" s="35"/>
    </row>
    <row r="16" spans="1:14" ht="28.5" customHeight="1">
      <c r="A16" s="39"/>
      <c r="B16" s="16"/>
      <c r="C16" s="16"/>
      <c r="D16" s="17"/>
      <c r="E16" s="16"/>
      <c r="F16" s="16"/>
      <c r="G16" s="16"/>
      <c r="H16" s="16"/>
      <c r="I16" s="19"/>
      <c r="J16" s="16"/>
      <c r="K16" s="39"/>
      <c r="M16" s="48"/>
    </row>
    <row r="17" spans="1:11" ht="28.5" customHeight="1">
      <c r="A17" s="35"/>
      <c r="B17" s="20"/>
      <c r="C17" s="20"/>
      <c r="D17" s="21"/>
      <c r="E17" s="20"/>
      <c r="F17" s="20"/>
      <c r="G17" s="20"/>
      <c r="H17" s="20"/>
      <c r="I17" s="20"/>
      <c r="J17" s="20"/>
      <c r="K17" s="35"/>
    </row>
    <row r="18" spans="1:11" ht="28.5" customHeight="1">
      <c r="A18" s="35"/>
      <c r="B18" s="20"/>
      <c r="C18" s="20"/>
      <c r="D18" s="21"/>
      <c r="E18" s="20"/>
      <c r="F18" s="20"/>
      <c r="G18" s="20"/>
      <c r="H18" s="20"/>
      <c r="I18" s="20"/>
      <c r="J18" s="20"/>
      <c r="K18" s="35"/>
    </row>
    <row r="19" spans="1:11" ht="28.5" customHeight="1">
      <c r="A19" s="39"/>
      <c r="B19" s="16"/>
      <c r="C19" s="16"/>
      <c r="D19" s="17"/>
      <c r="E19" s="16"/>
      <c r="F19" s="16"/>
      <c r="G19" s="39"/>
      <c r="H19" s="16"/>
      <c r="I19" s="16"/>
      <c r="J19" s="16"/>
      <c r="K19" s="39"/>
    </row>
    <row r="20" spans="1:11" ht="28.5" customHeight="1">
      <c r="A20" s="39"/>
      <c r="B20" s="16"/>
      <c r="C20" s="16"/>
      <c r="D20" s="17"/>
      <c r="E20" s="16"/>
      <c r="F20" s="16"/>
      <c r="G20" s="16"/>
      <c r="H20" s="16"/>
      <c r="I20" s="19"/>
      <c r="J20" s="19"/>
      <c r="K20" s="39"/>
    </row>
    <row r="21" spans="1:11" ht="28.5" customHeight="1">
      <c r="A21" s="39"/>
      <c r="B21" s="16"/>
      <c r="C21" s="16"/>
      <c r="D21" s="17"/>
      <c r="E21" s="16"/>
      <c r="F21" s="16"/>
      <c r="G21" s="16"/>
      <c r="H21" s="16"/>
      <c r="I21" s="19"/>
      <c r="J21" s="19"/>
      <c r="K21" s="39"/>
    </row>
    <row r="22" spans="1:11" ht="28.5" customHeight="1">
      <c r="A22" s="39"/>
      <c r="B22" s="16"/>
      <c r="C22" s="16"/>
      <c r="D22" s="17"/>
      <c r="E22" s="16"/>
      <c r="F22" s="16"/>
      <c r="G22" s="39"/>
      <c r="H22" s="16"/>
      <c r="I22" s="16"/>
      <c r="J22" s="16"/>
      <c r="K22" s="39"/>
    </row>
    <row r="23" spans="1:11" ht="28.5" customHeight="1">
      <c r="A23" s="39"/>
      <c r="B23" s="16"/>
      <c r="C23" s="16"/>
      <c r="D23" s="17"/>
      <c r="E23" s="16"/>
      <c r="F23" s="16"/>
      <c r="G23" s="39"/>
      <c r="H23" s="16"/>
      <c r="I23" s="16"/>
      <c r="J23" s="16"/>
      <c r="K23" s="39"/>
    </row>
    <row r="24" spans="1:11" ht="28.5" customHeight="1">
      <c r="A24" s="39"/>
      <c r="B24" s="16"/>
      <c r="C24" s="16"/>
      <c r="D24" s="17"/>
      <c r="E24" s="16"/>
      <c r="F24" s="16"/>
      <c r="G24" s="39"/>
      <c r="H24" s="16"/>
      <c r="I24" s="16"/>
      <c r="J24" s="16"/>
      <c r="K24" s="39"/>
    </row>
    <row r="25" spans="1:11" ht="28.5" customHeight="1">
      <c r="A25" s="39"/>
      <c r="B25" s="16"/>
      <c r="C25" s="16"/>
      <c r="D25" s="17"/>
      <c r="E25" s="16"/>
      <c r="F25" s="16"/>
      <c r="G25" s="39"/>
      <c r="H25" s="16"/>
      <c r="I25" s="16"/>
      <c r="J25" s="16"/>
      <c r="K25" s="39"/>
    </row>
    <row r="26" spans="1:11" ht="28.5" customHeight="1">
      <c r="A26" s="35"/>
      <c r="B26" s="20"/>
      <c r="C26" s="20"/>
      <c r="D26" s="21"/>
      <c r="E26" s="20"/>
      <c r="F26" s="20"/>
      <c r="G26" s="20"/>
      <c r="H26" s="20"/>
      <c r="I26" s="20"/>
      <c r="J26" s="20"/>
      <c r="K26" s="35"/>
    </row>
    <row r="27" spans="1:11" ht="28.5" customHeight="1">
      <c r="A27" s="39"/>
      <c r="B27" s="16"/>
      <c r="C27" s="16"/>
      <c r="D27" s="17"/>
      <c r="E27" s="16"/>
      <c r="F27" s="16"/>
      <c r="G27" s="39"/>
      <c r="H27" s="16"/>
      <c r="I27" s="16"/>
      <c r="J27" s="16"/>
      <c r="K27" s="39"/>
    </row>
    <row r="28" spans="1:11" ht="28.5" customHeight="1">
      <c r="A28" s="39"/>
      <c r="B28" s="16"/>
      <c r="C28" s="16"/>
      <c r="D28" s="17"/>
      <c r="E28" s="16"/>
      <c r="F28" s="16"/>
      <c r="G28" s="16"/>
      <c r="H28" s="16"/>
      <c r="I28" s="19"/>
      <c r="J28" s="19"/>
      <c r="K28" s="39"/>
    </row>
    <row r="29" spans="1:11" ht="28.5" customHeight="1">
      <c r="A29" s="35"/>
      <c r="B29" s="20"/>
      <c r="C29" s="20"/>
      <c r="D29" s="21"/>
      <c r="E29" s="20"/>
      <c r="F29" s="20"/>
      <c r="G29" s="20"/>
      <c r="H29" s="20"/>
      <c r="I29" s="20"/>
      <c r="J29" s="20"/>
      <c r="K29" s="35"/>
    </row>
    <row r="30" spans="1:11" ht="28.5" customHeight="1">
      <c r="A30" s="35"/>
      <c r="B30" s="20"/>
      <c r="C30" s="20"/>
      <c r="D30" s="21"/>
      <c r="E30" s="20"/>
      <c r="F30" s="20"/>
      <c r="G30" s="20"/>
      <c r="H30" s="20"/>
      <c r="I30" s="20"/>
      <c r="J30" s="20"/>
      <c r="K30" s="35"/>
    </row>
    <row r="31" spans="1:11" ht="28.5" customHeight="1">
      <c r="A31" s="39"/>
      <c r="B31" s="16"/>
      <c r="C31" s="16"/>
      <c r="D31" s="17"/>
      <c r="E31" s="16"/>
      <c r="F31" s="16"/>
      <c r="G31" s="39"/>
      <c r="H31" s="16"/>
      <c r="I31" s="16"/>
      <c r="J31" s="16"/>
      <c r="K31" s="39"/>
    </row>
    <row r="32" spans="1:11" ht="28.5" customHeight="1">
      <c r="A32" s="39"/>
      <c r="B32" s="16"/>
      <c r="C32" s="16"/>
      <c r="D32" s="17"/>
      <c r="E32" s="16"/>
      <c r="F32" s="16"/>
      <c r="G32" s="16"/>
      <c r="H32" s="16"/>
      <c r="I32" s="19"/>
      <c r="J32" s="19"/>
      <c r="K32" s="39"/>
    </row>
    <row r="33" spans="1:11" ht="28.5" customHeight="1">
      <c r="A33" s="35"/>
      <c r="B33" s="20"/>
      <c r="C33" s="20"/>
      <c r="D33" s="21"/>
      <c r="E33" s="20"/>
      <c r="F33" s="20"/>
      <c r="G33" s="20"/>
      <c r="H33" s="20"/>
      <c r="I33" s="20"/>
      <c r="J33" s="20"/>
      <c r="K33" s="35"/>
    </row>
    <row r="34" spans="1:11" ht="28.5" customHeight="1">
      <c r="A34" s="35"/>
      <c r="B34" s="20"/>
      <c r="C34" s="20"/>
      <c r="D34" s="21"/>
      <c r="E34" s="20"/>
      <c r="F34" s="20"/>
      <c r="G34" s="20"/>
      <c r="H34" s="20"/>
      <c r="I34" s="20"/>
      <c r="J34" s="20"/>
      <c r="K34" s="35"/>
    </row>
    <row r="35" spans="1:11" ht="28.5" customHeight="1">
      <c r="A35" s="39"/>
      <c r="B35" s="16"/>
      <c r="C35" s="16"/>
      <c r="D35" s="17"/>
      <c r="E35" s="16"/>
      <c r="F35" s="16"/>
      <c r="G35" s="39"/>
      <c r="H35" s="16"/>
      <c r="I35" s="16"/>
      <c r="J35" s="16"/>
      <c r="K35" s="39"/>
    </row>
    <row r="36" spans="1:11" ht="28.5" customHeight="1">
      <c r="A36" s="39"/>
      <c r="B36" s="16"/>
      <c r="C36" s="16"/>
      <c r="D36" s="17"/>
      <c r="E36" s="16"/>
      <c r="F36" s="16"/>
      <c r="G36" s="16"/>
      <c r="H36" s="16"/>
      <c r="I36" s="19"/>
      <c r="J36" s="19"/>
      <c r="K36" s="39"/>
    </row>
    <row r="37" spans="1:11" ht="28.5" customHeight="1">
      <c r="A37" s="39"/>
      <c r="B37" s="16"/>
      <c r="C37" s="16"/>
      <c r="D37" s="17"/>
      <c r="E37" s="16"/>
      <c r="F37" s="16"/>
      <c r="G37" s="16"/>
      <c r="H37" s="16"/>
      <c r="I37" s="19"/>
      <c r="J37" s="19"/>
      <c r="K37" s="39"/>
    </row>
    <row r="38" spans="1:11" ht="28.5" customHeight="1">
      <c r="A38" s="39"/>
      <c r="B38" s="16"/>
      <c r="C38" s="16"/>
      <c r="D38" s="17"/>
      <c r="E38" s="16"/>
      <c r="F38" s="16"/>
      <c r="G38" s="39"/>
      <c r="H38" s="16"/>
      <c r="I38" s="16"/>
      <c r="J38" s="16"/>
      <c r="K38" s="39"/>
    </row>
    <row r="39" spans="1:11" ht="28.5" customHeight="1">
      <c r="A39" s="39"/>
      <c r="B39" s="16"/>
      <c r="C39" s="16"/>
      <c r="D39" s="17"/>
      <c r="E39" s="16"/>
      <c r="F39" s="16"/>
      <c r="G39" s="39"/>
      <c r="H39" s="16"/>
      <c r="I39" s="16"/>
      <c r="J39" s="16"/>
      <c r="K39" s="39"/>
    </row>
    <row r="40" spans="1:11" ht="28.5" customHeight="1">
      <c r="A40" s="39"/>
      <c r="B40" s="16"/>
      <c r="C40" s="16"/>
      <c r="D40" s="17"/>
      <c r="E40" s="16"/>
      <c r="F40" s="16"/>
      <c r="G40" s="39"/>
      <c r="H40" s="16"/>
      <c r="I40" s="16"/>
      <c r="J40" s="16"/>
      <c r="K40" s="39"/>
    </row>
  </sheetData>
  <mergeCells count="2">
    <mergeCell ref="A1:F1"/>
    <mergeCell ref="G1:K1"/>
  </mergeCells>
  <phoneticPr fontId="8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Normal="80" zoomScalePageLayoutView="80" workbookViewId="0">
      <selection activeCell="J17" sqref="J17"/>
    </sheetView>
  </sheetViews>
  <sheetFormatPr baseColWidth="10" defaultColWidth="8.83203125" defaultRowHeight="26.25" customHeight="1" x14ac:dyDescent="0"/>
  <cols>
    <col min="2" max="2" width="33.5" customWidth="1"/>
    <col min="3" max="3" width="31.1640625" customWidth="1"/>
    <col min="4" max="4" width="21.3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2.75" customHeight="1" thickBot="1">
      <c r="A1" s="583" t="s">
        <v>64</v>
      </c>
      <c r="B1" s="584"/>
      <c r="C1" s="584"/>
      <c r="D1" s="584"/>
      <c r="E1" s="584"/>
      <c r="F1" s="584"/>
      <c r="G1" s="584" t="s">
        <v>65</v>
      </c>
      <c r="H1" s="584"/>
      <c r="I1" s="584"/>
      <c r="J1" s="585"/>
      <c r="K1" s="586"/>
    </row>
    <row r="2" spans="1:14" ht="26.2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25</v>
      </c>
    </row>
    <row r="3" spans="1:14" ht="48" customHeight="1">
      <c r="A3" s="35"/>
      <c r="B3" s="20" t="s">
        <v>66</v>
      </c>
      <c r="C3" s="20" t="s">
        <v>67</v>
      </c>
      <c r="D3" s="21" t="s">
        <v>68</v>
      </c>
      <c r="E3" s="20">
        <v>3</v>
      </c>
      <c r="F3" s="20">
        <v>0</v>
      </c>
      <c r="G3" s="20" t="s">
        <v>69</v>
      </c>
      <c r="H3" s="20" t="s">
        <v>70</v>
      </c>
      <c r="I3" s="22">
        <v>42812</v>
      </c>
      <c r="J3" s="20" t="s">
        <v>71</v>
      </c>
      <c r="K3" s="35" t="s">
        <v>629</v>
      </c>
      <c r="M3" s="43" t="s">
        <v>51</v>
      </c>
      <c r="N3" s="43">
        <f>N2-N14</f>
        <v>20</v>
      </c>
    </row>
    <row r="4" spans="1:14" ht="26.25" customHeight="1">
      <c r="A4" s="39"/>
      <c r="B4" s="16" t="s">
        <v>29</v>
      </c>
      <c r="C4" s="16" t="s">
        <v>72</v>
      </c>
      <c r="D4" s="17" t="s">
        <v>73</v>
      </c>
      <c r="E4" s="16">
        <v>1</v>
      </c>
      <c r="F4" s="16">
        <v>0</v>
      </c>
      <c r="G4" s="16" t="s">
        <v>49</v>
      </c>
      <c r="H4" s="20" t="s">
        <v>70</v>
      </c>
      <c r="I4" s="22">
        <v>42812</v>
      </c>
      <c r="J4" s="16" t="s">
        <v>74</v>
      </c>
      <c r="K4" s="39" t="s">
        <v>75</v>
      </c>
      <c r="M4" t="s">
        <v>54</v>
      </c>
      <c r="N4">
        <f>SUMIFS(E:E,G:G,"CTT")</f>
        <v>0</v>
      </c>
    </row>
    <row r="5" spans="1:14" ht="26.25" customHeight="1">
      <c r="A5" s="39"/>
      <c r="B5" s="16" t="s">
        <v>827</v>
      </c>
      <c r="C5" s="16" t="s">
        <v>828</v>
      </c>
      <c r="D5" s="17" t="s">
        <v>829</v>
      </c>
      <c r="E5" s="16">
        <v>1</v>
      </c>
      <c r="F5" s="16">
        <v>0</v>
      </c>
      <c r="G5" s="16" t="s">
        <v>49</v>
      </c>
      <c r="H5" s="16" t="s">
        <v>500</v>
      </c>
      <c r="I5" s="19">
        <v>42812</v>
      </c>
      <c r="J5" s="19" t="s">
        <v>830</v>
      </c>
      <c r="K5" s="39" t="s">
        <v>835</v>
      </c>
      <c r="M5" t="s">
        <v>55</v>
      </c>
      <c r="N5">
        <f>SUMIFS(E:E,G:G,"FLU")</f>
        <v>2</v>
      </c>
    </row>
    <row r="6" spans="1:14" ht="26.25" customHeight="1">
      <c r="A6" s="39"/>
      <c r="B6" s="16"/>
      <c r="C6" s="16"/>
      <c r="D6" s="17"/>
      <c r="E6" s="16"/>
      <c r="F6" s="16"/>
      <c r="G6" s="39"/>
      <c r="H6" s="16"/>
      <c r="I6" s="16"/>
      <c r="J6" s="16"/>
      <c r="K6" s="39"/>
      <c r="M6" t="s">
        <v>56</v>
      </c>
      <c r="N6">
        <f>SUMIFS(E:E,G:G,"JCC")</f>
        <v>0</v>
      </c>
    </row>
    <row r="7" spans="1:14" ht="26.25" customHeight="1">
      <c r="A7" s="39"/>
      <c r="B7" s="16"/>
      <c r="C7" s="16"/>
      <c r="D7" s="17"/>
      <c r="E7" s="16"/>
      <c r="F7" s="16"/>
      <c r="G7" s="39"/>
      <c r="H7" s="16"/>
      <c r="I7" s="16"/>
      <c r="J7" s="16"/>
      <c r="K7" s="39"/>
      <c r="M7" t="s">
        <v>57</v>
      </c>
      <c r="N7">
        <f>SUMIFS(E:E,G:G,"EDI")</f>
        <v>0</v>
      </c>
    </row>
    <row r="8" spans="1:14" ht="26.25" customHeight="1">
      <c r="A8" s="39"/>
      <c r="B8" s="16"/>
      <c r="C8" s="16"/>
      <c r="D8" s="17"/>
      <c r="E8" s="16"/>
      <c r="F8" s="16"/>
      <c r="G8" s="39"/>
      <c r="H8" s="16"/>
      <c r="I8" s="16"/>
      <c r="J8" s="16"/>
      <c r="K8" s="39"/>
      <c r="M8" t="s">
        <v>58</v>
      </c>
      <c r="N8">
        <f>SUMIFS(E:E,G:G,"par")</f>
        <v>0</v>
      </c>
    </row>
    <row r="9" spans="1:14" ht="26.25" customHeight="1">
      <c r="A9" s="39"/>
      <c r="B9" s="16"/>
      <c r="C9" s="16"/>
      <c r="D9" s="17"/>
      <c r="E9" s="16"/>
      <c r="F9" s="16"/>
      <c r="G9" s="39"/>
      <c r="H9" s="16"/>
      <c r="I9" s="16"/>
      <c r="J9" s="16"/>
      <c r="K9" s="39"/>
      <c r="M9" t="s">
        <v>59</v>
      </c>
      <c r="N9">
        <f>SUMIFS(E:E,G:G,"phi")</f>
        <v>0</v>
      </c>
    </row>
    <row r="10" spans="1:14" ht="26.25" customHeight="1">
      <c r="A10" s="35"/>
      <c r="B10" s="20"/>
      <c r="C10" s="20"/>
      <c r="D10" s="21"/>
      <c r="E10" s="20"/>
      <c r="F10" s="20"/>
      <c r="G10" s="20"/>
      <c r="H10" s="20"/>
      <c r="I10" s="20"/>
      <c r="J10" s="20"/>
      <c r="K10" s="35"/>
      <c r="M10" t="s">
        <v>60</v>
      </c>
      <c r="N10">
        <f>SUMIFS(E:E,G:G,"BRK")</f>
        <v>0</v>
      </c>
    </row>
    <row r="11" spans="1:14" ht="26.25" customHeight="1">
      <c r="A11" s="39"/>
      <c r="B11" s="16"/>
      <c r="C11" s="16"/>
      <c r="D11" s="17"/>
      <c r="E11" s="16"/>
      <c r="F11" s="16"/>
      <c r="G11" s="39"/>
      <c r="H11" s="16"/>
      <c r="I11" s="16"/>
      <c r="J11" s="16"/>
      <c r="K11" s="39"/>
      <c r="M11" s="45" t="s">
        <v>61</v>
      </c>
      <c r="N11" s="45">
        <f>SUMIFS(E:E,G:G,"SPC")</f>
        <v>3</v>
      </c>
    </row>
    <row r="12" spans="1:14" ht="26.25" customHeight="1">
      <c r="A12" s="39"/>
      <c r="B12" s="16"/>
      <c r="C12" s="16"/>
      <c r="D12" s="17"/>
      <c r="E12" s="16"/>
      <c r="F12" s="16"/>
      <c r="G12" s="16"/>
      <c r="H12" s="16"/>
      <c r="I12" s="19"/>
      <c r="J12" s="19"/>
      <c r="K12" s="39"/>
      <c r="M12" s="46" t="s">
        <v>62</v>
      </c>
      <c r="N12" s="46">
        <f>SUMIFS(E:E,G:G,"H")</f>
        <v>0</v>
      </c>
    </row>
    <row r="13" spans="1:14" ht="26.25" customHeight="1">
      <c r="A13" s="35"/>
      <c r="B13" s="20"/>
      <c r="C13" s="20"/>
      <c r="D13" s="21"/>
      <c r="E13" s="20"/>
      <c r="F13" s="20"/>
      <c r="G13" s="20"/>
      <c r="H13" s="20"/>
      <c r="I13" s="20"/>
      <c r="J13" s="20"/>
      <c r="K13" s="35"/>
      <c r="M13" s="46"/>
      <c r="N13" s="46"/>
    </row>
    <row r="14" spans="1:14" ht="26.25" customHeight="1">
      <c r="A14" s="39"/>
      <c r="B14" s="16"/>
      <c r="C14" s="16"/>
      <c r="D14" s="17"/>
      <c r="E14" s="16"/>
      <c r="F14" s="16"/>
      <c r="G14" s="16"/>
      <c r="H14" s="16"/>
      <c r="I14" s="19"/>
      <c r="J14" s="19"/>
      <c r="K14" s="39"/>
      <c r="M14" s="47" t="s">
        <v>63</v>
      </c>
      <c r="N14" s="47">
        <f>SUM(M4:N12)</f>
        <v>5</v>
      </c>
    </row>
    <row r="15" spans="1:14" ht="26.25" customHeight="1">
      <c r="A15" s="39"/>
      <c r="B15" s="16"/>
      <c r="C15" s="16"/>
      <c r="D15" s="17"/>
      <c r="E15" s="16"/>
      <c r="F15" s="16"/>
      <c r="G15" s="39"/>
      <c r="H15" s="16"/>
      <c r="I15" s="16"/>
      <c r="J15" s="16"/>
      <c r="K15" s="39"/>
    </row>
    <row r="16" spans="1:14" ht="26.25" customHeight="1">
      <c r="A16" s="39"/>
      <c r="B16" s="16"/>
      <c r="C16" s="16"/>
      <c r="D16" s="17"/>
      <c r="E16" s="16"/>
      <c r="F16" s="16"/>
      <c r="G16" s="39"/>
      <c r="H16" s="16"/>
      <c r="I16" s="16"/>
      <c r="J16" s="16"/>
      <c r="K16" s="39"/>
    </row>
    <row r="17" spans="1:11" ht="26.25" customHeight="1">
      <c r="A17" s="39"/>
      <c r="B17" s="16"/>
      <c r="C17" s="16"/>
      <c r="D17" s="17"/>
      <c r="E17" s="16"/>
      <c r="F17" s="16"/>
      <c r="G17" s="39"/>
      <c r="H17" s="16"/>
      <c r="I17" s="16"/>
      <c r="J17" s="16"/>
      <c r="K17" s="39"/>
    </row>
    <row r="18" spans="1:11" ht="26.25" customHeight="1">
      <c r="A18" s="39"/>
      <c r="B18" s="16"/>
      <c r="C18" s="16"/>
      <c r="D18" s="17"/>
      <c r="E18" s="16"/>
      <c r="F18" s="16"/>
      <c r="G18" s="39"/>
      <c r="H18" s="16"/>
      <c r="I18" s="16"/>
      <c r="J18" s="16"/>
      <c r="K18" s="39"/>
    </row>
    <row r="19" spans="1:11" ht="26.25" customHeight="1">
      <c r="A19" s="35"/>
      <c r="B19" s="20"/>
      <c r="C19" s="20"/>
      <c r="D19" s="21"/>
      <c r="E19" s="20"/>
      <c r="F19" s="20"/>
      <c r="G19" s="20"/>
      <c r="H19" s="20"/>
      <c r="I19" s="20"/>
      <c r="J19" s="20"/>
      <c r="K19" s="35"/>
    </row>
    <row r="20" spans="1:11" ht="26.25" customHeight="1">
      <c r="A20" s="39"/>
      <c r="B20" s="16"/>
      <c r="C20" s="16"/>
      <c r="D20" s="17"/>
      <c r="E20" s="16"/>
      <c r="F20" s="16"/>
      <c r="G20" s="39"/>
      <c r="H20" s="16"/>
      <c r="I20" s="16"/>
      <c r="J20" s="16"/>
      <c r="K20" s="39"/>
    </row>
    <row r="21" spans="1:11" ht="26.25" customHeight="1">
      <c r="A21" s="39"/>
      <c r="B21" s="16"/>
      <c r="C21" s="16"/>
      <c r="D21" s="17"/>
      <c r="E21" s="16"/>
      <c r="F21" s="16"/>
      <c r="G21" s="16"/>
      <c r="H21" s="16"/>
      <c r="I21" s="19"/>
      <c r="J21" s="19"/>
      <c r="K21" s="39"/>
    </row>
    <row r="22" spans="1:11" ht="26.25" customHeight="1">
      <c r="A22" s="35"/>
      <c r="B22" s="20"/>
      <c r="C22" s="20"/>
      <c r="D22" s="21"/>
      <c r="E22" s="20"/>
      <c r="F22" s="20"/>
      <c r="G22" s="20"/>
      <c r="H22" s="20"/>
      <c r="I22" s="20"/>
      <c r="J22" s="20"/>
      <c r="K22" s="35"/>
    </row>
    <row r="23" spans="1:11" ht="26.25" customHeight="1">
      <c r="A23" s="35"/>
      <c r="B23" s="20"/>
      <c r="C23" s="20"/>
      <c r="D23" s="21"/>
      <c r="E23" s="20"/>
      <c r="F23" s="20"/>
      <c r="G23" s="20"/>
      <c r="H23" s="20"/>
      <c r="I23" s="20"/>
      <c r="J23" s="20"/>
      <c r="K23" s="35"/>
    </row>
    <row r="24" spans="1:11" ht="26.25" customHeight="1">
      <c r="A24" s="39"/>
      <c r="B24" s="16"/>
      <c r="C24" s="16"/>
      <c r="D24" s="17"/>
      <c r="E24" s="16"/>
      <c r="F24" s="16"/>
      <c r="G24" s="39"/>
      <c r="H24" s="16"/>
      <c r="I24" s="16"/>
      <c r="J24" s="16"/>
      <c r="K24" s="39"/>
    </row>
    <row r="25" spans="1:11" ht="26.25" customHeight="1">
      <c r="A25" s="39"/>
      <c r="B25" s="16"/>
      <c r="C25" s="16"/>
      <c r="D25" s="17"/>
      <c r="E25" s="16"/>
      <c r="F25" s="16"/>
      <c r="G25" s="39"/>
      <c r="H25" s="16"/>
      <c r="I25" s="16"/>
      <c r="J25" s="16"/>
      <c r="K25" s="39"/>
    </row>
    <row r="26" spans="1:11" ht="26.25" customHeight="1">
      <c r="A26" s="35"/>
      <c r="B26" s="20"/>
      <c r="C26" s="20"/>
      <c r="D26" s="21"/>
      <c r="E26" s="20"/>
      <c r="F26" s="20"/>
      <c r="G26" s="20"/>
      <c r="H26" s="20"/>
      <c r="I26" s="20"/>
      <c r="J26" s="20"/>
      <c r="K26" s="35"/>
    </row>
    <row r="27" spans="1:11" ht="26.25" customHeight="1">
      <c r="A27" s="39"/>
      <c r="B27" s="16"/>
      <c r="C27" s="16"/>
      <c r="D27" s="17"/>
      <c r="E27" s="16"/>
      <c r="F27" s="16"/>
      <c r="G27" s="39"/>
      <c r="H27" s="16"/>
      <c r="I27" s="16"/>
      <c r="J27" s="16"/>
      <c r="K27" s="39"/>
    </row>
    <row r="28" spans="1:11" ht="26.25" customHeight="1">
      <c r="A28" s="39"/>
      <c r="B28" s="16"/>
      <c r="C28" s="16"/>
      <c r="D28" s="17"/>
      <c r="E28" s="16"/>
      <c r="F28" s="16"/>
      <c r="G28" s="16"/>
      <c r="H28" s="16"/>
      <c r="I28" s="19"/>
      <c r="J28" s="19"/>
      <c r="K28" s="39"/>
    </row>
    <row r="29" spans="1:11" ht="26.25" customHeight="1">
      <c r="A29" s="35"/>
      <c r="B29" s="20"/>
      <c r="C29" s="20"/>
      <c r="D29" s="21"/>
      <c r="E29" s="20"/>
      <c r="F29" s="20"/>
      <c r="G29" s="20"/>
      <c r="H29" s="20"/>
      <c r="I29" s="20"/>
      <c r="J29" s="20"/>
      <c r="K29" s="35"/>
    </row>
    <row r="30" spans="1:11" ht="26.25" customHeight="1">
      <c r="A30" s="35"/>
      <c r="B30" s="20"/>
      <c r="C30" s="20"/>
      <c r="D30" s="21"/>
      <c r="E30" s="20"/>
      <c r="F30" s="20"/>
      <c r="G30" s="20"/>
      <c r="H30" s="20"/>
      <c r="I30" s="20"/>
      <c r="J30" s="20"/>
      <c r="K30" s="35"/>
    </row>
    <row r="31" spans="1:11" ht="26.25" customHeight="1">
      <c r="A31" s="39"/>
      <c r="B31" s="16"/>
      <c r="C31" s="16"/>
      <c r="D31" s="17"/>
      <c r="E31" s="16"/>
      <c r="F31" s="16"/>
      <c r="G31" s="39"/>
      <c r="H31" s="16"/>
      <c r="I31" s="16"/>
      <c r="J31" s="16"/>
      <c r="K31" s="39"/>
    </row>
    <row r="32" spans="1:11" ht="26.25" customHeight="1">
      <c r="A32" s="39"/>
      <c r="B32" s="16"/>
      <c r="C32" s="16"/>
      <c r="D32" s="17"/>
      <c r="E32" s="16"/>
      <c r="F32" s="16"/>
      <c r="G32" s="16"/>
      <c r="H32" s="16"/>
      <c r="I32" s="19"/>
      <c r="J32" s="19"/>
      <c r="K32" s="39"/>
    </row>
    <row r="33" spans="1:11" ht="26.25" customHeight="1">
      <c r="A33" s="35"/>
      <c r="B33" s="20"/>
      <c r="C33" s="20"/>
      <c r="D33" s="21"/>
      <c r="E33" s="20"/>
      <c r="F33" s="20"/>
      <c r="G33" s="20"/>
      <c r="H33" s="20"/>
      <c r="I33" s="20"/>
      <c r="J33" s="20"/>
      <c r="K33" s="35"/>
    </row>
    <row r="34" spans="1:11" ht="26.25" customHeight="1">
      <c r="A34" s="35"/>
      <c r="B34" s="20"/>
      <c r="C34" s="20"/>
      <c r="D34" s="21"/>
      <c r="E34" s="20"/>
      <c r="F34" s="20"/>
      <c r="G34" s="20"/>
      <c r="H34" s="20"/>
      <c r="I34" s="20"/>
      <c r="J34" s="20"/>
      <c r="K34" s="35"/>
    </row>
    <row r="35" spans="1:11" ht="26.25" customHeight="1">
      <c r="A35" s="39"/>
      <c r="B35" s="16"/>
      <c r="C35" s="16"/>
      <c r="D35" s="17"/>
      <c r="E35" s="16"/>
      <c r="F35" s="16"/>
      <c r="G35" s="39"/>
      <c r="H35" s="16"/>
      <c r="I35" s="16"/>
      <c r="J35" s="16"/>
      <c r="K35" s="39"/>
    </row>
    <row r="36" spans="1:11" ht="26.25" customHeight="1">
      <c r="A36" s="39"/>
      <c r="B36" s="16"/>
      <c r="C36" s="16"/>
      <c r="D36" s="17"/>
      <c r="E36" s="16"/>
      <c r="F36" s="16"/>
      <c r="G36" s="16"/>
      <c r="H36" s="16"/>
      <c r="I36" s="19"/>
      <c r="J36" s="19"/>
      <c r="K36" s="39"/>
    </row>
    <row r="37" spans="1:11" ht="26.25" customHeight="1">
      <c r="A37" s="39"/>
      <c r="B37" s="16"/>
      <c r="C37" s="16"/>
      <c r="D37" s="17"/>
      <c r="E37" s="16"/>
      <c r="F37" s="16"/>
      <c r="G37" s="16"/>
      <c r="H37" s="16"/>
      <c r="I37" s="19"/>
      <c r="J37" s="19"/>
      <c r="K37" s="39"/>
    </row>
    <row r="38" spans="1:11" ht="26.25" customHeight="1">
      <c r="A38" s="39"/>
      <c r="B38" s="16"/>
      <c r="C38" s="16"/>
      <c r="D38" s="17"/>
      <c r="E38" s="16"/>
      <c r="F38" s="16"/>
      <c r="G38" s="39"/>
      <c r="H38" s="16"/>
      <c r="I38" s="16"/>
      <c r="J38" s="16"/>
      <c r="K38" s="39"/>
    </row>
    <row r="39" spans="1:11" ht="26.25" customHeight="1">
      <c r="A39" s="39"/>
      <c r="B39" s="16"/>
      <c r="C39" s="16"/>
      <c r="D39" s="17"/>
      <c r="E39" s="16"/>
      <c r="F39" s="16"/>
      <c r="G39" s="39"/>
      <c r="H39" s="16"/>
      <c r="I39" s="16"/>
      <c r="J39" s="16"/>
      <c r="K39" s="39"/>
    </row>
    <row r="40" spans="1:11" ht="26.25" customHeight="1">
      <c r="A40" s="39"/>
      <c r="B40" s="16"/>
      <c r="C40" s="16"/>
      <c r="D40" s="17"/>
      <c r="E40" s="16"/>
      <c r="F40" s="16"/>
      <c r="G40" s="39"/>
      <c r="H40" s="16"/>
      <c r="I40" s="16"/>
      <c r="J40" s="16"/>
      <c r="K40" s="39"/>
    </row>
  </sheetData>
  <mergeCells count="2">
    <mergeCell ref="A1:F1"/>
    <mergeCell ref="G1:K1"/>
  </mergeCells>
  <phoneticPr fontId="8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zoomScaleNormal="60" zoomScalePageLayoutView="60" workbookViewId="0">
      <selection activeCell="G26" sqref="G26:H26"/>
    </sheetView>
  </sheetViews>
  <sheetFormatPr baseColWidth="10" defaultColWidth="8.83203125" defaultRowHeight="33" customHeight="1" x14ac:dyDescent="0"/>
  <cols>
    <col min="2" max="2" width="27.5" customWidth="1"/>
    <col min="3" max="3" width="29.33203125" bestFit="1" customWidth="1"/>
    <col min="4" max="4" width="38.8320312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33" customHeight="1" thickBot="1">
      <c r="A1" s="587" t="s">
        <v>43</v>
      </c>
      <c r="B1" s="588"/>
      <c r="C1" s="588"/>
      <c r="D1" s="588"/>
      <c r="E1" s="588"/>
      <c r="F1" s="588"/>
      <c r="G1" s="588" t="s">
        <v>332</v>
      </c>
      <c r="H1" s="588"/>
      <c r="I1" s="588"/>
      <c r="J1" s="589"/>
      <c r="K1" s="590"/>
    </row>
    <row r="2" spans="1:14" ht="33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13</v>
      </c>
    </row>
    <row r="3" spans="1:14" ht="33" customHeight="1">
      <c r="A3" s="35">
        <v>1</v>
      </c>
      <c r="B3" s="20" t="s">
        <v>327</v>
      </c>
      <c r="C3" s="20" t="s">
        <v>333</v>
      </c>
      <c r="D3" s="21" t="s">
        <v>334</v>
      </c>
      <c r="E3" s="20">
        <v>2</v>
      </c>
      <c r="F3" s="20">
        <v>0</v>
      </c>
      <c r="G3" s="20" t="s">
        <v>86</v>
      </c>
      <c r="H3" s="20" t="s">
        <v>41</v>
      </c>
      <c r="I3" s="22">
        <v>42812</v>
      </c>
      <c r="J3" s="20" t="s">
        <v>335</v>
      </c>
      <c r="K3" s="20"/>
      <c r="M3" s="43" t="s">
        <v>51</v>
      </c>
      <c r="N3" s="43">
        <f>N2-N14</f>
        <v>1</v>
      </c>
    </row>
    <row r="4" spans="1:14" ht="33" customHeight="1">
      <c r="A4" s="39">
        <v>2</v>
      </c>
      <c r="B4" s="16" t="s">
        <v>19</v>
      </c>
      <c r="C4" s="16" t="s">
        <v>336</v>
      </c>
      <c r="D4" s="24" t="s">
        <v>337</v>
      </c>
      <c r="E4" s="16">
        <v>4</v>
      </c>
      <c r="F4" s="16">
        <v>0</v>
      </c>
      <c r="G4" s="16" t="s">
        <v>80</v>
      </c>
      <c r="H4" s="16" t="s">
        <v>41</v>
      </c>
      <c r="I4" s="19">
        <v>42812</v>
      </c>
      <c r="J4" s="19" t="s">
        <v>23</v>
      </c>
      <c r="K4" s="39"/>
      <c r="M4" t="s">
        <v>54</v>
      </c>
      <c r="N4">
        <f>SUMIFS(E:E,G:G,"CTT")</f>
        <v>3</v>
      </c>
    </row>
    <row r="5" spans="1:14" ht="33" customHeight="1">
      <c r="A5" s="35">
        <v>3</v>
      </c>
      <c r="B5" s="20" t="s">
        <v>19</v>
      </c>
      <c r="C5" s="20" t="s">
        <v>338</v>
      </c>
      <c r="D5" s="21" t="s">
        <v>339</v>
      </c>
      <c r="E5" s="20">
        <v>1</v>
      </c>
      <c r="F5" s="20">
        <v>0</v>
      </c>
      <c r="G5" s="20" t="s">
        <v>80</v>
      </c>
      <c r="H5" s="20" t="s">
        <v>41</v>
      </c>
      <c r="I5" s="22">
        <v>42812</v>
      </c>
      <c r="J5" s="20" t="s">
        <v>23</v>
      </c>
      <c r="K5" s="35"/>
      <c r="M5" t="s">
        <v>55</v>
      </c>
      <c r="N5">
        <f>SUMIFS(E:E,G:G,"FLU")</f>
        <v>3</v>
      </c>
    </row>
    <row r="6" spans="1:14" ht="33" customHeight="1">
      <c r="A6" s="39">
        <v>4</v>
      </c>
      <c r="B6" s="20" t="s">
        <v>19</v>
      </c>
      <c r="C6" s="20" t="s">
        <v>340</v>
      </c>
      <c r="D6" s="21" t="s">
        <v>341</v>
      </c>
      <c r="E6" s="20">
        <v>1</v>
      </c>
      <c r="F6" s="20">
        <v>0</v>
      </c>
      <c r="G6" s="20" t="s">
        <v>86</v>
      </c>
      <c r="H6" s="20" t="s">
        <v>41</v>
      </c>
      <c r="I6" s="22">
        <v>42812</v>
      </c>
      <c r="J6" s="20" t="s">
        <v>23</v>
      </c>
      <c r="K6" s="35"/>
      <c r="M6" t="s">
        <v>56</v>
      </c>
      <c r="N6">
        <f>SUMIFS(E:E,G:G,"JCC")</f>
        <v>5</v>
      </c>
    </row>
    <row r="7" spans="1:14" ht="33" customHeight="1">
      <c r="A7" s="108" t="s">
        <v>342</v>
      </c>
      <c r="B7" s="108" t="s">
        <v>19</v>
      </c>
      <c r="C7" s="16" t="s">
        <v>343</v>
      </c>
      <c r="D7" s="17" t="s">
        <v>344</v>
      </c>
      <c r="E7" s="16">
        <v>1</v>
      </c>
      <c r="F7" s="16">
        <v>0</v>
      </c>
      <c r="G7" s="16" t="s">
        <v>49</v>
      </c>
      <c r="H7" s="16" t="s">
        <v>41</v>
      </c>
      <c r="I7" s="19">
        <v>42812</v>
      </c>
      <c r="J7" s="19" t="s">
        <v>23</v>
      </c>
      <c r="K7" s="39"/>
      <c r="M7" t="s">
        <v>57</v>
      </c>
      <c r="N7">
        <f>SUMIFS(E:E,G:G,"EDI")</f>
        <v>0</v>
      </c>
    </row>
    <row r="8" spans="1:14" ht="33" customHeight="1">
      <c r="A8" s="108" t="s">
        <v>345</v>
      </c>
      <c r="B8" s="108" t="s">
        <v>196</v>
      </c>
      <c r="C8" s="16" t="s">
        <v>346</v>
      </c>
      <c r="D8" s="17" t="s">
        <v>347</v>
      </c>
      <c r="E8" s="16">
        <v>1</v>
      </c>
      <c r="F8" s="16">
        <v>0</v>
      </c>
      <c r="G8" s="16" t="s">
        <v>49</v>
      </c>
      <c r="H8" s="16" t="s">
        <v>41</v>
      </c>
      <c r="I8" s="19">
        <v>42812</v>
      </c>
      <c r="J8" s="20" t="s">
        <v>348</v>
      </c>
      <c r="K8" s="20" t="s">
        <v>349</v>
      </c>
      <c r="M8" t="s">
        <v>58</v>
      </c>
      <c r="N8">
        <f>SUMIFS(E:E,G:G,"par")</f>
        <v>0</v>
      </c>
    </row>
    <row r="9" spans="1:14" ht="33" customHeight="1">
      <c r="A9" s="39">
        <v>6</v>
      </c>
      <c r="B9" s="16" t="s">
        <v>350</v>
      </c>
      <c r="C9" s="16" t="s">
        <v>351</v>
      </c>
      <c r="D9" s="17" t="s">
        <v>352</v>
      </c>
      <c r="E9" s="16">
        <v>1</v>
      </c>
      <c r="F9" s="16">
        <v>0</v>
      </c>
      <c r="G9" s="16" t="s">
        <v>49</v>
      </c>
      <c r="H9" s="16" t="s">
        <v>41</v>
      </c>
      <c r="I9" s="19">
        <v>42812</v>
      </c>
      <c r="J9" s="16" t="s">
        <v>353</v>
      </c>
      <c r="K9" s="16"/>
      <c r="M9" t="s">
        <v>59</v>
      </c>
      <c r="N9">
        <f>SUMIFS(E:E,G:G,"phi")</f>
        <v>0</v>
      </c>
    </row>
    <row r="10" spans="1:14" ht="33" customHeight="1">
      <c r="A10" s="39">
        <v>7</v>
      </c>
      <c r="B10" s="20" t="s">
        <v>38</v>
      </c>
      <c r="C10" s="20" t="s">
        <v>39</v>
      </c>
      <c r="D10" s="21" t="s">
        <v>40</v>
      </c>
      <c r="E10" s="20">
        <v>1</v>
      </c>
      <c r="F10" s="20">
        <v>0</v>
      </c>
      <c r="G10" s="20" t="s">
        <v>16</v>
      </c>
      <c r="H10" s="20" t="s">
        <v>41</v>
      </c>
      <c r="I10" s="22">
        <v>42812</v>
      </c>
      <c r="J10" s="20" t="s">
        <v>42</v>
      </c>
      <c r="K10" s="35"/>
      <c r="M10" t="s">
        <v>60</v>
      </c>
      <c r="N10">
        <f>SUMIFS(E:E,G:G,"BRK")</f>
        <v>1</v>
      </c>
    </row>
    <row r="11" spans="1:14" ht="33" customHeight="1">
      <c r="A11" s="39"/>
      <c r="B11" s="16"/>
      <c r="C11" s="16"/>
      <c r="D11" s="17"/>
      <c r="E11" s="16"/>
      <c r="F11" s="16"/>
      <c r="G11" s="16"/>
      <c r="H11" s="16"/>
      <c r="I11" s="16"/>
      <c r="J11" s="16"/>
      <c r="K11" s="16"/>
      <c r="M11" s="45" t="s">
        <v>61</v>
      </c>
      <c r="N11" s="45">
        <f>SUMIFS(E:E,G:G,"SPC")</f>
        <v>0</v>
      </c>
    </row>
    <row r="12" spans="1:14" ht="33" customHeight="1">
      <c r="A12" s="39"/>
      <c r="B12" s="16"/>
      <c r="C12" s="16"/>
      <c r="D12" s="17"/>
      <c r="E12" s="16"/>
      <c r="F12" s="16"/>
      <c r="G12" s="16"/>
      <c r="H12" s="16"/>
      <c r="I12" s="16"/>
      <c r="J12" s="16"/>
      <c r="K12" s="16"/>
      <c r="M12" s="46" t="s">
        <v>62</v>
      </c>
      <c r="N12" s="46">
        <f>SUMIFS(E:E,G:G,"H")</f>
        <v>0</v>
      </c>
    </row>
    <row r="13" spans="1:14" ht="33" customHeight="1">
      <c r="A13" s="39"/>
      <c r="B13" s="16"/>
      <c r="C13" s="16"/>
      <c r="D13" s="17"/>
      <c r="E13" s="16"/>
      <c r="F13" s="16"/>
      <c r="G13" s="16"/>
      <c r="H13" s="109" t="s">
        <v>354</v>
      </c>
      <c r="I13" s="16"/>
      <c r="J13" s="16"/>
      <c r="K13" s="16"/>
      <c r="M13" s="46"/>
      <c r="N13" s="46"/>
    </row>
    <row r="14" spans="1:14" ht="33" customHeight="1">
      <c r="A14" s="39"/>
      <c r="B14" s="16"/>
      <c r="C14" s="16"/>
      <c r="D14" s="17"/>
      <c r="E14" s="16"/>
      <c r="F14" s="16"/>
      <c r="G14" s="16"/>
      <c r="H14" s="16"/>
      <c r="I14" s="19"/>
      <c r="J14" s="19"/>
      <c r="K14" s="39"/>
      <c r="M14" s="47" t="s">
        <v>63</v>
      </c>
      <c r="N14" s="47">
        <f>SUM(M4:N12)</f>
        <v>12</v>
      </c>
    </row>
    <row r="15" spans="1:14" ht="33" customHeight="1">
      <c r="A15" s="39"/>
      <c r="B15" s="16"/>
      <c r="C15" s="16"/>
      <c r="D15" s="17"/>
      <c r="E15" s="16"/>
      <c r="F15" s="16"/>
      <c r="G15" s="16"/>
      <c r="H15" s="16"/>
      <c r="I15" s="19"/>
      <c r="J15" s="19"/>
      <c r="K15" s="39"/>
    </row>
    <row r="16" spans="1:14" ht="33" customHeight="1">
      <c r="A16" s="39"/>
      <c r="B16" s="16"/>
      <c r="C16" s="16"/>
      <c r="D16" s="17"/>
      <c r="E16" s="16"/>
      <c r="F16" s="16"/>
      <c r="G16" s="39"/>
      <c r="H16" s="16"/>
      <c r="I16" s="16"/>
      <c r="J16" s="16"/>
      <c r="K16" s="39"/>
      <c r="M16" t="s">
        <v>355</v>
      </c>
    </row>
    <row r="17" spans="1:13" ht="33" customHeight="1">
      <c r="A17" s="39"/>
      <c r="B17" s="16"/>
      <c r="C17" s="16"/>
      <c r="D17" s="17"/>
      <c r="E17" s="16"/>
      <c r="F17" s="16"/>
      <c r="G17" s="39"/>
      <c r="H17" s="16"/>
      <c r="I17" s="16"/>
      <c r="J17" s="16"/>
      <c r="K17" s="39"/>
      <c r="M17" t="s">
        <v>356</v>
      </c>
    </row>
    <row r="18" spans="1:13" ht="33" customHeight="1">
      <c r="A18" s="39"/>
      <c r="B18" s="16"/>
      <c r="C18" s="16"/>
      <c r="D18" s="17"/>
      <c r="E18" s="16"/>
      <c r="F18" s="16"/>
      <c r="G18" s="39"/>
      <c r="H18" s="16"/>
      <c r="I18" s="16"/>
      <c r="J18" s="16"/>
      <c r="K18" s="39"/>
    </row>
    <row r="19" spans="1:13" ht="33" customHeight="1">
      <c r="A19" s="39"/>
      <c r="B19" s="16"/>
      <c r="C19" s="16"/>
      <c r="D19" s="17"/>
      <c r="E19" s="16"/>
      <c r="F19" s="16"/>
      <c r="G19" s="39"/>
      <c r="H19" s="16"/>
      <c r="I19" s="16"/>
      <c r="J19" s="16"/>
      <c r="K19" s="39"/>
    </row>
    <row r="20" spans="1:13" ht="33" customHeight="1">
      <c r="A20" s="35"/>
      <c r="B20" s="20"/>
      <c r="C20" s="20"/>
      <c r="D20" s="21"/>
      <c r="E20" s="20"/>
      <c r="F20" s="20"/>
      <c r="G20" s="20"/>
      <c r="H20" s="20"/>
      <c r="I20" s="20"/>
      <c r="J20" s="20"/>
      <c r="K20" s="35"/>
    </row>
    <row r="21" spans="1:13" ht="33" customHeight="1">
      <c r="A21" s="39"/>
      <c r="B21" s="16"/>
      <c r="C21" s="16"/>
      <c r="D21" s="17"/>
      <c r="E21" s="16"/>
      <c r="F21" s="16"/>
      <c r="G21" s="39"/>
      <c r="H21" s="16"/>
      <c r="I21" s="16"/>
      <c r="J21" s="16"/>
      <c r="K21" s="39"/>
    </row>
    <row r="22" spans="1:13" ht="33" customHeight="1">
      <c r="A22" s="39"/>
      <c r="B22" s="16"/>
      <c r="C22" s="16"/>
      <c r="D22" s="17"/>
      <c r="E22" s="16"/>
      <c r="F22" s="16"/>
      <c r="G22" s="39"/>
      <c r="H22" s="16"/>
      <c r="I22" s="16"/>
      <c r="J22" s="16"/>
      <c r="K22" s="39"/>
    </row>
    <row r="23" spans="1:13" ht="33" customHeight="1">
      <c r="A23" s="39"/>
      <c r="B23" s="16"/>
      <c r="C23" s="16"/>
      <c r="D23" s="17"/>
      <c r="E23" s="16"/>
      <c r="F23" s="16"/>
      <c r="G23" s="39"/>
      <c r="H23" s="16"/>
      <c r="I23" s="16"/>
      <c r="J23" s="16"/>
      <c r="K23" s="39"/>
    </row>
    <row r="24" spans="1:13" ht="33" customHeight="1">
      <c r="A24" s="39"/>
      <c r="B24" s="16"/>
      <c r="C24" s="16"/>
      <c r="D24" s="17"/>
      <c r="E24" s="16"/>
      <c r="F24" s="16"/>
      <c r="G24" s="39"/>
      <c r="H24" s="16"/>
      <c r="I24" s="16"/>
      <c r="J24" s="16"/>
      <c r="K24" s="39"/>
    </row>
    <row r="25" spans="1:13" ht="33" customHeight="1">
      <c r="A25" s="35"/>
      <c r="B25" s="20"/>
      <c r="C25" s="20"/>
      <c r="D25" s="21"/>
      <c r="E25" s="20"/>
      <c r="F25" s="20"/>
      <c r="G25" s="20"/>
      <c r="H25" s="20"/>
      <c r="I25" s="20"/>
      <c r="J25" s="20"/>
      <c r="K25" s="35"/>
    </row>
    <row r="26" spans="1:13" ht="33" customHeight="1">
      <c r="A26" s="39"/>
      <c r="B26" s="16"/>
      <c r="C26" s="16"/>
      <c r="D26" s="17"/>
      <c r="E26" s="16"/>
      <c r="F26" s="16"/>
      <c r="G26" s="39"/>
      <c r="H26" s="16"/>
      <c r="I26" s="16"/>
      <c r="J26" s="16"/>
      <c r="K26" s="39"/>
    </row>
    <row r="27" spans="1:13" ht="33" customHeight="1">
      <c r="A27" s="39"/>
      <c r="B27" s="16"/>
      <c r="C27" s="16"/>
      <c r="D27" s="17"/>
      <c r="E27" s="16"/>
      <c r="F27" s="16"/>
      <c r="G27" s="16"/>
      <c r="H27" s="16"/>
      <c r="I27" s="19"/>
      <c r="J27" s="19"/>
      <c r="K27" s="39"/>
    </row>
    <row r="28" spans="1:13" ht="33" customHeight="1">
      <c r="A28" s="35"/>
      <c r="B28" s="20"/>
      <c r="C28" s="20"/>
      <c r="D28" s="21"/>
      <c r="E28" s="20"/>
      <c r="F28" s="20"/>
      <c r="G28" s="20"/>
      <c r="H28" s="20"/>
      <c r="I28" s="20"/>
      <c r="J28" s="20"/>
      <c r="K28" s="35"/>
    </row>
    <row r="29" spans="1:13" ht="33" customHeight="1">
      <c r="A29" s="35"/>
      <c r="B29" s="20"/>
      <c r="C29" s="20"/>
      <c r="D29" s="21"/>
      <c r="E29" s="20"/>
      <c r="F29" s="20"/>
      <c r="G29" s="20"/>
      <c r="H29" s="20"/>
      <c r="I29" s="20"/>
      <c r="J29" s="20"/>
      <c r="K29" s="35"/>
    </row>
    <row r="30" spans="1:13" ht="33" customHeight="1">
      <c r="A30" s="39"/>
      <c r="B30" s="16"/>
      <c r="C30" s="16"/>
      <c r="D30" s="17"/>
      <c r="E30" s="16"/>
      <c r="F30" s="16"/>
      <c r="G30" s="39"/>
      <c r="H30" s="16"/>
      <c r="I30" s="16"/>
      <c r="J30" s="16"/>
      <c r="K30" s="39"/>
    </row>
    <row r="31" spans="1:13" ht="33" customHeight="1">
      <c r="A31" s="39"/>
      <c r="B31" s="16"/>
      <c r="C31" s="16"/>
      <c r="D31" s="17"/>
      <c r="E31" s="16"/>
      <c r="F31" s="16"/>
      <c r="G31" s="16"/>
      <c r="H31" s="16"/>
      <c r="I31" s="19"/>
      <c r="J31" s="19"/>
      <c r="K31" s="39"/>
    </row>
    <row r="32" spans="1:13" ht="33" customHeight="1">
      <c r="A32" s="35"/>
      <c r="B32" s="20"/>
      <c r="C32" s="20"/>
      <c r="D32" s="21"/>
      <c r="E32" s="20"/>
      <c r="F32" s="20"/>
      <c r="G32" s="20"/>
      <c r="H32" s="20"/>
      <c r="I32" s="20"/>
      <c r="J32" s="20"/>
      <c r="K32" s="35"/>
    </row>
    <row r="33" spans="1:11" ht="33" customHeight="1">
      <c r="A33" s="35"/>
      <c r="B33" s="20"/>
      <c r="C33" s="20"/>
      <c r="D33" s="21"/>
      <c r="E33" s="20"/>
      <c r="F33" s="20"/>
      <c r="G33" s="20"/>
      <c r="H33" s="20"/>
      <c r="I33" s="20"/>
      <c r="J33" s="20"/>
      <c r="K33" s="35"/>
    </row>
    <row r="34" spans="1:11" ht="33" customHeight="1">
      <c r="A34" s="39"/>
      <c r="B34" s="16"/>
      <c r="C34" s="16"/>
      <c r="D34" s="17"/>
      <c r="E34" s="16"/>
      <c r="F34" s="16"/>
      <c r="G34" s="39"/>
      <c r="H34" s="16"/>
      <c r="I34" s="16"/>
      <c r="J34" s="16"/>
      <c r="K34" s="39"/>
    </row>
    <row r="35" spans="1:11" ht="33" customHeight="1">
      <c r="A35" s="39"/>
      <c r="B35" s="16"/>
      <c r="C35" s="16"/>
      <c r="D35" s="17"/>
      <c r="E35" s="16"/>
      <c r="F35" s="16"/>
      <c r="G35" s="16"/>
      <c r="H35" s="16"/>
      <c r="I35" s="19"/>
      <c r="J35" s="19"/>
      <c r="K35" s="39"/>
    </row>
    <row r="36" spans="1:11" ht="33" customHeight="1">
      <c r="A36" s="39"/>
      <c r="B36" s="16"/>
      <c r="C36" s="16"/>
      <c r="D36" s="17"/>
      <c r="E36" s="16"/>
      <c r="F36" s="16"/>
      <c r="G36" s="16"/>
      <c r="H36" s="16"/>
      <c r="I36" s="19"/>
      <c r="J36" s="19"/>
      <c r="K36" s="39"/>
    </row>
    <row r="37" spans="1:11" ht="33" customHeight="1">
      <c r="A37" s="39"/>
      <c r="B37" s="16"/>
      <c r="C37" s="16"/>
      <c r="D37" s="17"/>
      <c r="E37" s="16"/>
      <c r="F37" s="16"/>
      <c r="G37" s="39"/>
      <c r="H37" s="16"/>
      <c r="I37" s="16"/>
      <c r="J37" s="16"/>
      <c r="K37" s="39"/>
    </row>
    <row r="38" spans="1:11" ht="33" customHeight="1">
      <c r="A38" s="39"/>
      <c r="B38" s="16"/>
      <c r="C38" s="16"/>
      <c r="D38" s="17"/>
      <c r="E38" s="16"/>
      <c r="F38" s="16"/>
      <c r="G38" s="39"/>
      <c r="H38" s="16"/>
      <c r="I38" s="16"/>
      <c r="J38" s="16"/>
      <c r="K38" s="39"/>
    </row>
    <row r="39" spans="1:11" ht="33" customHeight="1">
      <c r="A39" s="39"/>
      <c r="B39" s="16"/>
      <c r="C39" s="16"/>
      <c r="D39" s="17"/>
      <c r="E39" s="16"/>
      <c r="F39" s="16"/>
      <c r="G39" s="39"/>
      <c r="H39" s="16"/>
      <c r="I39" s="16"/>
      <c r="J39" s="16"/>
      <c r="K39" s="39"/>
    </row>
  </sheetData>
  <mergeCells count="2">
    <mergeCell ref="A1:F1"/>
    <mergeCell ref="G1:K1"/>
  </mergeCells>
  <phoneticPr fontId="8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C1" zoomScaleNormal="80" zoomScalePageLayoutView="80" workbookViewId="0">
      <selection activeCell="C15" sqref="C15"/>
    </sheetView>
  </sheetViews>
  <sheetFormatPr baseColWidth="10" defaultColWidth="8.83203125" defaultRowHeight="31.5" customHeight="1" x14ac:dyDescent="0"/>
  <cols>
    <col min="2" max="2" width="28.5" customWidth="1"/>
    <col min="3" max="3" width="25.5" customWidth="1"/>
    <col min="4" max="4" width="36.5" customWidth="1"/>
    <col min="5" max="5" width="10.5" customWidth="1"/>
    <col min="6" max="6" width="10.33203125" customWidth="1"/>
    <col min="7" max="7" width="15.1640625" customWidth="1"/>
    <col min="9" max="9" width="16" customWidth="1"/>
    <col min="10" max="10" width="15.1640625" customWidth="1"/>
    <col min="11" max="11" width="45.6640625" customWidth="1"/>
    <col min="13" max="13" width="18.1640625" customWidth="1"/>
  </cols>
  <sheetData>
    <row r="1" spans="1:14" ht="45" customHeight="1" thickBot="1">
      <c r="A1" s="587" t="s">
        <v>43</v>
      </c>
      <c r="B1" s="588"/>
      <c r="C1" s="588"/>
      <c r="D1" s="588"/>
      <c r="E1" s="588"/>
      <c r="F1" s="588"/>
      <c r="G1" s="588" t="s">
        <v>357</v>
      </c>
      <c r="H1" s="588"/>
      <c r="I1" s="588"/>
      <c r="J1" s="589"/>
      <c r="K1" s="590"/>
    </row>
    <row r="2" spans="1:14" ht="31.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58</v>
      </c>
    </row>
    <row r="3" spans="1:14" ht="39.75" customHeight="1">
      <c r="A3" s="35">
        <v>1</v>
      </c>
      <c r="B3" s="20" t="s">
        <v>19</v>
      </c>
      <c r="C3" s="75" t="s">
        <v>358</v>
      </c>
      <c r="D3" s="64" t="s">
        <v>359</v>
      </c>
      <c r="E3" s="20">
        <v>2</v>
      </c>
      <c r="F3" s="20">
        <v>0</v>
      </c>
      <c r="G3" s="20" t="s">
        <v>144</v>
      </c>
      <c r="H3" s="20" t="s">
        <v>360</v>
      </c>
      <c r="I3" s="22">
        <v>42812</v>
      </c>
      <c r="J3" s="20" t="s">
        <v>23</v>
      </c>
      <c r="K3" s="35"/>
      <c r="M3" s="43" t="s">
        <v>51</v>
      </c>
      <c r="N3" s="43">
        <f>N2-N14</f>
        <v>29</v>
      </c>
    </row>
    <row r="4" spans="1:14" ht="32.25" customHeight="1">
      <c r="A4" s="39">
        <v>2</v>
      </c>
      <c r="B4" s="16" t="s">
        <v>29</v>
      </c>
      <c r="C4" s="16" t="s">
        <v>361</v>
      </c>
      <c r="D4" s="17" t="s">
        <v>362</v>
      </c>
      <c r="E4" s="16">
        <v>1</v>
      </c>
      <c r="F4" s="16">
        <v>0</v>
      </c>
      <c r="G4" s="16" t="s">
        <v>86</v>
      </c>
      <c r="H4" s="16" t="s">
        <v>360</v>
      </c>
      <c r="I4" s="19">
        <v>42812</v>
      </c>
      <c r="J4" s="20" t="s">
        <v>363</v>
      </c>
      <c r="K4" s="39"/>
      <c r="M4" t="s">
        <v>54</v>
      </c>
      <c r="N4">
        <f>SUMIFS(E:E,G:G,"CTT")</f>
        <v>13</v>
      </c>
    </row>
    <row r="5" spans="1:14" ht="57" customHeight="1">
      <c r="A5" s="35">
        <v>3</v>
      </c>
      <c r="B5" s="16" t="s">
        <v>350</v>
      </c>
      <c r="C5" s="16" t="s">
        <v>364</v>
      </c>
      <c r="D5" s="17" t="s">
        <v>365</v>
      </c>
      <c r="E5" s="16">
        <v>2</v>
      </c>
      <c r="F5" s="16">
        <v>0</v>
      </c>
      <c r="G5" s="16" t="s">
        <v>49</v>
      </c>
      <c r="H5" s="16" t="s">
        <v>360</v>
      </c>
      <c r="I5" s="19">
        <v>42812</v>
      </c>
      <c r="J5" s="20" t="s">
        <v>366</v>
      </c>
      <c r="K5" s="70" t="s">
        <v>367</v>
      </c>
      <c r="M5" t="s">
        <v>55</v>
      </c>
      <c r="N5">
        <f>SUMIFS(E:E,G:G,"FLU")</f>
        <v>11</v>
      </c>
    </row>
    <row r="6" spans="1:14" ht="31.5" customHeight="1">
      <c r="A6" s="39">
        <v>4</v>
      </c>
      <c r="B6" s="20" t="s">
        <v>19</v>
      </c>
      <c r="C6" s="75" t="s">
        <v>368</v>
      </c>
      <c r="D6" s="21" t="s">
        <v>369</v>
      </c>
      <c r="E6" s="20">
        <v>4</v>
      </c>
      <c r="F6" s="20">
        <v>0</v>
      </c>
      <c r="G6" s="20" t="s">
        <v>49</v>
      </c>
      <c r="H6" s="20" t="s">
        <v>360</v>
      </c>
      <c r="I6" s="22">
        <v>42812</v>
      </c>
      <c r="J6" s="20" t="s">
        <v>23</v>
      </c>
      <c r="K6" s="35"/>
      <c r="M6" t="s">
        <v>56</v>
      </c>
      <c r="N6">
        <f>SUMIFS(E:E,G:G,"JCC")</f>
        <v>0</v>
      </c>
    </row>
    <row r="7" spans="1:14" ht="31.5" customHeight="1">
      <c r="A7" s="35">
        <v>5</v>
      </c>
      <c r="B7" s="20" t="s">
        <v>29</v>
      </c>
      <c r="C7" s="16" t="s">
        <v>370</v>
      </c>
      <c r="D7" s="24" t="s">
        <v>371</v>
      </c>
      <c r="E7" s="16">
        <v>1</v>
      </c>
      <c r="F7" s="16">
        <v>0</v>
      </c>
      <c r="G7" s="16" t="s">
        <v>86</v>
      </c>
      <c r="H7" s="20" t="s">
        <v>360</v>
      </c>
      <c r="I7" s="22">
        <v>42812</v>
      </c>
      <c r="J7" s="20" t="s">
        <v>372</v>
      </c>
      <c r="K7" s="44"/>
      <c r="M7" t="s">
        <v>57</v>
      </c>
      <c r="N7">
        <f>SUMIFS(E:E,G:G,"EDI")</f>
        <v>5</v>
      </c>
    </row>
    <row r="8" spans="1:14" ht="31.5" customHeight="1">
      <c r="A8" s="39">
        <v>6</v>
      </c>
      <c r="B8" s="20" t="s">
        <v>19</v>
      </c>
      <c r="C8" s="75" t="s">
        <v>373</v>
      </c>
      <c r="D8" s="21" t="s">
        <v>374</v>
      </c>
      <c r="E8" s="20">
        <v>3</v>
      </c>
      <c r="F8" s="20">
        <v>0</v>
      </c>
      <c r="G8" s="20" t="s">
        <v>144</v>
      </c>
      <c r="H8" s="20" t="s">
        <v>360</v>
      </c>
      <c r="I8" s="22">
        <v>42812</v>
      </c>
      <c r="J8" s="20" t="s">
        <v>23</v>
      </c>
      <c r="K8" s="35" t="s">
        <v>375</v>
      </c>
      <c r="M8" t="s">
        <v>58</v>
      </c>
      <c r="N8">
        <f>SUMIFS(E:E,G:G,"par")</f>
        <v>0</v>
      </c>
    </row>
    <row r="9" spans="1:14" ht="31.5" customHeight="1">
      <c r="A9" s="35">
        <v>7</v>
      </c>
      <c r="B9" s="16" t="s">
        <v>19</v>
      </c>
      <c r="C9" s="16" t="s">
        <v>376</v>
      </c>
      <c r="D9" s="17" t="s">
        <v>377</v>
      </c>
      <c r="E9" s="16">
        <v>2</v>
      </c>
      <c r="F9" s="16">
        <v>0</v>
      </c>
      <c r="G9" s="16" t="s">
        <v>86</v>
      </c>
      <c r="H9" s="16" t="s">
        <v>360</v>
      </c>
      <c r="I9" s="19">
        <v>42812</v>
      </c>
      <c r="J9" s="19" t="s">
        <v>23</v>
      </c>
      <c r="K9" s="39"/>
      <c r="M9" t="s">
        <v>59</v>
      </c>
      <c r="N9">
        <f>SUMIFS(E:E,G:G,"phi")</f>
        <v>0</v>
      </c>
    </row>
    <row r="10" spans="1:14" ht="31.5" customHeight="1">
      <c r="A10" s="39">
        <v>8</v>
      </c>
      <c r="B10" s="16" t="s">
        <v>19</v>
      </c>
      <c r="C10" s="16" t="s">
        <v>378</v>
      </c>
      <c r="D10" s="17" t="s">
        <v>379</v>
      </c>
      <c r="E10" s="16">
        <v>1</v>
      </c>
      <c r="F10" s="16">
        <v>0</v>
      </c>
      <c r="G10" s="39" t="s">
        <v>49</v>
      </c>
      <c r="H10" s="16" t="s">
        <v>360</v>
      </c>
      <c r="I10" s="19">
        <v>42812</v>
      </c>
      <c r="J10" s="16" t="s">
        <v>23</v>
      </c>
      <c r="K10" s="39"/>
      <c r="M10" t="s">
        <v>60</v>
      </c>
      <c r="N10">
        <f>SUMIFS(E:E,G:G,"BRK")</f>
        <v>0</v>
      </c>
    </row>
    <row r="11" spans="1:14" ht="31.5" customHeight="1">
      <c r="A11" s="35">
        <v>9</v>
      </c>
      <c r="B11" s="16" t="s">
        <v>19</v>
      </c>
      <c r="C11" s="16" t="s">
        <v>380</v>
      </c>
      <c r="D11" s="17" t="s">
        <v>381</v>
      </c>
      <c r="E11" s="16">
        <v>4</v>
      </c>
      <c r="F11" s="16">
        <v>0</v>
      </c>
      <c r="G11" s="39" t="s">
        <v>49</v>
      </c>
      <c r="H11" s="16" t="s">
        <v>360</v>
      </c>
      <c r="I11" s="19">
        <v>42812</v>
      </c>
      <c r="J11" s="20" t="s">
        <v>23</v>
      </c>
      <c r="K11" s="35"/>
      <c r="M11" s="45" t="s">
        <v>61</v>
      </c>
      <c r="N11" s="45">
        <f>SUMIFS(E:E,G:G,"SPC")</f>
        <v>0</v>
      </c>
    </row>
    <row r="12" spans="1:14" ht="31.5" customHeight="1">
      <c r="A12" s="39">
        <v>10</v>
      </c>
      <c r="B12" s="16" t="s">
        <v>29</v>
      </c>
      <c r="C12" s="16" t="s">
        <v>382</v>
      </c>
      <c r="D12" s="17" t="s">
        <v>383</v>
      </c>
      <c r="E12" s="16">
        <v>4</v>
      </c>
      <c r="F12" s="16">
        <v>0</v>
      </c>
      <c r="G12" s="39" t="s">
        <v>86</v>
      </c>
      <c r="H12" s="16" t="s">
        <v>360</v>
      </c>
      <c r="I12" s="19">
        <v>42812</v>
      </c>
      <c r="J12" s="16" t="s">
        <v>384</v>
      </c>
      <c r="K12" s="39" t="s">
        <v>385</v>
      </c>
      <c r="M12" s="46" t="s">
        <v>62</v>
      </c>
      <c r="N12" s="46">
        <f>SUMIFS(E:E,G:G,"H")</f>
        <v>0</v>
      </c>
    </row>
    <row r="13" spans="1:14" ht="31.5" customHeight="1">
      <c r="A13" s="35">
        <v>11</v>
      </c>
      <c r="B13" s="20" t="s">
        <v>142</v>
      </c>
      <c r="C13" s="20">
        <v>2293</v>
      </c>
      <c r="D13" s="21" t="s">
        <v>386</v>
      </c>
      <c r="E13" s="20">
        <v>2</v>
      </c>
      <c r="F13" s="20">
        <v>0</v>
      </c>
      <c r="G13" s="20" t="s">
        <v>86</v>
      </c>
      <c r="H13" s="20" t="s">
        <v>360</v>
      </c>
      <c r="I13" s="22">
        <v>42812</v>
      </c>
      <c r="J13" s="20" t="s">
        <v>387</v>
      </c>
      <c r="K13" s="35" t="s">
        <v>388</v>
      </c>
      <c r="M13" s="46"/>
      <c r="N13" s="46"/>
    </row>
    <row r="14" spans="1:14" ht="31.5" customHeight="1">
      <c r="A14" s="39">
        <v>12</v>
      </c>
      <c r="B14" s="20" t="s">
        <v>389</v>
      </c>
      <c r="C14" s="20" t="s">
        <v>390</v>
      </c>
      <c r="D14" s="21" t="s">
        <v>391</v>
      </c>
      <c r="E14" s="20">
        <v>3</v>
      </c>
      <c r="F14" s="20">
        <v>0</v>
      </c>
      <c r="G14" s="20" t="s">
        <v>86</v>
      </c>
      <c r="H14" s="20" t="s">
        <v>360</v>
      </c>
      <c r="I14" s="22">
        <v>42812</v>
      </c>
      <c r="J14" s="20" t="s">
        <v>392</v>
      </c>
      <c r="K14" s="35"/>
      <c r="M14" s="47" t="s">
        <v>63</v>
      </c>
      <c r="N14" s="47">
        <f>SUM(M4:N12)</f>
        <v>29</v>
      </c>
    </row>
    <row r="15" spans="1:14" ht="31.5" customHeight="1">
      <c r="A15" s="35"/>
      <c r="B15" s="20"/>
      <c r="C15" s="20"/>
      <c r="D15" s="21"/>
      <c r="E15" s="20"/>
      <c r="F15" s="20"/>
      <c r="G15" s="20"/>
      <c r="H15" s="20"/>
      <c r="I15" s="22"/>
      <c r="J15" s="20"/>
      <c r="K15" s="35"/>
    </row>
    <row r="16" spans="1:14" ht="31.5" customHeight="1">
      <c r="A16" s="35"/>
      <c r="B16" s="20"/>
      <c r="C16" s="20"/>
      <c r="D16" s="21"/>
      <c r="E16" s="20"/>
      <c r="F16" s="20"/>
      <c r="G16" s="20"/>
      <c r="H16" s="20"/>
      <c r="I16" s="20"/>
      <c r="J16" s="20"/>
      <c r="K16" s="35"/>
      <c r="M16" t="s">
        <v>393</v>
      </c>
    </row>
    <row r="17" spans="1:13" ht="31.5" customHeight="1">
      <c r="A17" s="35"/>
      <c r="B17" s="20"/>
      <c r="C17" s="20"/>
      <c r="D17" s="21"/>
      <c r="E17" s="20"/>
      <c r="F17" s="20"/>
      <c r="G17" s="20"/>
      <c r="H17" s="20"/>
      <c r="I17" s="20"/>
      <c r="J17" s="20"/>
      <c r="K17" s="35"/>
      <c r="M17" t="s">
        <v>394</v>
      </c>
    </row>
    <row r="18" spans="1:13" ht="31.5" customHeight="1">
      <c r="A18" s="39"/>
      <c r="B18" s="16"/>
      <c r="C18" s="16"/>
      <c r="D18" s="17"/>
      <c r="E18" s="16"/>
      <c r="F18" s="16"/>
      <c r="G18" s="39"/>
      <c r="H18" s="16"/>
      <c r="I18" s="16"/>
      <c r="J18" s="16"/>
      <c r="K18" s="39"/>
    </row>
    <row r="19" spans="1:13" ht="31.5" customHeight="1">
      <c r="A19" s="20"/>
      <c r="B19" s="78"/>
      <c r="C19" s="20"/>
      <c r="D19" s="21"/>
      <c r="E19" s="20"/>
      <c r="F19" s="20"/>
      <c r="G19" s="20"/>
      <c r="H19" s="20"/>
      <c r="I19" s="20"/>
      <c r="J19" s="20"/>
      <c r="K19" s="20"/>
    </row>
    <row r="20" spans="1:13" ht="31.5" customHeight="1">
      <c r="A20" s="39"/>
      <c r="B20" s="16"/>
      <c r="C20" s="16"/>
      <c r="D20" s="17"/>
      <c r="E20" s="16"/>
      <c r="F20" s="16"/>
      <c r="G20" s="16"/>
      <c r="H20" s="16"/>
      <c r="I20" s="19"/>
      <c r="J20" s="19"/>
      <c r="K20" s="39"/>
    </row>
    <row r="21" spans="1:13" ht="31.5" customHeight="1">
      <c r="A21" s="39"/>
      <c r="B21" s="16"/>
      <c r="C21" s="16"/>
      <c r="D21" s="17"/>
      <c r="E21" s="16"/>
      <c r="F21" s="16"/>
      <c r="G21" s="39"/>
      <c r="H21" s="16"/>
      <c r="I21" s="16"/>
      <c r="J21" s="16"/>
      <c r="K21" s="39"/>
    </row>
    <row r="22" spans="1:13" ht="31.5" customHeight="1">
      <c r="A22" s="39"/>
      <c r="B22" s="16"/>
      <c r="C22" s="16"/>
      <c r="D22" s="17"/>
      <c r="E22" s="16"/>
      <c r="F22" s="16"/>
      <c r="G22" s="39"/>
      <c r="H22" s="16"/>
      <c r="I22" s="16"/>
      <c r="J22" s="16"/>
      <c r="K22" s="39"/>
    </row>
    <row r="23" spans="1:13" ht="31.5" customHeight="1">
      <c r="A23" s="39"/>
      <c r="B23" s="16"/>
      <c r="C23" s="16"/>
      <c r="D23" s="17"/>
      <c r="E23" s="16"/>
      <c r="F23" s="16"/>
      <c r="G23" s="39"/>
      <c r="H23" s="16"/>
      <c r="I23" s="16"/>
      <c r="J23" s="16"/>
      <c r="K23" s="39"/>
    </row>
    <row r="24" spans="1:13" ht="31.5" customHeight="1">
      <c r="A24" s="39"/>
      <c r="B24" s="16"/>
      <c r="C24" s="16"/>
      <c r="D24" s="17"/>
      <c r="E24" s="16"/>
      <c r="F24" s="16"/>
      <c r="G24" s="39"/>
      <c r="H24" s="16"/>
      <c r="I24" s="16"/>
      <c r="J24" s="16"/>
      <c r="K24" s="39"/>
    </row>
    <row r="25" spans="1:13" ht="31.5" customHeight="1">
      <c r="A25" s="35"/>
      <c r="B25" s="20"/>
      <c r="C25" s="20"/>
      <c r="D25" s="21"/>
      <c r="E25" s="20"/>
      <c r="F25" s="20"/>
      <c r="G25" s="20"/>
      <c r="H25" s="20"/>
      <c r="I25" s="20"/>
      <c r="J25" s="20"/>
      <c r="K25" s="35"/>
    </row>
    <row r="26" spans="1:13" ht="31.5" customHeight="1">
      <c r="A26" s="39"/>
      <c r="B26" s="16"/>
      <c r="C26" s="16"/>
      <c r="D26" s="17"/>
      <c r="E26" s="16"/>
      <c r="F26" s="16"/>
      <c r="G26" s="39"/>
      <c r="H26" s="16"/>
      <c r="I26" s="16"/>
      <c r="J26" s="16"/>
      <c r="K26" s="39"/>
    </row>
    <row r="27" spans="1:13" ht="31.5" customHeight="1">
      <c r="A27" s="39"/>
      <c r="B27" s="16"/>
      <c r="C27" s="16"/>
      <c r="D27" s="17"/>
      <c r="E27" s="16"/>
      <c r="F27" s="16"/>
      <c r="G27" s="16"/>
      <c r="H27" s="16"/>
      <c r="I27" s="19"/>
      <c r="J27" s="19"/>
      <c r="K27" s="39"/>
    </row>
    <row r="28" spans="1:13" ht="31.5" customHeight="1">
      <c r="A28" s="35"/>
      <c r="B28" s="20"/>
      <c r="C28" s="20"/>
      <c r="D28" s="21"/>
      <c r="E28" s="20"/>
      <c r="F28" s="20"/>
      <c r="G28" s="20"/>
      <c r="H28" s="20"/>
      <c r="I28" s="20"/>
      <c r="J28" s="20"/>
      <c r="K28" s="35"/>
    </row>
    <row r="29" spans="1:13" ht="31.5" customHeight="1">
      <c r="A29" s="35"/>
      <c r="B29" s="20"/>
      <c r="C29" s="20"/>
      <c r="D29" s="21"/>
      <c r="E29" s="20"/>
      <c r="F29" s="20"/>
      <c r="G29" s="20"/>
      <c r="H29" s="20"/>
      <c r="I29" s="20"/>
      <c r="J29" s="20"/>
      <c r="K29" s="35"/>
    </row>
    <row r="30" spans="1:13" ht="31.5" customHeight="1">
      <c r="A30" s="39"/>
      <c r="B30" s="16"/>
      <c r="C30" s="16"/>
      <c r="D30" s="17"/>
      <c r="E30" s="16"/>
      <c r="F30" s="16"/>
      <c r="G30" s="39"/>
      <c r="H30" s="16"/>
      <c r="I30" s="16"/>
      <c r="J30" s="16"/>
      <c r="K30" s="39"/>
    </row>
    <row r="31" spans="1:13" ht="31.5" customHeight="1">
      <c r="A31" s="39"/>
      <c r="B31" s="16"/>
      <c r="C31" s="16"/>
      <c r="D31" s="17"/>
      <c r="E31" s="16"/>
      <c r="F31" s="16"/>
      <c r="G31" s="16"/>
      <c r="H31" s="16"/>
      <c r="I31" s="19"/>
      <c r="J31" s="19"/>
      <c r="K31" s="39"/>
    </row>
    <row r="32" spans="1:13" ht="31.5" customHeight="1">
      <c r="A32" s="35"/>
      <c r="B32" s="20"/>
      <c r="C32" s="20"/>
      <c r="D32" s="21"/>
      <c r="E32" s="20"/>
      <c r="F32" s="20"/>
      <c r="G32" s="20"/>
      <c r="H32" s="20"/>
      <c r="I32" s="20"/>
      <c r="J32" s="20"/>
      <c r="K32" s="35"/>
    </row>
    <row r="33" spans="1:11" ht="31.5" customHeight="1">
      <c r="A33" s="35"/>
      <c r="B33" s="20"/>
      <c r="C33" s="20"/>
      <c r="D33" s="21"/>
      <c r="E33" s="20"/>
      <c r="F33" s="20"/>
      <c r="G33" s="20"/>
      <c r="H33" s="20"/>
      <c r="I33" s="20"/>
      <c r="J33" s="20"/>
      <c r="K33" s="35"/>
    </row>
    <row r="34" spans="1:11" ht="31.5" customHeight="1">
      <c r="A34" s="39"/>
      <c r="B34" s="16"/>
      <c r="C34" s="16"/>
      <c r="D34" s="17"/>
      <c r="E34" s="16"/>
      <c r="F34" s="16"/>
      <c r="G34" s="39"/>
      <c r="H34" s="16"/>
      <c r="I34" s="16"/>
      <c r="J34" s="16"/>
      <c r="K34" s="39"/>
    </row>
    <row r="35" spans="1:11" ht="31.5" customHeight="1">
      <c r="A35" s="39"/>
      <c r="B35" s="16"/>
      <c r="C35" s="16"/>
      <c r="D35" s="17"/>
      <c r="E35" s="16"/>
      <c r="F35" s="16"/>
      <c r="G35" s="16"/>
      <c r="H35" s="16"/>
      <c r="I35" s="19"/>
      <c r="J35" s="19"/>
      <c r="K35" s="39"/>
    </row>
    <row r="36" spans="1:11" ht="31.5" customHeight="1">
      <c r="A36" s="39"/>
      <c r="B36" s="16"/>
      <c r="C36" s="16"/>
      <c r="D36" s="17"/>
      <c r="E36" s="16"/>
      <c r="F36" s="16"/>
      <c r="G36" s="16"/>
      <c r="H36" s="16"/>
      <c r="I36" s="19"/>
      <c r="J36" s="19"/>
      <c r="K36" s="39"/>
    </row>
    <row r="37" spans="1:11" ht="31.5" customHeight="1">
      <c r="A37" s="39"/>
      <c r="B37" s="16"/>
      <c r="C37" s="16"/>
      <c r="D37" s="17"/>
      <c r="E37" s="16"/>
      <c r="F37" s="16"/>
      <c r="G37" s="39"/>
      <c r="H37" s="16"/>
      <c r="I37" s="16"/>
      <c r="J37" s="16"/>
      <c r="K37" s="39"/>
    </row>
    <row r="38" spans="1:11" ht="31.5" customHeight="1">
      <c r="A38" s="39"/>
      <c r="B38" s="16"/>
      <c r="C38" s="16"/>
      <c r="D38" s="17"/>
      <c r="E38" s="16"/>
      <c r="F38" s="16"/>
      <c r="G38" s="39"/>
      <c r="H38" s="16"/>
      <c r="I38" s="16"/>
      <c r="J38" s="16"/>
      <c r="K38" s="39"/>
    </row>
    <row r="39" spans="1:11" ht="31.5" customHeight="1">
      <c r="A39" s="39"/>
      <c r="B39" s="16"/>
      <c r="C39" s="16"/>
      <c r="D39" s="17"/>
      <c r="E39" s="16"/>
      <c r="F39" s="16"/>
      <c r="G39" s="39"/>
      <c r="H39" s="16"/>
      <c r="I39" s="16"/>
      <c r="J39" s="16"/>
      <c r="K39" s="39"/>
    </row>
  </sheetData>
  <mergeCells count="2">
    <mergeCell ref="A1:F1"/>
    <mergeCell ref="G1:K1"/>
  </mergeCells>
  <phoneticPr fontId="8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7" zoomScaleNormal="90" zoomScalePageLayoutView="90" workbookViewId="0">
      <selection activeCell="G16" sqref="G16"/>
    </sheetView>
  </sheetViews>
  <sheetFormatPr baseColWidth="10" defaultColWidth="8.83203125" defaultRowHeight="30.75" customHeight="1" x14ac:dyDescent="0"/>
  <cols>
    <col min="2" max="2" width="25.5" customWidth="1"/>
    <col min="3" max="3" width="25.33203125" customWidth="1"/>
    <col min="4" max="4" width="31.33203125" customWidth="1"/>
    <col min="5" max="5" width="10.5" customWidth="1"/>
    <col min="6" max="7" width="10.33203125" customWidth="1"/>
    <col min="8" max="8" width="15" customWidth="1"/>
    <col min="9" max="9" width="16" customWidth="1"/>
    <col min="10" max="10" width="15.1640625" customWidth="1"/>
    <col min="11" max="11" width="52.33203125" customWidth="1"/>
    <col min="13" max="13" width="18.1640625" customWidth="1"/>
  </cols>
  <sheetData>
    <row r="1" spans="1:14" ht="41.25" customHeight="1" thickBot="1">
      <c r="A1" s="579" t="s">
        <v>43</v>
      </c>
      <c r="B1" s="580"/>
      <c r="C1" s="580"/>
      <c r="D1" s="580"/>
      <c r="E1" s="580"/>
      <c r="F1" s="580"/>
      <c r="G1" s="580" t="s">
        <v>76</v>
      </c>
      <c r="H1" s="580"/>
      <c r="I1" s="580"/>
      <c r="J1" s="581"/>
      <c r="K1" s="582"/>
    </row>
    <row r="2" spans="1:14" ht="30.7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60</v>
      </c>
    </row>
    <row r="3" spans="1:14" ht="30.75" customHeight="1">
      <c r="A3" s="49"/>
      <c r="B3" s="66" t="s">
        <v>93</v>
      </c>
      <c r="C3" s="66" t="s">
        <v>94</v>
      </c>
      <c r="D3" s="51"/>
      <c r="E3" s="49"/>
      <c r="F3" s="49"/>
      <c r="G3" s="49"/>
      <c r="H3" s="67"/>
      <c r="I3" s="68"/>
      <c r="J3" s="49"/>
      <c r="K3" s="50"/>
      <c r="M3" s="43" t="s">
        <v>51</v>
      </c>
      <c r="N3" s="43">
        <f>N2-N14</f>
        <v>0</v>
      </c>
    </row>
    <row r="4" spans="1:14" ht="30.75" customHeight="1">
      <c r="A4" s="35">
        <v>1</v>
      </c>
      <c r="B4" s="20" t="s">
        <v>19</v>
      </c>
      <c r="C4" s="20" t="s">
        <v>96</v>
      </c>
      <c r="D4" s="64" t="s">
        <v>97</v>
      </c>
      <c r="E4" s="20">
        <v>3</v>
      </c>
      <c r="F4" s="20">
        <v>1</v>
      </c>
      <c r="G4" s="20" t="s">
        <v>86</v>
      </c>
      <c r="H4" s="65" t="s">
        <v>98</v>
      </c>
      <c r="I4" s="22">
        <v>42812</v>
      </c>
      <c r="J4" s="20" t="s">
        <v>23</v>
      </c>
      <c r="K4" s="35"/>
      <c r="M4" t="s">
        <v>54</v>
      </c>
      <c r="N4">
        <f>SUMIFS(E:E,G:G,"CTT")</f>
        <v>8</v>
      </c>
    </row>
    <row r="5" spans="1:14" ht="30.75" customHeight="1">
      <c r="A5" s="39">
        <v>2</v>
      </c>
      <c r="B5" s="16" t="s">
        <v>29</v>
      </c>
      <c r="C5" s="16" t="s">
        <v>100</v>
      </c>
      <c r="D5" s="17" t="s">
        <v>101</v>
      </c>
      <c r="E5" s="16">
        <v>2</v>
      </c>
      <c r="F5" s="16">
        <v>1</v>
      </c>
      <c r="G5" s="16" t="s">
        <v>49</v>
      </c>
      <c r="H5" s="69" t="s">
        <v>102</v>
      </c>
      <c r="I5" s="19">
        <v>42812</v>
      </c>
      <c r="J5" s="19" t="s">
        <v>103</v>
      </c>
      <c r="K5" s="39"/>
      <c r="M5" t="s">
        <v>55</v>
      </c>
      <c r="N5">
        <f>SUMIFS(E:E,G:G,"FLU")</f>
        <v>46</v>
      </c>
    </row>
    <row r="6" spans="1:14" ht="30.75" customHeight="1">
      <c r="A6" s="35">
        <v>3</v>
      </c>
      <c r="B6" s="20" t="s">
        <v>29</v>
      </c>
      <c r="C6" s="70" t="s">
        <v>105</v>
      </c>
      <c r="D6" s="17" t="s">
        <v>106</v>
      </c>
      <c r="E6" s="23">
        <v>24</v>
      </c>
      <c r="F6" s="16">
        <v>12</v>
      </c>
      <c r="G6" s="16" t="s">
        <v>49</v>
      </c>
      <c r="H6" s="65" t="s">
        <v>98</v>
      </c>
      <c r="I6" s="22">
        <v>42812</v>
      </c>
      <c r="J6" s="19" t="s">
        <v>107</v>
      </c>
      <c r="K6" s="39"/>
      <c r="M6" t="s">
        <v>56</v>
      </c>
      <c r="N6">
        <f>SUMIFS(E:E,G:G,"JCC")</f>
        <v>0</v>
      </c>
    </row>
    <row r="7" spans="1:14" ht="30.75" customHeight="1">
      <c r="A7" s="39">
        <v>4</v>
      </c>
      <c r="B7" s="16" t="s">
        <v>109</v>
      </c>
      <c r="C7" s="16">
        <v>98044</v>
      </c>
      <c r="D7" s="17" t="s">
        <v>110</v>
      </c>
      <c r="E7" s="16">
        <v>2</v>
      </c>
      <c r="F7" s="16">
        <v>1</v>
      </c>
      <c r="G7" s="16" t="s">
        <v>49</v>
      </c>
      <c r="H7" s="69" t="s">
        <v>102</v>
      </c>
      <c r="I7" s="22">
        <v>42812</v>
      </c>
      <c r="J7" s="19" t="s">
        <v>111</v>
      </c>
      <c r="K7" s="39"/>
      <c r="M7" t="s">
        <v>57</v>
      </c>
      <c r="N7">
        <f>SUMIFS(E:E,G:G,"EDI")</f>
        <v>3</v>
      </c>
    </row>
    <row r="8" spans="1:14" ht="30.75" customHeight="1">
      <c r="A8" s="35">
        <v>5</v>
      </c>
      <c r="B8" s="16" t="s">
        <v>113</v>
      </c>
      <c r="C8" s="16">
        <v>98086</v>
      </c>
      <c r="D8" s="17" t="s">
        <v>114</v>
      </c>
      <c r="E8" s="16">
        <v>3</v>
      </c>
      <c r="F8" s="16">
        <v>2</v>
      </c>
      <c r="G8" s="71" t="s">
        <v>69</v>
      </c>
      <c r="H8" s="69" t="s">
        <v>102</v>
      </c>
      <c r="I8" s="19">
        <v>42812</v>
      </c>
      <c r="J8" s="19" t="s">
        <v>115</v>
      </c>
      <c r="K8" s="70" t="s">
        <v>116</v>
      </c>
      <c r="M8" t="s">
        <v>58</v>
      </c>
      <c r="N8">
        <f>SUMIFS(E:E,G:G,"par")</f>
        <v>0</v>
      </c>
    </row>
    <row r="9" spans="1:14" ht="30.75" customHeight="1">
      <c r="A9" s="39">
        <v>6</v>
      </c>
      <c r="B9" s="16" t="s">
        <v>117</v>
      </c>
      <c r="C9" s="16">
        <v>98101</v>
      </c>
      <c r="D9" s="17" t="s">
        <v>118</v>
      </c>
      <c r="E9" s="16">
        <v>2</v>
      </c>
      <c r="F9" s="16">
        <v>1</v>
      </c>
      <c r="G9" s="16" t="s">
        <v>49</v>
      </c>
      <c r="H9" s="72" t="s">
        <v>119</v>
      </c>
      <c r="I9" s="19">
        <v>42812</v>
      </c>
      <c r="J9" s="16" t="s">
        <v>120</v>
      </c>
      <c r="K9" s="25" t="s">
        <v>121</v>
      </c>
      <c r="M9" t="s">
        <v>59</v>
      </c>
      <c r="N9">
        <f>SUMIFS(E:E,G:G,"phi")</f>
        <v>0</v>
      </c>
    </row>
    <row r="10" spans="1:14" ht="30.75" customHeight="1">
      <c r="A10" s="35">
        <v>7</v>
      </c>
      <c r="B10" s="16" t="s">
        <v>122</v>
      </c>
      <c r="C10" s="16">
        <v>98136</v>
      </c>
      <c r="D10" s="17" t="s">
        <v>123</v>
      </c>
      <c r="E10" s="16">
        <v>5</v>
      </c>
      <c r="F10" s="16">
        <v>2</v>
      </c>
      <c r="G10" s="16" t="s">
        <v>86</v>
      </c>
      <c r="H10" s="69" t="s">
        <v>102</v>
      </c>
      <c r="I10" s="19">
        <v>42812</v>
      </c>
      <c r="J10" s="16" t="s">
        <v>124</v>
      </c>
      <c r="K10" s="25" t="s">
        <v>125</v>
      </c>
      <c r="M10" t="s">
        <v>60</v>
      </c>
      <c r="N10">
        <f>SUMIFS(E:E,G:G,"BRK")</f>
        <v>0</v>
      </c>
    </row>
    <row r="11" spans="1:14" ht="30.75" customHeight="1">
      <c r="A11" s="39">
        <v>8</v>
      </c>
      <c r="B11" s="16" t="s">
        <v>19</v>
      </c>
      <c r="C11" s="16" t="s">
        <v>126</v>
      </c>
      <c r="D11" s="17" t="s">
        <v>127</v>
      </c>
      <c r="E11" s="16">
        <v>2</v>
      </c>
      <c r="F11" s="16">
        <v>1</v>
      </c>
      <c r="G11" s="39" t="s">
        <v>49</v>
      </c>
      <c r="H11" s="65" t="s">
        <v>98</v>
      </c>
      <c r="I11" s="22">
        <v>42812</v>
      </c>
      <c r="J11" s="20" t="s">
        <v>23</v>
      </c>
      <c r="K11" s="39"/>
      <c r="M11" s="45" t="s">
        <v>61</v>
      </c>
      <c r="N11" s="45">
        <f>SUMIFS(E:E,G:G,"SPC")</f>
        <v>3</v>
      </c>
    </row>
    <row r="12" spans="1:14" ht="30.75" customHeight="1">
      <c r="A12" s="35">
        <v>9</v>
      </c>
      <c r="B12" s="16" t="s">
        <v>128</v>
      </c>
      <c r="C12" s="16" t="s">
        <v>129</v>
      </c>
      <c r="D12" s="17" t="s">
        <v>130</v>
      </c>
      <c r="E12" s="16">
        <v>2</v>
      </c>
      <c r="F12" s="16">
        <v>1</v>
      </c>
      <c r="G12" s="37" t="s">
        <v>49</v>
      </c>
      <c r="H12" s="65" t="s">
        <v>98</v>
      </c>
      <c r="I12" s="22">
        <v>42812</v>
      </c>
      <c r="J12" s="19" t="s">
        <v>131</v>
      </c>
      <c r="K12" s="39"/>
      <c r="M12" s="46" t="s">
        <v>62</v>
      </c>
      <c r="N12" s="46">
        <f>SUMIFS(E:E,G:G,"H")</f>
        <v>0</v>
      </c>
    </row>
    <row r="13" spans="1:14" ht="30.75" customHeight="1">
      <c r="A13" s="39">
        <v>10</v>
      </c>
      <c r="B13" s="20" t="s">
        <v>19</v>
      </c>
      <c r="C13" s="20" t="s">
        <v>132</v>
      </c>
      <c r="D13" s="21" t="s">
        <v>133</v>
      </c>
      <c r="E13" s="20">
        <v>2</v>
      </c>
      <c r="F13" s="20">
        <v>1</v>
      </c>
      <c r="G13" s="20" t="s">
        <v>49</v>
      </c>
      <c r="H13" s="20" t="s">
        <v>98</v>
      </c>
      <c r="I13" s="22">
        <v>42812</v>
      </c>
      <c r="J13" s="20" t="s">
        <v>23</v>
      </c>
      <c r="K13" s="35"/>
      <c r="M13" s="46"/>
      <c r="N13" s="46"/>
    </row>
    <row r="14" spans="1:14" ht="30.75" customHeight="1">
      <c r="A14" s="35">
        <v>11</v>
      </c>
      <c r="B14" s="20" t="s">
        <v>29</v>
      </c>
      <c r="C14" s="20" t="s">
        <v>134</v>
      </c>
      <c r="D14" s="21" t="s">
        <v>135</v>
      </c>
      <c r="E14" s="20">
        <v>4</v>
      </c>
      <c r="F14" s="20">
        <v>2</v>
      </c>
      <c r="G14" s="20" t="s">
        <v>49</v>
      </c>
      <c r="H14" s="20" t="s">
        <v>98</v>
      </c>
      <c r="I14" s="22">
        <v>42812</v>
      </c>
      <c r="J14" s="20" t="s">
        <v>136</v>
      </c>
      <c r="K14" s="35"/>
      <c r="M14" s="47" t="s">
        <v>63</v>
      </c>
      <c r="N14" s="47">
        <f>SUM(M4:N12)</f>
        <v>60</v>
      </c>
    </row>
    <row r="15" spans="1:14" ht="30.75" customHeight="1">
      <c r="A15" s="39">
        <v>12</v>
      </c>
      <c r="B15" s="16" t="s">
        <v>137</v>
      </c>
      <c r="C15" s="16" t="s">
        <v>138</v>
      </c>
      <c r="D15" s="17" t="s">
        <v>139</v>
      </c>
      <c r="E15" s="16">
        <v>3</v>
      </c>
      <c r="F15" s="16">
        <v>1</v>
      </c>
      <c r="G15" s="16" t="s">
        <v>49</v>
      </c>
      <c r="H15" s="16" t="s">
        <v>98</v>
      </c>
      <c r="I15" s="19">
        <v>42812</v>
      </c>
      <c r="J15" s="16" t="s">
        <v>140</v>
      </c>
      <c r="K15" s="25" t="s">
        <v>141</v>
      </c>
    </row>
    <row r="16" spans="1:14" ht="30.75" customHeight="1">
      <c r="A16" s="35">
        <v>13</v>
      </c>
      <c r="B16" s="16" t="s">
        <v>142</v>
      </c>
      <c r="C16" s="16">
        <v>2301</v>
      </c>
      <c r="D16" s="17" t="s">
        <v>143</v>
      </c>
      <c r="E16" s="16">
        <v>3</v>
      </c>
      <c r="F16" s="16">
        <v>1</v>
      </c>
      <c r="G16" s="16" t="s">
        <v>144</v>
      </c>
      <c r="H16" s="69" t="s">
        <v>102</v>
      </c>
      <c r="I16" s="19">
        <v>42812</v>
      </c>
      <c r="J16" s="19" t="s">
        <v>145</v>
      </c>
      <c r="K16" s="39"/>
      <c r="M16" t="s">
        <v>95</v>
      </c>
    </row>
    <row r="17" spans="1:13" ht="30.75" customHeight="1">
      <c r="A17" s="39">
        <v>14</v>
      </c>
      <c r="B17" s="16" t="s">
        <v>146</v>
      </c>
      <c r="C17" s="16" t="s">
        <v>147</v>
      </c>
      <c r="D17" s="21" t="s">
        <v>148</v>
      </c>
      <c r="E17" s="20">
        <v>1</v>
      </c>
      <c r="F17" s="20">
        <v>1</v>
      </c>
      <c r="G17" s="20" t="s">
        <v>49</v>
      </c>
      <c r="H17" s="20" t="s">
        <v>98</v>
      </c>
      <c r="I17" s="22">
        <v>42812</v>
      </c>
      <c r="J17" s="22" t="s">
        <v>149</v>
      </c>
      <c r="K17" s="20" t="s">
        <v>150</v>
      </c>
      <c r="M17" t="s">
        <v>99</v>
      </c>
    </row>
    <row r="18" spans="1:13" ht="30.75" customHeight="1">
      <c r="A18" s="73">
        <v>15</v>
      </c>
      <c r="B18" s="16" t="s">
        <v>151</v>
      </c>
      <c r="C18" s="16" t="s">
        <v>152</v>
      </c>
      <c r="D18" s="24" t="s">
        <v>153</v>
      </c>
      <c r="E18" s="16">
        <v>2</v>
      </c>
      <c r="F18" s="16">
        <v>1</v>
      </c>
      <c r="G18" s="16" t="s">
        <v>49</v>
      </c>
      <c r="H18" s="16" t="s">
        <v>98</v>
      </c>
      <c r="I18" s="19">
        <v>42812</v>
      </c>
      <c r="J18" s="74" t="s">
        <v>154</v>
      </c>
      <c r="K18" s="16" t="s">
        <v>155</v>
      </c>
      <c r="M18" t="s">
        <v>104</v>
      </c>
    </row>
    <row r="19" spans="1:13" ht="30.75" customHeight="1">
      <c r="A19" s="35"/>
      <c r="B19" s="16"/>
      <c r="C19" s="16"/>
      <c r="D19" s="21"/>
      <c r="E19" s="36">
        <f>SUM(E4:E18)</f>
        <v>60</v>
      </c>
      <c r="F19" s="36">
        <f>SUM(F4:F18)</f>
        <v>29</v>
      </c>
      <c r="G19" s="20"/>
      <c r="H19" s="20"/>
      <c r="I19" s="22"/>
      <c r="J19" s="22"/>
      <c r="K19" s="35"/>
      <c r="M19" t="s">
        <v>108</v>
      </c>
    </row>
    <row r="20" spans="1:13" ht="30.75" customHeight="1">
      <c r="A20" s="35"/>
      <c r="B20" s="16"/>
      <c r="C20" s="16"/>
      <c r="D20" s="21"/>
      <c r="E20" s="20"/>
      <c r="F20" s="20"/>
      <c r="G20" s="20"/>
      <c r="H20" s="20"/>
      <c r="I20" s="22"/>
      <c r="J20" s="22"/>
      <c r="K20" s="35"/>
      <c r="M20" t="s">
        <v>112</v>
      </c>
    </row>
    <row r="21" spans="1:13" ht="30.75" customHeight="1">
      <c r="A21" s="35"/>
      <c r="B21" s="20"/>
      <c r="C21" s="20"/>
      <c r="D21" s="21"/>
      <c r="E21" s="20"/>
      <c r="F21" s="20"/>
      <c r="G21" s="20"/>
      <c r="H21" s="20"/>
      <c r="I21" s="20"/>
      <c r="J21" s="20"/>
      <c r="K21" s="35"/>
    </row>
    <row r="22" spans="1:13" ht="30.75" customHeight="1">
      <c r="A22" s="39"/>
      <c r="B22" s="16"/>
      <c r="C22" s="16"/>
      <c r="D22" s="17"/>
      <c r="E22" s="16"/>
      <c r="F22" s="16"/>
      <c r="G22" s="39"/>
      <c r="H22" s="16"/>
      <c r="I22" s="16"/>
      <c r="J22" s="16"/>
      <c r="K22" s="39"/>
    </row>
    <row r="23" spans="1:13" ht="30.75" customHeight="1">
      <c r="A23" s="39"/>
      <c r="B23" s="16"/>
      <c r="C23" s="16"/>
      <c r="D23" s="17"/>
      <c r="E23" s="16"/>
      <c r="F23" s="16"/>
      <c r="G23" s="16"/>
      <c r="H23" s="16"/>
      <c r="I23" s="19"/>
      <c r="J23" s="19"/>
      <c r="K23" s="39"/>
    </row>
    <row r="24" spans="1:13" ht="30.75" customHeight="1">
      <c r="A24" s="39"/>
      <c r="B24" s="16"/>
      <c r="C24" s="16"/>
      <c r="D24" s="17"/>
      <c r="E24" s="16"/>
      <c r="F24" s="16"/>
      <c r="G24" s="16"/>
      <c r="H24" s="16"/>
      <c r="I24" s="19"/>
      <c r="J24" s="19"/>
      <c r="K24" s="39"/>
    </row>
    <row r="25" spans="1:13" ht="30.75" customHeight="1">
      <c r="A25" s="39"/>
      <c r="B25" s="16"/>
      <c r="C25" s="16"/>
      <c r="D25" s="17"/>
      <c r="E25" s="16"/>
      <c r="F25" s="16"/>
      <c r="G25" s="39"/>
      <c r="H25" s="16"/>
      <c r="I25" s="16"/>
      <c r="J25" s="16"/>
      <c r="K25" s="39"/>
    </row>
    <row r="26" spans="1:13" ht="30.75" customHeight="1">
      <c r="A26" s="39"/>
      <c r="B26" s="16"/>
      <c r="C26" s="16"/>
      <c r="D26" s="17"/>
      <c r="E26" s="16"/>
      <c r="F26" s="16"/>
      <c r="G26" s="39"/>
      <c r="H26" s="16"/>
      <c r="I26" s="16"/>
      <c r="J26" s="16"/>
      <c r="K26" s="39"/>
    </row>
    <row r="27" spans="1:13" ht="30.75" customHeight="1">
      <c r="A27" s="39"/>
      <c r="B27" s="16"/>
      <c r="C27" s="16"/>
      <c r="D27" s="17"/>
      <c r="E27" s="16"/>
      <c r="F27" s="16"/>
      <c r="G27" s="39"/>
      <c r="H27" s="16"/>
      <c r="I27" s="16"/>
      <c r="J27" s="16"/>
      <c r="K27" s="39"/>
    </row>
    <row r="28" spans="1:13" ht="30.75" customHeight="1">
      <c r="A28" s="35"/>
      <c r="B28" s="20"/>
      <c r="C28" s="20"/>
      <c r="D28" s="21"/>
      <c r="E28" s="20"/>
      <c r="F28" s="20"/>
      <c r="G28" s="20"/>
      <c r="H28" s="20"/>
      <c r="I28" s="20"/>
      <c r="J28" s="20"/>
      <c r="K28" s="35"/>
    </row>
    <row r="29" spans="1:13" ht="30.75" customHeight="1">
      <c r="A29" s="39"/>
      <c r="B29" s="16"/>
      <c r="C29" s="16"/>
      <c r="D29" s="17"/>
      <c r="E29" s="16"/>
      <c r="F29" s="16"/>
      <c r="G29" s="39"/>
      <c r="H29" s="16"/>
      <c r="I29" s="16"/>
      <c r="J29" s="16"/>
      <c r="K29" s="39"/>
    </row>
    <row r="30" spans="1:13" ht="30.75" customHeight="1">
      <c r="A30" s="39"/>
      <c r="B30" s="16"/>
      <c r="C30" s="16"/>
      <c r="D30" s="17"/>
      <c r="E30" s="16"/>
      <c r="F30" s="16"/>
      <c r="G30" s="16"/>
      <c r="H30" s="16"/>
      <c r="I30" s="19"/>
      <c r="J30" s="19"/>
      <c r="K30" s="39"/>
    </row>
    <row r="31" spans="1:13" ht="30.75" customHeight="1">
      <c r="A31" s="39"/>
      <c r="B31" s="16"/>
      <c r="C31" s="16"/>
      <c r="D31" s="17"/>
      <c r="E31" s="16"/>
      <c r="F31" s="16"/>
      <c r="G31" s="16"/>
      <c r="H31" s="16"/>
      <c r="I31" s="19"/>
      <c r="J31" s="19"/>
      <c r="K31" s="39"/>
    </row>
    <row r="32" spans="1:13" ht="30.75" customHeight="1">
      <c r="A32" s="39"/>
      <c r="B32" s="16"/>
      <c r="C32" s="16"/>
      <c r="D32" s="17"/>
      <c r="E32" s="16"/>
      <c r="F32" s="16"/>
      <c r="G32" s="39"/>
      <c r="H32" s="16"/>
      <c r="I32" s="16"/>
      <c r="J32" s="16"/>
      <c r="K32" s="39"/>
    </row>
    <row r="33" spans="1:11" ht="30.75" customHeight="1">
      <c r="A33" s="39"/>
      <c r="B33" s="16"/>
      <c r="C33" s="16"/>
      <c r="D33" s="17"/>
      <c r="E33" s="16"/>
      <c r="F33" s="16"/>
      <c r="G33" s="39"/>
      <c r="H33" s="16"/>
      <c r="I33" s="16"/>
      <c r="J33" s="16"/>
      <c r="K33" s="39"/>
    </row>
    <row r="34" spans="1:11" ht="30.75" customHeight="1">
      <c r="A34" s="39"/>
      <c r="B34" s="16"/>
      <c r="C34" s="16"/>
      <c r="D34" s="17"/>
      <c r="E34" s="16"/>
      <c r="F34" s="16"/>
      <c r="G34" s="39"/>
      <c r="H34" s="16"/>
      <c r="I34" s="16"/>
      <c r="J34" s="16"/>
      <c r="K34" s="39"/>
    </row>
    <row r="35" spans="1:11" ht="30.75" customHeight="1">
      <c r="A35" s="39"/>
      <c r="B35" s="16"/>
      <c r="C35" s="16"/>
      <c r="D35" s="17"/>
      <c r="E35" s="16"/>
      <c r="F35" s="16"/>
      <c r="G35" s="39"/>
      <c r="H35" s="16"/>
      <c r="I35" s="16"/>
      <c r="J35" s="16"/>
      <c r="K35" s="39"/>
    </row>
    <row r="36" spans="1:11" ht="30.75" customHeight="1">
      <c r="A36" s="39"/>
      <c r="B36" s="16"/>
      <c r="C36" s="16"/>
      <c r="D36" s="17"/>
      <c r="E36" s="16"/>
      <c r="F36" s="16"/>
      <c r="G36" s="39"/>
      <c r="H36" s="16"/>
      <c r="I36" s="16"/>
      <c r="J36" s="16"/>
      <c r="K36" s="39"/>
    </row>
    <row r="37" spans="1:11" ht="30.75" customHeight="1">
      <c r="A37" s="39"/>
      <c r="B37" s="16"/>
      <c r="C37" s="16"/>
      <c r="D37" s="17"/>
      <c r="E37" s="16"/>
      <c r="F37" s="16"/>
      <c r="G37" s="39"/>
      <c r="H37" s="16"/>
      <c r="I37" s="16"/>
      <c r="J37" s="16"/>
      <c r="K37" s="39"/>
    </row>
    <row r="38" spans="1:11" ht="30.75" customHeight="1">
      <c r="A38" s="35"/>
      <c r="B38" s="20"/>
      <c r="C38" s="20"/>
      <c r="D38" s="21"/>
      <c r="E38" s="20"/>
      <c r="F38" s="20"/>
      <c r="G38" s="20"/>
      <c r="H38" s="20"/>
      <c r="I38" s="20"/>
      <c r="J38" s="20"/>
      <c r="K38" s="35"/>
    </row>
    <row r="39" spans="1:11" ht="30.75" customHeight="1">
      <c r="A39" s="39"/>
      <c r="B39" s="16"/>
      <c r="C39" s="16"/>
      <c r="D39" s="17"/>
      <c r="E39" s="16"/>
      <c r="F39" s="16"/>
      <c r="G39" s="39"/>
      <c r="H39" s="16"/>
      <c r="I39" s="16"/>
      <c r="J39" s="16"/>
      <c r="K39" s="39"/>
    </row>
    <row r="40" spans="1:11" ht="30.75" customHeight="1">
      <c r="A40" s="39"/>
      <c r="B40" s="16"/>
      <c r="C40" s="16"/>
      <c r="D40" s="17"/>
      <c r="E40" s="16"/>
      <c r="F40" s="16"/>
      <c r="G40" s="16"/>
      <c r="H40" s="16"/>
      <c r="I40" s="19"/>
      <c r="J40" s="19"/>
      <c r="K40" s="39"/>
    </row>
    <row r="41" spans="1:11" ht="30.75" customHeight="1">
      <c r="A41" s="39"/>
      <c r="B41" s="16"/>
      <c r="C41" s="16"/>
      <c r="D41" s="17"/>
      <c r="E41" s="16"/>
      <c r="F41" s="16"/>
      <c r="G41" s="16"/>
      <c r="H41" s="16"/>
      <c r="I41" s="19"/>
      <c r="J41" s="19"/>
      <c r="K41" s="39"/>
    </row>
    <row r="42" spans="1:11" ht="30.75" customHeight="1">
      <c r="A42" s="39"/>
      <c r="B42" s="16"/>
      <c r="C42" s="16"/>
      <c r="D42" s="17"/>
      <c r="E42" s="16"/>
      <c r="F42" s="16"/>
      <c r="G42" s="39"/>
      <c r="H42" s="16"/>
      <c r="I42" s="16"/>
      <c r="J42" s="16"/>
      <c r="K42" s="39"/>
    </row>
    <row r="43" spans="1:11" ht="30.75" customHeight="1">
      <c r="A43" s="39"/>
      <c r="B43" s="16"/>
      <c r="C43" s="16"/>
      <c r="D43" s="17"/>
      <c r="E43" s="16"/>
      <c r="F43" s="16"/>
      <c r="G43" s="39"/>
      <c r="H43" s="16"/>
      <c r="I43" s="16"/>
      <c r="J43" s="16"/>
      <c r="K43" s="39"/>
    </row>
    <row r="44" spans="1:11" ht="30.75" customHeight="1">
      <c r="A44" s="35"/>
      <c r="B44" s="20"/>
      <c r="C44" s="20"/>
      <c r="D44" s="21"/>
      <c r="E44" s="20"/>
      <c r="F44" s="20"/>
      <c r="G44" s="20"/>
      <c r="H44" s="20"/>
      <c r="I44" s="20"/>
      <c r="J44" s="20"/>
      <c r="K44" s="35"/>
    </row>
    <row r="45" spans="1:11" ht="30.75" customHeight="1">
      <c r="A45" s="39"/>
      <c r="B45" s="16"/>
      <c r="C45" s="16"/>
      <c r="D45" s="17"/>
      <c r="E45" s="16"/>
      <c r="F45" s="16"/>
      <c r="G45" s="39"/>
      <c r="H45" s="16"/>
      <c r="I45" s="16"/>
      <c r="J45" s="16"/>
      <c r="K45" s="39"/>
    </row>
    <row r="46" spans="1:11" ht="30.75" customHeight="1">
      <c r="A46" s="39"/>
      <c r="B46" s="16"/>
      <c r="C46" s="16"/>
      <c r="D46" s="17"/>
      <c r="E46" s="16"/>
      <c r="F46" s="16"/>
      <c r="G46" s="16"/>
      <c r="H46" s="16"/>
      <c r="I46" s="19"/>
      <c r="J46" s="19"/>
      <c r="K46" s="39"/>
    </row>
    <row r="47" spans="1:11" ht="30.75" customHeight="1">
      <c r="A47" s="39"/>
      <c r="B47" s="16"/>
      <c r="C47" s="16"/>
      <c r="D47" s="17"/>
      <c r="E47" s="16"/>
      <c r="F47" s="16"/>
      <c r="G47" s="16"/>
      <c r="H47" s="16"/>
      <c r="I47" s="19"/>
      <c r="J47" s="19"/>
      <c r="K47" s="39"/>
    </row>
    <row r="48" spans="1:11" ht="30.75" customHeight="1">
      <c r="A48" s="39"/>
      <c r="B48" s="16"/>
      <c r="C48" s="16"/>
      <c r="D48" s="17"/>
      <c r="E48" s="16"/>
      <c r="F48" s="16"/>
      <c r="G48" s="39"/>
      <c r="H48" s="16"/>
      <c r="I48" s="16"/>
      <c r="J48" s="16"/>
      <c r="K48" s="39"/>
    </row>
    <row r="49" spans="1:11" ht="30.75" customHeight="1">
      <c r="A49" s="39"/>
      <c r="B49" s="16"/>
      <c r="C49" s="16"/>
      <c r="D49" s="17"/>
      <c r="E49" s="16"/>
      <c r="F49" s="16"/>
      <c r="G49" s="39"/>
      <c r="H49" s="16"/>
      <c r="I49" s="16"/>
      <c r="J49" s="16"/>
      <c r="K49" s="39"/>
    </row>
    <row r="50" spans="1:11" ht="30.75" customHeight="1">
      <c r="A50" s="39"/>
      <c r="B50" s="16"/>
      <c r="C50" s="16"/>
      <c r="D50" s="17"/>
      <c r="E50" s="16"/>
      <c r="F50" s="16"/>
      <c r="G50" s="39"/>
      <c r="H50" s="16"/>
      <c r="I50" s="16"/>
      <c r="J50" s="16"/>
      <c r="K50" s="39"/>
    </row>
  </sheetData>
  <mergeCells count="2">
    <mergeCell ref="A1:F1"/>
    <mergeCell ref="G1:K1"/>
  </mergeCells>
  <phoneticPr fontId="8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opLeftCell="C1" zoomScaleNormal="90" zoomScalePageLayoutView="90" workbookViewId="0">
      <selection activeCell="I16" sqref="I16"/>
    </sheetView>
  </sheetViews>
  <sheetFormatPr baseColWidth="10" defaultColWidth="8.83203125" defaultRowHeight="30.75" customHeight="1" x14ac:dyDescent="0"/>
  <cols>
    <col min="2" max="2" width="25.5" customWidth="1"/>
    <col min="3" max="3" width="25.33203125" customWidth="1"/>
    <col min="4" max="4" width="31.33203125" customWidth="1"/>
    <col min="5" max="5" width="10.5" customWidth="1"/>
    <col min="6" max="7" width="10.33203125" customWidth="1"/>
    <col min="8" max="8" width="15" customWidth="1"/>
    <col min="9" max="9" width="16" customWidth="1"/>
    <col min="10" max="10" width="15.1640625" customWidth="1"/>
    <col min="11" max="11" width="52.33203125" customWidth="1"/>
    <col min="13" max="13" width="18.1640625" customWidth="1"/>
  </cols>
  <sheetData>
    <row r="1" spans="1:14" ht="41.25" customHeight="1" thickBot="1">
      <c r="A1" s="579" t="s">
        <v>43</v>
      </c>
      <c r="B1" s="580"/>
      <c r="C1" s="580"/>
      <c r="D1" s="580"/>
      <c r="E1" s="580"/>
      <c r="F1" s="580"/>
      <c r="G1" s="580" t="s">
        <v>76</v>
      </c>
      <c r="H1" s="580"/>
      <c r="I1" s="580"/>
      <c r="J1" s="581"/>
      <c r="K1" s="582"/>
    </row>
    <row r="2" spans="1:14" ht="30.7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13</v>
      </c>
    </row>
    <row r="3" spans="1:14" ht="30.75" customHeight="1">
      <c r="A3" s="49"/>
      <c r="B3" s="66" t="s">
        <v>156</v>
      </c>
      <c r="C3" s="66" t="s">
        <v>98</v>
      </c>
      <c r="D3" s="51"/>
      <c r="E3" s="49"/>
      <c r="F3" s="49"/>
      <c r="G3" s="49"/>
      <c r="H3" s="49"/>
      <c r="I3" s="68"/>
      <c r="J3" s="68"/>
      <c r="K3" s="49"/>
      <c r="M3" s="43" t="s">
        <v>51</v>
      </c>
      <c r="N3" s="43">
        <f>N2-N14</f>
        <v>1</v>
      </c>
    </row>
    <row r="4" spans="1:14" ht="30.75" customHeight="1">
      <c r="A4" s="73">
        <v>1</v>
      </c>
      <c r="B4" s="25" t="s">
        <v>29</v>
      </c>
      <c r="C4" s="75" t="s">
        <v>157</v>
      </c>
      <c r="D4" s="21" t="s">
        <v>158</v>
      </c>
      <c r="E4" s="20">
        <v>1</v>
      </c>
      <c r="F4" s="20">
        <v>1</v>
      </c>
      <c r="G4" s="20" t="s">
        <v>86</v>
      </c>
      <c r="H4" s="76" t="s">
        <v>98</v>
      </c>
      <c r="I4" s="19">
        <v>42812</v>
      </c>
      <c r="J4" s="74" t="s">
        <v>159</v>
      </c>
      <c r="K4" s="73"/>
      <c r="M4" t="s">
        <v>54</v>
      </c>
      <c r="N4">
        <f>SUMIFS(E:E,G:G,"CTT")</f>
        <v>6</v>
      </c>
    </row>
    <row r="5" spans="1:14" ht="30.75" customHeight="1">
      <c r="A5" s="35">
        <v>2</v>
      </c>
      <c r="B5" s="20" t="s">
        <v>29</v>
      </c>
      <c r="C5" s="20" t="s">
        <v>160</v>
      </c>
      <c r="D5" s="21" t="s">
        <v>161</v>
      </c>
      <c r="E5" s="20">
        <v>2</v>
      </c>
      <c r="F5" s="20">
        <v>1</v>
      </c>
      <c r="G5" s="20" t="s">
        <v>86</v>
      </c>
      <c r="H5" s="20" t="s">
        <v>98</v>
      </c>
      <c r="I5" s="22">
        <v>42812</v>
      </c>
      <c r="J5" s="38" t="s">
        <v>162</v>
      </c>
      <c r="K5" s="35"/>
      <c r="M5" t="s">
        <v>55</v>
      </c>
      <c r="N5">
        <f>SUMIFS(E:E,G:G,"FLU")</f>
        <v>0</v>
      </c>
    </row>
    <row r="6" spans="1:14" ht="30.75" customHeight="1">
      <c r="A6" s="35">
        <v>3</v>
      </c>
      <c r="B6" s="20" t="s">
        <v>29</v>
      </c>
      <c r="C6" s="20" t="s">
        <v>163</v>
      </c>
      <c r="D6" s="21" t="s">
        <v>164</v>
      </c>
      <c r="E6" s="20">
        <v>3</v>
      </c>
      <c r="F6" s="20">
        <v>2</v>
      </c>
      <c r="G6" s="20" t="s">
        <v>80</v>
      </c>
      <c r="H6" s="20" t="s">
        <v>98</v>
      </c>
      <c r="I6" s="22">
        <v>42812</v>
      </c>
      <c r="J6" s="38" t="s">
        <v>165</v>
      </c>
      <c r="K6" s="35"/>
      <c r="M6" t="s">
        <v>56</v>
      </c>
      <c r="N6">
        <f>SUMIFS(E:E,G:G,"JCC")</f>
        <v>6</v>
      </c>
    </row>
    <row r="7" spans="1:14" ht="30.75" customHeight="1">
      <c r="A7" s="35">
        <v>4</v>
      </c>
      <c r="B7" s="20" t="s">
        <v>29</v>
      </c>
      <c r="C7" s="20" t="s">
        <v>166</v>
      </c>
      <c r="D7" s="21" t="s">
        <v>167</v>
      </c>
      <c r="E7" s="20">
        <v>3</v>
      </c>
      <c r="F7" s="20">
        <v>1</v>
      </c>
      <c r="G7" s="20" t="s">
        <v>86</v>
      </c>
      <c r="H7" s="20" t="s">
        <v>98</v>
      </c>
      <c r="I7" s="22">
        <v>42812</v>
      </c>
      <c r="J7" s="38" t="s">
        <v>168</v>
      </c>
      <c r="K7" s="35"/>
      <c r="M7" t="s">
        <v>57</v>
      </c>
      <c r="N7">
        <f>SUMIFS(E:E,G:G,"EDI")</f>
        <v>0</v>
      </c>
    </row>
    <row r="8" spans="1:14" ht="30.75" customHeight="1">
      <c r="A8" s="35">
        <v>5</v>
      </c>
      <c r="B8" s="20" t="s">
        <v>19</v>
      </c>
      <c r="C8" s="16" t="s">
        <v>169</v>
      </c>
      <c r="D8" s="21" t="s">
        <v>170</v>
      </c>
      <c r="E8" s="20">
        <v>3</v>
      </c>
      <c r="F8" s="20">
        <v>1</v>
      </c>
      <c r="G8" s="20" t="s">
        <v>80</v>
      </c>
      <c r="H8" s="72" t="s">
        <v>119</v>
      </c>
      <c r="I8" s="19">
        <v>42812</v>
      </c>
      <c r="J8" s="22" t="s">
        <v>23</v>
      </c>
      <c r="K8" s="35"/>
      <c r="M8" t="s">
        <v>58</v>
      </c>
      <c r="N8">
        <f>SUMIFS(E:E,G:G,"par")</f>
        <v>0</v>
      </c>
    </row>
    <row r="9" spans="1:14" ht="30.75" customHeight="1">
      <c r="A9" s="16"/>
      <c r="B9" s="16"/>
      <c r="C9" s="16"/>
      <c r="D9" s="24"/>
      <c r="E9" s="16"/>
      <c r="F9" s="16"/>
      <c r="G9" s="16"/>
      <c r="H9" s="16"/>
      <c r="I9" s="19"/>
      <c r="J9" s="74"/>
      <c r="K9" s="16"/>
      <c r="M9" t="s">
        <v>59</v>
      </c>
      <c r="N9">
        <f>SUMIFS(E:E,G:G,"phi")</f>
        <v>0</v>
      </c>
    </row>
    <row r="10" spans="1:14" ht="30.75" customHeight="1">
      <c r="A10" s="35"/>
      <c r="B10" s="16"/>
      <c r="C10" s="16"/>
      <c r="D10" s="21"/>
      <c r="E10" s="36">
        <f>SUM(E4:E9)</f>
        <v>12</v>
      </c>
      <c r="F10" s="36">
        <f>SUM(F4:F9)</f>
        <v>6</v>
      </c>
      <c r="G10" s="20"/>
      <c r="H10" s="20"/>
      <c r="I10" s="77" t="s">
        <v>171</v>
      </c>
      <c r="J10" s="22"/>
      <c r="K10" s="35"/>
      <c r="M10" t="s">
        <v>60</v>
      </c>
      <c r="N10">
        <f>SUMIFS(E:E,G:G,"BRK")</f>
        <v>0</v>
      </c>
    </row>
    <row r="11" spans="1:14" ht="30.75" customHeight="1">
      <c r="A11" s="35"/>
      <c r="B11" s="16"/>
      <c r="C11" s="16"/>
      <c r="D11" s="21"/>
      <c r="E11" s="20"/>
      <c r="F11" s="20"/>
      <c r="G11" s="20"/>
      <c r="H11" s="20"/>
      <c r="I11" s="22"/>
      <c r="J11" s="22"/>
      <c r="K11" s="35"/>
      <c r="M11" s="45" t="s">
        <v>61</v>
      </c>
      <c r="N11" s="45">
        <f>SUMIFS(E:E,G:G,"SPC")</f>
        <v>0</v>
      </c>
    </row>
    <row r="12" spans="1:14" ht="30.75" customHeight="1">
      <c r="A12" s="35"/>
      <c r="B12" s="16"/>
      <c r="C12" s="16"/>
      <c r="D12" s="21"/>
      <c r="E12" s="20"/>
      <c r="F12" s="20"/>
      <c r="G12" s="20"/>
      <c r="H12" s="20"/>
      <c r="I12" s="22"/>
      <c r="J12" s="22"/>
      <c r="K12" s="35"/>
      <c r="M12" s="46" t="s">
        <v>62</v>
      </c>
      <c r="N12" s="46">
        <f>SUMIFS(E:E,G:G,"H")</f>
        <v>0</v>
      </c>
    </row>
    <row r="13" spans="1:14" ht="30.75" customHeight="1">
      <c r="A13" s="35"/>
      <c r="B13" s="20"/>
      <c r="C13" s="20"/>
      <c r="D13" s="21"/>
      <c r="E13" s="20"/>
      <c r="F13" s="20"/>
      <c r="G13" s="20"/>
      <c r="H13" s="20"/>
      <c r="I13" s="20"/>
      <c r="J13" s="20"/>
      <c r="K13" s="35"/>
      <c r="M13" s="46"/>
      <c r="N13" s="46"/>
    </row>
    <row r="14" spans="1:14" ht="30.75" customHeight="1">
      <c r="A14" s="39"/>
      <c r="B14" s="16"/>
      <c r="C14" s="16"/>
      <c r="D14" s="17"/>
      <c r="E14" s="16"/>
      <c r="F14" s="16"/>
      <c r="G14" s="39"/>
      <c r="H14" s="16"/>
      <c r="I14" s="16"/>
      <c r="J14" s="16"/>
      <c r="K14" s="39"/>
      <c r="M14" s="47" t="s">
        <v>63</v>
      </c>
      <c r="N14" s="47">
        <f>SUM(M4:N12)</f>
        <v>12</v>
      </c>
    </row>
    <row r="15" spans="1:14" ht="30.75" customHeight="1">
      <c r="A15" s="39"/>
      <c r="B15" s="16"/>
      <c r="C15" s="16"/>
      <c r="D15" s="17"/>
      <c r="E15" s="16"/>
      <c r="F15" s="16"/>
      <c r="G15" s="16"/>
      <c r="H15" s="16"/>
      <c r="I15" s="19"/>
      <c r="J15" s="19"/>
      <c r="K15" s="39"/>
    </row>
    <row r="16" spans="1:14" ht="30.75" customHeight="1">
      <c r="A16" s="39"/>
      <c r="B16" s="16"/>
      <c r="C16" s="16"/>
      <c r="D16" s="17"/>
      <c r="E16" s="16"/>
      <c r="F16" s="16"/>
      <c r="G16" s="16"/>
      <c r="H16" s="16"/>
      <c r="I16" s="19"/>
      <c r="J16" s="19"/>
      <c r="K16" s="39"/>
      <c r="M16" t="s">
        <v>95</v>
      </c>
    </row>
    <row r="17" spans="1:13" ht="30.75" customHeight="1">
      <c r="A17" s="39"/>
      <c r="B17" s="16"/>
      <c r="C17" s="16"/>
      <c r="D17" s="17"/>
      <c r="E17" s="16"/>
      <c r="F17" s="16"/>
      <c r="G17" s="39"/>
      <c r="H17" s="16"/>
      <c r="I17" s="16"/>
      <c r="J17" s="16"/>
      <c r="K17" s="39"/>
      <c r="M17" t="s">
        <v>99</v>
      </c>
    </row>
    <row r="18" spans="1:13" ht="30.75" customHeight="1">
      <c r="A18" s="39"/>
      <c r="B18" s="16"/>
      <c r="C18" s="16"/>
      <c r="D18" s="17"/>
      <c r="E18" s="16"/>
      <c r="F18" s="16"/>
      <c r="G18" s="39"/>
      <c r="H18" s="16"/>
      <c r="I18" s="16"/>
      <c r="J18" s="16"/>
      <c r="K18" s="39"/>
      <c r="M18" t="s">
        <v>104</v>
      </c>
    </row>
    <row r="19" spans="1:13" ht="30.75" customHeight="1">
      <c r="A19" s="39"/>
      <c r="B19" s="16"/>
      <c r="C19" s="16"/>
      <c r="D19" s="17"/>
      <c r="E19" s="16"/>
      <c r="F19" s="16"/>
      <c r="G19" s="39"/>
      <c r="H19" s="16"/>
      <c r="I19" s="16"/>
      <c r="J19" s="16"/>
      <c r="K19" s="39"/>
      <c r="M19" t="s">
        <v>108</v>
      </c>
    </row>
    <row r="20" spans="1:13" ht="30.75" customHeight="1">
      <c r="A20" s="35"/>
      <c r="B20" s="16"/>
      <c r="C20" s="16"/>
      <c r="D20" s="21"/>
      <c r="E20" s="20"/>
      <c r="F20" s="20"/>
      <c r="G20" s="20"/>
      <c r="H20" s="20"/>
      <c r="I20" s="22"/>
      <c r="J20" s="22"/>
      <c r="K20" s="35"/>
      <c r="M20" t="s">
        <v>112</v>
      </c>
    </row>
    <row r="21" spans="1:13" ht="30.75" customHeight="1">
      <c r="A21" s="35"/>
      <c r="B21" s="16"/>
      <c r="C21" s="16"/>
      <c r="D21" s="21"/>
      <c r="E21" s="20"/>
      <c r="F21" s="20"/>
      <c r="G21" s="20"/>
      <c r="H21" s="20"/>
      <c r="I21" s="22"/>
      <c r="J21" s="22"/>
      <c r="K21" s="35"/>
    </row>
    <row r="22" spans="1:13" ht="30.75" customHeight="1">
      <c r="A22" s="35"/>
      <c r="B22" s="20"/>
      <c r="C22" s="20"/>
      <c r="D22" s="21"/>
      <c r="E22" s="20"/>
      <c r="F22" s="20"/>
      <c r="G22" s="20"/>
      <c r="H22" s="20"/>
      <c r="I22" s="20"/>
      <c r="J22" s="20"/>
      <c r="K22" s="35"/>
    </row>
    <row r="23" spans="1:13" ht="30.75" customHeight="1">
      <c r="A23" s="39"/>
      <c r="B23" s="16"/>
      <c r="C23" s="16"/>
      <c r="D23" s="17"/>
      <c r="E23" s="16"/>
      <c r="F23" s="16"/>
      <c r="G23" s="39"/>
      <c r="H23" s="16"/>
      <c r="I23" s="16"/>
      <c r="J23" s="16"/>
      <c r="K23" s="39"/>
    </row>
    <row r="24" spans="1:13" ht="30.75" customHeight="1">
      <c r="A24" s="39"/>
      <c r="B24" s="16"/>
      <c r="C24" s="16"/>
      <c r="D24" s="17"/>
      <c r="E24" s="16"/>
      <c r="F24" s="16"/>
      <c r="G24" s="16"/>
      <c r="H24" s="16"/>
      <c r="I24" s="19"/>
      <c r="J24" s="19"/>
      <c r="K24" s="39"/>
    </row>
    <row r="25" spans="1:13" ht="30.75" customHeight="1">
      <c r="A25" s="39"/>
      <c r="B25" s="16"/>
      <c r="C25" s="16"/>
      <c r="D25" s="17"/>
      <c r="E25" s="16"/>
      <c r="F25" s="16"/>
      <c r="G25" s="16"/>
      <c r="H25" s="16"/>
      <c r="I25" s="19"/>
      <c r="J25" s="19"/>
      <c r="K25" s="39"/>
    </row>
    <row r="26" spans="1:13" ht="30.75" customHeight="1">
      <c r="A26" s="39"/>
      <c r="B26" s="16"/>
      <c r="C26" s="16"/>
      <c r="D26" s="17"/>
      <c r="E26" s="16"/>
      <c r="F26" s="16"/>
      <c r="G26" s="39"/>
      <c r="H26" s="16"/>
      <c r="I26" s="16"/>
      <c r="J26" s="16"/>
      <c r="K26" s="39"/>
    </row>
    <row r="27" spans="1:13" ht="30.75" customHeight="1">
      <c r="A27" s="39"/>
      <c r="B27" s="16"/>
      <c r="C27" s="16"/>
      <c r="D27" s="17"/>
      <c r="E27" s="16"/>
      <c r="F27" s="16"/>
      <c r="G27" s="39"/>
      <c r="H27" s="16"/>
      <c r="I27" s="16"/>
      <c r="J27" s="16"/>
      <c r="K27" s="39"/>
    </row>
    <row r="28" spans="1:13" ht="30.75" customHeight="1">
      <c r="A28" s="39"/>
      <c r="B28" s="16"/>
      <c r="C28" s="16"/>
      <c r="D28" s="17"/>
      <c r="E28" s="16"/>
      <c r="F28" s="16"/>
      <c r="G28" s="39"/>
      <c r="H28" s="16"/>
      <c r="I28" s="16"/>
      <c r="J28" s="16"/>
      <c r="K28" s="39"/>
    </row>
    <row r="29" spans="1:13" ht="30.75" customHeight="1">
      <c r="A29" s="35"/>
      <c r="B29" s="16"/>
      <c r="C29" s="16"/>
      <c r="D29" s="21"/>
      <c r="E29" s="20"/>
      <c r="F29" s="20"/>
      <c r="G29" s="20"/>
      <c r="H29" s="20"/>
      <c r="I29" s="22"/>
      <c r="J29" s="22"/>
      <c r="K29" s="35"/>
    </row>
    <row r="30" spans="1:13" ht="30.75" customHeight="1">
      <c r="A30" s="35"/>
      <c r="B30" s="16"/>
      <c r="C30" s="16"/>
      <c r="D30" s="21"/>
      <c r="E30" s="20"/>
      <c r="F30" s="20"/>
      <c r="G30" s="20"/>
      <c r="H30" s="20"/>
      <c r="I30" s="22"/>
      <c r="J30" s="22"/>
      <c r="K30" s="35"/>
    </row>
    <row r="31" spans="1:13" ht="30.75" customHeight="1">
      <c r="A31" s="35"/>
      <c r="B31" s="20"/>
      <c r="C31" s="20"/>
      <c r="D31" s="21"/>
      <c r="E31" s="20"/>
      <c r="F31" s="20"/>
      <c r="G31" s="20"/>
      <c r="H31" s="20"/>
      <c r="I31" s="20"/>
      <c r="J31" s="20"/>
      <c r="K31" s="35"/>
    </row>
    <row r="32" spans="1:13" ht="30.75" customHeight="1">
      <c r="A32" s="39"/>
      <c r="B32" s="16"/>
      <c r="C32" s="16"/>
      <c r="D32" s="17"/>
      <c r="E32" s="16"/>
      <c r="F32" s="16"/>
      <c r="G32" s="39"/>
      <c r="H32" s="16"/>
      <c r="I32" s="16"/>
      <c r="J32" s="16"/>
      <c r="K32" s="39"/>
    </row>
    <row r="33" spans="1:11" ht="30.75" customHeight="1">
      <c r="A33" s="39"/>
      <c r="B33" s="16"/>
      <c r="C33" s="16"/>
      <c r="D33" s="17"/>
      <c r="E33" s="16"/>
      <c r="F33" s="16"/>
      <c r="G33" s="16"/>
      <c r="H33" s="16"/>
      <c r="I33" s="19"/>
      <c r="J33" s="19"/>
      <c r="K33" s="39"/>
    </row>
    <row r="34" spans="1:11" ht="30.75" customHeight="1">
      <c r="A34" s="39"/>
      <c r="B34" s="16"/>
      <c r="C34" s="16"/>
      <c r="D34" s="17"/>
      <c r="E34" s="16"/>
      <c r="F34" s="16"/>
      <c r="G34" s="16"/>
      <c r="H34" s="16"/>
      <c r="I34" s="19"/>
      <c r="J34" s="19"/>
      <c r="K34" s="39"/>
    </row>
    <row r="35" spans="1:11" ht="30.75" customHeight="1">
      <c r="A35" s="39"/>
      <c r="B35" s="16"/>
      <c r="C35" s="16"/>
      <c r="D35" s="17"/>
      <c r="E35" s="16"/>
      <c r="F35" s="16"/>
      <c r="G35" s="39"/>
      <c r="H35" s="16"/>
      <c r="I35" s="16"/>
      <c r="J35" s="16"/>
      <c r="K35" s="39"/>
    </row>
    <row r="36" spans="1:11" ht="30.75" customHeight="1">
      <c r="A36" s="39"/>
      <c r="B36" s="16"/>
      <c r="C36" s="16"/>
      <c r="D36" s="17"/>
      <c r="E36" s="16"/>
      <c r="F36" s="16"/>
      <c r="G36" s="39"/>
      <c r="H36" s="16"/>
      <c r="I36" s="16"/>
      <c r="J36" s="16"/>
      <c r="K36" s="39"/>
    </row>
    <row r="37" spans="1:11" ht="30.75" customHeight="1">
      <c r="A37" s="39"/>
      <c r="B37" s="16"/>
      <c r="C37" s="16"/>
      <c r="D37" s="17"/>
      <c r="E37" s="16"/>
      <c r="F37" s="16"/>
      <c r="G37" s="39"/>
      <c r="H37" s="16"/>
      <c r="I37" s="16"/>
      <c r="J37" s="16"/>
      <c r="K37" s="39"/>
    </row>
    <row r="38" spans="1:11" ht="30.75" customHeight="1">
      <c r="A38" s="35"/>
      <c r="B38" s="16"/>
      <c r="C38" s="16"/>
      <c r="D38" s="21"/>
      <c r="E38" s="20"/>
      <c r="F38" s="20"/>
      <c r="G38" s="20"/>
      <c r="H38" s="20"/>
      <c r="I38" s="22"/>
      <c r="J38" s="22"/>
      <c r="K38" s="35"/>
    </row>
    <row r="39" spans="1:11" ht="30.75" customHeight="1">
      <c r="A39" s="35"/>
      <c r="B39" s="16"/>
      <c r="C39" s="16"/>
      <c r="D39" s="21"/>
      <c r="E39" s="20"/>
      <c r="F39" s="20"/>
      <c r="G39" s="20"/>
      <c r="H39" s="20"/>
      <c r="I39" s="22"/>
      <c r="J39" s="22"/>
      <c r="K39" s="35"/>
    </row>
    <row r="40" spans="1:11" ht="30.75" customHeight="1">
      <c r="A40" s="35"/>
      <c r="B40" s="20"/>
      <c r="C40" s="20"/>
      <c r="D40" s="21"/>
      <c r="E40" s="20"/>
      <c r="F40" s="20"/>
      <c r="G40" s="20"/>
      <c r="H40" s="20"/>
      <c r="I40" s="20"/>
      <c r="J40" s="20"/>
      <c r="K40" s="35"/>
    </row>
    <row r="41" spans="1:11" ht="30.75" customHeight="1">
      <c r="A41" s="39"/>
      <c r="B41" s="16"/>
      <c r="C41" s="16"/>
      <c r="D41" s="17"/>
      <c r="E41" s="16"/>
      <c r="F41" s="16"/>
      <c r="G41" s="39"/>
      <c r="H41" s="16"/>
      <c r="I41" s="16"/>
      <c r="J41" s="16"/>
      <c r="K41" s="39"/>
    </row>
    <row r="42" spans="1:11" ht="30.75" customHeight="1">
      <c r="A42" s="39"/>
      <c r="B42" s="16"/>
      <c r="C42" s="16"/>
      <c r="D42" s="17"/>
      <c r="E42" s="16"/>
      <c r="F42" s="16"/>
      <c r="G42" s="16"/>
      <c r="H42" s="16"/>
      <c r="I42" s="19"/>
      <c r="J42" s="19"/>
      <c r="K42" s="39"/>
    </row>
    <row r="43" spans="1:11" ht="30.75" customHeight="1">
      <c r="A43" s="39"/>
      <c r="B43" s="16"/>
      <c r="C43" s="16"/>
      <c r="D43" s="17"/>
      <c r="E43" s="16"/>
      <c r="F43" s="16"/>
      <c r="G43" s="16"/>
      <c r="H43" s="16"/>
      <c r="I43" s="19"/>
      <c r="J43" s="19"/>
      <c r="K43" s="39"/>
    </row>
    <row r="44" spans="1:11" ht="30.75" customHeight="1">
      <c r="A44" s="39"/>
      <c r="B44" s="16"/>
      <c r="C44" s="16"/>
      <c r="D44" s="17"/>
      <c r="E44" s="16"/>
      <c r="F44" s="16"/>
      <c r="G44" s="39"/>
      <c r="H44" s="16"/>
      <c r="I44" s="16"/>
      <c r="J44" s="16"/>
      <c r="K44" s="39"/>
    </row>
    <row r="45" spans="1:11" ht="30.75" customHeight="1">
      <c r="A45" s="39"/>
      <c r="B45" s="16"/>
      <c r="C45" s="16"/>
      <c r="D45" s="17"/>
      <c r="E45" s="16"/>
      <c r="F45" s="16"/>
      <c r="G45" s="39"/>
      <c r="H45" s="16"/>
      <c r="I45" s="16"/>
      <c r="J45" s="16"/>
      <c r="K45" s="39"/>
    </row>
    <row r="46" spans="1:11" ht="30.75" customHeight="1">
      <c r="A46" s="39"/>
      <c r="B46" s="16"/>
      <c r="C46" s="16"/>
      <c r="D46" s="17"/>
      <c r="E46" s="16"/>
      <c r="F46" s="16"/>
      <c r="G46" s="39"/>
      <c r="H46" s="16"/>
      <c r="I46" s="16"/>
      <c r="J46" s="16"/>
      <c r="K46" s="39"/>
    </row>
  </sheetData>
  <mergeCells count="2">
    <mergeCell ref="A1:F1"/>
    <mergeCell ref="G1:K1"/>
  </mergeCells>
  <phoneticPr fontId="8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C1" zoomScaleNormal="90" zoomScalePageLayoutView="90" workbookViewId="0">
      <selection activeCell="C17" sqref="C17"/>
    </sheetView>
  </sheetViews>
  <sheetFormatPr baseColWidth="10" defaultColWidth="8.83203125" defaultRowHeight="30.75" customHeight="1" x14ac:dyDescent="0"/>
  <cols>
    <col min="2" max="2" width="25.5" customWidth="1"/>
    <col min="3" max="3" width="25.33203125" customWidth="1"/>
    <col min="4" max="4" width="31.33203125" customWidth="1"/>
    <col min="5" max="5" width="10.5" customWidth="1"/>
    <col min="6" max="7" width="10.33203125" customWidth="1"/>
    <col min="8" max="8" width="15" customWidth="1"/>
    <col min="9" max="9" width="16" customWidth="1"/>
    <col min="10" max="10" width="15.1640625" customWidth="1"/>
    <col min="11" max="11" width="52.33203125" customWidth="1"/>
    <col min="13" max="13" width="18.1640625" customWidth="1"/>
  </cols>
  <sheetData>
    <row r="1" spans="1:14" ht="41.25" customHeight="1" thickBot="1">
      <c r="A1" s="579" t="s">
        <v>43</v>
      </c>
      <c r="B1" s="580"/>
      <c r="C1" s="580"/>
      <c r="D1" s="580"/>
      <c r="E1" s="580"/>
      <c r="F1" s="580"/>
      <c r="G1" s="580" t="s">
        <v>76</v>
      </c>
      <c r="H1" s="580"/>
      <c r="I1" s="580"/>
      <c r="J1" s="581"/>
      <c r="K1" s="582"/>
    </row>
    <row r="2" spans="1:14" ht="30.7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14</v>
      </c>
    </row>
    <row r="3" spans="1:14" ht="30.75" customHeight="1" thickBot="1">
      <c r="A3" s="49"/>
      <c r="B3" s="50" t="s">
        <v>77</v>
      </c>
      <c r="C3" s="50" t="s">
        <v>78</v>
      </c>
      <c r="D3" s="51"/>
      <c r="E3" s="49"/>
      <c r="F3" s="49"/>
      <c r="G3" s="49"/>
      <c r="H3" s="52"/>
      <c r="I3" s="53"/>
      <c r="J3" s="49"/>
      <c r="K3" s="49"/>
      <c r="M3" s="43" t="s">
        <v>51</v>
      </c>
      <c r="N3" s="43">
        <f>N2-N14</f>
        <v>0</v>
      </c>
    </row>
    <row r="4" spans="1:14" ht="30.75" customHeight="1">
      <c r="A4" s="54">
        <v>1</v>
      </c>
      <c r="B4" s="55" t="s">
        <v>19</v>
      </c>
      <c r="C4" s="55" t="s">
        <v>79</v>
      </c>
      <c r="D4" s="56">
        <v>2014193736</v>
      </c>
      <c r="E4" s="54">
        <v>2</v>
      </c>
      <c r="F4" s="54">
        <v>1</v>
      </c>
      <c r="G4" s="54" t="s">
        <v>80</v>
      </c>
      <c r="H4" s="57" t="s">
        <v>17</v>
      </c>
      <c r="I4" s="58">
        <v>42812</v>
      </c>
      <c r="J4" s="55" t="s">
        <v>23</v>
      </c>
      <c r="K4" s="54"/>
      <c r="M4" t="s">
        <v>54</v>
      </c>
      <c r="N4">
        <f>SUMIFS(E:E,G:G,"CTT")</f>
        <v>4</v>
      </c>
    </row>
    <row r="5" spans="1:14" ht="30.75" customHeight="1">
      <c r="A5" s="39">
        <v>2</v>
      </c>
      <c r="B5" s="6" t="s">
        <v>19</v>
      </c>
      <c r="C5" s="16" t="s">
        <v>81</v>
      </c>
      <c r="D5" s="17" t="s">
        <v>82</v>
      </c>
      <c r="E5" s="16">
        <v>2</v>
      </c>
      <c r="F5" s="16">
        <v>1</v>
      </c>
      <c r="G5" s="16" t="s">
        <v>80</v>
      </c>
      <c r="H5" s="36" t="s">
        <v>17</v>
      </c>
      <c r="I5" s="22">
        <v>42812</v>
      </c>
      <c r="J5" s="6" t="s">
        <v>23</v>
      </c>
      <c r="K5" s="44"/>
      <c r="M5" t="s">
        <v>55</v>
      </c>
      <c r="N5">
        <f>SUMIFS(E:E,G:G,"FLU")</f>
        <v>3</v>
      </c>
    </row>
    <row r="6" spans="1:14" ht="30.75" customHeight="1">
      <c r="A6" s="35">
        <v>3</v>
      </c>
      <c r="B6" s="16" t="s">
        <v>13</v>
      </c>
      <c r="C6" s="20" t="s">
        <v>14</v>
      </c>
      <c r="D6" s="21" t="s">
        <v>15</v>
      </c>
      <c r="E6" s="20">
        <v>3</v>
      </c>
      <c r="F6" s="20">
        <v>1</v>
      </c>
      <c r="G6" s="20" t="s">
        <v>16</v>
      </c>
      <c r="H6" s="36" t="s">
        <v>17</v>
      </c>
      <c r="I6" s="19">
        <v>42812</v>
      </c>
      <c r="J6" s="16" t="s">
        <v>18</v>
      </c>
      <c r="K6" s="20"/>
      <c r="M6" t="s">
        <v>56</v>
      </c>
      <c r="N6">
        <f>SUMIFS(E:E,G:G,"JCC")</f>
        <v>4</v>
      </c>
    </row>
    <row r="7" spans="1:14" ht="30.75" customHeight="1">
      <c r="A7" s="39">
        <v>4</v>
      </c>
      <c r="B7" s="6" t="s">
        <v>83</v>
      </c>
      <c r="C7" s="16" t="s">
        <v>84</v>
      </c>
      <c r="D7" s="17" t="s">
        <v>85</v>
      </c>
      <c r="E7" s="16">
        <v>4</v>
      </c>
      <c r="F7" s="16">
        <v>1</v>
      </c>
      <c r="G7" s="16" t="s">
        <v>86</v>
      </c>
      <c r="H7" s="59" t="s">
        <v>87</v>
      </c>
      <c r="I7" s="22">
        <v>42812</v>
      </c>
      <c r="J7" s="6" t="s">
        <v>88</v>
      </c>
      <c r="K7" s="44"/>
      <c r="M7" t="s">
        <v>57</v>
      </c>
      <c r="N7">
        <f>SUMIFS(E:E,G:G,"EDI")</f>
        <v>0</v>
      </c>
    </row>
    <row r="8" spans="1:14" ht="30.75" customHeight="1">
      <c r="A8" s="35">
        <v>5</v>
      </c>
      <c r="B8" s="20" t="s">
        <v>89</v>
      </c>
      <c r="C8" s="20">
        <v>97931</v>
      </c>
      <c r="D8" s="21" t="s">
        <v>90</v>
      </c>
      <c r="E8" s="20">
        <v>3</v>
      </c>
      <c r="F8" s="20">
        <v>1</v>
      </c>
      <c r="G8" s="20" t="s">
        <v>49</v>
      </c>
      <c r="H8" s="59" t="s">
        <v>87</v>
      </c>
      <c r="I8" s="22">
        <v>42812</v>
      </c>
      <c r="J8" s="20" t="s">
        <v>91</v>
      </c>
      <c r="K8" s="20"/>
      <c r="M8" t="s">
        <v>58</v>
      </c>
      <c r="N8">
        <f>SUMIFS(E:E,G:G,"par")</f>
        <v>0</v>
      </c>
    </row>
    <row r="9" spans="1:14" ht="30.75" customHeight="1">
      <c r="A9" s="39"/>
      <c r="B9" s="20"/>
      <c r="C9" s="16"/>
      <c r="D9" s="17"/>
      <c r="E9" s="60">
        <f>SUM(E4:E8)</f>
        <v>14</v>
      </c>
      <c r="F9" s="60">
        <f>SUM(F4:F8)</f>
        <v>5</v>
      </c>
      <c r="G9" s="16"/>
      <c r="H9" s="61" t="s">
        <v>92</v>
      </c>
      <c r="I9" s="22"/>
      <c r="J9" s="19"/>
      <c r="K9" s="39"/>
      <c r="M9" t="s">
        <v>59</v>
      </c>
      <c r="N9">
        <f>SUMIFS(E:E,G:G,"phi")</f>
        <v>0</v>
      </c>
    </row>
    <row r="10" spans="1:14" ht="30.75" customHeight="1">
      <c r="A10" s="39"/>
      <c r="B10" s="16"/>
      <c r="C10" s="16"/>
      <c r="D10" s="17"/>
      <c r="E10" s="16"/>
      <c r="F10" s="16"/>
      <c r="G10" s="39"/>
      <c r="H10" s="62"/>
      <c r="I10" s="16"/>
      <c r="J10" s="16"/>
      <c r="K10" s="39"/>
      <c r="M10" t="s">
        <v>60</v>
      </c>
      <c r="N10">
        <f>SUMIFS(E:E,G:G,"BRK")</f>
        <v>3</v>
      </c>
    </row>
    <row r="11" spans="1:14" ht="30.75" customHeight="1">
      <c r="A11" s="39"/>
      <c r="B11" s="16"/>
      <c r="C11" s="16"/>
      <c r="D11" s="17"/>
      <c r="E11" s="16"/>
      <c r="F11" s="16"/>
      <c r="G11" s="39"/>
      <c r="H11" s="16"/>
      <c r="I11" s="16"/>
      <c r="J11" s="16"/>
      <c r="K11" s="39"/>
      <c r="M11" s="45" t="s">
        <v>61</v>
      </c>
      <c r="N11" s="45">
        <f>SUMIFS(E:E,G:G,"SPC")</f>
        <v>0</v>
      </c>
    </row>
    <row r="12" spans="1:14" ht="30.75" customHeight="1">
      <c r="A12" s="39"/>
      <c r="B12" s="16"/>
      <c r="C12" s="16"/>
      <c r="D12" s="17"/>
      <c r="E12" s="16"/>
      <c r="F12" s="16"/>
      <c r="G12" s="39"/>
      <c r="H12" s="16"/>
      <c r="I12" s="16"/>
      <c r="J12" s="16"/>
      <c r="K12" s="39"/>
      <c r="M12" s="46" t="s">
        <v>62</v>
      </c>
      <c r="N12" s="46">
        <f>SUMIFS(E:E,G:G,"H")</f>
        <v>0</v>
      </c>
    </row>
    <row r="13" spans="1:14" ht="30.75" customHeight="1">
      <c r="A13" s="39"/>
      <c r="B13" s="16"/>
      <c r="C13" s="16"/>
      <c r="D13" s="17"/>
      <c r="E13" s="16"/>
      <c r="F13" s="16"/>
      <c r="G13" s="39"/>
      <c r="H13" s="16"/>
      <c r="I13" s="16"/>
      <c r="J13" s="20"/>
      <c r="K13" s="35"/>
      <c r="M13" s="46"/>
      <c r="N13" s="46"/>
    </row>
    <row r="14" spans="1:14" ht="30.75" customHeight="1">
      <c r="A14" s="20"/>
      <c r="B14" s="63"/>
      <c r="C14" s="20"/>
      <c r="D14" s="21"/>
      <c r="E14" s="20"/>
      <c r="F14" s="20"/>
      <c r="G14" s="20"/>
      <c r="H14" s="20"/>
      <c r="I14" s="20"/>
      <c r="J14" s="20"/>
      <c r="K14" s="20"/>
      <c r="M14" s="47" t="s">
        <v>63</v>
      </c>
      <c r="N14" s="47">
        <f>SUM(M4:N12)</f>
        <v>14</v>
      </c>
    </row>
    <row r="15" spans="1:14" ht="30.75" customHeight="1">
      <c r="A15" s="35"/>
      <c r="B15" s="20"/>
      <c r="C15" s="20"/>
      <c r="D15" s="64"/>
      <c r="E15" s="20"/>
      <c r="F15" s="20"/>
      <c r="G15" s="20"/>
      <c r="H15" s="65"/>
      <c r="I15" s="22"/>
      <c r="J15" s="20"/>
      <c r="K15" s="35"/>
    </row>
    <row r="16" spans="1:14" ht="30.75" customHeight="1">
      <c r="A16" s="20"/>
      <c r="B16" s="63"/>
      <c r="C16" s="63"/>
      <c r="D16" s="21"/>
      <c r="E16" s="20"/>
      <c r="F16" s="20"/>
      <c r="G16" s="20"/>
      <c r="H16" s="75"/>
      <c r="I16" s="38"/>
      <c r="J16" s="20"/>
      <c r="K16" s="78"/>
      <c r="M16" t="s">
        <v>95</v>
      </c>
    </row>
    <row r="17" spans="1:13" ht="30.75" customHeight="1">
      <c r="A17" s="20"/>
      <c r="B17" s="20"/>
      <c r="C17" s="20"/>
      <c r="D17" s="64"/>
      <c r="E17" s="20"/>
      <c r="F17" s="20"/>
      <c r="G17" s="20"/>
      <c r="H17" s="65"/>
      <c r="I17" s="22"/>
      <c r="J17" s="20"/>
      <c r="K17" s="20"/>
      <c r="M17" t="s">
        <v>99</v>
      </c>
    </row>
    <row r="18" spans="1:13" ht="30.75" customHeight="1">
      <c r="A18" s="16"/>
      <c r="B18" s="16"/>
      <c r="C18" s="16"/>
      <c r="D18" s="17"/>
      <c r="E18" s="16"/>
      <c r="F18" s="16"/>
      <c r="G18" s="16"/>
      <c r="H18" s="69"/>
      <c r="I18" s="19"/>
      <c r="J18" s="19"/>
      <c r="K18" s="16"/>
      <c r="M18" t="s">
        <v>104</v>
      </c>
    </row>
    <row r="19" spans="1:13" ht="30.75" customHeight="1">
      <c r="A19" s="20"/>
      <c r="B19" s="20"/>
      <c r="C19" s="70"/>
      <c r="D19" s="17"/>
      <c r="E19" s="23"/>
      <c r="F19" s="16"/>
      <c r="G19" s="16"/>
      <c r="H19" s="65"/>
      <c r="I19" s="22"/>
      <c r="J19" s="19"/>
      <c r="K19" s="16"/>
      <c r="M19" t="s">
        <v>108</v>
      </c>
    </row>
    <row r="20" spans="1:13" ht="30.75" customHeight="1">
      <c r="A20" s="16"/>
      <c r="B20" s="16"/>
      <c r="C20" s="16"/>
      <c r="D20" s="17"/>
      <c r="E20" s="16"/>
      <c r="F20" s="16"/>
      <c r="G20" s="16"/>
      <c r="H20" s="69"/>
      <c r="I20" s="22"/>
      <c r="J20" s="19"/>
      <c r="K20" s="16"/>
      <c r="M20" t="s">
        <v>112</v>
      </c>
    </row>
    <row r="21" spans="1:13" ht="30.75" customHeight="1">
      <c r="A21" s="20"/>
      <c r="B21" s="16"/>
      <c r="C21" s="16"/>
      <c r="D21" s="17"/>
      <c r="E21" s="16"/>
      <c r="F21" s="16"/>
      <c r="G21" s="71"/>
      <c r="H21" s="69"/>
      <c r="I21" s="19"/>
      <c r="J21" s="19"/>
      <c r="K21" s="70"/>
    </row>
    <row r="22" spans="1:13" ht="30.75" customHeight="1">
      <c r="A22" s="16"/>
      <c r="B22" s="16"/>
      <c r="C22" s="16"/>
      <c r="D22" s="17"/>
      <c r="E22" s="16"/>
      <c r="F22" s="16"/>
      <c r="G22" s="16"/>
      <c r="H22" s="72"/>
      <c r="I22" s="19"/>
      <c r="J22" s="16"/>
      <c r="K22" s="25"/>
    </row>
    <row r="23" spans="1:13" ht="30.75" customHeight="1">
      <c r="A23" s="20"/>
      <c r="B23" s="16"/>
      <c r="C23" s="16"/>
      <c r="D23" s="17"/>
      <c r="E23" s="16"/>
      <c r="F23" s="16"/>
      <c r="G23" s="16"/>
      <c r="H23" s="69"/>
      <c r="I23" s="19"/>
      <c r="J23" s="16"/>
      <c r="K23" s="25"/>
    </row>
    <row r="24" spans="1:13" ht="30.75" customHeight="1">
      <c r="A24" s="16"/>
      <c r="B24" s="16"/>
      <c r="C24" s="16"/>
      <c r="D24" s="17"/>
      <c r="E24" s="16"/>
      <c r="F24" s="16"/>
      <c r="G24" s="16"/>
      <c r="H24" s="65"/>
      <c r="I24" s="22"/>
      <c r="J24" s="20"/>
      <c r="K24" s="16"/>
    </row>
    <row r="25" spans="1:13" ht="30.75" customHeight="1">
      <c r="A25" s="20"/>
      <c r="B25" s="16"/>
      <c r="C25" s="16"/>
      <c r="D25" s="17"/>
      <c r="E25" s="16"/>
      <c r="F25" s="16"/>
      <c r="G25" s="16"/>
      <c r="H25" s="65"/>
      <c r="I25" s="22"/>
      <c r="J25" s="19"/>
      <c r="K25" s="16"/>
    </row>
    <row r="26" spans="1:13" ht="30.75" customHeight="1">
      <c r="A26" s="16"/>
      <c r="B26" s="20"/>
      <c r="C26" s="20"/>
      <c r="D26" s="21"/>
      <c r="E26" s="20"/>
      <c r="F26" s="20"/>
      <c r="G26" s="20"/>
      <c r="H26" s="20"/>
      <c r="I26" s="22"/>
      <c r="J26" s="20"/>
      <c r="K26" s="20"/>
    </row>
    <row r="27" spans="1:13" ht="30.75" customHeight="1">
      <c r="A27" s="20"/>
      <c r="B27" s="20"/>
      <c r="C27" s="20"/>
      <c r="D27" s="21"/>
      <c r="E27" s="20"/>
      <c r="F27" s="20"/>
      <c r="G27" s="20"/>
      <c r="H27" s="20"/>
      <c r="I27" s="22"/>
      <c r="J27" s="20"/>
      <c r="K27" s="20"/>
    </row>
    <row r="28" spans="1:13" ht="30.75" customHeight="1">
      <c r="A28" s="16"/>
      <c r="B28" s="16"/>
      <c r="C28" s="16"/>
      <c r="D28" s="17"/>
      <c r="E28" s="16"/>
      <c r="F28" s="16"/>
      <c r="G28" s="16"/>
      <c r="H28" s="16"/>
      <c r="I28" s="19"/>
      <c r="J28" s="16"/>
      <c r="K28" s="25"/>
    </row>
    <row r="29" spans="1:13" ht="30.75" customHeight="1">
      <c r="A29" s="20"/>
      <c r="B29" s="16"/>
      <c r="C29" s="16"/>
      <c r="D29" s="17"/>
      <c r="E29" s="16"/>
      <c r="F29" s="16"/>
      <c r="G29" s="16"/>
      <c r="H29" s="69"/>
      <c r="I29" s="19"/>
      <c r="J29" s="19"/>
      <c r="K29" s="16"/>
    </row>
    <row r="30" spans="1:13" ht="30.75" customHeight="1">
      <c r="A30" s="16"/>
      <c r="B30" s="16"/>
      <c r="C30" s="16"/>
      <c r="D30" s="21"/>
      <c r="E30" s="20"/>
      <c r="F30" s="20"/>
      <c r="G30" s="20"/>
      <c r="H30" s="20"/>
      <c r="I30" s="22"/>
      <c r="J30" s="22"/>
      <c r="K30" s="20"/>
    </row>
    <row r="31" spans="1:13" ht="30.75" customHeight="1">
      <c r="A31" s="20"/>
      <c r="B31" s="16"/>
      <c r="C31" s="16"/>
      <c r="D31" s="24"/>
      <c r="E31" s="16"/>
      <c r="F31" s="16"/>
      <c r="G31" s="16"/>
      <c r="H31" s="16"/>
      <c r="I31" s="19"/>
      <c r="J31" s="74"/>
      <c r="K31" s="16"/>
    </row>
    <row r="32" spans="1:13" ht="30.75" customHeight="1">
      <c r="A32" s="20"/>
      <c r="B32" s="16"/>
      <c r="C32" s="16"/>
      <c r="D32" s="21"/>
      <c r="E32" s="36"/>
      <c r="F32" s="36"/>
      <c r="G32" s="20"/>
      <c r="H32" s="20"/>
      <c r="I32" s="22"/>
      <c r="J32" s="22"/>
      <c r="K32" s="20"/>
    </row>
    <row r="33" spans="1:11" ht="30.75" customHeight="1">
      <c r="A33" s="20"/>
      <c r="B33" s="16"/>
      <c r="C33" s="16"/>
      <c r="D33" s="21"/>
      <c r="E33" s="20"/>
      <c r="F33" s="20"/>
      <c r="G33" s="20"/>
      <c r="H33" s="20"/>
      <c r="I33" s="22"/>
      <c r="J33" s="22"/>
      <c r="K33" s="20"/>
    </row>
    <row r="34" spans="1:11" ht="30.75" customHeight="1">
      <c r="A34" s="20"/>
      <c r="B34" s="63"/>
      <c r="C34" s="63"/>
      <c r="D34" s="21"/>
      <c r="E34" s="20"/>
      <c r="F34" s="20"/>
      <c r="G34" s="20"/>
      <c r="H34" s="20"/>
      <c r="I34" s="38"/>
      <c r="J34" s="38"/>
      <c r="K34" s="20"/>
    </row>
    <row r="35" spans="1:11" ht="30.75" customHeight="1">
      <c r="A35" s="20"/>
      <c r="B35" s="25"/>
      <c r="C35" s="75"/>
      <c r="D35" s="21"/>
      <c r="E35" s="20"/>
      <c r="F35" s="20"/>
      <c r="G35" s="20"/>
      <c r="H35" s="76"/>
      <c r="I35" s="19"/>
      <c r="J35" s="74"/>
      <c r="K35" s="20"/>
    </row>
    <row r="36" spans="1:11" ht="30.75" customHeight="1">
      <c r="A36" s="20"/>
      <c r="B36" s="20"/>
      <c r="C36" s="20"/>
      <c r="D36" s="21"/>
      <c r="E36" s="20"/>
      <c r="F36" s="20"/>
      <c r="G36" s="20"/>
      <c r="H36" s="20"/>
      <c r="I36" s="22"/>
      <c r="J36" s="38"/>
      <c r="K36" s="20"/>
    </row>
    <row r="37" spans="1:11" ht="30.75" customHeight="1">
      <c r="A37" s="20"/>
      <c r="B37" s="20"/>
      <c r="C37" s="20"/>
      <c r="D37" s="21"/>
      <c r="E37" s="20"/>
      <c r="F37" s="20"/>
      <c r="G37" s="20"/>
      <c r="H37" s="20"/>
      <c r="I37" s="22"/>
      <c r="J37" s="38"/>
      <c r="K37" s="20"/>
    </row>
    <row r="38" spans="1:11" ht="30.75" customHeight="1">
      <c r="A38" s="20"/>
      <c r="B38" s="20"/>
      <c r="C38" s="20"/>
      <c r="D38" s="21"/>
      <c r="E38" s="20"/>
      <c r="F38" s="20"/>
      <c r="G38" s="20"/>
      <c r="H38" s="20"/>
      <c r="I38" s="22"/>
      <c r="J38" s="38"/>
      <c r="K38" s="20"/>
    </row>
    <row r="39" spans="1:11" ht="30.75" customHeight="1">
      <c r="A39" s="20"/>
      <c r="B39" s="20"/>
      <c r="C39" s="16"/>
      <c r="D39" s="21"/>
      <c r="E39" s="20"/>
      <c r="F39" s="20"/>
      <c r="G39" s="20"/>
      <c r="H39" s="72"/>
      <c r="I39" s="19"/>
      <c r="J39" s="22"/>
      <c r="K39" s="20"/>
    </row>
    <row r="40" spans="1:11" ht="30.75" customHeight="1">
      <c r="A40" s="16"/>
      <c r="B40" s="16"/>
      <c r="C40" s="16"/>
      <c r="D40" s="24"/>
      <c r="E40" s="16"/>
      <c r="F40" s="16"/>
      <c r="G40" s="16"/>
      <c r="H40" s="16"/>
      <c r="I40" s="19"/>
      <c r="J40" s="74"/>
      <c r="K40" s="16"/>
    </row>
    <row r="41" spans="1:11" ht="30.75" customHeight="1">
      <c r="A41" s="20"/>
      <c r="B41" s="16"/>
      <c r="C41" s="16"/>
      <c r="D41" s="21"/>
      <c r="E41" s="36"/>
      <c r="F41" s="36"/>
      <c r="G41" s="20"/>
      <c r="H41" s="20"/>
      <c r="I41" s="77"/>
      <c r="J41" s="22"/>
      <c r="K41" s="20"/>
    </row>
    <row r="42" spans="1:11" ht="30.75" customHeight="1">
      <c r="A42" s="35"/>
      <c r="B42" s="16"/>
      <c r="C42" s="16"/>
      <c r="D42" s="21"/>
      <c r="E42" s="20"/>
      <c r="F42" s="20"/>
      <c r="G42" s="20"/>
      <c r="H42" s="20"/>
      <c r="I42" s="22"/>
      <c r="J42" s="22"/>
      <c r="K42" s="35"/>
    </row>
    <row r="43" spans="1:11" ht="30.75" customHeight="1">
      <c r="A43" s="35"/>
      <c r="B43" s="16"/>
      <c r="C43" s="16"/>
      <c r="D43" s="21"/>
      <c r="E43" s="20"/>
      <c r="F43" s="20"/>
      <c r="G43" s="20"/>
      <c r="H43" s="20"/>
      <c r="I43" s="22"/>
      <c r="J43" s="22"/>
      <c r="K43" s="35"/>
    </row>
    <row r="44" spans="1:11" ht="30.75" customHeight="1">
      <c r="A44" s="35"/>
      <c r="B44" s="20"/>
      <c r="C44" s="20"/>
      <c r="D44" s="21"/>
      <c r="E44" s="20"/>
      <c r="F44" s="20"/>
      <c r="G44" s="20"/>
      <c r="H44" s="20"/>
      <c r="I44" s="20"/>
      <c r="J44" s="20"/>
      <c r="K44" s="35"/>
    </row>
    <row r="45" spans="1:11" ht="30.75" customHeight="1">
      <c r="A45" s="39"/>
      <c r="B45" s="16"/>
      <c r="C45" s="16"/>
      <c r="D45" s="17"/>
      <c r="E45" s="16"/>
      <c r="F45" s="16"/>
      <c r="G45" s="39"/>
      <c r="H45" s="16"/>
      <c r="I45" s="16"/>
      <c r="J45" s="16"/>
      <c r="K45" s="39"/>
    </row>
    <row r="46" spans="1:11" ht="30.75" customHeight="1">
      <c r="A46" s="39"/>
      <c r="B46" s="16"/>
      <c r="C46" s="16"/>
      <c r="D46" s="17"/>
      <c r="E46" s="16"/>
      <c r="F46" s="16"/>
      <c r="G46" s="16"/>
      <c r="H46" s="16"/>
      <c r="I46" s="19"/>
      <c r="J46" s="19"/>
      <c r="K46" s="39"/>
    </row>
    <row r="47" spans="1:11" ht="30.75" customHeight="1">
      <c r="A47" s="39"/>
      <c r="B47" s="16"/>
      <c r="C47" s="16"/>
      <c r="D47" s="17"/>
      <c r="E47" s="16"/>
      <c r="F47" s="16"/>
      <c r="G47" s="16"/>
      <c r="H47" s="16"/>
      <c r="I47" s="19"/>
      <c r="J47" s="19"/>
      <c r="K47" s="39"/>
    </row>
    <row r="48" spans="1:11" ht="30.75" customHeight="1">
      <c r="A48" s="39"/>
      <c r="B48" s="16"/>
      <c r="C48" s="16"/>
      <c r="D48" s="17"/>
      <c r="E48" s="16"/>
      <c r="F48" s="16"/>
      <c r="G48" s="39"/>
      <c r="H48" s="16"/>
      <c r="I48" s="16"/>
      <c r="J48" s="16"/>
      <c r="K48" s="39"/>
    </row>
    <row r="49" spans="1:11" ht="30.75" customHeight="1">
      <c r="A49" s="39"/>
      <c r="B49" s="16"/>
      <c r="C49" s="16"/>
      <c r="D49" s="17"/>
      <c r="E49" s="16"/>
      <c r="F49" s="16"/>
      <c r="G49" s="39"/>
      <c r="H49" s="16"/>
      <c r="I49" s="16"/>
      <c r="J49" s="16"/>
      <c r="K49" s="39"/>
    </row>
    <row r="50" spans="1:11" ht="30.75" customHeight="1">
      <c r="A50" s="39"/>
      <c r="B50" s="16"/>
      <c r="C50" s="16"/>
      <c r="D50" s="17"/>
      <c r="E50" s="16"/>
      <c r="F50" s="16"/>
      <c r="G50" s="39"/>
      <c r="H50" s="16"/>
      <c r="I50" s="16"/>
      <c r="J50" s="16"/>
      <c r="K50" s="39"/>
    </row>
  </sheetData>
  <mergeCells count="2">
    <mergeCell ref="A1:F1"/>
    <mergeCell ref="G1:K1"/>
  </mergeCells>
  <phoneticPr fontId="8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E1" zoomScaleNormal="80" zoomScalePageLayoutView="80" workbookViewId="0">
      <selection activeCell="K8" sqref="K8"/>
    </sheetView>
  </sheetViews>
  <sheetFormatPr baseColWidth="10" defaultColWidth="8.83203125" defaultRowHeight="38.25" customHeight="1" x14ac:dyDescent="0"/>
  <cols>
    <col min="2" max="2" width="24.1640625" customWidth="1"/>
    <col min="3" max="3" width="22.33203125" customWidth="1"/>
    <col min="4" max="4" width="26" customWidth="1"/>
    <col min="5" max="5" width="10.5" customWidth="1"/>
    <col min="6" max="6" width="10.33203125" customWidth="1"/>
    <col min="7" max="7" width="15.1640625" customWidth="1"/>
    <col min="8" max="8" width="10.5" customWidth="1"/>
    <col min="9" max="9" width="16" customWidth="1"/>
    <col min="10" max="10" width="15.1640625" customWidth="1"/>
    <col min="11" max="11" width="39.33203125" customWidth="1"/>
    <col min="13" max="13" width="18.1640625" customWidth="1"/>
  </cols>
  <sheetData>
    <row r="1" spans="1:14" ht="38.25" customHeight="1" thickBot="1">
      <c r="A1" s="587" t="s">
        <v>43</v>
      </c>
      <c r="B1" s="588"/>
      <c r="C1" s="588"/>
      <c r="D1" s="588"/>
      <c r="E1" s="588"/>
      <c r="F1" s="588"/>
      <c r="G1" s="588" t="s">
        <v>395</v>
      </c>
      <c r="H1" s="588"/>
      <c r="I1" s="588"/>
      <c r="J1" s="589"/>
      <c r="K1" s="590"/>
    </row>
    <row r="2" spans="1:14" ht="38.25" customHeight="1" thickBot="1">
      <c r="A2" s="12" t="s">
        <v>1</v>
      </c>
      <c r="B2" s="13" t="s">
        <v>2</v>
      </c>
      <c r="C2" s="13" t="s">
        <v>3</v>
      </c>
      <c r="D2" s="14" t="s">
        <v>4</v>
      </c>
      <c r="E2" s="13" t="s">
        <v>5</v>
      </c>
      <c r="F2" s="13" t="s">
        <v>6</v>
      </c>
      <c r="G2" s="13" t="s">
        <v>7</v>
      </c>
      <c r="H2" s="13" t="s">
        <v>8</v>
      </c>
      <c r="I2" s="13" t="s">
        <v>9</v>
      </c>
      <c r="J2" s="13" t="s">
        <v>10</v>
      </c>
      <c r="K2" s="15" t="s">
        <v>45</v>
      </c>
      <c r="M2" s="42" t="s">
        <v>46</v>
      </c>
      <c r="N2" s="42">
        <v>13</v>
      </c>
    </row>
    <row r="3" spans="1:14" ht="38.25" customHeight="1">
      <c r="A3" s="35">
        <v>1</v>
      </c>
      <c r="B3" s="20" t="s">
        <v>396</v>
      </c>
      <c r="C3" s="20" t="s">
        <v>397</v>
      </c>
      <c r="D3" s="21" t="s">
        <v>398</v>
      </c>
      <c r="E3" s="20">
        <v>2</v>
      </c>
      <c r="F3" s="20">
        <v>1</v>
      </c>
      <c r="G3" s="20" t="s">
        <v>49</v>
      </c>
      <c r="H3" s="26" t="s">
        <v>399</v>
      </c>
      <c r="I3" s="22">
        <v>42812</v>
      </c>
      <c r="J3" s="20" t="s">
        <v>400</v>
      </c>
      <c r="K3" s="35"/>
      <c r="M3" s="43" t="s">
        <v>51</v>
      </c>
      <c r="N3" s="43">
        <f>N2-N14</f>
        <v>2</v>
      </c>
    </row>
    <row r="4" spans="1:14" ht="38.25" customHeight="1">
      <c r="A4" s="39">
        <v>2</v>
      </c>
      <c r="B4" s="16" t="s">
        <v>19</v>
      </c>
      <c r="C4" s="16" t="s">
        <v>401</v>
      </c>
      <c r="D4" s="17" t="s">
        <v>402</v>
      </c>
      <c r="E4" s="16">
        <v>2</v>
      </c>
      <c r="F4" s="16">
        <v>1</v>
      </c>
      <c r="G4" s="16" t="s">
        <v>49</v>
      </c>
      <c r="H4" s="26" t="s">
        <v>399</v>
      </c>
      <c r="I4" s="19">
        <v>42812</v>
      </c>
      <c r="J4" s="16" t="s">
        <v>23</v>
      </c>
      <c r="K4" s="39"/>
      <c r="M4" t="s">
        <v>54</v>
      </c>
      <c r="N4">
        <f>SUMIFS(E:E,G:G,"CTT")</f>
        <v>2</v>
      </c>
    </row>
    <row r="5" spans="1:14" ht="38.25" customHeight="1">
      <c r="A5" s="39">
        <v>3</v>
      </c>
      <c r="B5" s="16" t="s">
        <v>29</v>
      </c>
      <c r="C5" s="70" t="s">
        <v>403</v>
      </c>
      <c r="D5" s="17" t="s">
        <v>404</v>
      </c>
      <c r="E5" s="16">
        <v>2</v>
      </c>
      <c r="F5" s="16">
        <v>1</v>
      </c>
      <c r="G5" s="16" t="s">
        <v>144</v>
      </c>
      <c r="H5" s="23" t="s">
        <v>399</v>
      </c>
      <c r="I5" s="19">
        <v>42812</v>
      </c>
      <c r="J5" s="19" t="s">
        <v>405</v>
      </c>
      <c r="K5" s="39"/>
      <c r="M5" t="s">
        <v>55</v>
      </c>
      <c r="N5">
        <f>SUMIFS(E:E,G:G,"FLU")</f>
        <v>7</v>
      </c>
    </row>
    <row r="6" spans="1:14" ht="38.25" customHeight="1">
      <c r="A6" s="35">
        <v>4</v>
      </c>
      <c r="B6" s="20" t="s">
        <v>406</v>
      </c>
      <c r="C6" s="20" t="s">
        <v>407</v>
      </c>
      <c r="D6" s="21" t="s">
        <v>408</v>
      </c>
      <c r="E6" s="20">
        <v>2</v>
      </c>
      <c r="F6" s="20">
        <v>1</v>
      </c>
      <c r="G6" s="20" t="s">
        <v>49</v>
      </c>
      <c r="H6" s="23" t="s">
        <v>399</v>
      </c>
      <c r="I6" s="19">
        <v>42812</v>
      </c>
      <c r="J6" s="20" t="s">
        <v>409</v>
      </c>
      <c r="K6" s="20"/>
      <c r="M6" t="s">
        <v>56</v>
      </c>
      <c r="N6">
        <f>SUMIFS(E:E,G:G,"JCC")</f>
        <v>0</v>
      </c>
    </row>
    <row r="7" spans="1:14" ht="38.25" customHeight="1">
      <c r="A7" s="39">
        <v>5</v>
      </c>
      <c r="B7" s="16" t="s">
        <v>327</v>
      </c>
      <c r="C7" s="16" t="s">
        <v>410</v>
      </c>
      <c r="D7" s="17" t="s">
        <v>411</v>
      </c>
      <c r="E7" s="16">
        <v>2</v>
      </c>
      <c r="F7" s="16">
        <v>1</v>
      </c>
      <c r="G7" s="16" t="s">
        <v>86</v>
      </c>
      <c r="H7" s="23" t="s">
        <v>399</v>
      </c>
      <c r="I7" s="19">
        <v>42812</v>
      </c>
      <c r="J7" s="16" t="s">
        <v>412</v>
      </c>
      <c r="K7" s="79"/>
      <c r="M7" t="s">
        <v>57</v>
      </c>
      <c r="N7">
        <f>SUMIFS(E:E,G:G,"EDI")</f>
        <v>2</v>
      </c>
    </row>
    <row r="8" spans="1:14" ht="38.25" customHeight="1">
      <c r="A8" s="35">
        <v>6</v>
      </c>
      <c r="B8" s="20" t="s">
        <v>760</v>
      </c>
      <c r="C8" s="20" t="s">
        <v>761</v>
      </c>
      <c r="D8" s="21" t="s">
        <v>762</v>
      </c>
      <c r="E8" s="20">
        <v>1</v>
      </c>
      <c r="F8" s="20">
        <v>1</v>
      </c>
      <c r="G8" s="20" t="s">
        <v>49</v>
      </c>
      <c r="H8" s="23" t="s">
        <v>399</v>
      </c>
      <c r="I8" s="22">
        <v>42812</v>
      </c>
      <c r="J8" s="20" t="s">
        <v>763</v>
      </c>
      <c r="K8" s="35" t="s">
        <v>764</v>
      </c>
      <c r="M8" t="s">
        <v>58</v>
      </c>
      <c r="N8">
        <f>SUMIFS(E:E,G:G,"par")</f>
        <v>0</v>
      </c>
    </row>
    <row r="9" spans="1:14" ht="38.25" customHeight="1">
      <c r="A9" s="39"/>
      <c r="B9" s="16"/>
      <c r="C9" s="16"/>
      <c r="D9" s="17"/>
      <c r="E9" s="16"/>
      <c r="F9" s="16"/>
      <c r="G9" s="16"/>
      <c r="H9" s="16"/>
      <c r="I9" s="19"/>
      <c r="J9" s="19"/>
      <c r="K9" s="39"/>
      <c r="M9" t="s">
        <v>59</v>
      </c>
      <c r="N9">
        <f>SUMIFS(E:E,G:G,"phi")</f>
        <v>0</v>
      </c>
    </row>
    <row r="10" spans="1:14" ht="38.25" customHeight="1">
      <c r="A10" s="39"/>
      <c r="B10" s="16"/>
      <c r="C10" s="16"/>
      <c r="D10" s="17"/>
      <c r="E10" s="16"/>
      <c r="F10" s="16"/>
      <c r="G10" s="39"/>
      <c r="H10" s="16"/>
      <c r="I10" s="16"/>
      <c r="J10" s="16"/>
      <c r="K10" s="39"/>
      <c r="M10" t="s">
        <v>60</v>
      </c>
      <c r="N10">
        <f>SUMIFS(E:E,G:G,"BRK")</f>
        <v>0</v>
      </c>
    </row>
    <row r="11" spans="1:14" ht="38.25" customHeight="1">
      <c r="A11" s="39"/>
      <c r="B11" s="16"/>
      <c r="C11" s="16"/>
      <c r="D11" s="17"/>
      <c r="E11" s="16"/>
      <c r="F11" s="16"/>
      <c r="G11" s="39"/>
      <c r="H11" s="16"/>
      <c r="I11" s="16"/>
      <c r="J11" s="16"/>
      <c r="K11" s="39"/>
      <c r="M11" s="45" t="s">
        <v>61</v>
      </c>
      <c r="N11" s="45">
        <f>SUMIFS(E:E,G:G,"SPC")</f>
        <v>0</v>
      </c>
    </row>
    <row r="12" spans="1:14" ht="38.25" customHeight="1">
      <c r="A12" s="39"/>
      <c r="B12" s="16"/>
      <c r="C12" s="16"/>
      <c r="D12" s="17"/>
      <c r="E12" s="16"/>
      <c r="F12" s="16"/>
      <c r="G12" s="39"/>
      <c r="H12" s="16"/>
      <c r="I12" s="109" t="s">
        <v>413</v>
      </c>
      <c r="J12" s="16"/>
      <c r="K12" s="39"/>
      <c r="M12" s="46" t="s">
        <v>62</v>
      </c>
      <c r="N12" s="46">
        <f>SUMIFS(E:E,G:G,"H")</f>
        <v>0</v>
      </c>
    </row>
    <row r="13" spans="1:14" ht="38.25" customHeight="1">
      <c r="A13" s="39"/>
      <c r="B13" s="16"/>
      <c r="C13" s="16"/>
      <c r="D13" s="17"/>
      <c r="E13" s="16"/>
      <c r="F13" s="16"/>
      <c r="G13" s="39"/>
      <c r="H13" s="16"/>
      <c r="I13" s="16"/>
      <c r="J13" s="20"/>
      <c r="K13" s="35"/>
      <c r="M13" s="46"/>
      <c r="N13" s="46"/>
    </row>
    <row r="14" spans="1:14" ht="38.25" customHeight="1">
      <c r="A14" s="35"/>
      <c r="B14" s="20"/>
      <c r="C14" s="20"/>
      <c r="D14" s="21"/>
      <c r="E14" s="20"/>
      <c r="F14" s="20"/>
      <c r="G14" s="20"/>
      <c r="H14" s="20"/>
      <c r="I14" s="20"/>
      <c r="J14" s="20"/>
      <c r="K14" s="35"/>
      <c r="M14" s="47" t="s">
        <v>63</v>
      </c>
      <c r="N14" s="47">
        <f>SUM(M4:N12)</f>
        <v>11</v>
      </c>
    </row>
    <row r="15" spans="1:14" ht="38.25" customHeight="1">
      <c r="A15" s="35"/>
      <c r="B15" s="20"/>
      <c r="C15" s="20"/>
      <c r="D15" s="21"/>
      <c r="E15" s="20"/>
      <c r="F15" s="20"/>
      <c r="G15" s="20"/>
      <c r="H15" s="20"/>
      <c r="I15" s="20"/>
      <c r="J15" s="20"/>
      <c r="K15" s="35"/>
    </row>
    <row r="16" spans="1:14" ht="38.25" customHeight="1">
      <c r="A16" s="35"/>
      <c r="B16" s="20"/>
      <c r="C16" s="20"/>
      <c r="D16" s="21"/>
      <c r="E16" s="20"/>
      <c r="F16" s="20"/>
      <c r="G16" s="20"/>
      <c r="H16" s="20"/>
      <c r="I16" s="20"/>
      <c r="J16" s="20"/>
      <c r="K16" s="35"/>
    </row>
    <row r="17" spans="1:11" ht="38.25" customHeight="1">
      <c r="A17" s="35"/>
      <c r="B17" s="20"/>
      <c r="C17" s="20"/>
      <c r="D17" s="21"/>
      <c r="E17" s="20"/>
      <c r="F17" s="20"/>
      <c r="G17" s="20"/>
      <c r="H17" s="20"/>
      <c r="I17" s="20"/>
      <c r="J17" s="20"/>
      <c r="K17" s="35"/>
    </row>
    <row r="18" spans="1:11" ht="38.25" customHeight="1">
      <c r="A18" s="39"/>
      <c r="B18" s="16"/>
      <c r="C18" s="16"/>
      <c r="D18" s="17"/>
      <c r="E18" s="16"/>
      <c r="F18" s="16"/>
      <c r="G18" s="39"/>
      <c r="H18" s="16"/>
      <c r="I18" s="16"/>
      <c r="J18" s="16"/>
      <c r="K18" s="39"/>
    </row>
    <row r="19" spans="1:11" ht="38.25" customHeight="1">
      <c r="A19" s="39"/>
      <c r="B19" s="16"/>
      <c r="C19" s="16"/>
      <c r="D19" s="17"/>
      <c r="E19" s="16"/>
      <c r="F19" s="16"/>
      <c r="G19" s="16"/>
      <c r="H19" s="16"/>
      <c r="I19" s="19"/>
      <c r="J19" s="19"/>
      <c r="K19" s="39"/>
    </row>
    <row r="20" spans="1:11" ht="38.25" customHeight="1">
      <c r="A20" s="39"/>
      <c r="B20" s="16"/>
      <c r="C20" s="16"/>
      <c r="D20" s="17"/>
      <c r="E20" s="16"/>
      <c r="F20" s="16"/>
      <c r="G20" s="16"/>
      <c r="H20" s="16"/>
      <c r="I20" s="19"/>
      <c r="J20" s="19"/>
      <c r="K20" s="39"/>
    </row>
    <row r="21" spans="1:11" ht="38.25" customHeight="1">
      <c r="A21" s="39"/>
      <c r="B21" s="16"/>
      <c r="C21" s="16"/>
      <c r="D21" s="17"/>
      <c r="E21" s="16"/>
      <c r="F21" s="16"/>
      <c r="G21" s="39"/>
      <c r="H21" s="16"/>
      <c r="I21" s="16"/>
      <c r="J21" s="16"/>
      <c r="K21" s="39"/>
    </row>
    <row r="22" spans="1:11" ht="38.25" customHeight="1">
      <c r="A22" s="39"/>
      <c r="B22" s="16"/>
      <c r="C22" s="16"/>
      <c r="D22" s="17"/>
      <c r="E22" s="16"/>
      <c r="F22" s="16"/>
      <c r="G22" s="39"/>
      <c r="H22" s="16"/>
      <c r="I22" s="16"/>
      <c r="J22" s="16"/>
      <c r="K22" s="39"/>
    </row>
    <row r="23" spans="1:11" ht="38.25" customHeight="1">
      <c r="A23" s="39"/>
      <c r="B23" s="16"/>
      <c r="C23" s="16"/>
      <c r="D23" s="17"/>
      <c r="E23" s="16"/>
      <c r="F23" s="16"/>
      <c r="G23" s="39"/>
      <c r="H23" s="16"/>
      <c r="I23" s="16"/>
      <c r="J23" s="16"/>
      <c r="K23" s="39"/>
    </row>
    <row r="24" spans="1:11" ht="38.25" customHeight="1">
      <c r="A24" s="39"/>
      <c r="B24" s="16"/>
      <c r="C24" s="16"/>
      <c r="D24" s="17"/>
      <c r="E24" s="16"/>
      <c r="F24" s="16"/>
      <c r="G24" s="39"/>
      <c r="H24" s="16"/>
      <c r="I24" s="16"/>
      <c r="J24" s="16"/>
      <c r="K24" s="39"/>
    </row>
    <row r="25" spans="1:11" ht="38.25" customHeight="1">
      <c r="A25" s="35"/>
      <c r="B25" s="20"/>
      <c r="C25" s="20"/>
      <c r="D25" s="21"/>
      <c r="E25" s="20"/>
      <c r="F25" s="20"/>
      <c r="G25" s="20"/>
      <c r="H25" s="20"/>
      <c r="I25" s="20"/>
      <c r="J25" s="20"/>
      <c r="K25" s="35"/>
    </row>
    <row r="26" spans="1:11" ht="38.25" customHeight="1">
      <c r="A26" s="39"/>
      <c r="B26" s="16"/>
      <c r="C26" s="16"/>
      <c r="D26" s="17"/>
      <c r="E26" s="16"/>
      <c r="F26" s="16"/>
      <c r="G26" s="39"/>
      <c r="H26" s="16"/>
      <c r="I26" s="16"/>
      <c r="J26" s="16"/>
      <c r="K26" s="39"/>
    </row>
    <row r="27" spans="1:11" ht="38.25" customHeight="1">
      <c r="A27" s="39"/>
      <c r="B27" s="16"/>
      <c r="C27" s="16"/>
      <c r="D27" s="17"/>
      <c r="E27" s="16"/>
      <c r="F27" s="16"/>
      <c r="G27" s="16"/>
      <c r="H27" s="16"/>
      <c r="I27" s="19"/>
      <c r="J27" s="19"/>
      <c r="K27" s="39"/>
    </row>
    <row r="28" spans="1:11" ht="38.25" customHeight="1">
      <c r="A28" s="35"/>
      <c r="B28" s="20"/>
      <c r="C28" s="20"/>
      <c r="D28" s="21"/>
      <c r="E28" s="20"/>
      <c r="F28" s="20"/>
      <c r="G28" s="20"/>
      <c r="H28" s="20"/>
      <c r="I28" s="20"/>
      <c r="J28" s="20"/>
      <c r="K28" s="35"/>
    </row>
    <row r="29" spans="1:11" ht="38.25" customHeight="1">
      <c r="A29" s="35"/>
      <c r="B29" s="20"/>
      <c r="C29" s="20"/>
      <c r="D29" s="21"/>
      <c r="E29" s="20"/>
      <c r="F29" s="20"/>
      <c r="G29" s="20"/>
      <c r="H29" s="20"/>
      <c r="I29" s="20"/>
      <c r="J29" s="20"/>
      <c r="K29" s="35"/>
    </row>
    <row r="30" spans="1:11" ht="38.25" customHeight="1">
      <c r="A30" s="39"/>
      <c r="B30" s="16"/>
      <c r="C30" s="16"/>
      <c r="D30" s="17"/>
      <c r="E30" s="16"/>
      <c r="F30" s="16"/>
      <c r="G30" s="39"/>
      <c r="H30" s="16"/>
      <c r="I30" s="16"/>
      <c r="J30" s="16"/>
      <c r="K30" s="39"/>
    </row>
    <row r="31" spans="1:11" ht="38.25" customHeight="1">
      <c r="A31" s="39"/>
      <c r="B31" s="16"/>
      <c r="C31" s="16"/>
      <c r="D31" s="17"/>
      <c r="E31" s="16"/>
      <c r="F31" s="16"/>
      <c r="G31" s="16"/>
      <c r="H31" s="16"/>
      <c r="I31" s="19"/>
      <c r="J31" s="19"/>
      <c r="K31" s="39"/>
    </row>
    <row r="32" spans="1:11" ht="38.25" customHeight="1">
      <c r="A32" s="35"/>
      <c r="B32" s="20"/>
      <c r="C32" s="20"/>
      <c r="D32" s="21"/>
      <c r="E32" s="20"/>
      <c r="F32" s="20"/>
      <c r="G32" s="20"/>
      <c r="H32" s="20"/>
      <c r="I32" s="20"/>
      <c r="J32" s="20"/>
      <c r="K32" s="35"/>
    </row>
    <row r="33" spans="1:11" ht="38.25" customHeight="1">
      <c r="A33" s="35"/>
      <c r="B33" s="20"/>
      <c r="C33" s="20"/>
      <c r="D33" s="21"/>
      <c r="E33" s="20"/>
      <c r="F33" s="20"/>
      <c r="G33" s="20"/>
      <c r="H33" s="20"/>
      <c r="I33" s="20"/>
      <c r="J33" s="20"/>
      <c r="K33" s="35"/>
    </row>
    <row r="34" spans="1:11" ht="38.25" customHeight="1">
      <c r="A34" s="39"/>
      <c r="B34" s="16"/>
      <c r="C34" s="16"/>
      <c r="D34" s="17"/>
      <c r="E34" s="16"/>
      <c r="F34" s="16"/>
      <c r="G34" s="39"/>
      <c r="H34" s="16"/>
      <c r="I34" s="16"/>
      <c r="J34" s="16"/>
      <c r="K34" s="39"/>
    </row>
    <row r="35" spans="1:11" ht="38.25" customHeight="1">
      <c r="A35" s="39"/>
      <c r="B35" s="16"/>
      <c r="C35" s="16"/>
      <c r="D35" s="17"/>
      <c r="E35" s="16"/>
      <c r="F35" s="16"/>
      <c r="G35" s="16"/>
      <c r="H35" s="16"/>
      <c r="I35" s="19"/>
      <c r="J35" s="19"/>
      <c r="K35" s="39"/>
    </row>
    <row r="36" spans="1:11" ht="38.25" customHeight="1">
      <c r="A36" s="39"/>
      <c r="B36" s="16"/>
      <c r="C36" s="16"/>
      <c r="D36" s="17"/>
      <c r="E36" s="16"/>
      <c r="F36" s="16"/>
      <c r="G36" s="16"/>
      <c r="H36" s="16"/>
      <c r="I36" s="19"/>
      <c r="J36" s="19"/>
      <c r="K36" s="39"/>
    </row>
    <row r="37" spans="1:11" ht="38.25" customHeight="1">
      <c r="A37" s="39"/>
      <c r="B37" s="16"/>
      <c r="C37" s="16"/>
      <c r="D37" s="17"/>
      <c r="E37" s="16"/>
      <c r="F37" s="16"/>
      <c r="G37" s="39"/>
      <c r="H37" s="16"/>
      <c r="I37" s="16"/>
      <c r="J37" s="16"/>
      <c r="K37" s="39"/>
    </row>
    <row r="38" spans="1:11" ht="38.25" customHeight="1">
      <c r="A38" s="39"/>
      <c r="B38" s="16"/>
      <c r="C38" s="16"/>
      <c r="D38" s="17"/>
      <c r="E38" s="16"/>
      <c r="F38" s="16"/>
      <c r="G38" s="39"/>
      <c r="H38" s="16"/>
      <c r="I38" s="16"/>
      <c r="J38" s="16"/>
      <c r="K38" s="39"/>
    </row>
    <row r="39" spans="1:11" ht="38.25" customHeight="1">
      <c r="A39" s="39"/>
      <c r="B39" s="16"/>
      <c r="C39" s="16"/>
      <c r="D39" s="17"/>
      <c r="E39" s="16"/>
      <c r="F39" s="16"/>
      <c r="G39" s="39"/>
      <c r="H39" s="16"/>
      <c r="I39" s="16"/>
      <c r="J39" s="16"/>
      <c r="K39" s="39"/>
    </row>
  </sheetData>
  <mergeCells count="2">
    <mergeCell ref="A1:F1"/>
    <mergeCell ref="G1:K1"/>
  </mergeCells>
  <phoneticPr fontId="86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GUIDE</vt:lpstr>
      <vt:lpstr>NY#1</vt:lpstr>
      <vt:lpstr>WP+WT#1</vt:lpstr>
      <vt:lpstr>PH#1</vt:lpstr>
      <vt:lpstr>CB#1</vt:lpstr>
      <vt:lpstr>DC#1</vt:lpstr>
      <vt:lpstr>DC#2</vt:lpstr>
      <vt:lpstr>DC#3</vt:lpstr>
      <vt:lpstr>CB2-A#1</vt:lpstr>
      <vt:lpstr>CB2-B+C#1</vt:lpstr>
      <vt:lpstr>BO#1</vt:lpstr>
      <vt:lpstr>NF#1</vt:lpstr>
      <vt:lpstr>NF+NT#2</vt:lpstr>
      <vt:lpstr>BRK SHUTTLE</vt:lpstr>
      <vt:lpstr>美东接驳</vt:lpstr>
      <vt:lpstr>EC NY上车</vt:lpstr>
      <vt:lpstr>NY5C BUS#9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 Lee</dc:creator>
  <cp:lastModifiedBy>Sean Lu</cp:lastModifiedBy>
  <dcterms:created xsi:type="dcterms:W3CDTF">2016-11-24T22:19:02Z</dcterms:created>
  <dcterms:modified xsi:type="dcterms:W3CDTF">2017-03-17T23:16:15Z</dcterms:modified>
</cp:coreProperties>
</file>