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720" yWindow="400" windowWidth="27560" windowHeight="12300"/>
  </bookViews>
  <sheets>
    <sheet name="GUIDE" sheetId="1" r:id="rId1"/>
    <sheet name="WP#1( 一帆)" sheetId="2" r:id="rId2"/>
    <sheet name="NY#1" sheetId="3" r:id="rId3"/>
    <sheet name="CB#1" sheetId="4" r:id="rId4"/>
    <sheet name="CB#2" sheetId="5" r:id="rId5"/>
    <sheet name="CB2-A" sheetId="6" r:id="rId6"/>
    <sheet name="CB2-B" sheetId="7" r:id="rId7"/>
    <sheet name="CB2-C" sheetId="8" r:id="rId8"/>
    <sheet name="DC#1" sheetId="9" r:id="rId9"/>
    <sheet name="DC#2" sheetId="10" r:id="rId10"/>
    <sheet name="DC#3" sheetId="11" r:id="rId11"/>
    <sheet name="DC#4" sheetId="12" r:id="rId12"/>
    <sheet name="DS#5" sheetId="13" r:id="rId13"/>
    <sheet name="BO#1" sheetId="14" r:id="rId14"/>
    <sheet name="NF#1" sheetId="15" r:id="rId15"/>
    <sheet name="NF#2" sheetId="16" r:id="rId16"/>
    <sheet name="NT#3" sheetId="17" r:id="rId17"/>
    <sheet name="FL8A" sheetId="18" r:id="rId18"/>
    <sheet name="BRK+ EDI PICKUP LIST" sheetId="19" r:id="rId19"/>
    <sheet name="美东接驳" sheetId="20" r:id="rId20"/>
    <sheet name="EC NY上车" sheetId="21" r:id="rId21"/>
    <sheet name="BUS#9 康宁接驳" sheetId="22" r:id="rId22"/>
    <sheet name="NY5C BUS#12" sheetId="23" r:id="rId23"/>
  </sheets>
  <definedNames>
    <definedName name="_xlnm.Print_Area" localSheetId="6">'CB2-B'!$A$1:$P$23</definedName>
    <definedName name="_xlnm.Print_Area" localSheetId="12">'DS#5'!$A$1:$Q$27</definedName>
    <definedName name="_xlnm.Print_Area" localSheetId="17">FL8A!$A$1:$O$26</definedName>
    <definedName name="Z_18ED573B_5E64_4983_A0A9_8E8608639B10_.wvu.FilterData" localSheetId="13" hidden="1">'BO#1'!$B$1:$B$27</definedName>
    <definedName name="Z_1D488C0F_B93D_4BFB_927C_DD0021E884ED_.wvu.PrintArea" localSheetId="6" hidden="1">'CB2-B'!$A$1:$P$23</definedName>
    <definedName name="Z_3AF398C1_E9D8_4DE8_9B2A_9C63D8D8DFF0_.wvu.PrintArea" localSheetId="17" hidden="1">FL8A!$A$1:$O$26</definedName>
    <definedName name="Z_41CE7307_71A6_4591_8A98_2D119D51401C_.wvu.PrintArea" localSheetId="6" hidden="1">'CB2-B'!$A$1:$P$23</definedName>
    <definedName name="Z_41CE7307_71A6_4591_8A98_2D119D51401C_.wvu.PrintArea" localSheetId="12" hidden="1">'DS#5'!$A$1:$Q$27</definedName>
    <definedName name="Z_41CE7307_71A6_4591_8A98_2D119D51401C_.wvu.PrintArea" localSheetId="17" hidden="1">FL8A!$A$1:$O$26</definedName>
    <definedName name="Z_5246E692_162D_4111_9D4A_F15DE95A35DE_.wvu.PrintArea" localSheetId="6" hidden="1">'CB2-B'!$A$1:$P$23</definedName>
    <definedName name="Z_5246E692_162D_4111_9D4A_F15DE95A35DE_.wvu.PrintArea" localSheetId="12" hidden="1">'DS#5'!$A$1:$Q$27</definedName>
    <definedName name="Z_5246E692_162D_4111_9D4A_F15DE95A35DE_.wvu.PrintArea" localSheetId="17" hidden="1">FL8A!$A$1:$O$26</definedName>
    <definedName name="Z_8565FD63_AFC0_4175_82F0_0C259B8EF6A2_.wvu.PrintArea" localSheetId="6" hidden="1">'CB2-B'!$A$1:$P$23</definedName>
    <definedName name="Z_8565FD63_AFC0_4175_82F0_0C259B8EF6A2_.wvu.PrintArea" localSheetId="12" hidden="1">'DS#5'!$A$1:$Q$27</definedName>
    <definedName name="Z_8565FD63_AFC0_4175_82F0_0C259B8EF6A2_.wvu.PrintArea" localSheetId="17" hidden="1">FL8A!$A$1:$O$26</definedName>
    <definedName name="Z_AA44E4F0_677A_F74C_AC1B_ACAC8B70C1FF_.wvu.PrintArea" localSheetId="6" hidden="1">'CB2-B'!$A$1:$P$23</definedName>
    <definedName name="Z_AA44E4F0_677A_F74C_AC1B_ACAC8B70C1FF_.wvu.PrintArea" localSheetId="12" hidden="1">'DS#5'!$A$1:$Q$27</definedName>
    <definedName name="Z_AA44E4F0_677A_F74C_AC1B_ACAC8B70C1FF_.wvu.PrintArea" localSheetId="17" hidden="1">FL8A!$A$1:$O$26</definedName>
    <definedName name="Z_B59CC80C_E336_4CC7_9648_E1EA96701BC7_.wvu.PrintArea" localSheetId="6" hidden="1">'CB2-B'!$A$1:$P$23</definedName>
    <definedName name="Z_B59CC80C_E336_4CC7_9648_E1EA96701BC7_.wvu.PrintArea" localSheetId="12" hidden="1">'DS#5'!$A$1:$Q$27</definedName>
    <definedName name="Z_B59CC80C_E336_4CC7_9648_E1EA96701BC7_.wvu.PrintArea" localSheetId="17" hidden="1">FL8A!$A$1:$O$26</definedName>
    <definedName name="Z_B9333422_9D34_47CA_AACB_7FFF7A225556_.wvu.FilterData" localSheetId="13" hidden="1">'BO#1'!$B$1:$B$27</definedName>
    <definedName name="Z_C892B2D0_B4EC_4506_A943_AE8166EE09FA_.wvu.FilterData" localSheetId="13" hidden="1">'BO#1'!$B$1:$B$27</definedName>
    <definedName name="Z_D1BFD922_31C8_45B7_8EE3_DC85D0333A32_.wvu.PrintArea" localSheetId="12" hidden="1">'DS#5'!$A$1:$Q$27</definedName>
  </definedNames>
  <calcPr calcId="140001" concurrentCalc="0"/>
  <customWorkbookViews>
    <customWorkbookView name="Sean Lu - 个人视图" guid="{AA44E4F0-677A-F74C-AC1B-ACAC8B70C1FF}" mergeInterval="0" personalView="1" xWindow="36" yWindow="74" windowWidth="1378" windowHeight="561" activeSheetId="1"/>
    <customWorkbookView name="Janet Liang - Personal View" guid="{5246E692-162D-4111-9D4A-F15DE95A35DE}" mergeInterval="0" personalView="1" maximized="1" windowWidth="1916" windowHeight="855" activeSheetId="7"/>
    <customWorkbookView name="Elaine Wu - Personal View" guid="{41CE7307-71A6-4591-8A98-2D119D51401C}" mergeInterval="0" personalView="1" maximized="1" windowWidth="1916" windowHeight="855" activeSheetId="20"/>
    <customWorkbookView name="Frances Lee - Personal View" guid="{B59CC80C-E336-4CC7-9648-E1EA96701BC7}" mergeInterval="0" personalView="1" maximized="1" windowWidth="1916" windowHeight="855" activeSheetId="19"/>
    <customWorkbookView name="Rita Li - Personal View" guid="{8565FD63-AFC0-4175-82F0-0C259B8EF6A2}" mergeInterval="0" personalView="1" maximized="1" windowWidth="1916" windowHeight="855" activeSheetId="20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23" l="1"/>
  <c r="P26" i="23"/>
  <c r="F17" i="23"/>
  <c r="E17" i="23"/>
  <c r="N12" i="23"/>
  <c r="N10" i="23"/>
  <c r="N9" i="23"/>
  <c r="N6" i="23"/>
  <c r="N13" i="23"/>
  <c r="N3" i="23"/>
  <c r="Q26" i="22"/>
  <c r="P26" i="22"/>
  <c r="F17" i="22"/>
  <c r="E17" i="22"/>
  <c r="N12" i="22"/>
  <c r="N10" i="22"/>
  <c r="N9" i="22"/>
  <c r="N6" i="22"/>
  <c r="N13" i="22"/>
  <c r="N3" i="22"/>
  <c r="D82" i="20"/>
  <c r="C82" i="20"/>
  <c r="D75" i="20"/>
  <c r="C75" i="20"/>
  <c r="D68" i="20"/>
  <c r="C68" i="20"/>
  <c r="D60" i="20"/>
  <c r="C60" i="20"/>
  <c r="D51" i="20"/>
  <c r="C51" i="20"/>
  <c r="D38" i="20"/>
  <c r="C38" i="20"/>
  <c r="D18" i="20"/>
  <c r="C18" i="20"/>
  <c r="E36" i="19"/>
  <c r="E27" i="19"/>
  <c r="F24" i="18"/>
  <c r="E24" i="18"/>
  <c r="N12" i="18"/>
  <c r="N11" i="18"/>
  <c r="N10" i="18"/>
  <c r="N9" i="18"/>
  <c r="N8" i="18"/>
  <c r="N7" i="18"/>
  <c r="N6" i="18"/>
  <c r="N5" i="18"/>
  <c r="N4" i="18"/>
  <c r="N14" i="18"/>
  <c r="N3" i="18"/>
  <c r="N12" i="2"/>
  <c r="N11" i="2"/>
  <c r="N10" i="2"/>
  <c r="N9" i="2"/>
  <c r="N8" i="2"/>
  <c r="N7" i="2"/>
  <c r="N6" i="2"/>
  <c r="N5" i="2"/>
  <c r="N4" i="2"/>
  <c r="N14" i="2"/>
  <c r="N3" i="2"/>
  <c r="F26" i="10"/>
  <c r="E26" i="10"/>
  <c r="F26" i="12"/>
  <c r="E26" i="12"/>
  <c r="F22" i="11"/>
  <c r="E22" i="11"/>
  <c r="E15" i="9"/>
  <c r="N12" i="12"/>
  <c r="N11" i="12"/>
  <c r="N10" i="12"/>
  <c r="N9" i="12"/>
  <c r="N8" i="12"/>
  <c r="N7" i="12"/>
  <c r="N6" i="12"/>
  <c r="N5" i="12"/>
  <c r="N4" i="12"/>
  <c r="N12" i="11"/>
  <c r="N11" i="11"/>
  <c r="N10" i="11"/>
  <c r="N9" i="11"/>
  <c r="N8" i="11"/>
  <c r="N7" i="11"/>
  <c r="N6" i="11"/>
  <c r="N5" i="11"/>
  <c r="N4" i="11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F21" i="13"/>
  <c r="E21" i="13"/>
  <c r="N12" i="13"/>
  <c r="N11" i="13"/>
  <c r="N10" i="13"/>
  <c r="N9" i="13"/>
  <c r="N8" i="13"/>
  <c r="N7" i="13"/>
  <c r="N6" i="13"/>
  <c r="N5" i="13"/>
  <c r="N4" i="13"/>
  <c r="N14" i="13"/>
  <c r="N3" i="13"/>
  <c r="F20" i="8"/>
  <c r="E20" i="8"/>
  <c r="N12" i="8"/>
  <c r="N11" i="8"/>
  <c r="N10" i="8"/>
  <c r="N9" i="8"/>
  <c r="N8" i="8"/>
  <c r="N7" i="8"/>
  <c r="N6" i="8"/>
  <c r="N5" i="8"/>
  <c r="N4" i="8"/>
  <c r="N14" i="10"/>
  <c r="N3" i="10"/>
  <c r="N14" i="12"/>
  <c r="N3" i="12"/>
  <c r="N14" i="11"/>
  <c r="N3" i="11"/>
  <c r="N14" i="9"/>
  <c r="N3" i="9"/>
  <c r="N14" i="8"/>
  <c r="N3" i="8"/>
  <c r="F20" i="7"/>
  <c r="E20" i="7"/>
  <c r="N12" i="7"/>
  <c r="N11" i="7"/>
  <c r="N10" i="7"/>
  <c r="N9" i="7"/>
  <c r="N8" i="7"/>
  <c r="N7" i="7"/>
  <c r="N6" i="7"/>
  <c r="N5" i="7"/>
  <c r="N4" i="7"/>
  <c r="N14" i="7"/>
  <c r="N3" i="7"/>
  <c r="N12" i="6"/>
  <c r="N11" i="6"/>
  <c r="N10" i="6"/>
  <c r="E10" i="6"/>
  <c r="N9" i="6"/>
  <c r="N8" i="6"/>
  <c r="N7" i="6"/>
  <c r="N6" i="6"/>
  <c r="N5" i="6"/>
  <c r="N4" i="6"/>
  <c r="N14" i="6"/>
  <c r="N3" i="6"/>
  <c r="N12" i="5"/>
  <c r="N11" i="5"/>
  <c r="N10" i="5"/>
  <c r="N9" i="5"/>
  <c r="N8" i="5"/>
  <c r="N7" i="5"/>
  <c r="N6" i="5"/>
  <c r="N5" i="5"/>
  <c r="N4" i="5"/>
  <c r="E18" i="4"/>
  <c r="N12" i="4"/>
  <c r="N11" i="4"/>
  <c r="N10" i="4"/>
  <c r="N9" i="4"/>
  <c r="N8" i="4"/>
  <c r="N7" i="4"/>
  <c r="N6" i="4"/>
  <c r="N5" i="4"/>
  <c r="N4" i="4"/>
  <c r="N14" i="5"/>
  <c r="N3" i="5"/>
  <c r="N14" i="4"/>
  <c r="N3" i="4"/>
  <c r="F25" i="17"/>
  <c r="E25" i="17"/>
  <c r="N12" i="17"/>
  <c r="N11" i="17"/>
  <c r="N10" i="17"/>
  <c r="N9" i="17"/>
  <c r="N8" i="17"/>
  <c r="N7" i="17"/>
  <c r="N6" i="17"/>
  <c r="N5" i="17"/>
  <c r="N4" i="17"/>
  <c r="N14" i="17"/>
  <c r="N3" i="17"/>
  <c r="F25" i="15"/>
  <c r="E25" i="15"/>
  <c r="N12" i="15"/>
  <c r="N11" i="15"/>
  <c r="N10" i="15"/>
  <c r="N9" i="15"/>
  <c r="N8" i="15"/>
  <c r="N7" i="15"/>
  <c r="N6" i="15"/>
  <c r="N5" i="15"/>
  <c r="N4" i="15"/>
  <c r="F25" i="16"/>
  <c r="E25" i="16"/>
  <c r="N12" i="16"/>
  <c r="N11" i="16"/>
  <c r="N10" i="16"/>
  <c r="N9" i="16"/>
  <c r="N8" i="16"/>
  <c r="N7" i="16"/>
  <c r="N6" i="16"/>
  <c r="N5" i="16"/>
  <c r="N4" i="16"/>
  <c r="N14" i="15"/>
  <c r="N3" i="15"/>
  <c r="N14" i="16"/>
  <c r="N3" i="16"/>
  <c r="F24" i="14"/>
  <c r="E24" i="14"/>
  <c r="N12" i="14"/>
  <c r="N11" i="14"/>
  <c r="N10" i="14"/>
  <c r="N9" i="14"/>
  <c r="N8" i="14"/>
  <c r="N7" i="14"/>
  <c r="N6" i="14"/>
  <c r="N5" i="14"/>
  <c r="N4" i="14"/>
  <c r="N14" i="14"/>
  <c r="N3" i="14"/>
  <c r="N12" i="3"/>
  <c r="N11" i="3"/>
  <c r="N10" i="3"/>
  <c r="N9" i="3"/>
  <c r="E9" i="3"/>
  <c r="N8" i="3"/>
  <c r="N7" i="3"/>
  <c r="N6" i="3"/>
  <c r="N5" i="3"/>
  <c r="N4" i="3"/>
  <c r="N14" i="3"/>
  <c r="N3" i="3"/>
</calcChain>
</file>

<file path=xl/comments1.xml><?xml version="1.0" encoding="utf-8"?>
<comments xmlns="http://schemas.openxmlformats.org/spreadsheetml/2006/main">
  <authors>
    <author>Ken Fung</author>
    <author>Sally Zhang</author>
    <author>gary wang</author>
  </authors>
  <commentList>
    <comment ref="F13" authorId="0" guid="{445098D3-CDB3-4318-88D3-C796CC497B79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DC
</t>
        </r>
      </text>
    </comment>
    <comment ref="F16" authorId="1" guid="{8F1AA7FA-6BC3-4315-87E5-AF4566A9E1FB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  <comment ref="B54" authorId="2" guid="{A9CA4869-629C-48F8-81A3-A7D8FDAD1596}">
      <text>
        <r>
          <rPr>
            <b/>
            <sz val="9"/>
            <color indexed="81"/>
            <rFont val="Tahoma"/>
            <family val="2"/>
          </rPr>
          <t xml:space="preserve">gary wang:
中晚班
</t>
        </r>
      </text>
    </comment>
    <comment ref="B55" authorId="2" guid="{133E06A6-2902-4F53-9E4B-BB15F619591F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中晚班
</t>
        </r>
      </text>
    </comment>
    <comment ref="F94" authorId="0" guid="{6E5C1E43-F8BA-4CFF-B232-6277D52D1902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NF
</t>
        </r>
      </text>
    </comment>
    <comment ref="F98" authorId="0" guid="{318BBE02-84C2-4D98-B1CC-E6895E7B6BFE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NF
</t>
        </r>
      </text>
    </comment>
    <comment ref="F99" authorId="0" guid="{53C97D01-C7F9-4E77-9068-182A9CFEFC4E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NF
</t>
        </r>
      </text>
    </comment>
  </commentList>
</comments>
</file>

<file path=xl/sharedStrings.xml><?xml version="1.0" encoding="utf-8"?>
<sst xmlns="http://schemas.openxmlformats.org/spreadsheetml/2006/main" count="3451" uniqueCount="1589">
  <si>
    <t>日期：4-8</t>
  </si>
  <si>
    <t>團：纽约市区游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</si>
  <si>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</si>
  <si>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</si>
  <si>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</si>
  <si>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</si>
  <si>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</si>
  <si>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</si>
  <si>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</si>
  <si>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</si>
  <si>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</si>
  <si>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</si>
  <si>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</si>
  <si>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</si>
  <si>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VAN#1</t>
  </si>
  <si>
    <t>available seats</t>
  </si>
  <si>
    <t>公司Ivy</t>
  </si>
  <si>
    <t>99835/A28559</t>
  </si>
  <si>
    <t>202-650-9061</t>
  </si>
  <si>
    <t>CTT</t>
  </si>
  <si>
    <t>NY1</t>
  </si>
  <si>
    <t>ChinaTown</t>
  </si>
  <si>
    <t>JENNY HOLIDAYS</t>
  </si>
  <si>
    <t>6462341588</t>
  </si>
  <si>
    <t>FLU</t>
  </si>
  <si>
    <t>Flushing</t>
  </si>
  <si>
    <t>公司SHERERY</t>
  </si>
  <si>
    <t>99348/F21838</t>
  </si>
  <si>
    <t>732-318-8069</t>
  </si>
  <si>
    <t>4/7改成4/8</t>
  </si>
  <si>
    <t>Jersey city</t>
  </si>
  <si>
    <t>TAKETOURS</t>
  </si>
  <si>
    <t>MS06-473-9097</t>
  </si>
  <si>
    <t>09173285596;006328299981</t>
  </si>
  <si>
    <t>East Brunswick</t>
  </si>
  <si>
    <t>AS10-478-2507</t>
  </si>
  <si>
    <t>(757)274-9849;(757)478-3163</t>
  </si>
  <si>
    <t>Parsippany</t>
  </si>
  <si>
    <t>Philadelphia</t>
  </si>
  <si>
    <t>Brooklyn</t>
  </si>
  <si>
    <t>VAN#2</t>
  </si>
  <si>
    <t>Special</t>
  </si>
  <si>
    <t>MT23-477-392</t>
  </si>
  <si>
    <t>408-329-2594;408-680-6922</t>
  </si>
  <si>
    <t>Hold</t>
  </si>
  <si>
    <t>FRIENDSHIP TRAVEL</t>
  </si>
  <si>
    <t>YIN/GANG</t>
  </si>
  <si>
    <t>631-652-5335</t>
  </si>
  <si>
    <t>Citi Travel</t>
  </si>
  <si>
    <t>3476150586</t>
  </si>
  <si>
    <t>TOTAL pax</t>
  </si>
  <si>
    <t>Ticket Dept/Ctrip  99012/TD36096/3447510668  X1 LL148833 CXL</t>
  </si>
  <si>
    <t>新联合 99542 1pax 改成4/11</t>
  </si>
  <si>
    <t>日期：04-08-2017</t>
  </si>
  <si>
    <t>團：2 天波士顿 (BO2)</t>
  </si>
  <si>
    <t>Mayor Sammi</t>
  </si>
  <si>
    <t>20170309S</t>
  </si>
  <si>
    <t>917-858-8678</t>
  </si>
  <si>
    <t>BO2</t>
  </si>
  <si>
    <t>LL147690</t>
  </si>
  <si>
    <t>seat#9-14，代理參團</t>
  </si>
  <si>
    <t>T4F/携程</t>
  </si>
  <si>
    <t>C-591672-CN</t>
  </si>
  <si>
    <t xml:space="preserve">86-13855166631 </t>
  </si>
  <si>
    <t>LL148000</t>
  </si>
  <si>
    <t>LOCAL BUS TOURS-KENNy</t>
  </si>
  <si>
    <t>917-517-8087</t>
  </si>
  <si>
    <t>LL148025</t>
  </si>
  <si>
    <t>seat#15.16.18-20</t>
  </si>
  <si>
    <t>MF25-475-1557</t>
  </si>
  <si>
    <t>63 9177962720;5015292529</t>
  </si>
  <si>
    <t>AUTO</t>
  </si>
  <si>
    <t>信航 Vivian</t>
  </si>
  <si>
    <t>1865-516-8357
315-877-8293</t>
  </si>
  <si>
    <t>LL148608</t>
  </si>
  <si>
    <t>SEAT#21.22</t>
  </si>
  <si>
    <t xml:space="preserve">T4F </t>
  </si>
  <si>
    <t xml:space="preserve">E-560131
</t>
  </si>
  <si>
    <t>1 9292679828</t>
  </si>
  <si>
    <t>LL148741</t>
  </si>
  <si>
    <t>MT20-476-8177</t>
  </si>
  <si>
    <t>646-724-5420;347-575-7692</t>
  </si>
  <si>
    <t>8-A</t>
  </si>
  <si>
    <t>Beijing Woqu Int'L 
Shenzhen Branch</t>
  </si>
  <si>
    <t>99083/T17032846733139</t>
  </si>
  <si>
    <t>8613956080264</t>
  </si>
  <si>
    <t>LL148909</t>
  </si>
  <si>
    <t>8-B</t>
  </si>
  <si>
    <t>99727/T17040679220980</t>
  </si>
  <si>
    <t>(86)13956067428</t>
  </si>
  <si>
    <t>LL149772</t>
  </si>
  <si>
    <t>公司Shu</t>
  </si>
  <si>
    <t>99107/A28437</t>
  </si>
  <si>
    <t>917-981-5683</t>
  </si>
  <si>
    <t>LL148949</t>
  </si>
  <si>
    <t>seat#23.24.27.28</t>
  </si>
  <si>
    <t>佳美 Kelly</t>
  </si>
  <si>
    <t>347-624-1865</t>
  </si>
  <si>
    <t>LL149223</t>
  </si>
  <si>
    <t>SEAT#25.26</t>
  </si>
  <si>
    <t>T4F</t>
  </si>
  <si>
    <t>E-563260</t>
  </si>
  <si>
    <t>9172138458</t>
  </si>
  <si>
    <t>BRK</t>
  </si>
  <si>
    <t>LL149290</t>
  </si>
  <si>
    <t>鳴揚 Abby</t>
  </si>
  <si>
    <t>510-789-7682</t>
  </si>
  <si>
    <t>LL149454</t>
  </si>
  <si>
    <t>SEAT#37.38.41.42</t>
  </si>
  <si>
    <t>C-597198</t>
  </si>
  <si>
    <t>86-13675006632</t>
  </si>
  <si>
    <t>LL149485</t>
  </si>
  <si>
    <t>公司Stephanie</t>
  </si>
  <si>
    <t>99596/A28489</t>
  </si>
  <si>
    <t>646-575-0597</t>
  </si>
  <si>
    <t>LL149588</t>
  </si>
  <si>
    <r>
      <rPr>
        <b/>
        <sz val="11"/>
        <color theme="1"/>
        <rFont val="Calibri"/>
        <family val="2"/>
      </rPr>
      <t xml:space="preserve">seat#33-35, </t>
    </r>
    <r>
      <rPr>
        <sz val="11"/>
        <color theme="1"/>
        <rFont val="Calibri"/>
        <family val="2"/>
      </rPr>
      <t>BRK改成FLU</t>
    </r>
  </si>
  <si>
    <t>国宾fanny</t>
  </si>
  <si>
    <t>646-465-3330</t>
  </si>
  <si>
    <t>LL149534</t>
  </si>
  <si>
    <t>SEAT#36</t>
  </si>
  <si>
    <t>E-565081</t>
  </si>
  <si>
    <t>+1 9178639724</t>
  </si>
  <si>
    <t>LL149696</t>
  </si>
  <si>
    <t>AS28-478-2837</t>
  </si>
  <si>
    <t>16463407410</t>
  </si>
  <si>
    <t>公司JIMI</t>
  </si>
  <si>
    <t>99879/A28573</t>
  </si>
  <si>
    <t xml:space="preserve"> 9174128838 </t>
  </si>
  <si>
    <t>LL149965</t>
  </si>
  <si>
    <t>seat#39.40.44</t>
  </si>
  <si>
    <t>團:美境尼加拉瀑布2天(NF2)</t>
  </si>
  <si>
    <t>NF BUS#2</t>
  </si>
  <si>
    <t xml:space="preserve">OS03-452-4707 </t>
  </si>
  <si>
    <t>447732512299;447525186180</t>
  </si>
  <si>
    <t>NF2</t>
  </si>
  <si>
    <t>Chengdu Huancheng Int`l Travel Ltd.</t>
  </si>
  <si>
    <t>97213/3054318409481408</t>
  </si>
  <si>
    <t>137-017-41767
512-774-1142</t>
  </si>
  <si>
    <t>LL146708</t>
  </si>
  <si>
    <t xml:space="preserve">MS04-473-9057 </t>
  </si>
  <si>
    <t>66892025290;6622755042</t>
  </si>
  <si>
    <t>E-546562</t>
  </si>
  <si>
    <t>+60 197772945</t>
  </si>
  <si>
    <t>LL146938</t>
  </si>
  <si>
    <t>E-551521</t>
  </si>
  <si>
    <t>+1 3474852905</t>
  </si>
  <si>
    <t>LL147593</t>
  </si>
  <si>
    <t>E-551680</t>
  </si>
  <si>
    <t>6313529833</t>
  </si>
  <si>
    <t>LL147619</t>
  </si>
  <si>
    <t>MT11-474-7227</t>
  </si>
  <si>
    <t>8454011180;9173007101</t>
  </si>
  <si>
    <t>S-45344</t>
  </si>
  <si>
    <t>+1 2032732422</t>
  </si>
  <si>
    <t>LL148776</t>
  </si>
  <si>
    <t>E-560386</t>
  </si>
  <si>
    <t>+1 9176200478</t>
  </si>
  <si>
    <t>LL148777</t>
  </si>
  <si>
    <t>MT19-477-1287</t>
  </si>
  <si>
    <t xml:space="preserve"> 2154332417;6469817337</t>
  </si>
  <si>
    <t>E-561394</t>
  </si>
  <si>
    <t>+1 518-765-1359</t>
  </si>
  <si>
    <t>LL148973</t>
  </si>
  <si>
    <t>MT24-477-2317</t>
  </si>
  <si>
    <t>3478332069</t>
  </si>
  <si>
    <t>CHANGE FROM 4/8 CB1</t>
  </si>
  <si>
    <t>公司TIFFANY</t>
  </si>
  <si>
    <t>99487/F21879</t>
  </si>
  <si>
    <t>3476495842</t>
  </si>
  <si>
    <t>LL149453</t>
  </si>
  <si>
    <t>SEAT#13-18</t>
  </si>
  <si>
    <t>GOLDEN BUS TOURS 2317/LL148105X3PAX CHANGE TO 4/7 DN3</t>
  </si>
  <si>
    <t>领先suki</t>
  </si>
  <si>
    <t>41865; MR LAU</t>
  </si>
  <si>
    <t>646-226-9168</t>
  </si>
  <si>
    <t>LL149455</t>
  </si>
  <si>
    <t>seat#19.20</t>
  </si>
  <si>
    <t>LULUTRIP</t>
  </si>
  <si>
    <t>170405-360773-456041-0 EN</t>
  </si>
  <si>
    <t>1816-678-5075</t>
  </si>
  <si>
    <t>LL149679</t>
  </si>
  <si>
    <t>E-564790</t>
  </si>
  <si>
    <t>+1 829-333-3716</t>
  </si>
  <si>
    <t>LL149619</t>
  </si>
  <si>
    <t>AF16-478-0757</t>
  </si>
  <si>
    <t>6462507468</t>
  </si>
  <si>
    <t>GOLDEN BUS TOURS</t>
  </si>
  <si>
    <t>2453/Helena Anke</t>
  </si>
  <si>
    <t>+1 929 309 7296</t>
  </si>
  <si>
    <t>LL149755</t>
  </si>
  <si>
    <t>J&amp;S -DAISY</t>
  </si>
  <si>
    <t>99861/JH43</t>
  </si>
  <si>
    <t>619-534-4824</t>
  </si>
  <si>
    <t>LL149934</t>
  </si>
  <si>
    <t>NF BUS#1</t>
  </si>
  <si>
    <t>FF28-471-2607</t>
  </si>
  <si>
    <t xml:space="preserve"> 6504683120;6504834506</t>
  </si>
  <si>
    <t>JCC</t>
  </si>
  <si>
    <t>MF15-473-5667</t>
  </si>
  <si>
    <t>07951637207</t>
  </si>
  <si>
    <t>MF23-475-0087</t>
  </si>
  <si>
    <t>3476154969;9736414614</t>
  </si>
  <si>
    <t>PAR</t>
  </si>
  <si>
    <t>盡量安排座位靠中間</t>
  </si>
  <si>
    <t>MT21-477-2307</t>
  </si>
  <si>
    <t>2019036915</t>
  </si>
  <si>
    <t>MT23-477-4027</t>
  </si>
  <si>
    <t>9734623774;7035317652</t>
  </si>
  <si>
    <t>170331-359671-453895-0 CN
Ren, Qiaoyu</t>
  </si>
  <si>
    <t>1-6468661801</t>
  </si>
  <si>
    <t>LL149200</t>
  </si>
  <si>
    <t>AF18-477-4877</t>
  </si>
  <si>
    <t>5713836774</t>
  </si>
  <si>
    <t>AS01-477-5587</t>
  </si>
  <si>
    <t>9177929447;9177174709</t>
  </si>
  <si>
    <t>携程CTRIP</t>
  </si>
  <si>
    <t>2683581022;HUANG/HAOLIN</t>
  </si>
  <si>
    <t xml:space="preserve">13386233033
13341636051 </t>
  </si>
  <si>
    <t>LL148386</t>
  </si>
  <si>
    <t>MS13-475-2297</t>
  </si>
  <si>
    <t>3102833391</t>
  </si>
  <si>
    <t>MT19-477-3667</t>
  </si>
  <si>
    <t>6469653345;9175957572</t>
  </si>
  <si>
    <t>MT13-477-3687</t>
  </si>
  <si>
    <t>6467992507;7186509795</t>
  </si>
  <si>
    <t>MT16-477-1677</t>
  </si>
  <si>
    <t xml:space="preserve"> 2154332417;2154549011</t>
  </si>
  <si>
    <t>AF08-477-8437</t>
  </si>
  <si>
    <t>16466445511</t>
  </si>
  <si>
    <t>AF19-477-8807</t>
  </si>
  <si>
    <t>19172918541</t>
  </si>
  <si>
    <t>AF17-478-0337</t>
  </si>
  <si>
    <t xml:space="preserve"> 562 293 7218</t>
  </si>
  <si>
    <t xml:space="preserve">AF27-477-9677 </t>
  </si>
  <si>
    <t>5512639119</t>
  </si>
  <si>
    <t>AF19-478-0777</t>
  </si>
  <si>
    <t>15055672468</t>
  </si>
  <si>
    <t>SOGO MR LI</t>
  </si>
  <si>
    <t>99705/36730</t>
  </si>
  <si>
    <t>917587-6503</t>
  </si>
  <si>
    <t>LL149742</t>
  </si>
  <si>
    <t>SEAT#21-23</t>
  </si>
  <si>
    <t>2454/Vikesh Chauhan</t>
  </si>
  <si>
    <t xml:space="preserve">2017363830 </t>
  </si>
  <si>
    <t>LL149756</t>
  </si>
  <si>
    <t>團:尼亚加拉瀑布-千岛/神秘洞2天(NT2)</t>
  </si>
  <si>
    <t>170129-345581-429171-0 EN
Dutta, Debashis</t>
  </si>
  <si>
    <t>3129659474</t>
  </si>
  <si>
    <t>NT2</t>
  </si>
  <si>
    <t>LL146211</t>
  </si>
  <si>
    <t>E-546826</t>
  </si>
  <si>
    <t>+1 7322614831</t>
  </si>
  <si>
    <t>LL146993</t>
  </si>
  <si>
    <t>FT02-472-9747</t>
  </si>
  <si>
    <t>+1 9178543880;+66868995350</t>
  </si>
  <si>
    <t>蓝天MARY</t>
  </si>
  <si>
    <t>617-320-0532</t>
  </si>
  <si>
    <t>LL147695</t>
  </si>
  <si>
    <t>seat#21.单女配房</t>
  </si>
  <si>
    <t>201704082: WANG JIANJUN</t>
  </si>
  <si>
    <t>973-489-0199</t>
  </si>
  <si>
    <t>LL148654</t>
  </si>
  <si>
    <t>SEAT#17</t>
  </si>
  <si>
    <t>金色CATHY</t>
  </si>
  <si>
    <t>99180/992</t>
  </si>
  <si>
    <t>919-641-8683</t>
  </si>
  <si>
    <t>EDI</t>
  </si>
  <si>
    <t>LL149035</t>
  </si>
  <si>
    <t>SEAT#18-20   其中一个单女配房， Drop off JCC</t>
  </si>
  <si>
    <t>KKday.com Int'l Company</t>
  </si>
  <si>
    <t>98687/17KK032242968</t>
  </si>
  <si>
    <t xml:space="preserve"> +886988719647</t>
  </si>
  <si>
    <t>LL148407</t>
  </si>
  <si>
    <t>201704081; LIU SHU JUN</t>
  </si>
  <si>
    <t>LL149144</t>
  </si>
  <si>
    <t>SEAT#22</t>
  </si>
  <si>
    <t>9同组A</t>
  </si>
  <si>
    <t>C-596289-CN</t>
  </si>
  <si>
    <t>86-13751118990,3474433076</t>
  </si>
  <si>
    <t>LL149130</t>
  </si>
  <si>
    <t>C-596886-CN与C-596289-CN为关联单，
麻烦安排同团同车同酒店，座位尽可能挨着，</t>
  </si>
  <si>
    <t>9同组B</t>
  </si>
  <si>
    <t>C-596886-CN</t>
  </si>
  <si>
    <t>1-3474433076;86-13751118990</t>
  </si>
  <si>
    <t>LL149360</t>
  </si>
  <si>
    <t>9同组C</t>
  </si>
  <si>
    <t>C-598224-CN</t>
  </si>
  <si>
    <t>86-13751118990</t>
  </si>
  <si>
    <t>LL149867</t>
  </si>
  <si>
    <t xml:space="preserve">与订单与596289和596886是一起的,请尽量安排所有客人同团坐在一起 </t>
  </si>
  <si>
    <t>AF24-477-5227</t>
  </si>
  <si>
    <t>5512295786</t>
  </si>
  <si>
    <t>E-562828</t>
  </si>
  <si>
    <t>+1 9175788029</t>
  </si>
  <si>
    <t>LL149235</t>
  </si>
  <si>
    <t>170402-359971-454605-0 EN</t>
  </si>
  <si>
    <t xml:space="preserve"> +1-9284092149</t>
  </si>
  <si>
    <t>LL149288</t>
  </si>
  <si>
    <t>E-564658</t>
  </si>
  <si>
    <t>+1 7186971581</t>
  </si>
  <si>
    <t>LL149609</t>
  </si>
  <si>
    <t>LLL INT'L NJ-ANNIE 99323 1pax 改成 4/15</t>
  </si>
  <si>
    <t>AT14-477-7477</t>
  </si>
  <si>
    <t>9178547350</t>
  </si>
  <si>
    <t xml:space="preserve">TAKETOURS#AF15-478-0327 X2 CXL </t>
  </si>
  <si>
    <t>AF28-477-9567</t>
  </si>
  <si>
    <t>3474799835</t>
  </si>
  <si>
    <t>AF19-478-0137</t>
  </si>
  <si>
    <t xml:space="preserve"> 2012385345</t>
  </si>
  <si>
    <t>99702/F21929</t>
  </si>
  <si>
    <t>917-981-9388</t>
  </si>
  <si>
    <t>LL149739</t>
  </si>
  <si>
    <t>SEAT#41-43 客人晕车严重,麻烦尽量安排前一点</t>
  </si>
  <si>
    <t>E-565360</t>
  </si>
  <si>
    <t>+1 7183501787</t>
  </si>
  <si>
    <t>LL149766</t>
  </si>
  <si>
    <t>長安 Tony</t>
  </si>
  <si>
    <t>LI/JIANPING</t>
  </si>
  <si>
    <t>917-929-8128</t>
  </si>
  <si>
    <t>LL149843</t>
  </si>
  <si>
    <t>AS14-478-4007</t>
  </si>
  <si>
    <t>15512297935</t>
  </si>
  <si>
    <t xml:space="preserve">千岛游船( 美境) 原订 4月1号开始， 因湖面还有结冰，鉴于安全理由，推迟到4月8日开船。 </t>
  </si>
  <si>
    <t xml:space="preserve">團：華盛頓DC賞櫻一天團(CB1) </t>
  </si>
  <si>
    <t>BUS#1</t>
  </si>
  <si>
    <t>59 pax+ 2 guide</t>
  </si>
  <si>
    <t>MT17-475-8517</t>
  </si>
  <si>
    <t>9739811816;9739811816</t>
  </si>
  <si>
    <t>CB1</t>
  </si>
  <si>
    <t>13 pax change to 14 pax； 14 pax change to 15 pax</t>
  </si>
  <si>
    <t>MT19-476-0877</t>
  </si>
  <si>
    <t>6097729581;5512635663</t>
  </si>
  <si>
    <t>天洋 Lilian</t>
  </si>
  <si>
    <t>213; LI/LI HONG</t>
  </si>
  <si>
    <t>917-470-3688; 908-875-5491</t>
  </si>
  <si>
    <t>LL148753</t>
  </si>
  <si>
    <t>MT16-476-6577</t>
  </si>
  <si>
    <t>972523991709;3474071870</t>
  </si>
  <si>
    <t>2429/Samadarshini Pal</t>
  </si>
  <si>
    <t xml:space="preserve">6097758895 </t>
  </si>
  <si>
    <t>LL149475</t>
  </si>
  <si>
    <t xml:space="preserve">732-593-7366 </t>
  </si>
  <si>
    <t>LL149501</t>
  </si>
  <si>
    <t>AF22-477-9467</t>
  </si>
  <si>
    <t>18483916843;17326293828</t>
  </si>
  <si>
    <t>AF15-477-9297</t>
  </si>
  <si>
    <t>2012538875</t>
  </si>
  <si>
    <t>AF16-478-0327</t>
  </si>
  <si>
    <t>9174994736;6465123932</t>
  </si>
  <si>
    <t xml:space="preserve"> AF19-478-0717</t>
  </si>
  <si>
    <t>(917)4434376</t>
  </si>
  <si>
    <t>E-565270</t>
  </si>
  <si>
    <t>5512410630</t>
  </si>
  <si>
    <t>LL149753</t>
  </si>
  <si>
    <t>AS14-478-1777</t>
  </si>
  <si>
    <t>2039184398;2033002754</t>
  </si>
  <si>
    <t xml:space="preserve">TAKETOURS MT24-477-2317 X3 CXL </t>
  </si>
  <si>
    <t>NEW CENTURY Chen/Hong LL147546 CHANGE TO 3/25</t>
  </si>
  <si>
    <t>Z Travel 99790; CAO,XIUJUAN 2pax invoice#LL149837 CXL</t>
  </si>
  <si>
    <t>BUS#2</t>
  </si>
  <si>
    <t>Z Travel-Nicole</t>
  </si>
  <si>
    <t>646-588-8886</t>
  </si>
  <si>
    <t>LL148309</t>
  </si>
  <si>
    <t>1大1小</t>
  </si>
  <si>
    <t>CCH</t>
  </si>
  <si>
    <t>646-752-9998</t>
  </si>
  <si>
    <t>LL148705</t>
  </si>
  <si>
    <t>3大1小</t>
  </si>
  <si>
    <t>AF25-477-5177</t>
  </si>
  <si>
    <t>3475895287;3479939854</t>
  </si>
  <si>
    <t>AS28-477-6717</t>
  </si>
  <si>
    <t>8123693132</t>
  </si>
  <si>
    <t>99544/F21888</t>
  </si>
  <si>
    <t>646-301-3369</t>
  </si>
  <si>
    <t>LL149520</t>
  </si>
  <si>
    <t>公司Mandy</t>
  </si>
  <si>
    <t>99594/F21905</t>
  </si>
  <si>
    <t>347-625-8821</t>
  </si>
  <si>
    <t>LL149586</t>
  </si>
  <si>
    <t>AF18-478-0127</t>
  </si>
  <si>
    <t xml:space="preserve"> 6469196877</t>
  </si>
  <si>
    <t>公司Sherery</t>
  </si>
  <si>
    <t>99687/F21926</t>
  </si>
  <si>
    <t>646-247-6264</t>
  </si>
  <si>
    <t>LL149726</t>
  </si>
  <si>
    <t>Ju Yang</t>
  </si>
  <si>
    <t xml:space="preserve"> 99676; chen xiu ying</t>
  </si>
  <si>
    <t>917-402-7974</t>
  </si>
  <si>
    <t>LL149708</t>
  </si>
  <si>
    <t>JENNY HOLIDAY</t>
  </si>
  <si>
    <t>929-317-8887</t>
  </si>
  <si>
    <t>LL149728</t>
  </si>
  <si>
    <t>大关KAREN</t>
  </si>
  <si>
    <t>646-934-9700
973-368-5368</t>
  </si>
  <si>
    <t>LL149695</t>
  </si>
  <si>
    <t>AS26-478-2897</t>
  </si>
  <si>
    <t>86-13811481724</t>
  </si>
  <si>
    <t>AS01-478-3467</t>
  </si>
  <si>
    <t>66891423334</t>
  </si>
  <si>
    <t>AS15-478-3777</t>
  </si>
  <si>
    <t>9084188230</t>
  </si>
  <si>
    <t>公司MANDY</t>
  </si>
  <si>
    <t>99864/F21954</t>
  </si>
  <si>
    <t>929-268-7013</t>
  </si>
  <si>
    <t>LL149942</t>
  </si>
  <si>
    <t>AS10-478-4087</t>
  </si>
  <si>
    <t>16265599861;13567393737</t>
  </si>
  <si>
    <t>99897/ F21961</t>
  </si>
  <si>
    <t>347-788-7636</t>
  </si>
  <si>
    <t>LL149985</t>
  </si>
  <si>
    <t>團：費城-華盛頓深度兩天遊    (CB2-A)</t>
  </si>
  <si>
    <t>Bay sky travel Shanic</t>
  </si>
  <si>
    <t>212-671-2936</t>
  </si>
  <si>
    <t>CB2-A</t>
  </si>
  <si>
    <t>LL147658</t>
  </si>
  <si>
    <t>SEAT#11.12 CTT改成BRK;BRK改成CTT</t>
  </si>
  <si>
    <t>公司Jessica/Peipei</t>
  </si>
  <si>
    <t>98803/F21716</t>
  </si>
  <si>
    <t>718-997-1824</t>
  </si>
  <si>
    <t>LL148563</t>
  </si>
  <si>
    <t>SEAT#15.16 客人不希望坐司机后面的位子</t>
  </si>
  <si>
    <t>99382/F21850</t>
  </si>
  <si>
    <t>347-822-3577</t>
  </si>
  <si>
    <t>LL149299</t>
  </si>
  <si>
    <t>SEAT#13 单女配房</t>
  </si>
  <si>
    <t>LLL(FLU) Jessica</t>
  </si>
  <si>
    <t>99623; XIN HUANG</t>
  </si>
  <si>
    <t>3473482828</t>
  </si>
  <si>
    <t>LL149637</t>
  </si>
  <si>
    <t>ANAN TRAVEL</t>
  </si>
  <si>
    <t>0809909/LUAN/SONGJIE</t>
  </si>
  <si>
    <t>6095787908</t>
  </si>
  <si>
    <t>LL149785</t>
  </si>
  <si>
    <t>尽量安排靠前，谢谢</t>
  </si>
  <si>
    <t>團：華盛頓DC賞櫻+安納波利斯2天(CB2-B)</t>
  </si>
  <si>
    <t>GET BUS TOURS</t>
  </si>
  <si>
    <t>T8676; Chintana Leedaswad</t>
  </si>
  <si>
    <t>818322121</t>
  </si>
  <si>
    <t>CB2-B</t>
  </si>
  <si>
    <t>LL146952</t>
  </si>
  <si>
    <t>AF04-477-4137</t>
  </si>
  <si>
    <t>6467062052;6467062052</t>
  </si>
  <si>
    <t>98148/A28272</t>
  </si>
  <si>
    <t>347-461-6687/
646-200-1417 MR.PAN</t>
  </si>
  <si>
    <t>LL147818</t>
  </si>
  <si>
    <t>SEAT#11-16</t>
  </si>
  <si>
    <t>CCH Sissi</t>
  </si>
  <si>
    <t>LL149297</t>
  </si>
  <si>
    <t>seat#17.18</t>
  </si>
  <si>
    <t>CCH- JOYCE</t>
  </si>
  <si>
    <t>99094; LIN/SUSAN</t>
  </si>
  <si>
    <t>917-302-5981</t>
  </si>
  <si>
    <t>LL148931</t>
  </si>
  <si>
    <t>SEAT#19.20.24</t>
  </si>
  <si>
    <t>FEIYANG-CAROL</t>
  </si>
  <si>
    <t>WU/CUIXING</t>
  </si>
  <si>
    <t>917-319-2727</t>
  </si>
  <si>
    <t>LL149302</t>
  </si>
  <si>
    <t xml:space="preserve">SEAT#21-23.27;  3pax change to 4pax </t>
  </si>
  <si>
    <t>SUNSHINE WORLD-JUNE</t>
  </si>
  <si>
    <t>646-705-6995</t>
  </si>
  <si>
    <t>LL149327</t>
  </si>
  <si>
    <t>99634/F21870</t>
  </si>
  <si>
    <t>917-963-6965</t>
  </si>
  <si>
    <t>LL149646</t>
  </si>
  <si>
    <t>SEAT#28.31.32</t>
  </si>
  <si>
    <t>新聯合</t>
  </si>
  <si>
    <t>99618/95366</t>
  </si>
  <si>
    <t>646-639-8255</t>
  </si>
  <si>
    <t>LL149626</t>
  </si>
  <si>
    <t>seat#33</t>
  </si>
  <si>
    <t>AF23-478-1217</t>
  </si>
  <si>
    <t>9178085917</t>
  </si>
  <si>
    <t>AS08-478-3497</t>
  </si>
  <si>
    <t>1 917-943-0631</t>
  </si>
  <si>
    <t>公司Cindy</t>
  </si>
  <si>
    <t>99794/F21941</t>
  </si>
  <si>
    <t>646-961-8565</t>
  </si>
  <si>
    <t>LL149841</t>
  </si>
  <si>
    <t>seat#34-36</t>
  </si>
  <si>
    <t>TOP STAR-YULIA</t>
  </si>
  <si>
    <t>99873；ZHOU/HONGMEI</t>
  </si>
  <si>
    <t>3472959868</t>
  </si>
  <si>
    <t>LL149961</t>
  </si>
  <si>
    <t>團：華盛頓DC賞櫻+赫氏巧克力世界+小人國(CB2-C)</t>
  </si>
  <si>
    <t>AF01-477-4287</t>
  </si>
  <si>
    <t>9737676204;
6467500302</t>
  </si>
  <si>
    <t>CB2-C</t>
  </si>
  <si>
    <t>SEAT#7.8; 25.26???</t>
  </si>
  <si>
    <t>LLL INT'L-JUNE</t>
  </si>
  <si>
    <t>ZHENG/YAN</t>
  </si>
  <si>
    <t>646-270-0887</t>
  </si>
  <si>
    <t>LL148962</t>
  </si>
  <si>
    <r>
      <rPr>
        <b/>
        <sz val="12"/>
        <color rgb="FFFF0000"/>
        <rFont val="宋体"/>
        <family val="2"/>
        <scheme val="minor"/>
      </rPr>
      <t xml:space="preserve">SEAT#1.2.5.6.9.10 ; 16.19.20 </t>
    </r>
    <r>
      <rPr>
        <sz val="12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 xml:space="preserve">  (原#29-37）</t>
    </r>
  </si>
  <si>
    <t>99193/A28445</t>
  </si>
  <si>
    <t>347-822-6226</t>
  </si>
  <si>
    <t>LL149051</t>
  </si>
  <si>
    <t>Jenny Holidays Inc.</t>
  </si>
  <si>
    <t>9293006085</t>
  </si>
  <si>
    <t>LL149219</t>
  </si>
  <si>
    <t>SEAT#13.14</t>
  </si>
  <si>
    <t>AT25-477-8207</t>
  </si>
  <si>
    <t>201-314-5140</t>
  </si>
  <si>
    <t>CCH Joyce</t>
  </si>
  <si>
    <t>99388； SHI/LIJUAN</t>
  </si>
  <si>
    <t>347-348-3543</t>
  </si>
  <si>
    <t>LL149309</t>
  </si>
  <si>
    <t>SEAT#24.27.28</t>
  </si>
  <si>
    <t>YAN/HOYUENG</t>
  </si>
  <si>
    <t>917-436-2955</t>
  </si>
  <si>
    <t>LL149384</t>
  </si>
  <si>
    <t>SEAT#29.30.31.32, 3人改成4人</t>
  </si>
  <si>
    <t>8A</t>
  </si>
  <si>
    <t>鳴揚 Grace(A)</t>
  </si>
  <si>
    <t>99465/37807</t>
  </si>
  <si>
    <t>646-410-7786</t>
  </si>
  <si>
    <t>LL149423</t>
  </si>
  <si>
    <t>seat#33-40</t>
  </si>
  <si>
    <t>8B</t>
  </si>
  <si>
    <t>鳴揚 Grace(B)</t>
  </si>
  <si>
    <t>718-838-4895</t>
  </si>
  <si>
    <t>99678/A28521</t>
  </si>
  <si>
    <t>917-499-6687</t>
  </si>
  <si>
    <t>LL149712</t>
  </si>
  <si>
    <t>SEAT#11.12.15；  FLU改成CTT; Drop off FLU</t>
  </si>
  <si>
    <t>公司Jenny</t>
  </si>
  <si>
    <t xml:space="preserve">99537/A28516 </t>
  </si>
  <si>
    <t>9176511668</t>
  </si>
  <si>
    <t>LL149511</t>
  </si>
  <si>
    <r>
      <t xml:space="preserve">seat#41-44;  </t>
    </r>
    <r>
      <rPr>
        <sz val="11"/>
        <color theme="1"/>
        <rFont val="宋体"/>
        <family val="2"/>
        <scheme val="minor"/>
      </rPr>
      <t>公司同事的家人， 如有前面位置，请调整</t>
    </r>
  </si>
  <si>
    <t>公司Jessica</t>
  </si>
  <si>
    <t>99585/F21903</t>
  </si>
  <si>
    <t>917-704-3093</t>
  </si>
  <si>
    <t>LL149576</t>
  </si>
  <si>
    <t>AS02-478-1587</t>
  </si>
  <si>
    <t xml:space="preserve"> 9085662526;7327637815</t>
  </si>
  <si>
    <t>公司ivy</t>
  </si>
  <si>
    <t>99744/A28540</t>
  </si>
  <si>
    <t>646-678-6062</t>
  </si>
  <si>
    <t>LL149782</t>
  </si>
  <si>
    <t>seat#45-47 客人晕车，有前面请尽量安排</t>
  </si>
  <si>
    <t>公司SHU</t>
  </si>
  <si>
    <t>99763/A28546</t>
  </si>
  <si>
    <t>LL149806</t>
  </si>
  <si>
    <t>99478/A28503</t>
  </si>
  <si>
    <t>646-436-1108</t>
  </si>
  <si>
    <t>LL149439</t>
  </si>
  <si>
    <t xml:space="preserve"> 4/10改成4/8， 2人改成3人</t>
  </si>
  <si>
    <t>BUS#5</t>
  </si>
  <si>
    <t>DS2 仙人洞 /DS2C （DC 赏樱+仙人洞）</t>
  </si>
  <si>
    <t>MT18-476-0767</t>
  </si>
  <si>
    <t>7325350765</t>
  </si>
  <si>
    <t>DS2C</t>
  </si>
  <si>
    <t>2PAX CHANGE TO 4PAX</t>
  </si>
  <si>
    <t>Neway Sarah</t>
  </si>
  <si>
    <t>GUAN/GUI ZHU</t>
  </si>
  <si>
    <t>646　387　4200</t>
  </si>
  <si>
    <t>LL147445</t>
  </si>
  <si>
    <t>SEAT#13-15</t>
  </si>
  <si>
    <t>E-557074</t>
  </si>
  <si>
    <t>3474266718</t>
  </si>
  <si>
    <t>LL148289</t>
  </si>
  <si>
    <t>汇成RAY</t>
  </si>
  <si>
    <t>Huang/Melissa</t>
  </si>
  <si>
    <t>347-393-8067</t>
  </si>
  <si>
    <t>LL148687</t>
  </si>
  <si>
    <t>seat#29.30.33-36</t>
  </si>
  <si>
    <t>MT18-476-6117</t>
  </si>
  <si>
    <t>9194391022;9197447231</t>
  </si>
  <si>
    <t xml:space="preserve">C.C.H Int'l Inc. </t>
  </si>
  <si>
    <t>9178189813</t>
  </si>
  <si>
    <t>DS2 仙人洞</t>
  </si>
  <si>
    <t>LL149231</t>
  </si>
  <si>
    <t>Z TRAVEL INT'L</t>
  </si>
  <si>
    <t>9172161091</t>
  </si>
  <si>
    <t>LL149293</t>
  </si>
  <si>
    <r>
      <rPr>
        <b/>
        <sz val="11"/>
        <color theme="1"/>
        <rFont val="Calibri"/>
        <family val="2"/>
      </rPr>
      <t xml:space="preserve">SEAT#23.24.28 </t>
    </r>
    <r>
      <rPr>
        <sz val="11"/>
        <color theme="1"/>
        <rFont val="Calibri"/>
        <family val="2"/>
      </rPr>
      <t>老人，晕车，请尽量安排前面的位子</t>
    </r>
  </si>
  <si>
    <t>AF18-477-4967</t>
  </si>
  <si>
    <t>347-701-7408;347-701-7410</t>
  </si>
  <si>
    <t>JOY TRAVEL</t>
  </si>
  <si>
    <t>347-690-9516</t>
  </si>
  <si>
    <t>LL149287</t>
  </si>
  <si>
    <t>2 PAX CHANGED TO 3 PAX</t>
  </si>
  <si>
    <t>公司STEPHANIE</t>
  </si>
  <si>
    <t>99546/A28517</t>
  </si>
  <si>
    <t>718-790-8281</t>
  </si>
  <si>
    <t>LL149521</t>
  </si>
  <si>
    <t>SEAT#37.38</t>
  </si>
  <si>
    <t>公司IVY</t>
  </si>
  <si>
    <t>99470/A28498</t>
  </si>
  <si>
    <t>646-388-2341</t>
  </si>
  <si>
    <t>LL149430</t>
  </si>
  <si>
    <t>SEAT#39.40.44 有2个老人家，如有前面位子请尽量安排</t>
  </si>
  <si>
    <t>AT14-477-7937</t>
  </si>
  <si>
    <t>9173702644;9175629988</t>
  </si>
  <si>
    <t>S-45464</t>
  </si>
  <si>
    <t>+1 9172542509</t>
  </si>
  <si>
    <t>LL149474</t>
  </si>
  <si>
    <t>brk change to ctt??</t>
  </si>
  <si>
    <t>Apple Travel-Alex 98586/LL148312X4PAX CXL</t>
  </si>
  <si>
    <t>AF16-477-8717</t>
  </si>
  <si>
    <t>6093568177</t>
  </si>
  <si>
    <t>AF09-477-9747</t>
  </si>
  <si>
    <t>2018898526;2012388071</t>
  </si>
  <si>
    <t>2019365631</t>
  </si>
  <si>
    <t>LL149653</t>
  </si>
  <si>
    <t>please try to arrange middle or fornt seat</t>
  </si>
  <si>
    <t>途牛-黄彦雄</t>
  </si>
  <si>
    <t>1018662807；李庆丰</t>
  </si>
  <si>
    <t>13527721758
18928900318</t>
  </si>
  <si>
    <t>LL149892</t>
  </si>
  <si>
    <t>FLU改成JCC</t>
  </si>
  <si>
    <t>DC2/DC2C (赏樱)</t>
  </si>
  <si>
    <t>FLUSHING 7:00 直发</t>
  </si>
  <si>
    <t>走四方</t>
  </si>
  <si>
    <t>86 13895188833
1 5709835556</t>
  </si>
  <si>
    <t>DC2C</t>
  </si>
  <si>
    <t>LL148485</t>
  </si>
  <si>
    <t>E-561307</t>
  </si>
  <si>
    <t>LL148955</t>
  </si>
  <si>
    <t xml:space="preserve">MT29-477-0847 </t>
  </si>
  <si>
    <t>516-450-1403;516-344-9886</t>
  </si>
  <si>
    <t>99267/A28462</t>
  </si>
  <si>
    <t>646-467-2655</t>
  </si>
  <si>
    <t>DC2</t>
  </si>
  <si>
    <t>LL149149</t>
  </si>
  <si>
    <r>
      <rPr>
        <b/>
        <sz val="11"/>
        <color rgb="FFFF0000"/>
        <rFont val="Calibri"/>
        <family val="2"/>
      </rPr>
      <t>SEAT#9-11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 
（原订#39.40.44);  DANIELZHANG家人, 如有 前面位置，请调整</t>
    </r>
  </si>
  <si>
    <t>ALL Chinstar Sean</t>
  </si>
  <si>
    <t>99217; gao weiying</t>
  </si>
  <si>
    <t>718-902-0509</t>
  </si>
  <si>
    <t>LL149077</t>
  </si>
  <si>
    <t>MT27-477-3947</t>
  </si>
  <si>
    <t>5164300045</t>
  </si>
  <si>
    <t>纳美KEN</t>
  </si>
  <si>
    <t>HUANG/MIAOWEI</t>
  </si>
  <si>
    <t>347-599-6233</t>
  </si>
  <si>
    <t>LL149140</t>
  </si>
  <si>
    <t>SEAT#32.35.36</t>
  </si>
  <si>
    <t>公司 Sherery</t>
  </si>
  <si>
    <t>99378/F21847</t>
  </si>
  <si>
    <t>646-239-3860</t>
  </si>
  <si>
    <t>LL149295</t>
  </si>
  <si>
    <r>
      <rPr>
        <b/>
        <sz val="11"/>
        <color theme="1"/>
        <rFont val="宋体"/>
        <family val="2"/>
        <scheme val="minor"/>
      </rPr>
      <t xml:space="preserve">SEAT#31 </t>
    </r>
    <r>
      <rPr>
        <sz val="11"/>
        <color theme="1"/>
        <rFont val="宋体"/>
        <family val="2"/>
        <scheme val="minor"/>
      </rPr>
      <t>(原订#39）</t>
    </r>
  </si>
  <si>
    <t>FEIYANG-AGENT261</t>
  </si>
  <si>
    <t>5516976831</t>
  </si>
  <si>
    <t>LL149325</t>
  </si>
  <si>
    <t>SEAT#29.30</t>
  </si>
  <si>
    <t>NEW UNITED(A)</t>
  </si>
  <si>
    <t>99406/95355</t>
  </si>
  <si>
    <t>917-446-6632</t>
  </si>
  <si>
    <t>LL149332</t>
  </si>
  <si>
    <t>SEAT#21-24.27.28</t>
  </si>
  <si>
    <t>NEW UNITED(B)</t>
  </si>
  <si>
    <t>99529/95362</t>
  </si>
  <si>
    <t>LL149503</t>
  </si>
  <si>
    <t>SEAT#40.43.44</t>
  </si>
  <si>
    <t xml:space="preserve"> AS14-477-6357</t>
  </si>
  <si>
    <t>9499290191</t>
  </si>
  <si>
    <t>AT08-477-7087</t>
  </si>
  <si>
    <t>5162051004</t>
  </si>
  <si>
    <t>1 7186639191</t>
  </si>
  <si>
    <t>DC2A</t>
  </si>
  <si>
    <t>LL149413</t>
  </si>
  <si>
    <t>Wannar Travel Inc</t>
  </si>
  <si>
    <t>99502/SV17040377884</t>
  </si>
  <si>
    <t>1 3198594504</t>
  </si>
  <si>
    <t>LL149464</t>
  </si>
  <si>
    <t>AT23-477-8037</t>
  </si>
  <si>
    <t>3474003125;3474003125</t>
  </si>
  <si>
    <t>SSY DORA</t>
  </si>
  <si>
    <t>T1575</t>
  </si>
  <si>
    <t>646- 479- 3299</t>
  </si>
  <si>
    <t>LL149548</t>
  </si>
  <si>
    <t>seat#41.42.45</t>
  </si>
  <si>
    <t>99568/F21895</t>
  </si>
  <si>
    <t>718-877-1534</t>
  </si>
  <si>
    <t>LL149549</t>
  </si>
  <si>
    <t>單女配房</t>
  </si>
  <si>
    <t>长城COCO</t>
  </si>
  <si>
    <t>QUAN/PETER</t>
  </si>
  <si>
    <t>917-622-0158</t>
  </si>
  <si>
    <t>LL149561</t>
  </si>
  <si>
    <t xml:space="preserve">座位尽量排前 </t>
  </si>
  <si>
    <t>99573/F21900</t>
  </si>
  <si>
    <t>646-964-8277</t>
  </si>
  <si>
    <t>LL149556</t>
  </si>
  <si>
    <t>99577/A28525</t>
  </si>
  <si>
    <t xml:space="preserve"> 347-601-8318/ 929-326-6681</t>
  </si>
  <si>
    <t>LL149563</t>
  </si>
  <si>
    <t>SEAT#46-48</t>
  </si>
  <si>
    <t>E-564700</t>
  </si>
  <si>
    <t>+1 9176923056</t>
  </si>
  <si>
    <t>LL149616</t>
  </si>
  <si>
    <t>BUS#4</t>
  </si>
  <si>
    <t>CTT+JCCC</t>
  </si>
  <si>
    <t>MF29-475-1547</t>
  </si>
  <si>
    <t xml:space="preserve"> 5516897632;5512263718</t>
  </si>
  <si>
    <t>MT16-475-9597</t>
  </si>
  <si>
    <t>5103293313;5103293313</t>
  </si>
  <si>
    <t xml:space="preserve">MT22-476-1237 </t>
  </si>
  <si>
    <t>8623335399</t>
  </si>
  <si>
    <t>99159/H17032923368</t>
  </si>
  <si>
    <t>1 9176032001</t>
  </si>
  <si>
    <t>LL149011</t>
  </si>
  <si>
    <t>MT12-477-3027</t>
  </si>
  <si>
    <t>2129827864;9172426208</t>
  </si>
  <si>
    <t>E-562876</t>
  </si>
  <si>
    <t>+1 2014241700</t>
  </si>
  <si>
    <t>LL149252</t>
  </si>
  <si>
    <t xml:space="preserve">5103458513 </t>
  </si>
  <si>
    <t>LL149260</t>
  </si>
  <si>
    <t>Jin Shi Travel今世</t>
  </si>
  <si>
    <t xml:space="preserve">99360/Lu , Fengfeng
</t>
  </si>
  <si>
    <t>2018058865</t>
  </si>
  <si>
    <t>LL149265</t>
  </si>
  <si>
    <t>AS27-477-6897</t>
  </si>
  <si>
    <t>3157288910</t>
  </si>
  <si>
    <t>AF14-477-8887</t>
  </si>
  <si>
    <t>9789305283</t>
  </si>
  <si>
    <t>AF12-477-8897</t>
  </si>
  <si>
    <t>8801696610</t>
  </si>
  <si>
    <t>E-563446</t>
  </si>
  <si>
    <t>+1 9149879311</t>
  </si>
  <si>
    <t>LL149347</t>
  </si>
  <si>
    <t>732-896-1596</t>
  </si>
  <si>
    <t>LL148512</t>
  </si>
  <si>
    <r>
      <rPr>
        <b/>
        <sz val="11"/>
        <color theme="1"/>
        <rFont val="宋体"/>
        <family val="2"/>
        <scheme val="minor"/>
      </rPr>
      <t xml:space="preserve">SEAT#13-19   </t>
    </r>
    <r>
      <rPr>
        <sz val="11"/>
        <color theme="1"/>
        <rFont val="宋体"/>
        <family val="2"/>
        <scheme val="minor"/>
      </rPr>
      <t>(原订# 25-31;  6pax change to 7pax 其中2位老人，请尽量安排前面位子。）</t>
    </r>
  </si>
  <si>
    <t>99655/F21916</t>
  </si>
  <si>
    <t>917-302-4356</t>
  </si>
  <si>
    <t>LL149671</t>
  </si>
  <si>
    <t>Friendship Adam</t>
  </si>
  <si>
    <t>FU/AILING</t>
  </si>
  <si>
    <t>917-392-7617</t>
  </si>
  <si>
    <t>LL149677</t>
  </si>
  <si>
    <t>NEXUS HOLIDAY-ANGELA</t>
  </si>
  <si>
    <t>ZHU/HONGXIANG</t>
  </si>
  <si>
    <t>646-821-7881，347-517-1277</t>
  </si>
  <si>
    <t>LL149670</t>
  </si>
  <si>
    <t>SEAT#41.42   请不要调位置</t>
  </si>
  <si>
    <t>长安QIAOQIAO</t>
  </si>
  <si>
    <t>SU/YEPING</t>
  </si>
  <si>
    <t>01186 13956972610   
紧急联络人：女儿 626 863 3326</t>
  </si>
  <si>
    <t>LL149788</t>
  </si>
  <si>
    <r>
      <t xml:space="preserve">SEAT#43.44 </t>
    </r>
    <r>
      <rPr>
        <b/>
        <sz val="11"/>
        <color rgb="FFFF0000"/>
        <rFont val="Calibri"/>
        <family val="2"/>
      </rPr>
      <t>DROP OFF FLU</t>
    </r>
  </si>
  <si>
    <t xml:space="preserve"> AS16-478-2087</t>
  </si>
  <si>
    <t>4792828605</t>
  </si>
  <si>
    <t>AF16-477-9047</t>
  </si>
  <si>
    <t>9179451265</t>
  </si>
  <si>
    <t>AT11-477-7217</t>
  </si>
  <si>
    <t xml:space="preserve"> 7187140517;5167109991</t>
  </si>
  <si>
    <t>Wonder Holding</t>
  </si>
  <si>
    <t>99899; LI,XIANXING</t>
  </si>
  <si>
    <t>215-882-0289</t>
  </si>
  <si>
    <t>PHI</t>
  </si>
  <si>
    <t>LL149988</t>
  </si>
  <si>
    <t>Multi Service Travel</t>
  </si>
  <si>
    <t xml:space="preserve">LIU/TAOLI </t>
  </si>
  <si>
    <t>917-642-2773</t>
  </si>
  <si>
    <t>LL149993</t>
  </si>
  <si>
    <t>NEW</t>
  </si>
  <si>
    <t>BUS#3</t>
  </si>
  <si>
    <t>CTT+BRK+EDI</t>
  </si>
  <si>
    <t xml:space="preserve">MF23-475-1507 </t>
  </si>
  <si>
    <t>3476817631</t>
  </si>
  <si>
    <t>S-45380</t>
  </si>
  <si>
    <t>+584146183921</t>
  </si>
  <si>
    <t>LL149171</t>
  </si>
  <si>
    <t>MT18-477-1717</t>
  </si>
  <si>
    <t>9292451675</t>
  </si>
  <si>
    <t>618-MING</t>
  </si>
  <si>
    <t>347-922-2819</t>
  </si>
  <si>
    <t>LL148023</t>
  </si>
  <si>
    <t>SEAT#21-24</t>
  </si>
  <si>
    <t>FT15-471-9617</t>
  </si>
  <si>
    <t>7325850544</t>
  </si>
  <si>
    <t xml:space="preserve">99260/A28456 </t>
  </si>
  <si>
    <t>646-696-9345</t>
  </si>
  <si>
    <t>LL149137</t>
  </si>
  <si>
    <r>
      <t xml:space="preserve">SEAT#19.20.    </t>
    </r>
    <r>
      <rPr>
        <sz val="11"/>
        <color theme="1"/>
        <rFont val="宋体"/>
        <family val="2"/>
        <scheme val="minor"/>
      </rPr>
      <t>（原#29.30. 3人改成2人)</t>
    </r>
  </si>
  <si>
    <t>AT12-477-7337</t>
  </si>
  <si>
    <t>2032529128</t>
  </si>
  <si>
    <t>S-45458</t>
  </si>
  <si>
    <t>+1 8457283922</t>
  </si>
  <si>
    <t>LL149470</t>
  </si>
  <si>
    <t>VIP BUS -TINGTING(A)</t>
  </si>
  <si>
    <t>99576/007396</t>
  </si>
  <si>
    <t>347-553-7072</t>
  </si>
  <si>
    <t>LL149562</t>
  </si>
  <si>
    <t>SEAT#25-31</t>
  </si>
  <si>
    <t>VIP BUS -TINGTING(B)</t>
  </si>
  <si>
    <t>99643/007396
GAO/PEI LIAN</t>
  </si>
  <si>
    <t>LL149656</t>
  </si>
  <si>
    <t>HESTER TRAVEL</t>
  </si>
  <si>
    <t>HE， JIN HUA</t>
  </si>
  <si>
    <t>917-306-5467</t>
  </si>
  <si>
    <t>LL149559</t>
  </si>
  <si>
    <r>
      <t>SEAT#15.16</t>
    </r>
    <r>
      <rPr>
        <sz val="11"/>
        <color theme="1"/>
        <rFont val="宋体"/>
        <family val="2"/>
        <scheme val="minor"/>
      </rPr>
      <t xml:space="preserve">   (原订#25.26）</t>
    </r>
  </si>
  <si>
    <t>AF21-477-9457</t>
  </si>
  <si>
    <t>9176240924</t>
  </si>
  <si>
    <t>99677/A28536</t>
  </si>
  <si>
    <t>3474811195</t>
  </si>
  <si>
    <t>LL149711</t>
  </si>
  <si>
    <t>848-214-0946</t>
  </si>
  <si>
    <t>LL149672</t>
  </si>
  <si>
    <t xml:space="preserve">My kid is infant </t>
  </si>
  <si>
    <t>AS18-478-2407</t>
  </si>
  <si>
    <t>9173469498</t>
  </si>
  <si>
    <t>E-556726</t>
  </si>
  <si>
    <t>8175010520</t>
  </si>
  <si>
    <t>LL148248</t>
  </si>
  <si>
    <t>金色susan</t>
  </si>
  <si>
    <t>99900/995</t>
  </si>
  <si>
    <t>718-559-9497</t>
  </si>
  <si>
    <t>LL149986</t>
  </si>
  <si>
    <t>已告知代理 BUS#3 导游电话#</t>
  </si>
  <si>
    <t>DC2C+ 美东</t>
  </si>
  <si>
    <t>BOJ1</t>
  </si>
  <si>
    <t>USITRIIP</t>
  </si>
  <si>
    <t>EC162611</t>
  </si>
  <si>
    <t xml:space="preserve">1 304-376-1572 </t>
  </si>
  <si>
    <t>DX:0.1</t>
  </si>
  <si>
    <t>SPC</t>
  </si>
  <si>
    <t>美东J团客人，4/8请导游到酒店接客人参加DC2.</t>
  </si>
  <si>
    <t>BOJ2</t>
  </si>
  <si>
    <t>EC162777</t>
  </si>
  <si>
    <t>1-6478690415</t>
  </si>
  <si>
    <t>DX:1</t>
  </si>
  <si>
    <t>E-538426</t>
  </si>
  <si>
    <t>61 412314373</t>
  </si>
  <si>
    <t>LL145586</t>
  </si>
  <si>
    <t xml:space="preserve">front seat if possible </t>
  </si>
  <si>
    <t>98349/A28298</t>
  </si>
  <si>
    <t>347-784-4691;718-549-3325</t>
  </si>
  <si>
    <t>LL148064</t>
  </si>
  <si>
    <t>SEAT#16-20</t>
  </si>
  <si>
    <t>99169/A28435</t>
  </si>
  <si>
    <t>646-861-9460</t>
  </si>
  <si>
    <t>LL149027</t>
  </si>
  <si>
    <t>SEAT#13.14.15</t>
  </si>
  <si>
    <t>VIP BUS TOUR-JANET</t>
  </si>
  <si>
    <t>917-246-3396</t>
  </si>
  <si>
    <t>LL148215</t>
  </si>
  <si>
    <t xml:space="preserve">SEAT#25.26.27   </t>
  </si>
  <si>
    <t>E-561223</t>
  </si>
  <si>
    <t>2036130309</t>
  </si>
  <si>
    <t>LL148937</t>
  </si>
  <si>
    <t>6A</t>
  </si>
  <si>
    <t>E-558022</t>
  </si>
  <si>
    <t>1 4015724426</t>
  </si>
  <si>
    <t>LL149541</t>
  </si>
  <si>
    <t>7B</t>
  </si>
  <si>
    <t>E-564343</t>
  </si>
  <si>
    <t>+1 646-464-5523</t>
  </si>
  <si>
    <t>LL149483</t>
  </si>
  <si>
    <t>170405-360737-455965-0 CN</t>
  </si>
  <si>
    <t>+1-6467266430</t>
  </si>
  <si>
    <t>LL149665</t>
  </si>
  <si>
    <t>團：华盛顿DC + 仙人洞 2 天</t>
  </si>
  <si>
    <t>團：华盛顿2 天+ DC 赏樱 (DC2C)</t>
  </si>
  <si>
    <t xml:space="preserve">97874/3310684855/TD34716 </t>
  </si>
  <si>
    <t>13795206868</t>
  </si>
  <si>
    <t>WP1</t>
  </si>
  <si>
    <t>LL147471</t>
  </si>
  <si>
    <t>C-596508-CN</t>
  </si>
  <si>
    <t>13890968733</t>
  </si>
  <si>
    <t>LL149192</t>
  </si>
  <si>
    <t>09:00 法拉盛, 时代广场change to flu</t>
  </si>
  <si>
    <t>99505/TD36506/3478507854</t>
  </si>
  <si>
    <t>13818039092</t>
  </si>
  <si>
    <t>LL149473</t>
  </si>
  <si>
    <t>9:00AM  时代广场</t>
  </si>
  <si>
    <t xml:space="preserve">DM Investment Management Inc </t>
  </si>
  <si>
    <t>99830/2100178201704072848940</t>
  </si>
  <si>
    <t>18602024987</t>
  </si>
  <si>
    <t>LL149916</t>
  </si>
  <si>
    <t>99887/A28575</t>
  </si>
  <si>
    <t>86-13509015931</t>
  </si>
  <si>
    <t>LL149970</t>
  </si>
  <si>
    <t>公司Ticket Dept/Ctrip</t>
  </si>
  <si>
    <t>團：Woodbury 奥特莱斯一日游 (WP1)</t>
  </si>
  <si>
    <t>日期：4-8-2017</t>
  </si>
  <si>
    <t>團：佛州八天開心A團(FL8A)</t>
  </si>
  <si>
    <t>请提醒代理： 佛州8天团所有景点门票，参团客人必须要跟出团导游购买； 不得自行带票，或 提前通过网站预订来参团</t>
  </si>
  <si>
    <t>座位不固定安排， 每天轮换</t>
  </si>
  <si>
    <r>
      <t>E-539803；</t>
    </r>
    <r>
      <rPr>
        <sz val="11"/>
        <color rgb="FFFF0000"/>
        <rFont val="宋体"/>
        <family val="2"/>
        <scheme val="minor"/>
      </rPr>
      <t>Kowshilla Persaud</t>
    </r>
  </si>
  <si>
    <t>1 3476071063</t>
  </si>
  <si>
    <t>FL8A</t>
  </si>
  <si>
    <t>LL147654</t>
  </si>
  <si>
    <r>
      <t xml:space="preserve">E-541267； </t>
    </r>
    <r>
      <rPr>
        <sz val="11"/>
        <color rgb="FFFF0000"/>
        <rFont val="宋体"/>
        <family val="2"/>
        <scheme val="minor"/>
      </rPr>
      <t>Musthaq Hosein</t>
    </r>
  </si>
  <si>
    <t>347-2133663</t>
  </si>
  <si>
    <t>LL147655</t>
  </si>
  <si>
    <r>
      <t xml:space="preserve">97568/F21423； </t>
    </r>
    <r>
      <rPr>
        <sz val="11"/>
        <color rgb="FFFF0000"/>
        <rFont val="宋体"/>
        <family val="2"/>
        <scheme val="minor"/>
      </rPr>
      <t>CHAI, DENNIS</t>
    </r>
  </si>
  <si>
    <t>646-361-2588</t>
  </si>
  <si>
    <t>LL147118</t>
  </si>
  <si>
    <t>客人晕车严重，麻烦尽量安排前一点</t>
  </si>
  <si>
    <r>
      <t>97665/A28178；</t>
    </r>
    <r>
      <rPr>
        <sz val="11"/>
        <color rgb="FFFF0000"/>
        <rFont val="宋体"/>
        <family val="2"/>
        <scheme val="minor"/>
      </rPr>
      <t>FUNG, JASON</t>
    </r>
  </si>
  <si>
    <t>646-739-4097</t>
  </si>
  <si>
    <t>LL147335</t>
  </si>
  <si>
    <t>单男求配房</t>
  </si>
  <si>
    <r>
      <t xml:space="preserve">97763; </t>
    </r>
    <r>
      <rPr>
        <sz val="11"/>
        <color rgb="FFFF0000"/>
        <rFont val="宋体"/>
        <family val="2"/>
        <scheme val="minor"/>
      </rPr>
      <t>WANG/WINNIE</t>
    </r>
  </si>
  <si>
    <t>917-400-1290</t>
  </si>
  <si>
    <t>LL147334</t>
  </si>
  <si>
    <t>VANGUARD-LULU</t>
  </si>
  <si>
    <r>
      <t>98090；</t>
    </r>
    <r>
      <rPr>
        <sz val="11"/>
        <color rgb="FFFF0000"/>
        <rFont val="宋体"/>
        <family val="2"/>
        <scheme val="minor"/>
      </rPr>
      <t xml:space="preserve"> YE/FEI</t>
    </r>
  </si>
  <si>
    <t>917-388-0793</t>
  </si>
  <si>
    <t>LL147767</t>
  </si>
  <si>
    <r>
      <t>98247/A28283；</t>
    </r>
    <r>
      <rPr>
        <sz val="11"/>
        <color rgb="FFFF0000"/>
        <rFont val="宋体"/>
        <family val="2"/>
        <scheme val="minor"/>
      </rPr>
      <t>CHOI, FUN</t>
    </r>
  </si>
  <si>
    <t>917-587-4933</t>
  </si>
  <si>
    <t>LL147930</t>
  </si>
  <si>
    <r>
      <t xml:space="preserve">98222/F21536； </t>
    </r>
    <r>
      <rPr>
        <sz val="11"/>
        <color rgb="FFFF0000"/>
        <rFont val="宋体"/>
        <family val="2"/>
        <scheme val="minor"/>
      </rPr>
      <t>TAN, JUN</t>
    </r>
  </si>
  <si>
    <t>917-346-0908</t>
  </si>
  <si>
    <t>LL147906</t>
  </si>
  <si>
    <t>NEW UNITED-ELVA</t>
  </si>
  <si>
    <r>
      <t>98728/95335；</t>
    </r>
    <r>
      <rPr>
        <sz val="11"/>
        <color rgb="FFFF0000"/>
        <rFont val="宋体"/>
        <family val="2"/>
        <scheme val="minor"/>
      </rPr>
      <t>FENGMAO TAN</t>
    </r>
  </si>
  <si>
    <t>917-859-5913</t>
  </si>
  <si>
    <t>LL148454</t>
  </si>
  <si>
    <t>公司 Venus/JENNY</t>
  </si>
  <si>
    <r>
      <t>98729/A28372；</t>
    </r>
    <r>
      <rPr>
        <sz val="11"/>
        <color rgb="FFFF0000"/>
        <rFont val="宋体"/>
        <family val="2"/>
        <scheme val="minor"/>
      </rPr>
      <t>ZHENG, SANDRA XIUXIA</t>
    </r>
  </si>
  <si>
    <t>646-334-6729</t>
  </si>
  <si>
    <t>LL148455</t>
  </si>
  <si>
    <t>公司JIMIGO</t>
  </si>
  <si>
    <r>
      <t>98864/A28399；</t>
    </r>
    <r>
      <rPr>
        <sz val="11"/>
        <color rgb="FFFF0000"/>
        <rFont val="宋体"/>
        <family val="2"/>
        <scheme val="minor"/>
      </rPr>
      <t>ZHANG, YONGQUAN</t>
    </r>
  </si>
  <si>
    <t>718-759-7355</t>
  </si>
  <si>
    <t>LL148646</t>
  </si>
  <si>
    <t>有一个客人晕车，麻烦轮位时尽量安排前面一点的</t>
  </si>
  <si>
    <t>LLL INT'L</t>
  </si>
  <si>
    <r>
      <t xml:space="preserve">98886; </t>
    </r>
    <r>
      <rPr>
        <sz val="11"/>
        <color rgb="FFFF0000"/>
        <rFont val="宋体"/>
        <family val="2"/>
        <scheme val="minor"/>
      </rPr>
      <t>NG/JOWENG</t>
    </r>
  </si>
  <si>
    <t>732-986-7339</t>
  </si>
  <si>
    <t>LL148672</t>
  </si>
  <si>
    <t>鳴揚 Fion</t>
  </si>
  <si>
    <r>
      <t>98989/37675；</t>
    </r>
    <r>
      <rPr>
        <sz val="11"/>
        <color rgb="FFFF0000"/>
        <rFont val="宋体"/>
        <family val="2"/>
        <scheme val="minor"/>
      </rPr>
      <t>zhao/feng chan</t>
    </r>
  </si>
  <si>
    <t>9173763335 /631-578-2273</t>
  </si>
  <si>
    <t>LL148805</t>
  </si>
  <si>
    <t>LCC Doris</t>
  </si>
  <si>
    <t>DAVID WONG</t>
  </si>
  <si>
    <t xml:space="preserve">718-236-6352     </t>
  </si>
  <si>
    <t>LL148883</t>
  </si>
  <si>
    <r>
      <t>98902/F21741；</t>
    </r>
    <r>
      <rPr>
        <sz val="11"/>
        <color rgb="FFFF0000"/>
        <rFont val="宋体"/>
        <family val="2"/>
        <scheme val="minor"/>
      </rPr>
      <t>ZHU, QING TIAN</t>
    </r>
  </si>
  <si>
    <t>917-669-7261</t>
  </si>
  <si>
    <t>LL148700</t>
  </si>
  <si>
    <t xml:space="preserve">LLL INT'L-KAREN </t>
  </si>
  <si>
    <t>CHILING NG</t>
  </si>
  <si>
    <t>718-886-5326</t>
  </si>
  <si>
    <t>LL148975</t>
  </si>
  <si>
    <t>代理參團</t>
  </si>
  <si>
    <r>
      <t xml:space="preserve">99208; </t>
    </r>
    <r>
      <rPr>
        <sz val="11"/>
        <color rgb="FFFF0000"/>
        <rFont val="宋体"/>
        <family val="2"/>
        <scheme val="minor"/>
      </rPr>
      <t>DONG/ZHIQIN</t>
    </r>
  </si>
  <si>
    <t>917-969-9713</t>
  </si>
  <si>
    <t>LL149065</t>
  </si>
  <si>
    <r>
      <t>99272/</t>
    </r>
    <r>
      <rPr>
        <sz val="11"/>
        <color rgb="FFFF0000"/>
        <rFont val="宋体"/>
        <family val="2"/>
        <scheme val="minor"/>
      </rPr>
      <t>liu/jie</t>
    </r>
  </si>
  <si>
    <t>331-980-2679</t>
  </si>
  <si>
    <t>LL149155</t>
  </si>
  <si>
    <t xml:space="preserve">Wannar Travel Inc </t>
  </si>
  <si>
    <r>
      <t xml:space="preserve">99341; </t>
    </r>
    <r>
      <rPr>
        <sz val="11"/>
        <color rgb="FFFF0000"/>
        <rFont val="宋体"/>
        <family val="2"/>
        <scheme val="minor"/>
      </rPr>
      <t>Caiping Qin</t>
    </r>
  </si>
  <si>
    <t>+1 6464075676</t>
  </si>
  <si>
    <t>LL149233</t>
  </si>
  <si>
    <t>4/1 已告知 ELLA , 客人房间已增长到22间。  ELLA 已回 OK</t>
  </si>
  <si>
    <t xml:space="preserve">日期: </t>
  </si>
  <si>
    <t>*BROOKLYN 7:00 (接客人送到唐人街)</t>
  </si>
  <si>
    <t>備註</t>
  </si>
  <si>
    <t xml:space="preserve">*East Brunswick 7:00 </t>
  </si>
  <si>
    <t>海伦SHIRLEY</t>
  </si>
  <si>
    <t>LIU/SHANZONG</t>
  </si>
  <si>
    <t>917-691-8287</t>
  </si>
  <si>
    <t>LL150001</t>
  </si>
  <si>
    <t>Departure Date : 4/8/2017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</si>
  <si>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</si>
  <si>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</si>
  <si>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</si>
  <si>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</si>
  <si>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</si>
  <si>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</si>
  <si>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</si>
  <si>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</si>
  <si>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</si>
  <si>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</si>
  <si>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</si>
  <si>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</si>
  <si>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1CB1</t>
  </si>
  <si>
    <t xml:space="preserve">(配)($4/P)j&amp;f tours 61 (2063)/steven 9177575528 </t>
  </si>
  <si>
    <t>BLAKE WANG</t>
  </si>
  <si>
    <t>929-329-8318</t>
  </si>
  <si>
    <t>7AM直接到唐人街</t>
  </si>
  <si>
    <t>FRANK YE</t>
  </si>
  <si>
    <t>917-963-7254</t>
  </si>
  <si>
    <t>2CB1</t>
  </si>
  <si>
    <t>(配) ($4/P)unitourexpress/skw 61 (210)/James 杨 718-877-3301</t>
  </si>
  <si>
    <t>HARVEY JAU</t>
  </si>
  <si>
    <t>562-652-8661</t>
  </si>
  <si>
    <t>1CB2-A</t>
  </si>
  <si>
    <t>(配)($4/P)GARDEN TOUR 高顶 16 (851)/Michael Zhi 646-247-9878</t>
  </si>
  <si>
    <t xml:space="preserve">REX LIN </t>
  </si>
  <si>
    <t>646-644-8782</t>
  </si>
  <si>
    <t>Comfort Inn Capital Beltway</t>
  </si>
  <si>
    <t>FLU 6:45</t>
  </si>
  <si>
    <t>2CB2-B</t>
  </si>
  <si>
    <t>(配) ($4/P)unitourexpress 57/Johnson 917-960-1668</t>
  </si>
  <si>
    <t>MIKE LEE</t>
  </si>
  <si>
    <t>917-755-5986</t>
  </si>
  <si>
    <t>3CB2-C</t>
  </si>
  <si>
    <t>(配)($4/P) sameric tour 56(1106)/徐学文 718-926-5132</t>
  </si>
  <si>
    <t>CAYDEN HUANG</t>
  </si>
  <si>
    <t>917-860-5977</t>
  </si>
  <si>
    <t>Holiday Inn Gaithersburg</t>
  </si>
  <si>
    <t>BRK 6:45</t>
  </si>
  <si>
    <t>1DC2C+EC(4/5*BUS#11)</t>
  </si>
  <si>
    <t>(配)($4/P) coach america 57 ( 302) / 云飞 917-569-3131</t>
  </si>
  <si>
    <t>FELIX XU</t>
  </si>
  <si>
    <t>917-971-7893</t>
  </si>
  <si>
    <t>FLU 7:00直发</t>
  </si>
  <si>
    <t>2DC2C</t>
  </si>
  <si>
    <t>(配) ($4/P) jovial world corp 57 (100)/henry 6462623902</t>
  </si>
  <si>
    <t>JANE WEI</t>
  </si>
  <si>
    <t>989-854-1758</t>
  </si>
  <si>
    <t>Red Roof Inn Rockville</t>
  </si>
  <si>
    <t>FLUSHING 7:00 直发; FLU --56 PAX</t>
  </si>
  <si>
    <t>3DC2C</t>
  </si>
  <si>
    <t>(配) ($4/P)lily travel service(A TOP BUS) 61 (113) /华DEE 917-330-9809</t>
  </si>
  <si>
    <t xml:space="preserve">ALEX LIU </t>
  </si>
  <si>
    <t>631-997-8888</t>
  </si>
  <si>
    <t>4DC2C*</t>
  </si>
  <si>
    <t>(配) ($4/P)m&amp;y 61 (363)/quan 3472196665</t>
  </si>
  <si>
    <t>VINCENT CHEN</t>
  </si>
  <si>
    <t>917-756-1029</t>
  </si>
  <si>
    <t>Comfort Inn Shady Grove</t>
  </si>
  <si>
    <t>($4/P)black hawk transportation 58 (1102)/Alex 407-986-9686</t>
  </si>
  <si>
    <t>SEAN LU</t>
  </si>
  <si>
    <t>917-208-7030</t>
  </si>
  <si>
    <t>Quality Inn Tysons Corner</t>
  </si>
  <si>
    <t>1BO2</t>
  </si>
  <si>
    <t>(配) ($4/P)long lucky 56(006)/Simon 347-992-7912</t>
  </si>
  <si>
    <t>VIVIAN LI</t>
  </si>
  <si>
    <t>917-676-5106</t>
  </si>
  <si>
    <t>Quality Inn &amp; Suites Lexington</t>
  </si>
  <si>
    <t>1NF2</t>
  </si>
  <si>
    <t>(配)($4/P)cus tour (aa) 59 (1119) / jun 竣 212-920-4547</t>
  </si>
  <si>
    <t>STEPHANIE HU</t>
  </si>
  <si>
    <t>973-718-0448</t>
  </si>
  <si>
    <t>Red Roof Plus+ University at Buffalo - Amherst</t>
  </si>
  <si>
    <t>2NF2</t>
  </si>
  <si>
    <t>(配) ($4/P) garden tour 61 (2218)/ 肥仔 jess 917-224-1213</t>
  </si>
  <si>
    <t>EMILY HUANG</t>
  </si>
  <si>
    <t>917-291-2321</t>
  </si>
  <si>
    <t>Red Roof Inn Buffalo - Niagara Airport</t>
  </si>
  <si>
    <t>3NT2</t>
  </si>
  <si>
    <t>($4/P)world one bus inc 56(566)/ 孙 917-756-6111</t>
  </si>
  <si>
    <t>REBECCA LIU</t>
  </si>
  <si>
    <t>517-348-2799</t>
  </si>
  <si>
    <t>RIT Inn &amp; Conference Center</t>
  </si>
  <si>
    <t>已跟票务部confirm， 千岛船确认4/8 开船，
 NT2 酒店可以确认安排住Rochester ( by frances 4/4)</t>
  </si>
  <si>
    <t>1FL8A</t>
  </si>
  <si>
    <t>(配) ($4/P)j&amp;f tours transportation 61 (2063)/wen(martin) 646-708-6090</t>
  </si>
  <si>
    <t>HAO WU</t>
  </si>
  <si>
    <t>347-596-9597</t>
  </si>
  <si>
    <t>DAY1:Holiday Inn Express of Downtown Wilson, NC
DAY2:Lexington Daytona Beach 
DAY3-5:Park Inn by Radisson Resort and Conference Center
DAY 6:Lexington Daytona Beach 
DAY7:Holiday Inn Express of Downtown Wilson, NC</t>
  </si>
  <si>
    <t>1WP1</t>
  </si>
  <si>
    <t>转给一凡 (718-888-1016)</t>
  </si>
  <si>
    <t>1NY1</t>
  </si>
  <si>
    <t>(配)($4/P)N. A. C. INC 高頂 14 (804)/啊瑋718-427-6444</t>
  </si>
  <si>
    <t>CHLOE LONG</t>
  </si>
  <si>
    <t>917-951-6598</t>
  </si>
  <si>
    <t>2NY1</t>
  </si>
  <si>
    <t>(配)($4/P)N. A. C. INC 高頂 14 (701)/Andy Chen 917-517-6392</t>
  </si>
  <si>
    <t>司兼导</t>
  </si>
  <si>
    <t>EC</t>
  </si>
  <si>
    <t>1.WP1</t>
  </si>
  <si>
    <t>(配)($4/P)N. A. C. INC 高頂 14 (704)/LIANG JIN J 917-837-6088</t>
  </si>
  <si>
    <t>MARK WANG</t>
  </si>
  <si>
    <t>347-379-3345</t>
  </si>
  <si>
    <t>2.WP1</t>
  </si>
  <si>
    <t>N/A</t>
  </si>
  <si>
    <t xml:space="preserve">MARS ZHENG </t>
  </si>
  <si>
    <t>917-923-9915</t>
  </si>
  <si>
    <t>(配)($4/P)GARDEN TOUR 高顶 16 (850)/Joe (Zhou) Lin 917-362-7078</t>
  </si>
  <si>
    <t>WINDY XIE</t>
  </si>
  <si>
    <t>347-946-4447</t>
  </si>
  <si>
    <t>#9 康宁一天接驳</t>
  </si>
  <si>
    <t>(配)($4/P)N. A. C. INC 高頂 14 (705)/KRIS NING 347-567-8680</t>
  </si>
  <si>
    <t>HENRY LIN</t>
  </si>
  <si>
    <t>347-925-1035</t>
  </si>
  <si>
    <t>#1 UJM</t>
  </si>
  <si>
    <t>(配) ($4/P)unitourexpress/skw 61(308)/ 阿迪347-399-6363</t>
  </si>
  <si>
    <t xml:space="preserve">JUNE LI </t>
  </si>
  <si>
    <t>646-220-2978</t>
  </si>
  <si>
    <t>Days Hotel East Brunswick</t>
  </si>
  <si>
    <t>#3 AP6DTF+ETF</t>
  </si>
  <si>
    <t>(配) ($4/P) d&amp;w 61(323)/ 李 917-650-7885</t>
  </si>
  <si>
    <t>LEON LI</t>
  </si>
  <si>
    <t xml:space="preserve"> 347-781-7072</t>
  </si>
  <si>
    <t>2ND STOP:CTT</t>
  </si>
  <si>
    <t>APA Hotel Woodbridge</t>
  </si>
  <si>
    <t>#4 AP6DTF+WHTF</t>
  </si>
  <si>
    <t>(配) ($4/P)m&amp;y 61（383/chen 917-681-3319</t>
  </si>
  <si>
    <t xml:space="preserve">ANDY DAY </t>
  </si>
  <si>
    <t>917-302-2287</t>
  </si>
  <si>
    <t>DC</t>
  </si>
  <si>
    <t>#1AN2</t>
  </si>
  <si>
    <t xml:space="preserve">配 15座高顶 / 司兼导  </t>
  </si>
  <si>
    <t>LEON XUE</t>
  </si>
  <si>
    <t>571-315-6142</t>
  </si>
  <si>
    <t xml:space="preserve">#3 DC1 </t>
  </si>
  <si>
    <t xml:space="preserve">配MINI VAN / 司兼导 </t>
  </si>
  <si>
    <t xml:space="preserve">KEI CHAN </t>
  </si>
  <si>
    <t>571-278-8421</t>
  </si>
  <si>
    <t>#4 AN2</t>
  </si>
  <si>
    <t xml:space="preserve">  / 司兼导 </t>
  </si>
  <si>
    <t xml:space="preserve">Gary LIU </t>
  </si>
  <si>
    <t>678-887-1520</t>
  </si>
  <si>
    <t xml:space="preserve">SM3 </t>
  </si>
  <si>
    <t xml:space="preserve">配15座高顶 / 司兼导 </t>
  </si>
  <si>
    <t xml:space="preserve">Dani Yiliyaer </t>
  </si>
  <si>
    <t>571-275-9645</t>
  </si>
  <si>
    <t>包團</t>
  </si>
  <si>
    <t>CH04002MIA-B</t>
  </si>
  <si>
    <t>7VAN/Jessica Du（857-352-3128） jessicadu928@gmail.com</t>
  </si>
  <si>
    <t>NA</t>
  </si>
  <si>
    <t>MIA</t>
  </si>
  <si>
    <t>4/8 AA29  MIA  12:54</t>
  </si>
  <si>
    <t>4/8 NCL ESCAPE, 1509 N Cruise Blvd, Miami, FL 33132</t>
  </si>
  <si>
    <t>自由女神NA    西点军校NA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</si>
  <si>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</si>
  <si>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</si>
  <si>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</si>
  <si>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</si>
  <si>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</si>
  <si>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</si>
  <si>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</si>
  <si>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AP</t>
  </si>
  <si>
    <t>(配)($4/P)N. A. C. INC 平頂 11 (302) /Liang Sir 347-880-4034</t>
  </si>
  <si>
    <t>OFF</t>
  </si>
  <si>
    <t>(配) ($4/P)N. A. C. INC 平頂 11 (305)/Lin Sir347-324-9366</t>
  </si>
  <si>
    <t>(配) ($4/P)N. A. C. INC 平頂 11 (306)/Pan Sir 347-985-5328</t>
  </si>
  <si>
    <t>(配) ($4/P)N. A. C. INC 平頂 11 (307)/Franky Wu (347) 200-2347</t>
  </si>
  <si>
    <t>(配)($4/P)LITTLE RED HAT 平頂 10 (202) /G.E 347-992-1138</t>
  </si>
  <si>
    <t>(配)($4/P)LITTLE RED HAT 平頂 10 (203)/Sean Chen 917-215-1387</t>
  </si>
  <si>
    <t>(配) ($4/P)N. A. C. INC 平頂 9 (301)/Presely Wong 646-217-9779</t>
  </si>
  <si>
    <t>(配) ($4/P)N. A. C. INC 平頂 9 (301)/John He 718-808-5222</t>
  </si>
  <si>
    <t>接機人员</t>
  </si>
  <si>
    <t>唐人街安排</t>
  </si>
  <si>
    <t>KEN FUNG</t>
  </si>
  <si>
    <t>561-543-9237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</si>
  <si>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</si>
  <si>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</si>
  <si>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</si>
  <si>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EDDIE PENG</t>
  </si>
  <si>
    <t>718-808-3868</t>
  </si>
  <si>
    <t>辦公室秩序維護員</t>
  </si>
  <si>
    <t>在辦公室指引客人去洗手間，並不要讓客人走進
員工工作範圍。</t>
  </si>
  <si>
    <t>WENDY WEN</t>
  </si>
  <si>
    <t>646-671-2298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</si>
  <si>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</si>
  <si>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</si>
  <si>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ALLEN ZHAO</t>
  </si>
  <si>
    <t>347-327-2786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</si>
  <si>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</si>
  <si>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</si>
  <si>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CECILIA WU</t>
  </si>
  <si>
    <t>917-319-7366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</si>
  <si>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</si>
  <si>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MAX LIANG</t>
  </si>
  <si>
    <t>646-251-5779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</si>
  <si>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</si>
  <si>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</si>
  <si>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t>JASON SIU</t>
  </si>
  <si>
    <t>212-810-6590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</si>
  <si>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</si>
  <si>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t>VINCENT ZHENG</t>
  </si>
  <si>
    <t>917-855-9313</t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</si>
  <si>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</si>
  <si>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</si>
  <si>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</si>
  <si>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</si>
  <si>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</si>
  <si>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</si>
  <si>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</si>
  <si>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</si>
  <si>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</si>
  <si>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SUKI WANG</t>
  </si>
  <si>
    <t>212-300-3115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</si>
  <si>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</si>
  <si>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</si>
  <si>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</si>
  <si>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KARY FAYE</t>
  </si>
  <si>
    <t>917-916-4821</t>
  </si>
  <si>
    <t>6:15am 站在敦城酒店门口，指引客人 8:00am在敦城门口专门负责
WP1/BO2/AC3/MV2/MV3的客人</t>
  </si>
  <si>
    <t>SIMON CHEN</t>
  </si>
  <si>
    <t>347-400-8110</t>
  </si>
  <si>
    <t>敦城电脑查询员A(查巴士号码,按标准写好交给3号)</t>
  </si>
  <si>
    <t xml:space="preserve">NICK YAO </t>
  </si>
  <si>
    <t>718-207-6048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</si>
  <si>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</si>
  <si>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</si>
  <si>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</si>
  <si>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</si>
  <si>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</si>
  <si>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LIDI LI</t>
  </si>
  <si>
    <t>347-781-2702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</si>
  <si>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</si>
  <si>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RACHEL YOU</t>
  </si>
  <si>
    <t>917-963-4233</t>
  </si>
  <si>
    <r>
      <rPr>
        <sz val="11"/>
        <color theme="1"/>
        <rFont val="宋体"/>
        <family val="2"/>
      </rPr>
      <t>負責SHUTTLE BUS#1</t>
    </r>
  </si>
  <si>
    <t>JIM HUANG</t>
  </si>
  <si>
    <t>917-856-2952</t>
  </si>
  <si>
    <r>
      <rPr>
        <sz val="11"/>
        <color theme="1"/>
        <rFont val="宋体"/>
        <family val="2"/>
      </rPr>
      <t>負責SHUTTLE BUS#2</t>
    </r>
  </si>
  <si>
    <t>JAYANT HUANG</t>
  </si>
  <si>
    <t>646-288-3863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</si>
  <si>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</si>
  <si>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</si>
  <si>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</si>
  <si>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</si>
  <si>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</si>
  <si>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TONY YANG</t>
  </si>
  <si>
    <t>908-917-1265</t>
  </si>
  <si>
    <t>6:30-9:30</t>
  </si>
  <si>
    <t>EDI  7:00 TO JCC</t>
  </si>
  <si>
    <t>Franky Wu (347) 200-2347（车上会有4个美东客人一起送往JCC）</t>
  </si>
  <si>
    <t>JCC安排</t>
  </si>
  <si>
    <t>JACK RUAN</t>
  </si>
  <si>
    <t>646-919-8338</t>
  </si>
  <si>
    <t>Brooklyn安排</t>
  </si>
  <si>
    <t>BENNY CHEN</t>
  </si>
  <si>
    <t>718-501-9167</t>
  </si>
  <si>
    <t>WOODBURY安排</t>
  </si>
  <si>
    <t>NEW TOUR FOR WOODBURY</t>
  </si>
  <si>
    <t xml:space="preserve">(配)($4/P)N. A. C. INC 高頂 14 (704)/LIANG JIN J 917-837-6088 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</si>
  <si>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</si>
  <si>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</si>
  <si>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</si>
  <si>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</si>
  <si>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</si>
  <si>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</si>
  <si>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</si>
  <si>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</si>
  <si>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</si>
  <si>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</si>
  <si>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</si>
  <si>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</si>
  <si>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</si>
  <si>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</si>
  <si>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</si>
  <si>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Days Hotel East Brunswick 2N</t>
  </si>
  <si>
    <t>WE1</t>
  </si>
  <si>
    <t>Chompoonuch Prompiriyapong</t>
  </si>
  <si>
    <t>TOURS4FUN(E-546307)</t>
  </si>
  <si>
    <t>JFK</t>
  </si>
  <si>
    <t>AA222</t>
  </si>
  <si>
    <t>CT</t>
  </si>
  <si>
    <t>AP7WE</t>
  </si>
  <si>
    <t xml:space="preserve">Non-smoking room </t>
  </si>
  <si>
    <t>66 89-923-6996</t>
  </si>
  <si>
    <t>HOTEL:  APA Hotel Woodbridge 1N</t>
  </si>
  <si>
    <t>W3</t>
  </si>
  <si>
    <t>XIONG JIAN</t>
  </si>
  <si>
    <t>USITRIP</t>
  </si>
  <si>
    <t>LGA</t>
  </si>
  <si>
    <t>AA1104</t>
  </si>
  <si>
    <t>Asiatic Hotel - Flushing</t>
  </si>
  <si>
    <t>AP7W</t>
  </si>
  <si>
    <t>BOOK 4/13 Asiatic Hotel - Flushing
1DD X 1N
行程结束送至加订酒店</t>
  </si>
  <si>
    <t>HOTEL:  APA Hotel Woodbridge 2N</t>
  </si>
  <si>
    <t>WR1</t>
  </si>
  <si>
    <t>ZHANG HAIFENG</t>
  </si>
  <si>
    <t>DM INVESTMENT LL:97174</t>
  </si>
  <si>
    <t>EWR</t>
  </si>
  <si>
    <t>UA088</t>
  </si>
  <si>
    <t>NYC</t>
  </si>
  <si>
    <t>AP8R</t>
  </si>
  <si>
    <t>137-0531-4783</t>
  </si>
  <si>
    <t>WR2-A</t>
  </si>
  <si>
    <t>HU WEIHONG x2</t>
  </si>
  <si>
    <t>NAMEI</t>
  </si>
  <si>
    <t>CA81</t>
  </si>
  <si>
    <t>AP8W</t>
  </si>
  <si>
    <t>1897-148-6218</t>
  </si>
  <si>
    <t>WR2-B</t>
  </si>
  <si>
    <t>LIU CHEN x1</t>
  </si>
  <si>
    <t>DL3883</t>
  </si>
  <si>
    <t>HOTEL:  4/7:APA Hotel Woodbridge 1N;4/8:Hilton East Brunswick 1N</t>
  </si>
  <si>
    <t>WC1</t>
  </si>
  <si>
    <t>Ler Yee Yoong</t>
  </si>
  <si>
    <t>GO TO BUS</t>
  </si>
  <si>
    <t>CX888</t>
  </si>
  <si>
    <t>CX889</t>
  </si>
  <si>
    <t>AP9CW</t>
  </si>
  <si>
    <t>658-112-2097
Email: lynyoong@gmail.com</t>
  </si>
  <si>
    <t>总数：</t>
  </si>
  <si>
    <t>AP8R/8L FOR WOODBURY</t>
  </si>
  <si>
    <t>团上大巴(61)</t>
  </si>
  <si>
    <t>HOTEL:  APA Hotel Woodbridge 1N&amp;2N</t>
  </si>
  <si>
    <t>R2</t>
  </si>
  <si>
    <t>CHEN GUIHUA</t>
  </si>
  <si>
    <t>NEXUS HOLIDAYS SYDNEY</t>
  </si>
  <si>
    <t>客人凌晨的航班 JFK CZ6001:45</t>
  </si>
  <si>
    <t>MARS ZHENG</t>
  </si>
  <si>
    <t>R3</t>
  </si>
  <si>
    <t>ZHANG XIAOQING</t>
  </si>
  <si>
    <t>TOURSFORFUN(C-2007912-CN)</t>
  </si>
  <si>
    <t>AA064</t>
  </si>
  <si>
    <t>请和R12安排在一起</t>
  </si>
  <si>
    <t>158-8223-3305</t>
  </si>
  <si>
    <t>R4</t>
  </si>
  <si>
    <t>QIU MIN</t>
  </si>
  <si>
    <t>BAY AREA HOLIDAY</t>
  </si>
  <si>
    <t>UA414</t>
  </si>
  <si>
    <t>请导游与客人确认离团地方</t>
  </si>
  <si>
    <t>650-336-3568</t>
  </si>
  <si>
    <t>R5</t>
  </si>
  <si>
    <t>LIU DONG LANG</t>
  </si>
  <si>
    <t>INTERTRIPS</t>
  </si>
  <si>
    <t>AA164</t>
  </si>
  <si>
    <t>B6-1415</t>
  </si>
  <si>
    <t>925-368-0154
925-353-4456</t>
  </si>
  <si>
    <t>R8</t>
  </si>
  <si>
    <t>YANG QIUYA</t>
  </si>
  <si>
    <t>CTRIP (2684672602 )</t>
  </si>
  <si>
    <t>AA004</t>
  </si>
  <si>
    <t>AA185</t>
  </si>
  <si>
    <t>AP9R</t>
  </si>
  <si>
    <t>携程订单
接机请举牌携程&amp; " 杨秋雅 " x2
请向客人收取服务费用
4/9早上6：45从酒店接客人送去CT自由活动，18：00送客人去JFK 机场</t>
  </si>
  <si>
    <t xml:space="preserve">626-672-8082 
626-780-0052
</t>
  </si>
  <si>
    <t>R9</t>
  </si>
  <si>
    <t>GENG ZEYUAN</t>
  </si>
  <si>
    <t>CTRIP(2687655137 )</t>
  </si>
  <si>
    <t>携程订单
接机请举牌携程&amp; " 耿泽远 " x3
请向客人收取服务费用
代理告知由4人1房，改为3人1房</t>
  </si>
  <si>
    <t>186-1656-5630
186-2130-1258</t>
  </si>
  <si>
    <t>R10</t>
  </si>
  <si>
    <t>YU HAIXIA</t>
  </si>
  <si>
    <t>UA2038</t>
  </si>
  <si>
    <t>最后一天西点军校结束后客人自己打车去机场</t>
  </si>
  <si>
    <t>1 4085986868</t>
  </si>
  <si>
    <t>R11</t>
  </si>
  <si>
    <t>ZHANG QINGJUN</t>
  </si>
  <si>
    <t>1 5182278507</t>
  </si>
  <si>
    <t>R12</t>
  </si>
  <si>
    <t>XUE XIAOLI</t>
  </si>
  <si>
    <t>TOURSFORFUN(C-2012760-CN)</t>
  </si>
  <si>
    <t>请和R3安排在一起，接机航班和离团方式都一样</t>
  </si>
  <si>
    <t>86-158-8223-3305</t>
  </si>
  <si>
    <t>NR1</t>
  </si>
  <si>
    <t>EDDIE LEE</t>
  </si>
  <si>
    <t>NJ</t>
  </si>
  <si>
    <t>NY7R</t>
  </si>
  <si>
    <t>206-372-1104;206-372-4158
Email: eddielee@hotmail.com</t>
  </si>
  <si>
    <t>UR1</t>
  </si>
  <si>
    <t>SHENGLI LI</t>
  </si>
  <si>
    <t>WN785</t>
  </si>
  <si>
    <t>WN1157</t>
  </si>
  <si>
    <t>AP9U</t>
  </si>
  <si>
    <t xml:space="preserve">773-9411010        </t>
  </si>
  <si>
    <t>UR2</t>
  </si>
  <si>
    <t>JIANG NONGGANG</t>
  </si>
  <si>
    <t>TONG CHENG(103331988)</t>
  </si>
  <si>
    <t>T-C</t>
  </si>
  <si>
    <t>代理告知客人由7人改为6人，并由3间房改为2间房+1女配房</t>
  </si>
  <si>
    <t>139-6214-4482</t>
  </si>
  <si>
    <t>UR3</t>
  </si>
  <si>
    <t>LI CHUNMEI</t>
  </si>
  <si>
    <t>DL415</t>
  </si>
  <si>
    <t>DL486</t>
  </si>
  <si>
    <t>1 425-516-9704</t>
  </si>
  <si>
    <t>NR3</t>
  </si>
  <si>
    <t>XU YIQI</t>
  </si>
  <si>
    <t>TJ TRIPS LL:98242</t>
  </si>
  <si>
    <t>516-233-0654</t>
  </si>
  <si>
    <t>CITY TOUR安排</t>
  </si>
  <si>
    <t>R BACK FOR CITY TOUR</t>
  </si>
  <si>
    <t>(配)($4/P)GARDEN TOUR  高顶 16 (850)/Joe (Zhou) Lin 917-362-7078</t>
  </si>
  <si>
    <t>HOTEL:  Sheraton Edison Hotel 1N</t>
  </si>
  <si>
    <t>TSR1</t>
  </si>
  <si>
    <t>YANG CHUNYAN</t>
  </si>
  <si>
    <t>CTRIP(2664810131 )</t>
  </si>
  <si>
    <t>AP7R</t>
  </si>
  <si>
    <t>携程订单
接机请举牌"携程"&amp;"杨春艳" X2
请导游直接在团上收取服务费</t>
  </si>
  <si>
    <t>180-2104-0031
139-6883-9167</t>
  </si>
  <si>
    <t>TSR2</t>
  </si>
  <si>
    <t>WANG LI  </t>
  </si>
  <si>
    <t>UNIMAX TRAVEL &amp; TOURS </t>
  </si>
  <si>
    <t>B6-2024</t>
  </si>
  <si>
    <t>B6-1323</t>
  </si>
  <si>
    <t>929-266-7777</t>
  </si>
  <si>
    <t>DR1</t>
  </si>
  <si>
    <t xml:space="preserve">JIANG CHUN </t>
  </si>
  <si>
    <t xml:space="preserve">LAROZ INT'L </t>
  </si>
  <si>
    <t>DC6R</t>
  </si>
  <si>
    <t>703-969-9038</t>
  </si>
  <si>
    <t>WHR1</t>
  </si>
  <si>
    <t>LIU JING</t>
  </si>
  <si>
    <t>CAPITAL IN'T TRAVEL</t>
  </si>
  <si>
    <t>WH-HOLIDAY INN</t>
  </si>
  <si>
    <t>WH5R</t>
  </si>
  <si>
    <t>571-218-2699</t>
  </si>
  <si>
    <t>WHR2</t>
  </si>
  <si>
    <t>CHEN XIAOMIN</t>
  </si>
  <si>
    <t xml:space="preserve">LUCKY EMPEROR </t>
  </si>
  <si>
    <t>请上车马上帮忙代收$340</t>
  </si>
  <si>
    <t>TD2</t>
  </si>
  <si>
    <t>SHENG PEILI</t>
  </si>
  <si>
    <t>SEAGULL</t>
  </si>
  <si>
    <t>SCI</t>
  </si>
  <si>
    <t>BA172</t>
  </si>
  <si>
    <t>AP6T</t>
  </si>
  <si>
    <t>86-138-019-85045</t>
  </si>
  <si>
    <t>TRANSFER安排</t>
  </si>
  <si>
    <t>NEW TOUR FOR FREE TOUR</t>
  </si>
  <si>
    <t>HOTEL:   4/7:APA Hotel Woodbridge 1N; 4/8:Hilton East Brunswick 1N</t>
  </si>
  <si>
    <t>F2</t>
  </si>
  <si>
    <t>SUNIL SHAH</t>
  </si>
  <si>
    <t>AP7F</t>
  </si>
  <si>
    <t>304-350-9000
571-315-2930
Email:amishah2086@gmail.com</t>
  </si>
  <si>
    <t>Presely Wong 646-217-9779</t>
  </si>
  <si>
    <t xml:space="preserve">SPECIAL ARRANGEMENT FREE TOUR </t>
  </si>
  <si>
    <t>R6-A</t>
  </si>
  <si>
    <t>ZHANG QIQUN X1</t>
  </si>
  <si>
    <t>HAINA HAIWANG  LL:98207</t>
  </si>
  <si>
    <t>WW103</t>
  </si>
  <si>
    <t>17：30</t>
  </si>
  <si>
    <t>VX167</t>
  </si>
  <si>
    <t>16：10</t>
  </si>
  <si>
    <r>
      <t xml:space="preserve">4/9早上6：45从酒店接客人送去CT自由活动，12：10送客人去EWR 机场
</t>
    </r>
    <r>
      <rPr>
        <b/>
        <sz val="10"/>
        <color rgb="FFFF0000"/>
        <rFont val="Arial"/>
        <family val="2"/>
      </rPr>
      <t>客人放弃4/8 WP1,改为自由行</t>
    </r>
  </si>
  <si>
    <t>183-9583-9988</t>
  </si>
  <si>
    <t>R6-B</t>
  </si>
  <si>
    <t>SHENYIFEI X1</t>
  </si>
  <si>
    <t>HAINA HAIWANG  LL:98208</t>
  </si>
  <si>
    <t>VX187</t>
  </si>
  <si>
    <t>11：00</t>
  </si>
  <si>
    <r>
      <t xml:space="preserve">4/9早上7点从酒店接客人送去EWR
</t>
    </r>
    <r>
      <rPr>
        <b/>
        <sz val="10"/>
        <color rgb="FFFF0000"/>
        <rFont val="Arial"/>
        <family val="2"/>
      </rPr>
      <t>客人放弃4/8 WP1,改为自由行</t>
    </r>
  </si>
  <si>
    <t>AP6 BACK TRANSFER TO CT</t>
  </si>
  <si>
    <t>HOTEL:  Hilton East Brunswick 1N</t>
  </si>
  <si>
    <t>WH2</t>
  </si>
  <si>
    <t>HUA WAN</t>
  </si>
  <si>
    <t>MAJESTIC</t>
  </si>
  <si>
    <t>WH5</t>
  </si>
  <si>
    <t>18665864732
133-59223598
240-491-2902</t>
  </si>
  <si>
    <t xml:space="preserve">从酒店接到JERSEY CITY交给RAY YIM </t>
  </si>
  <si>
    <t>HOTEL:   Sheraton Edison Hotel</t>
  </si>
  <si>
    <t>AC1</t>
  </si>
  <si>
    <t>TERA SATTATERASUB</t>
  </si>
  <si>
    <t>TG6745</t>
  </si>
  <si>
    <t>AP6C</t>
  </si>
  <si>
    <t>6681-172-8282
Email: route24usa@hotmail.com</t>
  </si>
  <si>
    <t>RAY YIM 917-915-1234</t>
  </si>
  <si>
    <t>Vanguard Int'l</t>
  </si>
  <si>
    <t>13969613281</t>
  </si>
  <si>
    <t>Date:</t>
  </si>
  <si>
    <t>TOUR:</t>
  </si>
  <si>
    <t>AP6ETF</t>
  </si>
  <si>
    <t>AP6DTF+WH</t>
  </si>
  <si>
    <t>GUIDE:</t>
  </si>
  <si>
    <t>CTT 8:00 上车</t>
  </si>
  <si>
    <t>房间</t>
  </si>
  <si>
    <t>人数</t>
  </si>
  <si>
    <t>NT19-457-9977</t>
  </si>
  <si>
    <t>ETFN1</t>
  </si>
  <si>
    <t>SOFRONIO KIM ADORO</t>
  </si>
  <si>
    <t>NY5E</t>
  </si>
  <si>
    <t>其中一位10岁儿童参团</t>
  </si>
  <si>
    <r>
      <t xml:space="preserve">4479-5681-8222
4478-6080-6143
</t>
    </r>
    <r>
      <rPr>
        <b/>
        <sz val="16"/>
        <color rgb="FF000000"/>
        <rFont val="Arial"/>
        <family val="2"/>
      </rPr>
      <t>Email: </t>
    </r>
    <r>
      <rPr>
        <sz val="16"/>
        <color rgb="FF000000"/>
        <rFont val="Arial"/>
        <family val="2"/>
      </rPr>
      <t>jocelyn.dacoco@yahoo.co.uk</t>
    </r>
  </si>
  <si>
    <t>EC162509</t>
  </si>
  <si>
    <t>DTFN3</t>
  </si>
  <si>
    <t>WANG NING</t>
  </si>
  <si>
    <t>TRIPLEASURE</t>
  </si>
  <si>
    <t>NY5</t>
  </si>
  <si>
    <t>859-513-1913</t>
  </si>
  <si>
    <t>EC162766</t>
  </si>
  <si>
    <t>DTFN4</t>
  </si>
  <si>
    <t>SHEN XIANG</t>
  </si>
  <si>
    <t>CTRIP/TOURSFORFUN(C-596568-CN)</t>
  </si>
  <si>
    <t>途风+携程订单
接机请举“携程”&amp;“沈翔X2”
服务费请导游在团上直接收取
尽量帮客人安排大床房</t>
  </si>
  <si>
    <t>86-186-5322-2567</t>
  </si>
  <si>
    <t>EC163081</t>
  </si>
  <si>
    <t xml:space="preserve">ETFN9 </t>
  </si>
  <si>
    <t xml:space="preserve">XIAOMU SUN </t>
  </si>
  <si>
    <t>CCH INT'L LL:99791</t>
  </si>
  <si>
    <t>TG:ANDY DAY</t>
  </si>
  <si>
    <t xml:space="preserve"> 
646-7449296
</t>
  </si>
  <si>
    <t>FLUSHING  7:00 敦城海鲜酒家上车</t>
  </si>
  <si>
    <t>DF12-460-9147</t>
  </si>
  <si>
    <t>ETFN2</t>
  </si>
  <si>
    <t>PRAMOTE STIENRUT</t>
  </si>
  <si>
    <t>668-1685-3535
668-1174-5917</t>
  </si>
  <si>
    <t>EC163056</t>
  </si>
  <si>
    <t>ETFN7</t>
  </si>
  <si>
    <t>MS TANG</t>
  </si>
  <si>
    <t>PALACE TRAVEL LL:99751</t>
  </si>
  <si>
    <t>917-238-1802 
646-881-7217</t>
  </si>
  <si>
    <t>EC163061</t>
  </si>
  <si>
    <t>DTFN8</t>
  </si>
  <si>
    <t>ZHOU HONG</t>
  </si>
  <si>
    <t>LL:99765 STEPHANIE A28543</t>
  </si>
  <si>
    <t>还有一位1岁的BABY,全程手抱</t>
  </si>
  <si>
    <t>702-817-2587; 347-556-5343</t>
  </si>
  <si>
    <t>Howard Johnson EWR  7:00</t>
  </si>
  <si>
    <t>BRK 7:00</t>
  </si>
  <si>
    <t>EC162980</t>
  </si>
  <si>
    <t>ETFN5</t>
  </si>
  <si>
    <t>CHAN FA FONG</t>
  </si>
  <si>
    <t>LL:99668 STEPHANIEWONG A28535</t>
  </si>
  <si>
    <t>646-643-8034</t>
  </si>
  <si>
    <t>EC162994</t>
  </si>
  <si>
    <t>DTFN6</t>
  </si>
  <si>
    <t>ZHU XING</t>
  </si>
  <si>
    <t>请安排大床房
此订单已包含2人服务费
TOTAL:$40X2=$80
费用已BILL代理</t>
  </si>
  <si>
    <t xml:space="preserve">1-9177243536 </t>
  </si>
  <si>
    <t>OTHER PICK UP</t>
  </si>
  <si>
    <t>日期：4/8</t>
  </si>
  <si>
    <t>團：小波东3天2夜</t>
  </si>
  <si>
    <t>EC BUS#9 康宁接驳</t>
  </si>
  <si>
    <t>NB1</t>
  </si>
  <si>
    <t>LEONG WEI ZHONG</t>
  </si>
  <si>
    <t>659-009-0460
659-760-6047
Email: ybl21@hotmail.com</t>
  </si>
  <si>
    <t>NB3</t>
  </si>
  <si>
    <t>FN00-471-7667</t>
  </si>
  <si>
    <t>NB2</t>
  </si>
  <si>
    <t>TOURS4FUN（E-558778）</t>
  </si>
  <si>
    <t>Lucy Ho</t>
  </si>
  <si>
    <t>84 904-331-680</t>
  </si>
  <si>
    <t>EC162178</t>
  </si>
  <si>
    <t xml:space="preserve">TSANG WING SHUN </t>
  </si>
  <si>
    <t>516-816-6258
631-532-7132
Email: peach404tree@optimum.net</t>
  </si>
  <si>
    <t>AS21-477-6677</t>
  </si>
  <si>
    <t>NBR1</t>
  </si>
  <si>
    <t>WANNAR TRAVEL LL:98302</t>
  </si>
  <si>
    <t>Chih-Cheng Liang</t>
  </si>
  <si>
    <t>886-958907502</t>
  </si>
  <si>
    <t>NB4</t>
  </si>
  <si>
    <t>EC161687</t>
  </si>
  <si>
    <t>Edison</t>
  </si>
  <si>
    <t xml:space="preserve">NBR2 </t>
  </si>
  <si>
    <t xml:space="preserve">ETERNAL TRAVEL </t>
  </si>
  <si>
    <t xml:space="preserve">JIANG JIALI </t>
  </si>
  <si>
    <t>646-750-0907</t>
  </si>
  <si>
    <t>EC162004</t>
  </si>
  <si>
    <t>由于客人中有一位晕车老人请尽量把客人往前面安排，以免客人不适</t>
  </si>
  <si>
    <t>NBR3</t>
  </si>
  <si>
    <t>YIQI TRAVEL LL:99627</t>
  </si>
  <si>
    <t>WANG YIDONG</t>
  </si>
  <si>
    <t>138-288-58298</t>
  </si>
  <si>
    <t>EC162955</t>
  </si>
  <si>
    <t>最后一天耶鲁客人自行离开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</si>
  <si>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</si>
  <si>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</si>
  <si>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</si>
  <si>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</si>
  <si>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</si>
  <si>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</si>
  <si>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</si>
  <si>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</si>
  <si>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</si>
  <si>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</si>
  <si>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</si>
  <si>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</si>
  <si>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</si>
  <si>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</si>
  <si>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</si>
  <si>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</si>
  <si>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</si>
  <si>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EC BUS#12 NY5C</t>
  </si>
  <si>
    <t>TOURS4FUN (E-563800)</t>
  </si>
  <si>
    <t>YI XIONG</t>
  </si>
  <si>
    <t>1 323-286-1112</t>
  </si>
  <si>
    <t>EC162834</t>
  </si>
  <si>
    <t>NFCC1</t>
  </si>
  <si>
    <t>SUNSHINE TRAVEL</t>
  </si>
  <si>
    <t>PETER PHAM</t>
  </si>
  <si>
    <t>713-562-3269
832-4196437</t>
  </si>
  <si>
    <t>NFCC</t>
  </si>
  <si>
    <t>EC162165</t>
  </si>
  <si>
    <t>瀑布见闻交人，见闻导游 Danny 646-886-0909</t>
  </si>
  <si>
    <t>NFCC2</t>
  </si>
  <si>
    <t>TUENCHIT JAKETAE</t>
  </si>
  <si>
    <t>781-467-6819
617-694-3671</t>
  </si>
  <si>
    <t>EC162818</t>
  </si>
  <si>
    <t>瀑布见闻交人，见闻导游待报Steven 917-326-9751</t>
  </si>
  <si>
    <t>RAY YIM</t>
  </si>
  <si>
    <t>JOYLOON TRAVEL-FANGFANG</t>
  </si>
  <si>
    <t>99919; PENG,HECHUN</t>
  </si>
  <si>
    <t>929-245-8487</t>
  </si>
  <si>
    <t>LL150005</t>
  </si>
  <si>
    <t>SEAT#41-44</t>
  </si>
  <si>
    <t xml:space="preserve"> AS18-478-4587</t>
  </si>
  <si>
    <t>2673993747;4192152864</t>
  </si>
  <si>
    <t>LL150006</t>
  </si>
  <si>
    <t>Vanguard Int'l  99917 1pax invoice#LL150004 CXL</t>
  </si>
  <si>
    <t>G.E 347-992-1138</t>
  </si>
  <si>
    <t>12A</t>
  </si>
  <si>
    <t>12B</t>
  </si>
  <si>
    <t>2 PAX CHANGE TO  CTT</t>
  </si>
  <si>
    <t>SHUTTLE PICKUP人数：FLU 7:00 LL(200)/EC(23), BRK 7:00 LL(59)/ EC(5), East Brunswick 7:00(3)</t>
  </si>
  <si>
    <t>5DS2</t>
    <phoneticPr fontId="10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</si>
</sst>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/mmm;@"/>
    <numFmt numFmtId="177" formatCode="[$-F800]dddd\,\ mmmm\ dd\,\ yyyy"/>
    <numFmt numFmtId="178" formatCode="h:mm;@"/>
    <numFmt numFmtId="179" formatCode="m/d;@"/>
    <numFmt numFmtId="180" formatCode="0_);[Red]\(0\)"/>
    <numFmt numFmtId="181" formatCode="0.00_);[Red]\(0.00\)"/>
  </numFmts>
  <fonts count="10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22"/>
      <color theme="1"/>
      <name val="宋体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FF0000"/>
      <name val="宋体"/>
      <family val="2"/>
      <scheme val="minor"/>
    </font>
    <font>
      <sz val="24"/>
      <color theme="1"/>
      <name val="宋体"/>
      <family val="2"/>
      <scheme val="minor"/>
    </font>
    <font>
      <b/>
      <sz val="24"/>
      <color theme="1"/>
      <name val="宋体"/>
      <family val="2"/>
      <scheme val="minor"/>
    </font>
    <font>
      <b/>
      <sz val="16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sz val="9"/>
      <color rgb="FF000000"/>
      <name val="Arial"/>
      <family val="2"/>
    </font>
    <font>
      <b/>
      <sz val="11"/>
      <color rgb="FFFF3300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FF"/>
      <name val="宋体"/>
      <family val="2"/>
      <scheme val="minor"/>
    </font>
    <font>
      <b/>
      <sz val="20"/>
      <color rgb="FFFF0000"/>
      <name val="宋体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2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8"/>
      <name val="宋体"/>
      <family val="2"/>
      <scheme val="minor"/>
    </font>
    <font>
      <b/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8"/>
      <color indexed="8"/>
      <name val="微软雅黑"/>
      <family val="2"/>
      <charset val="134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2.1"/>
      <color theme="1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0"/>
      <color rgb="FFFF3300"/>
      <name val="Times New Roman"/>
      <family val="1"/>
    </font>
    <font>
      <sz val="11"/>
      <name val="Calibri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3.2"/>
      <color theme="1"/>
      <name val="宋体"/>
      <family val="2"/>
      <scheme val="minor"/>
    </font>
    <font>
      <b/>
      <sz val="12.1"/>
      <color rgb="FF000000"/>
      <name val="宋体"/>
      <family val="2"/>
      <scheme val="minor"/>
    </font>
    <font>
      <b/>
      <sz val="13.2"/>
      <color rgb="FFFF0000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sz val="10"/>
      <color indexed="8"/>
      <name val="Times New Roman"/>
      <family val="1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0"/>
      <name val="宋体"/>
      <family val="2"/>
      <scheme val="minor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0"/>
      <color rgb="FFFF0000"/>
      <name val="宋体"/>
      <family val="2"/>
      <scheme val="minor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8"/>
      <color rgb="FFFF0000"/>
      <name val="宋体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2"/>
      <scheme val="minor"/>
    </font>
    <font>
      <b/>
      <sz val="10"/>
      <name val="宋体"/>
      <family val="2"/>
      <scheme val="minor"/>
    </font>
    <font>
      <b/>
      <sz val="10"/>
      <color rgb="FFFF0000"/>
      <name val="Arial"/>
      <family val="2"/>
    </font>
    <font>
      <b/>
      <sz val="10"/>
      <color indexed="10"/>
      <name val="宋体"/>
      <charset val="134"/>
    </font>
    <font>
      <sz val="11"/>
      <color theme="1"/>
      <name val="宋体"/>
      <family val="2"/>
      <scheme val="minor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5"/>
      <color theme="1"/>
      <name val="宋体"/>
      <family val="2"/>
      <scheme val="minor"/>
    </font>
    <font>
      <sz val="9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CC33"/>
        <bgColor indexed="64"/>
      </patternFill>
    </fill>
  </fills>
  <borders count="8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medium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176" fontId="15" fillId="0" borderId="0"/>
    <xf numFmtId="17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6" fontId="15" fillId="0" borderId="0"/>
    <xf numFmtId="0" fontId="10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37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10" fillId="0" borderId="0"/>
    <xf numFmtId="176" fontId="37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813">
    <xf numFmtId="0" fontId="0" fillId="0" borderId="0" xfId="0"/>
    <xf numFmtId="0" fontId="4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3" borderId="0" xfId="0" applyFill="1"/>
    <xf numFmtId="0" fontId="5" fillId="4" borderId="8" xfId="0" applyFont="1" applyFill="1" applyBorder="1" applyAlignment="1">
      <alignment horizontal="left"/>
    </xf>
    <xf numFmtId="49" fontId="5" fillId="4" borderId="8" xfId="0" applyNumberFormat="1" applyFont="1" applyFill="1" applyBorder="1" applyAlignment="1">
      <alignment horizontal="left"/>
    </xf>
    <xf numFmtId="16" fontId="5" fillId="4" borderId="8" xfId="0" applyNumberFormat="1" applyFont="1" applyFill="1" applyBorder="1" applyAlignment="1">
      <alignment horizontal="left"/>
    </xf>
    <xf numFmtId="0" fontId="0" fillId="5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5" fillId="2" borderId="8" xfId="0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16" fontId="5" fillId="2" borderId="8" xfId="0" applyNumberFormat="1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2" fillId="2" borderId="9" xfId="0" applyFont="1" applyFill="1" applyBorder="1"/>
    <xf numFmtId="0" fontId="0" fillId="8" borderId="9" xfId="0" applyFill="1" applyBorder="1" applyAlignment="1">
      <alignment horizontal="left"/>
    </xf>
    <xf numFmtId="0" fontId="0" fillId="8" borderId="9" xfId="0" applyFill="1" applyBorder="1" applyAlignment="1">
      <alignment horizontal="left" wrapText="1"/>
    </xf>
    <xf numFmtId="0" fontId="0" fillId="0" borderId="9" xfId="0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11" fillId="0" borderId="0" xfId="0" applyFont="1"/>
    <xf numFmtId="0" fontId="0" fillId="2" borderId="9" xfId="0" applyFill="1" applyBorder="1" applyAlignment="1">
      <alignment horizontal="left" wrapText="1"/>
    </xf>
    <xf numFmtId="0" fontId="6" fillId="2" borderId="9" xfId="0" applyFont="1" applyFill="1" applyBorder="1" applyAlignment="1">
      <alignment horizontal="left"/>
    </xf>
    <xf numFmtId="0" fontId="6" fillId="0" borderId="0" xfId="0" applyFont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0" borderId="9" xfId="0" applyBorder="1"/>
    <xf numFmtId="0" fontId="2" fillId="2" borderId="9" xfId="0" applyFont="1" applyFill="1" applyBorder="1" applyAlignment="1">
      <alignment horizontal="left" wrapText="1"/>
    </xf>
    <xf numFmtId="0" fontId="2" fillId="8" borderId="8" xfId="0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5" borderId="8" xfId="0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49" fontId="7" fillId="8" borderId="9" xfId="0" applyNumberFormat="1" applyFont="1" applyFill="1" applyBorder="1" applyAlignment="1">
      <alignment horizontal="left"/>
    </xf>
    <xf numFmtId="0" fontId="17" fillId="4" borderId="9" xfId="0" applyFont="1" applyFill="1" applyBorder="1" applyAlignment="1">
      <alignment horizontal="left"/>
    </xf>
    <xf numFmtId="0" fontId="17" fillId="4" borderId="8" xfId="0" applyFont="1" applyFill="1" applyBorder="1" applyAlignment="1">
      <alignment horizontal="left"/>
    </xf>
    <xf numFmtId="49" fontId="17" fillId="4" borderId="9" xfId="0" applyNumberFormat="1" applyFont="1" applyFill="1" applyBorder="1" applyAlignment="1">
      <alignment horizontal="left"/>
    </xf>
    <xf numFmtId="16" fontId="17" fillId="4" borderId="8" xfId="0" applyNumberFormat="1" applyFont="1" applyFill="1" applyBorder="1" applyAlignment="1">
      <alignment horizontal="left"/>
    </xf>
    <xf numFmtId="0" fontId="17" fillId="4" borderId="9" xfId="0" applyFont="1" applyFill="1" applyBorder="1"/>
    <xf numFmtId="0" fontId="0" fillId="2" borderId="9" xfId="0" applyFont="1" applyFill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2" fillId="0" borderId="0" xfId="0" applyFont="1"/>
    <xf numFmtId="49" fontId="0" fillId="2" borderId="8" xfId="0" applyNumberFormat="1" applyFill="1" applyBorder="1" applyAlignment="1">
      <alignment horizontal="left" wrapText="1"/>
    </xf>
    <xf numFmtId="0" fontId="18" fillId="2" borderId="9" xfId="0" applyFont="1" applyFill="1" applyBorder="1" applyAlignment="1">
      <alignment horizontal="left"/>
    </xf>
    <xf numFmtId="0" fontId="0" fillId="0" borderId="9" xfId="0" applyFont="1" applyFill="1" applyBorder="1" applyAlignment="1"/>
    <xf numFmtId="0" fontId="0" fillId="2" borderId="9" xfId="0" applyNumberFormat="1" applyFill="1" applyBorder="1" applyAlignment="1">
      <alignment horizontal="left"/>
    </xf>
    <xf numFmtId="0" fontId="0" fillId="2" borderId="0" xfId="0" applyFill="1"/>
    <xf numFmtId="0" fontId="19" fillId="0" borderId="9" xfId="0" applyFont="1" applyFill="1" applyBorder="1" applyAlignment="1"/>
    <xf numFmtId="0" fontId="0" fillId="0" borderId="9" xfId="0" applyFill="1" applyBorder="1" applyAlignment="1"/>
    <xf numFmtId="0" fontId="20" fillId="2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0" fillId="2" borderId="8" xfId="0" applyNumberForma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23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49" fontId="5" fillId="4" borderId="9" xfId="0" applyNumberFormat="1" applyFont="1" applyFill="1" applyBorder="1" applyAlignment="1">
      <alignment horizontal="left"/>
    </xf>
    <xf numFmtId="0" fontId="24" fillId="2" borderId="9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left"/>
    </xf>
    <xf numFmtId="0" fontId="24" fillId="2" borderId="8" xfId="0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25" fillId="2" borderId="9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0" fillId="2" borderId="9" xfId="0" applyFill="1" applyBorder="1" applyAlignment="1"/>
    <xf numFmtId="0" fontId="7" fillId="2" borderId="9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 wrapText="1"/>
    </xf>
    <xf numFmtId="0" fontId="0" fillId="2" borderId="8" xfId="0" applyFill="1" applyBorder="1"/>
    <xf numFmtId="0" fontId="7" fillId="2" borderId="8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49" fontId="16" fillId="2" borderId="8" xfId="0" applyNumberFormat="1" applyFont="1" applyFill="1" applyBorder="1" applyAlignment="1">
      <alignment horizontal="left"/>
    </xf>
    <xf numFmtId="16" fontId="16" fillId="2" borderId="8" xfId="0" applyNumberFormat="1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0" fillId="2" borderId="9" xfId="0" applyNumberFormat="1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0" fontId="2" fillId="2" borderId="9" xfId="0" applyFont="1" applyFill="1" applyBorder="1" applyAlignment="1"/>
    <xf numFmtId="0" fontId="0" fillId="0" borderId="8" xfId="0" applyFont="1" applyBorder="1" applyAlignment="1">
      <alignment horizontal="left"/>
    </xf>
    <xf numFmtId="0" fontId="28" fillId="0" borderId="9" xfId="0" applyFont="1" applyBorder="1"/>
    <xf numFmtId="0" fontId="0" fillId="0" borderId="9" xfId="0" applyFont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2" fillId="12" borderId="8" xfId="0" applyNumberFormat="1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49" fontId="2" fillId="12" borderId="8" xfId="0" applyNumberFormat="1" applyFont="1" applyFill="1" applyBorder="1" applyAlignment="1">
      <alignment horizontal="left"/>
    </xf>
    <xf numFmtId="16" fontId="2" fillId="1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49" fontId="0" fillId="2" borderId="8" xfId="0" applyNumberForma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49" fontId="7" fillId="2" borderId="8" xfId="0" applyNumberFormat="1" applyFont="1" applyFill="1" applyBorder="1" applyAlignment="1">
      <alignment horizontal="left"/>
    </xf>
    <xf numFmtId="16" fontId="7" fillId="2" borderId="8" xfId="0" applyNumberFormat="1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31" fillId="12" borderId="8" xfId="0" applyFont="1" applyFill="1" applyBorder="1" applyAlignment="1">
      <alignment horizontal="left"/>
    </xf>
    <xf numFmtId="49" fontId="0" fillId="12" borderId="8" xfId="0" applyNumberFormat="1" applyFill="1" applyBorder="1" applyAlignment="1">
      <alignment horizontal="left"/>
    </xf>
    <xf numFmtId="16" fontId="0" fillId="12" borderId="8" xfId="0" applyNumberFormat="1" applyFill="1" applyBorder="1" applyAlignment="1">
      <alignment horizontal="left"/>
    </xf>
    <xf numFmtId="0" fontId="17" fillId="10" borderId="9" xfId="0" applyFon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2" fillId="0" borderId="9" xfId="0" applyFont="1" applyBorder="1" applyAlignment="1">
      <alignment horizontal="left"/>
    </xf>
    <xf numFmtId="16" fontId="12" fillId="2" borderId="8" xfId="0" applyNumberFormat="1" applyFont="1" applyFill="1" applyBorder="1" applyAlignment="1">
      <alignment horizontal="left"/>
    </xf>
    <xf numFmtId="0" fontId="32" fillId="2" borderId="8" xfId="0" applyFont="1" applyFill="1" applyBorder="1" applyAlignment="1">
      <alignment horizontal="left"/>
    </xf>
    <xf numFmtId="49" fontId="29" fillId="2" borderId="9" xfId="0" applyNumberFormat="1" applyFont="1" applyFill="1" applyBorder="1" applyAlignment="1">
      <alignment horizontal="left"/>
    </xf>
    <xf numFmtId="0" fontId="29" fillId="0" borderId="9" xfId="0" applyFont="1" applyBorder="1"/>
    <xf numFmtId="0" fontId="33" fillId="4" borderId="8" xfId="0" applyFont="1" applyFill="1" applyBorder="1" applyAlignment="1">
      <alignment horizontal="left"/>
    </xf>
    <xf numFmtId="0" fontId="34" fillId="4" borderId="9" xfId="0" applyFont="1" applyFill="1" applyBorder="1" applyAlignment="1">
      <alignment horizontal="left"/>
    </xf>
    <xf numFmtId="49" fontId="29" fillId="4" borderId="9" xfId="0" applyNumberFormat="1" applyFont="1" applyFill="1" applyBorder="1" applyAlignment="1">
      <alignment horizontal="left"/>
    </xf>
    <xf numFmtId="0" fontId="29" fillId="4" borderId="9" xfId="0" applyFont="1" applyFill="1" applyBorder="1"/>
    <xf numFmtId="0" fontId="0" fillId="4" borderId="0" xfId="0" applyFill="1" applyBorder="1"/>
    <xf numFmtId="0" fontId="22" fillId="2" borderId="9" xfId="0" applyFont="1" applyFill="1" applyBorder="1" applyAlignment="1">
      <alignment horizontal="left"/>
    </xf>
    <xf numFmtId="0" fontId="35" fillId="2" borderId="9" xfId="0" applyFont="1" applyFill="1" applyBorder="1" applyAlignment="1">
      <alignment horizontal="left"/>
    </xf>
    <xf numFmtId="49" fontId="22" fillId="2" borderId="9" xfId="0" applyNumberFormat="1" applyFont="1" applyFill="1" applyBorder="1" applyAlignment="1">
      <alignment horizontal="left"/>
    </xf>
    <xf numFmtId="16" fontId="22" fillId="2" borderId="9" xfId="0" applyNumberFormat="1" applyFont="1" applyFill="1" applyBorder="1" applyAlignment="1">
      <alignment horizontal="left"/>
    </xf>
    <xf numFmtId="0" fontId="22" fillId="2" borderId="9" xfId="0" applyFont="1" applyFill="1" applyBorder="1"/>
    <xf numFmtId="0" fontId="0" fillId="4" borderId="9" xfId="0" applyFill="1" applyBorder="1"/>
    <xf numFmtId="176" fontId="15" fillId="0" borderId="0" xfId="1"/>
    <xf numFmtId="0" fontId="22" fillId="10" borderId="9" xfId="0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0" xfId="0" applyFill="1"/>
    <xf numFmtId="0" fontId="39" fillId="13" borderId="15" xfId="0" applyFont="1" applyFill="1" applyBorder="1" applyAlignment="1">
      <alignment horizontal="center" vertical="center" wrapText="1"/>
    </xf>
    <xf numFmtId="0" fontId="39" fillId="13" borderId="15" xfId="0" applyNumberFormat="1" applyFont="1" applyFill="1" applyBorder="1" applyAlignment="1">
      <alignment horizontal="center" vertical="center" wrapText="1"/>
    </xf>
    <xf numFmtId="0" fontId="39" fillId="13" borderId="16" xfId="0" applyFont="1" applyFill="1" applyBorder="1" applyAlignment="1">
      <alignment horizontal="center" vertical="center" wrapText="1"/>
    </xf>
    <xf numFmtId="178" fontId="39" fillId="13" borderId="16" xfId="0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" fillId="0" borderId="17" xfId="0" applyFont="1" applyFill="1" applyBorder="1" applyAlignment="1">
      <alignment horizontal="left" vertical="center" wrapText="1"/>
    </xf>
    <xf numFmtId="0" fontId="0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40" fillId="0" borderId="19" xfId="0" applyFont="1" applyBorder="1" applyAlignment="1">
      <alignment horizontal="left" vertical="center" wrapText="1"/>
    </xf>
    <xf numFmtId="0" fontId="41" fillId="0" borderId="18" xfId="0" applyNumberFormat="1" applyFont="1" applyFill="1" applyBorder="1" applyAlignment="1">
      <alignment horizontal="left" vertical="center" wrapText="1"/>
    </xf>
    <xf numFmtId="0" fontId="42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left" vertical="center" wrapText="1"/>
    </xf>
    <xf numFmtId="178" fontId="0" fillId="0" borderId="18" xfId="0" applyNumberFormat="1" applyFont="1" applyFill="1" applyBorder="1" applyAlignment="1">
      <alignment horizontal="left" vertical="center" wrapText="1"/>
    </xf>
    <xf numFmtId="0" fontId="0" fillId="10" borderId="20" xfId="0" applyFont="1" applyFill="1" applyBorder="1" applyAlignment="1">
      <alignment horizontal="left" vertical="center" wrapText="1"/>
    </xf>
    <xf numFmtId="0" fontId="40" fillId="0" borderId="19" xfId="0" applyFont="1" applyFill="1" applyBorder="1" applyAlignment="1">
      <alignment horizontal="left" vertical="center" wrapText="1"/>
    </xf>
    <xf numFmtId="176" fontId="44" fillId="2" borderId="15" xfId="0" applyNumberFormat="1" applyFont="1" applyFill="1" applyBorder="1" applyAlignment="1">
      <alignment horizontal="left" vertical="center" wrapText="1"/>
    </xf>
    <xf numFmtId="176" fontId="45" fillId="2" borderId="15" xfId="0" applyNumberFormat="1" applyFont="1" applyFill="1" applyBorder="1" applyAlignment="1">
      <alignment horizontal="center" vertical="center" wrapText="1"/>
    </xf>
    <xf numFmtId="176" fontId="46" fillId="2" borderId="15" xfId="0" applyNumberFormat="1" applyFont="1" applyFill="1" applyBorder="1" applyAlignment="1">
      <alignment horizontal="center" vertical="center" wrapText="1"/>
    </xf>
    <xf numFmtId="0" fontId="47" fillId="2" borderId="15" xfId="0" applyFont="1" applyFill="1" applyBorder="1" applyAlignment="1">
      <alignment horizontal="left" vertical="center"/>
    </xf>
    <xf numFmtId="0" fontId="48" fillId="2" borderId="1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49" fillId="8" borderId="15" xfId="0" applyFont="1" applyFill="1" applyBorder="1" applyAlignment="1">
      <alignment vertical="center"/>
    </xf>
    <xf numFmtId="0" fontId="42" fillId="2" borderId="15" xfId="0" applyFont="1" applyFill="1" applyBorder="1" applyAlignment="1">
      <alignment horizontal="left" vertical="center"/>
    </xf>
    <xf numFmtId="0" fontId="49" fillId="8" borderId="15" xfId="0" applyNumberFormat="1" applyFont="1" applyFill="1" applyBorder="1" applyAlignment="1">
      <alignment vertical="center"/>
    </xf>
    <xf numFmtId="0" fontId="24" fillId="0" borderId="21" xfId="0" applyFont="1" applyFill="1" applyBorder="1" applyAlignment="1">
      <alignment horizontal="left" vertical="center" wrapText="1"/>
    </xf>
    <xf numFmtId="0" fontId="43" fillId="2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vertical="center"/>
    </xf>
    <xf numFmtId="0" fontId="23" fillId="0" borderId="21" xfId="0" applyFont="1" applyFill="1" applyBorder="1" applyAlignment="1">
      <alignment horizontal="left" vertical="center" wrapText="1"/>
    </xf>
    <xf numFmtId="0" fontId="49" fillId="5" borderId="0" xfId="0" applyFont="1" applyFill="1" applyAlignment="1">
      <alignment vertical="center"/>
    </xf>
    <xf numFmtId="0" fontId="41" fillId="0" borderId="21" xfId="0" applyNumberFormat="1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23" fillId="2" borderId="21" xfId="0" applyFont="1" applyFill="1" applyBorder="1" applyAlignment="1">
      <alignment horizontal="left" vertical="center" wrapText="1"/>
    </xf>
    <xf numFmtId="0" fontId="48" fillId="2" borderId="15" xfId="0" applyFont="1" applyFill="1" applyBorder="1" applyAlignment="1">
      <alignment horizontal="center" vertical="center"/>
    </xf>
    <xf numFmtId="0" fontId="28" fillId="0" borderId="0" xfId="0" applyFont="1"/>
    <xf numFmtId="178" fontId="0" fillId="0" borderId="21" xfId="0" applyNumberFormat="1" applyFont="1" applyFill="1" applyBorder="1" applyAlignment="1">
      <alignment horizontal="left" vertical="center" wrapText="1"/>
    </xf>
    <xf numFmtId="0" fontId="7" fillId="0" borderId="21" xfId="0" applyNumberFormat="1" applyFont="1" applyFill="1" applyBorder="1" applyAlignment="1">
      <alignment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vertical="center" wrapText="1"/>
    </xf>
    <xf numFmtId="0" fontId="42" fillId="2" borderId="23" xfId="0" applyFont="1" applyFill="1" applyBorder="1" applyAlignment="1">
      <alignment vertical="center"/>
    </xf>
    <xf numFmtId="0" fontId="43" fillId="2" borderId="24" xfId="0" applyFont="1" applyFill="1" applyBorder="1" applyAlignment="1">
      <alignment horizontal="center" vertical="center"/>
    </xf>
    <xf numFmtId="0" fontId="50" fillId="0" borderId="0" xfId="0" applyFont="1"/>
    <xf numFmtId="49" fontId="42" fillId="2" borderId="15" xfId="0" applyNumberFormat="1" applyFont="1" applyFill="1" applyBorder="1" applyAlignment="1">
      <alignment horizontal="left" vertical="center" wrapText="1"/>
    </xf>
    <xf numFmtId="0" fontId="51" fillId="0" borderId="0" xfId="0" applyFont="1"/>
    <xf numFmtId="0" fontId="42" fillId="8" borderId="15" xfId="0" applyFont="1" applyFill="1" applyBorder="1" applyAlignment="1">
      <alignment horizontal="left" vertical="center"/>
    </xf>
    <xf numFmtId="0" fontId="48" fillId="8" borderId="15" xfId="0" applyFont="1" applyFill="1" applyBorder="1" applyAlignment="1">
      <alignment horizontal="center" vertical="center" wrapText="1"/>
    </xf>
    <xf numFmtId="178" fontId="16" fillId="2" borderId="21" xfId="0" applyNumberFormat="1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0" fontId="52" fillId="0" borderId="21" xfId="0" applyNumberFormat="1" applyFont="1" applyFill="1" applyBorder="1" applyAlignment="1">
      <alignment horizontal="left" vertical="center" wrapText="1"/>
    </xf>
    <xf numFmtId="0" fontId="53" fillId="0" borderId="21" xfId="0" applyFont="1" applyFill="1" applyBorder="1" applyAlignment="1">
      <alignment horizontal="left" vertical="center" wrapText="1"/>
    </xf>
    <xf numFmtId="0" fontId="23" fillId="0" borderId="21" xfId="0" applyNumberFormat="1" applyFont="1" applyFill="1" applyBorder="1" applyAlignment="1">
      <alignment horizontal="left" vertical="center" wrapText="1"/>
    </xf>
    <xf numFmtId="0" fontId="54" fillId="0" borderId="21" xfId="0" applyFont="1" applyFill="1" applyBorder="1" applyAlignment="1">
      <alignment horizontal="left" vertical="center" wrapText="1"/>
    </xf>
    <xf numFmtId="0" fontId="47" fillId="14" borderId="15" xfId="0" applyFont="1" applyFill="1" applyBorder="1" applyAlignment="1">
      <alignment horizontal="left" vertical="center"/>
    </xf>
    <xf numFmtId="0" fontId="48" fillId="14" borderId="15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6" xfId="0" applyNumberFormat="1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54" fillId="0" borderId="26" xfId="0" applyFont="1" applyFill="1" applyBorder="1" applyAlignment="1">
      <alignment horizontal="left" vertical="center" wrapText="1"/>
    </xf>
    <xf numFmtId="0" fontId="41" fillId="0" borderId="26" xfId="0" applyNumberFormat="1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178" fontId="0" fillId="0" borderId="26" xfId="0" applyNumberFormat="1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0" fillId="0" borderId="29" xfId="0" applyNumberForma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41" fillId="0" borderId="29" xfId="0" applyNumberFormat="1" applyFont="1" applyFill="1" applyBorder="1" applyAlignment="1">
      <alignment horizontal="left" vertical="center" wrapText="1"/>
    </xf>
    <xf numFmtId="0" fontId="54" fillId="0" borderId="29" xfId="0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 wrapText="1"/>
    </xf>
    <xf numFmtId="178" fontId="0" fillId="0" borderId="29" xfId="0" applyNumberFormat="1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0" fillId="0" borderId="32" xfId="0" applyNumberForma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 wrapText="1"/>
    </xf>
    <xf numFmtId="0" fontId="41" fillId="0" borderId="32" xfId="0" applyNumberFormat="1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178" fontId="0" fillId="0" borderId="32" xfId="0" applyNumberFormat="1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18" xfId="0" applyNumberForma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54" fillId="0" borderId="18" xfId="0" applyFont="1" applyFill="1" applyBorder="1" applyAlignment="1">
      <alignment horizontal="left" vertical="center" wrapText="1"/>
    </xf>
    <xf numFmtId="0" fontId="54" fillId="0" borderId="18" xfId="0" applyNumberFormat="1" applyFont="1" applyFill="1" applyBorder="1" applyAlignment="1" applyProtection="1">
      <alignment horizontal="left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0" fillId="0" borderId="26" xfId="0" applyNumberForma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9" xfId="0" applyFill="1" applyBorder="1" applyAlignment="1">
      <alignment horizontal="left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54" fillId="0" borderId="29" xfId="0" applyFont="1" applyFill="1" applyBorder="1" applyAlignment="1">
      <alignment vertical="center"/>
    </xf>
    <xf numFmtId="1" fontId="55" fillId="0" borderId="18" xfId="0" applyNumberFormat="1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54" fillId="0" borderId="32" xfId="0" applyFont="1" applyFill="1" applyBorder="1" applyAlignment="1">
      <alignment vertical="center"/>
    </xf>
    <xf numFmtId="0" fontId="42" fillId="0" borderId="15" xfId="0" applyFont="1" applyFill="1" applyBorder="1" applyAlignment="1">
      <alignment horizontal="left" vertical="center"/>
    </xf>
    <xf numFmtId="0" fontId="48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178" fontId="0" fillId="0" borderId="15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 wrapText="1"/>
    </xf>
    <xf numFmtId="0" fontId="54" fillId="0" borderId="37" xfId="0" applyFont="1" applyFill="1" applyBorder="1" applyAlignment="1">
      <alignment vertical="center"/>
    </xf>
    <xf numFmtId="0" fontId="42" fillId="0" borderId="38" xfId="0" applyFont="1" applyFill="1" applyBorder="1" applyAlignment="1">
      <alignment horizontal="left" vertical="center"/>
    </xf>
    <xf numFmtId="0" fontId="48" fillId="0" borderId="38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/>
    </xf>
    <xf numFmtId="178" fontId="0" fillId="0" borderId="38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16" fontId="56" fillId="0" borderId="40" xfId="0" applyNumberFormat="1" applyFont="1" applyBorder="1" applyAlignment="1">
      <alignment horizontal="left" vertical="top"/>
    </xf>
    <xf numFmtId="0" fontId="54" fillId="8" borderId="29" xfId="0" applyFont="1" applyFill="1" applyBorder="1" applyAlignment="1">
      <alignment vertical="center"/>
    </xf>
    <xf numFmtId="0" fontId="54" fillId="8" borderId="29" xfId="0" applyNumberFormat="1" applyFont="1" applyFill="1" applyBorder="1" applyAlignment="1">
      <alignment horizontal="left" vertical="center" wrapText="1"/>
    </xf>
    <xf numFmtId="0" fontId="40" fillId="8" borderId="29" xfId="0" applyFont="1" applyFill="1" applyBorder="1" applyAlignment="1">
      <alignment horizontal="left" vertical="center" wrapText="1"/>
    </xf>
    <xf numFmtId="0" fontId="40" fillId="8" borderId="29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vertical="top"/>
    </xf>
    <xf numFmtId="178" fontId="2" fillId="8" borderId="29" xfId="0" applyNumberFormat="1" applyFont="1" applyFill="1" applyBorder="1" applyAlignment="1">
      <alignment horizontal="left" vertical="center" wrapText="1"/>
    </xf>
    <xf numFmtId="0" fontId="2" fillId="8" borderId="30" xfId="0" applyFont="1" applyFill="1" applyBorder="1" applyAlignment="1">
      <alignment horizontal="left" vertical="center" wrapText="1"/>
    </xf>
    <xf numFmtId="0" fontId="39" fillId="0" borderId="0" xfId="0" applyFont="1" applyFill="1"/>
    <xf numFmtId="0" fontId="57" fillId="5" borderId="41" xfId="0" applyFont="1" applyFill="1" applyBorder="1" applyAlignment="1">
      <alignment horizontal="left" vertical="top"/>
    </xf>
    <xf numFmtId="0" fontId="57" fillId="5" borderId="42" xfId="0" applyFont="1" applyFill="1" applyBorder="1" applyAlignment="1">
      <alignment horizontal="left" vertical="top"/>
    </xf>
    <xf numFmtId="0" fontId="58" fillId="0" borderId="43" xfId="0" applyFont="1" applyBorder="1" applyAlignment="1">
      <alignment horizontal="left"/>
    </xf>
    <xf numFmtId="0" fontId="41" fillId="15" borderId="18" xfId="0" applyNumberFormat="1" applyFont="1" applyFill="1" applyBorder="1" applyAlignment="1">
      <alignment horizontal="left" vertical="center" wrapText="1"/>
    </xf>
    <xf numFmtId="0" fontId="54" fillId="15" borderId="32" xfId="0" applyFont="1" applyFill="1" applyBorder="1" applyAlignment="1">
      <alignment vertical="center"/>
    </xf>
    <xf numFmtId="0" fontId="0" fillId="15" borderId="32" xfId="0" applyFill="1" applyBorder="1" applyAlignment="1">
      <alignment horizontal="left" vertical="center" wrapText="1"/>
    </xf>
    <xf numFmtId="0" fontId="0" fillId="15" borderId="32" xfId="0" applyFont="1" applyFill="1" applyBorder="1" applyAlignment="1">
      <alignment horizontal="left" vertical="center" wrapText="1"/>
    </xf>
    <xf numFmtId="178" fontId="0" fillId="15" borderId="32" xfId="0" applyNumberFormat="1" applyFont="1" applyFill="1" applyBorder="1" applyAlignment="1">
      <alignment horizontal="left" vertical="center" wrapText="1"/>
    </xf>
    <xf numFmtId="0" fontId="0" fillId="15" borderId="33" xfId="0" applyFont="1" applyFill="1" applyBorder="1" applyAlignment="1">
      <alignment horizontal="left" vertical="center" wrapText="1"/>
    </xf>
    <xf numFmtId="0" fontId="57" fillId="10" borderId="42" xfId="0" applyFont="1" applyFill="1" applyBorder="1" applyAlignment="1">
      <alignment horizontal="left"/>
    </xf>
    <xf numFmtId="0" fontId="58" fillId="16" borderId="44" xfId="0" applyFont="1" applyFill="1" applyBorder="1" applyAlignment="1">
      <alignment horizontal="left" wrapText="1"/>
    </xf>
    <xf numFmtId="0" fontId="58" fillId="16" borderId="43" xfId="0" applyFont="1" applyFill="1" applyBorder="1" applyAlignment="1">
      <alignment horizontal="left" wrapText="1"/>
    </xf>
    <xf numFmtId="0" fontId="58" fillId="16" borderId="43" xfId="0" applyFont="1" applyFill="1" applyBorder="1" applyAlignment="1">
      <alignment horizontal="left"/>
    </xf>
    <xf numFmtId="0" fontId="59" fillId="17" borderId="42" xfId="0" applyFont="1" applyFill="1" applyBorder="1" applyAlignment="1">
      <alignment horizontal="left"/>
    </xf>
    <xf numFmtId="178" fontId="7" fillId="0" borderId="15" xfId="0" applyNumberFormat="1" applyFont="1" applyFill="1" applyBorder="1" applyAlignment="1">
      <alignment horizontal="center" vertical="center"/>
    </xf>
    <xf numFmtId="0" fontId="58" fillId="18" borderId="43" xfId="0" applyFont="1" applyFill="1" applyBorder="1" applyAlignment="1">
      <alignment horizontal="left" wrapText="1"/>
    </xf>
    <xf numFmtId="0" fontId="7" fillId="0" borderId="35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vertical="center"/>
    </xf>
    <xf numFmtId="0" fontId="2" fillId="0" borderId="45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19" borderId="5" xfId="0" applyFill="1" applyBorder="1"/>
    <xf numFmtId="0" fontId="41" fillId="19" borderId="6" xfId="0" applyNumberFormat="1" applyFont="1" applyFill="1" applyBorder="1" applyAlignment="1">
      <alignment horizontal="left" vertical="center" wrapText="1"/>
    </xf>
    <xf numFmtId="0" fontId="0" fillId="19" borderId="6" xfId="0" applyFill="1" applyBorder="1" applyAlignment="1">
      <alignment horizontal="left" vertical="center" wrapText="1"/>
    </xf>
    <xf numFmtId="0" fontId="0" fillId="19" borderId="46" xfId="0" applyFill="1" applyBorder="1" applyAlignment="1">
      <alignment horizontal="left" vertical="center" wrapText="1"/>
    </xf>
    <xf numFmtId="0" fontId="0" fillId="19" borderId="6" xfId="0" applyFont="1" applyFill="1" applyBorder="1" applyAlignment="1">
      <alignment horizontal="left" vertical="center" wrapText="1"/>
    </xf>
    <xf numFmtId="178" fontId="0" fillId="19" borderId="6" xfId="0" applyNumberFormat="1" applyFont="1" applyFill="1" applyBorder="1" applyAlignment="1">
      <alignment horizontal="left" vertical="center" wrapText="1"/>
    </xf>
    <xf numFmtId="0" fontId="0" fillId="19" borderId="7" xfId="0" applyFont="1" applyFill="1" applyBorder="1" applyAlignment="1">
      <alignment horizontal="left" vertical="center" wrapText="1"/>
    </xf>
    <xf numFmtId="0" fontId="6" fillId="8" borderId="31" xfId="0" applyFont="1" applyFill="1" applyBorder="1" applyAlignment="1">
      <alignment vertical="top"/>
    </xf>
    <xf numFmtId="0" fontId="41" fillId="0" borderId="47" xfId="0" applyNumberFormat="1" applyFont="1" applyFill="1" applyBorder="1" applyAlignment="1">
      <alignment horizontal="left" vertical="center" wrapText="1"/>
    </xf>
    <xf numFmtId="0" fontId="2" fillId="8" borderId="48" xfId="0" applyFont="1" applyFill="1" applyBorder="1" applyAlignment="1">
      <alignment vertical="center"/>
    </xf>
    <xf numFmtId="0" fontId="48" fillId="8" borderId="48" xfId="0" applyNumberFormat="1" applyFont="1" applyFill="1" applyBorder="1" applyAlignment="1">
      <alignment horizontal="center" vertical="center" wrapText="1"/>
    </xf>
    <xf numFmtId="0" fontId="0" fillId="8" borderId="48" xfId="0" applyFill="1" applyBorder="1" applyAlignment="1">
      <alignment horizontal="center" vertical="center"/>
    </xf>
    <xf numFmtId="0" fontId="0" fillId="0" borderId="49" xfId="0" applyFont="1" applyFill="1" applyBorder="1" applyAlignment="1">
      <alignment horizontal="left" vertical="center" wrapText="1"/>
    </xf>
    <xf numFmtId="178" fontId="6" fillId="0" borderId="32" xfId="0" applyNumberFormat="1" applyFont="1" applyFill="1" applyBorder="1" applyAlignment="1">
      <alignment vertical="top"/>
    </xf>
    <xf numFmtId="0" fontId="0" fillId="0" borderId="33" xfId="0" applyFont="1" applyFill="1" applyBorder="1" applyAlignment="1">
      <alignment vertical="top"/>
    </xf>
    <xf numFmtId="1" fontId="41" fillId="0" borderId="17" xfId="0" applyNumberFormat="1" applyFont="1" applyFill="1" applyBorder="1" applyAlignment="1">
      <alignment horizontal="left" vertical="center" wrapText="1"/>
    </xf>
    <xf numFmtId="1" fontId="41" fillId="0" borderId="18" xfId="0" applyNumberFormat="1" applyFont="1" applyFill="1" applyBorder="1" applyAlignment="1">
      <alignment horizontal="left" vertical="center" wrapText="1"/>
    </xf>
    <xf numFmtId="178" fontId="55" fillId="0" borderId="18" xfId="0" applyNumberFormat="1" applyFont="1" applyFill="1" applyBorder="1" applyAlignment="1">
      <alignment horizontal="left" vertical="center" wrapText="1"/>
    </xf>
    <xf numFmtId="1" fontId="55" fillId="0" borderId="20" xfId="0" applyNumberFormat="1" applyFont="1" applyFill="1" applyBorder="1" applyAlignment="1">
      <alignment horizontal="left" vertical="center" wrapText="1"/>
    </xf>
    <xf numFmtId="0" fontId="47" fillId="2" borderId="15" xfId="0" applyNumberFormat="1" applyFont="1" applyFill="1" applyBorder="1" applyAlignment="1">
      <alignment horizontal="left" vertical="center"/>
    </xf>
    <xf numFmtId="0" fontId="48" fillId="2" borderId="15" xfId="0" applyNumberFormat="1" applyFont="1" applyFill="1" applyBorder="1" applyAlignment="1">
      <alignment horizontal="center" vertical="center" wrapText="1"/>
    </xf>
    <xf numFmtId="49" fontId="47" fillId="2" borderId="16" xfId="0" applyNumberFormat="1" applyFont="1" applyFill="1" applyBorder="1" applyAlignment="1">
      <alignment horizontal="left" vertical="center" wrapText="1"/>
    </xf>
    <xf numFmtId="0" fontId="48" fillId="2" borderId="15" xfId="0" applyNumberFormat="1" applyFont="1" applyFill="1" applyBorder="1" applyAlignment="1">
      <alignment horizontal="center" vertical="center"/>
    </xf>
    <xf numFmtId="0" fontId="42" fillId="12" borderId="15" xfId="0" applyFont="1" applyFill="1" applyBorder="1" applyAlignment="1">
      <alignment horizontal="left" vertical="center"/>
    </xf>
    <xf numFmtId="0" fontId="48" fillId="12" borderId="15" xfId="0" applyFont="1" applyFill="1" applyBorder="1" applyAlignment="1">
      <alignment horizontal="center" vertical="center"/>
    </xf>
    <xf numFmtId="0" fontId="47" fillId="2" borderId="15" xfId="0" applyNumberFormat="1" applyFont="1" applyFill="1" applyBorder="1" applyAlignment="1">
      <alignment vertical="center"/>
    </xf>
    <xf numFmtId="1" fontId="41" fillId="0" borderId="45" xfId="0" applyNumberFormat="1" applyFont="1" applyFill="1" applyBorder="1" applyAlignment="1">
      <alignment horizontal="left" vertical="center" wrapText="1"/>
    </xf>
    <xf numFmtId="1" fontId="41" fillId="0" borderId="21" xfId="0" applyNumberFormat="1" applyFont="1" applyFill="1" applyBorder="1" applyAlignment="1">
      <alignment horizontal="left" vertical="center" wrapText="1"/>
    </xf>
    <xf numFmtId="176" fontId="44" fillId="20" borderId="15" xfId="0" applyNumberFormat="1" applyFont="1" applyFill="1" applyBorder="1" applyAlignment="1">
      <alignment horizontal="left" vertical="center" wrapText="1"/>
    </xf>
    <xf numFmtId="176" fontId="63" fillId="20" borderId="15" xfId="0" applyNumberFormat="1" applyFont="1" applyFill="1" applyBorder="1" applyAlignment="1">
      <alignment horizontal="center" vertical="center" wrapText="1"/>
    </xf>
    <xf numFmtId="1" fontId="55" fillId="0" borderId="21" xfId="0" applyNumberFormat="1" applyFont="1" applyFill="1" applyBorder="1" applyAlignment="1">
      <alignment horizontal="left" vertical="center" wrapText="1"/>
    </xf>
    <xf numFmtId="178" fontId="55" fillId="0" borderId="21" xfId="0" applyNumberFormat="1" applyFont="1" applyFill="1" applyBorder="1" applyAlignment="1">
      <alignment horizontal="left" vertical="center" wrapText="1"/>
    </xf>
    <xf numFmtId="1" fontId="55" fillId="0" borderId="22" xfId="0" applyNumberFormat="1" applyFont="1" applyFill="1" applyBorder="1" applyAlignment="1">
      <alignment horizontal="left" vertical="center" wrapText="1"/>
    </xf>
    <xf numFmtId="1" fontId="55" fillId="21" borderId="50" xfId="0" applyNumberFormat="1" applyFont="1" applyFill="1" applyBorder="1" applyAlignment="1">
      <alignment horizontal="left" vertical="center" wrapText="1"/>
    </xf>
    <xf numFmtId="0" fontId="41" fillId="21" borderId="48" xfId="0" applyNumberFormat="1" applyFont="1" applyFill="1" applyBorder="1" applyAlignment="1">
      <alignment horizontal="left" vertical="center" wrapText="1"/>
    </xf>
    <xf numFmtId="1" fontId="41" fillId="21" borderId="48" xfId="0" applyNumberFormat="1" applyFont="1" applyFill="1" applyBorder="1" applyAlignment="1">
      <alignment horizontal="left" vertical="center" wrapText="1"/>
    </xf>
    <xf numFmtId="1" fontId="55" fillId="21" borderId="48" xfId="0" applyNumberFormat="1" applyFont="1" applyFill="1" applyBorder="1" applyAlignment="1">
      <alignment horizontal="left" vertical="center" wrapText="1"/>
    </xf>
    <xf numFmtId="178" fontId="55" fillId="21" borderId="48" xfId="0" applyNumberFormat="1" applyFont="1" applyFill="1" applyBorder="1" applyAlignment="1">
      <alignment horizontal="left" vertical="center" wrapText="1"/>
    </xf>
    <xf numFmtId="0" fontId="0" fillId="21" borderId="51" xfId="0" applyFont="1" applyFill="1" applyBorder="1"/>
    <xf numFmtId="1" fontId="55" fillId="21" borderId="52" xfId="0" applyNumberFormat="1" applyFont="1" applyFill="1" applyBorder="1" applyAlignment="1">
      <alignment horizontal="left" vertical="center" wrapText="1"/>
    </xf>
    <xf numFmtId="0" fontId="41" fillId="21" borderId="15" xfId="0" applyNumberFormat="1" applyFont="1" applyFill="1" applyBorder="1" applyAlignment="1">
      <alignment horizontal="left" vertical="center" wrapText="1"/>
    </xf>
    <xf numFmtId="1" fontId="41" fillId="21" borderId="15" xfId="0" applyNumberFormat="1" applyFont="1" applyFill="1" applyBorder="1" applyAlignment="1">
      <alignment horizontal="left" vertical="center" wrapText="1"/>
    </xf>
    <xf numFmtId="1" fontId="55" fillId="21" borderId="15" xfId="0" applyNumberFormat="1" applyFont="1" applyFill="1" applyBorder="1" applyAlignment="1">
      <alignment horizontal="left" vertical="center" wrapText="1"/>
    </xf>
    <xf numFmtId="178" fontId="55" fillId="21" borderId="15" xfId="0" applyNumberFormat="1" applyFont="1" applyFill="1" applyBorder="1" applyAlignment="1">
      <alignment horizontal="left" vertical="center" wrapText="1"/>
    </xf>
    <xf numFmtId="0" fontId="0" fillId="21" borderId="35" xfId="0" applyFont="1" applyFill="1" applyBorder="1"/>
    <xf numFmtId="1" fontId="55" fillId="21" borderId="53" xfId="0" applyNumberFormat="1" applyFont="1" applyFill="1" applyBorder="1" applyAlignment="1">
      <alignment horizontal="left" vertical="center" wrapText="1"/>
    </xf>
    <xf numFmtId="0" fontId="41" fillId="21" borderId="16" xfId="0" applyNumberFormat="1" applyFont="1" applyFill="1" applyBorder="1" applyAlignment="1">
      <alignment horizontal="left" vertical="center" wrapText="1"/>
    </xf>
    <xf numFmtId="0" fontId="2" fillId="21" borderId="16" xfId="0" applyFont="1" applyFill="1" applyBorder="1" applyAlignment="1">
      <alignment horizontal="left" vertical="center" wrapText="1"/>
    </xf>
    <xf numFmtId="0" fontId="54" fillId="21" borderId="16" xfId="0" applyFont="1" applyFill="1" applyBorder="1" applyAlignment="1">
      <alignment horizontal="left" vertical="center" wrapText="1"/>
    </xf>
    <xf numFmtId="0" fontId="42" fillId="21" borderId="16" xfId="0" applyFont="1" applyFill="1" applyBorder="1" applyAlignment="1">
      <alignment horizontal="left" vertical="center"/>
    </xf>
    <xf numFmtId="0" fontId="48" fillId="21" borderId="16" xfId="0" applyFont="1" applyFill="1" applyBorder="1" applyAlignment="1">
      <alignment horizontal="center" vertical="center"/>
    </xf>
    <xf numFmtId="0" fontId="64" fillId="21" borderId="16" xfId="0" applyFont="1" applyFill="1" applyBorder="1" applyAlignment="1">
      <alignment vertical="top" wrapText="1"/>
    </xf>
    <xf numFmtId="178" fontId="2" fillId="21" borderId="16" xfId="0" applyNumberFormat="1" applyFont="1" applyFill="1" applyBorder="1" applyAlignment="1">
      <alignment vertical="center"/>
    </xf>
    <xf numFmtId="0" fontId="0" fillId="21" borderId="54" xfId="0" applyFont="1" applyFill="1" applyBorder="1"/>
    <xf numFmtId="0" fontId="6" fillId="8" borderId="50" xfId="0" applyFont="1" applyFill="1" applyBorder="1"/>
    <xf numFmtId="0" fontId="41" fillId="0" borderId="48" xfId="0" applyNumberFormat="1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54" fillId="0" borderId="48" xfId="0" applyFont="1" applyFill="1" applyBorder="1" applyAlignment="1">
      <alignment horizontal="left" vertical="center" wrapText="1"/>
    </xf>
    <xf numFmtId="0" fontId="0" fillId="0" borderId="48" xfId="0" applyFont="1" applyFill="1" applyBorder="1" applyAlignment="1">
      <alignment horizontal="left" vertical="center" wrapText="1"/>
    </xf>
    <xf numFmtId="178" fontId="0" fillId="0" borderId="48" xfId="0" applyNumberFormat="1" applyFont="1" applyFill="1" applyBorder="1" applyAlignment="1"/>
    <xf numFmtId="0" fontId="0" fillId="0" borderId="51" xfId="0" applyFont="1" applyFill="1" applyBorder="1" applyAlignment="1">
      <alignment vertical="top"/>
    </xf>
    <xf numFmtId="0" fontId="0" fillId="0" borderId="52" xfId="0" applyFill="1" applyBorder="1"/>
    <xf numFmtId="0" fontId="41" fillId="0" borderId="15" xfId="0" applyNumberFormat="1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54" fillId="0" borderId="15" xfId="0" applyFont="1" applyFill="1" applyBorder="1" applyAlignment="1">
      <alignment horizontal="left" vertical="center" wrapText="1"/>
    </xf>
    <xf numFmtId="0" fontId="40" fillId="0" borderId="15" xfId="0" applyFont="1" applyFill="1" applyBorder="1" applyAlignment="1">
      <alignment vertical="center"/>
    </xf>
    <xf numFmtId="0" fontId="65" fillId="0" borderId="15" xfId="0" applyFont="1" applyFill="1" applyBorder="1" applyAlignment="1">
      <alignment horizontal="left" vertical="top"/>
    </xf>
    <xf numFmtId="0" fontId="65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horizontal="left" vertical="center" wrapText="1"/>
    </xf>
    <xf numFmtId="178" fontId="2" fillId="0" borderId="15" xfId="0" applyNumberFormat="1" applyFont="1" applyFill="1" applyBorder="1" applyAlignment="1">
      <alignment horizontal="left" vertical="top"/>
    </xf>
    <xf numFmtId="0" fontId="0" fillId="0" borderId="35" xfId="0" applyFont="1" applyFill="1" applyBorder="1" applyAlignment="1">
      <alignment vertical="top"/>
    </xf>
    <xf numFmtId="0" fontId="0" fillId="0" borderId="15" xfId="0" applyFill="1" applyBorder="1"/>
    <xf numFmtId="0" fontId="66" fillId="0" borderId="15" xfId="0" applyFont="1" applyFill="1" applyBorder="1" applyAlignment="1">
      <alignment horizontal="left" vertical="center"/>
    </xf>
    <xf numFmtId="0" fontId="67" fillId="10" borderId="15" xfId="0" applyFont="1" applyFill="1" applyBorder="1" applyAlignment="1">
      <alignment horizontal="left" vertical="center" wrapText="1"/>
    </xf>
    <xf numFmtId="0" fontId="60" fillId="0" borderId="15" xfId="0" applyFont="1" applyFill="1" applyBorder="1" applyAlignment="1">
      <alignment horizontal="left" vertical="top"/>
    </xf>
    <xf numFmtId="0" fontId="42" fillId="22" borderId="15" xfId="0" applyFont="1" applyFill="1" applyBorder="1" applyAlignment="1">
      <alignment horizontal="left" vertical="center"/>
    </xf>
    <xf numFmtId="0" fontId="48" fillId="22" borderId="15" xfId="0" applyFont="1" applyFill="1" applyBorder="1" applyAlignment="1">
      <alignment horizontal="center" vertical="center" wrapText="1"/>
    </xf>
    <xf numFmtId="0" fontId="43" fillId="2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>
      <alignment horizontal="left" vertical="center" wrapText="1"/>
    </xf>
    <xf numFmtId="49" fontId="42" fillId="2" borderId="16" xfId="0" applyNumberFormat="1" applyFont="1" applyFill="1" applyBorder="1" applyAlignment="1">
      <alignment horizontal="left" vertical="center" wrapText="1"/>
    </xf>
    <xf numFmtId="0" fontId="41" fillId="0" borderId="16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54" fillId="0" borderId="16" xfId="0" applyFont="1" applyFill="1" applyBorder="1" applyAlignment="1">
      <alignment horizontal="left" vertical="center" wrapText="1"/>
    </xf>
    <xf numFmtId="0" fontId="0" fillId="0" borderId="16" xfId="0" applyFill="1" applyBorder="1"/>
    <xf numFmtId="0" fontId="0" fillId="0" borderId="54" xfId="0" applyFill="1" applyBorder="1"/>
    <xf numFmtId="1" fontId="55" fillId="19" borderId="5" xfId="0" applyNumberFormat="1" applyFont="1" applyFill="1" applyBorder="1" applyAlignment="1">
      <alignment horizontal="left" vertical="center" wrapText="1"/>
    </xf>
    <xf numFmtId="0" fontId="2" fillId="19" borderId="6" xfId="0" applyFont="1" applyFill="1" applyBorder="1" applyAlignment="1">
      <alignment horizontal="left" vertical="center" wrapText="1"/>
    </xf>
    <xf numFmtId="0" fontId="54" fillId="19" borderId="6" xfId="0" applyFont="1" applyFill="1" applyBorder="1" applyAlignment="1">
      <alignment horizontal="left" vertical="center" wrapText="1"/>
    </xf>
    <xf numFmtId="0" fontId="0" fillId="19" borderId="6" xfId="0" applyFill="1" applyBorder="1"/>
    <xf numFmtId="0" fontId="64" fillId="19" borderId="6" xfId="0" applyFont="1" applyFill="1" applyBorder="1" applyAlignment="1">
      <alignment vertical="top" wrapText="1"/>
    </xf>
    <xf numFmtId="178" fontId="2" fillId="19" borderId="6" xfId="0" applyNumberFormat="1" applyFont="1" applyFill="1" applyBorder="1" applyAlignment="1">
      <alignment vertical="center"/>
    </xf>
    <xf numFmtId="0" fontId="0" fillId="19" borderId="7" xfId="0" applyFill="1" applyBorder="1"/>
    <xf numFmtId="0" fontId="6" fillId="8" borderId="36" xfId="0" applyFont="1" applyFill="1" applyBorder="1"/>
    <xf numFmtId="0" fontId="41" fillId="0" borderId="37" xfId="0" applyNumberFormat="1" applyFont="1" applyFill="1" applyBorder="1" applyAlignment="1">
      <alignment horizontal="left" vertical="center" wrapText="1"/>
    </xf>
    <xf numFmtId="0" fontId="68" fillId="0" borderId="37" xfId="0" applyFont="1" applyFill="1" applyBorder="1" applyAlignment="1">
      <alignment horizontal="left" vertical="center" wrapText="1"/>
    </xf>
    <xf numFmtId="0" fontId="69" fillId="0" borderId="37" xfId="0" applyFont="1" applyFill="1" applyBorder="1" applyAlignment="1">
      <alignment horizontal="left" vertical="center" wrapText="1"/>
    </xf>
    <xf numFmtId="0" fontId="42" fillId="0" borderId="55" xfId="0" applyFont="1" applyFill="1" applyBorder="1" applyAlignment="1">
      <alignment horizontal="left" vertical="center"/>
    </xf>
    <xf numFmtId="0" fontId="48" fillId="0" borderId="55" xfId="0" applyFont="1" applyFill="1" applyBorder="1" applyAlignment="1">
      <alignment horizontal="center" vertical="center" wrapText="1"/>
    </xf>
    <xf numFmtId="20" fontId="2" fillId="0" borderId="37" xfId="0" applyNumberFormat="1" applyFont="1" applyFill="1" applyBorder="1" applyAlignment="1">
      <alignment horizontal="center" vertical="center" wrapText="1"/>
    </xf>
    <xf numFmtId="178" fontId="2" fillId="0" borderId="37" xfId="0" applyNumberFormat="1" applyFont="1" applyFill="1" applyBorder="1" applyAlignment="1">
      <alignment horizontal="center" vertical="center" wrapText="1"/>
    </xf>
    <xf numFmtId="20" fontId="2" fillId="0" borderId="56" xfId="0" applyNumberFormat="1" applyFont="1" applyFill="1" applyBorder="1" applyAlignment="1">
      <alignment horizontal="center" vertical="center" wrapText="1"/>
    </xf>
    <xf numFmtId="0" fontId="6" fillId="8" borderId="28" xfId="0" applyFont="1" applyFill="1" applyBorder="1"/>
    <xf numFmtId="0" fontId="0" fillId="0" borderId="29" xfId="0" applyFont="1" applyFill="1" applyBorder="1"/>
    <xf numFmtId="178" fontId="2" fillId="0" borderId="29" xfId="0" applyNumberFormat="1" applyFont="1" applyFill="1" applyBorder="1" applyAlignment="1">
      <alignment horizontal="left" vertical="top"/>
    </xf>
    <xf numFmtId="0" fontId="0" fillId="0" borderId="30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40" fillId="0" borderId="18" xfId="0" applyFont="1" applyFill="1" applyBorder="1" applyAlignment="1">
      <alignment vertical="center"/>
    </xf>
    <xf numFmtId="0" fontId="65" fillId="0" borderId="18" xfId="0" applyFont="1" applyFill="1" applyBorder="1" applyAlignment="1">
      <alignment horizontal="left" vertical="top"/>
    </xf>
    <xf numFmtId="0" fontId="65" fillId="0" borderId="18" xfId="0" applyFont="1" applyFill="1" applyBorder="1" applyAlignment="1">
      <alignment vertical="top"/>
    </xf>
    <xf numFmtId="0" fontId="0" fillId="0" borderId="57" xfId="0" applyFont="1" applyFill="1" applyBorder="1" applyAlignment="1"/>
    <xf numFmtId="178" fontId="2" fillId="0" borderId="18" xfId="0" applyNumberFormat="1" applyFont="1" applyFill="1" applyBorder="1" applyAlignment="1">
      <alignment horizontal="left" vertical="top"/>
    </xf>
    <xf numFmtId="0" fontId="0" fillId="0" borderId="20" xfId="0" applyFont="1" applyFill="1" applyBorder="1" applyAlignment="1">
      <alignment vertical="top"/>
    </xf>
    <xf numFmtId="20" fontId="0" fillId="0" borderId="45" xfId="0" applyNumberFormat="1" applyFont="1" applyFill="1" applyBorder="1"/>
    <xf numFmtId="0" fontId="0" fillId="0" borderId="58" xfId="0" applyFont="1" applyFill="1" applyBorder="1" applyAlignment="1"/>
    <xf numFmtId="178" fontId="2" fillId="0" borderId="21" xfId="0" applyNumberFormat="1" applyFont="1" applyFill="1" applyBorder="1" applyAlignment="1">
      <alignment horizontal="left" vertical="top"/>
    </xf>
    <xf numFmtId="0" fontId="0" fillId="0" borderId="22" xfId="0" applyFont="1" applyFill="1" applyBorder="1" applyAlignment="1">
      <alignment vertical="top"/>
    </xf>
    <xf numFmtId="20" fontId="0" fillId="0" borderId="25" xfId="0" applyNumberFormat="1" applyFont="1" applyFill="1" applyBorder="1"/>
    <xf numFmtId="0" fontId="40" fillId="0" borderId="26" xfId="0" applyFont="1" applyFill="1" applyBorder="1" applyAlignment="1">
      <alignment vertical="center"/>
    </xf>
    <xf numFmtId="0" fontId="65" fillId="0" borderId="26" xfId="0" applyFont="1" applyFill="1" applyBorder="1" applyAlignment="1">
      <alignment horizontal="left" vertical="top"/>
    </xf>
    <xf numFmtId="0" fontId="65" fillId="0" borderId="26" xfId="0" applyFont="1" applyFill="1" applyBorder="1" applyAlignment="1">
      <alignment vertical="top"/>
    </xf>
    <xf numFmtId="0" fontId="0" fillId="0" borderId="59" xfId="0" applyFont="1" applyFill="1" applyBorder="1" applyAlignment="1"/>
    <xf numFmtId="178" fontId="2" fillId="0" borderId="26" xfId="0" applyNumberFormat="1" applyFont="1" applyFill="1" applyBorder="1" applyAlignment="1">
      <alignment horizontal="left" vertical="top"/>
    </xf>
    <xf numFmtId="0" fontId="0" fillId="0" borderId="27" xfId="0" applyFont="1" applyFill="1" applyBorder="1" applyAlignment="1">
      <alignment vertical="top"/>
    </xf>
    <xf numFmtId="0" fontId="0" fillId="0" borderId="30" xfId="0" applyFont="1" applyFill="1" applyBorder="1"/>
    <xf numFmtId="0" fontId="6" fillId="0" borderId="17" xfId="0" applyFont="1" applyFill="1" applyBorder="1"/>
    <xf numFmtId="0" fontId="70" fillId="0" borderId="18" xfId="0" applyFont="1" applyFill="1" applyBorder="1" applyAlignment="1">
      <alignment horizontal="left" vertical="center" wrapText="1"/>
    </xf>
    <xf numFmtId="0" fontId="48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178" fontId="2" fillId="0" borderId="18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6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48" fillId="12" borderId="15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15" fillId="0" borderId="17" xfId="0" applyFont="1" applyFill="1" applyBorder="1"/>
    <xf numFmtId="0" fontId="23" fillId="0" borderId="18" xfId="0" applyFont="1" applyFill="1" applyBorder="1" applyAlignment="1">
      <alignment horizontal="left" vertical="center" wrapText="1"/>
    </xf>
    <xf numFmtId="0" fontId="0" fillId="0" borderId="20" xfId="0" applyFont="1" applyFill="1" applyBorder="1"/>
    <xf numFmtId="0" fontId="0" fillId="0" borderId="25" xfId="0" applyFill="1" applyBorder="1"/>
    <xf numFmtId="178" fontId="2" fillId="0" borderId="26" xfId="0" applyNumberFormat="1" applyFont="1" applyFill="1" applyBorder="1"/>
    <xf numFmtId="0" fontId="0" fillId="0" borderId="0" xfId="0" applyNumberFormat="1" applyFill="1"/>
    <xf numFmtId="0" fontId="0" fillId="0" borderId="0" xfId="0" applyFont="1" applyFill="1"/>
    <xf numFmtId="178" fontId="0" fillId="0" borderId="0" xfId="0" applyNumberFormat="1" applyFont="1" applyFill="1"/>
    <xf numFmtId="178" fontId="2" fillId="5" borderId="21" xfId="0" applyNumberFormat="1" applyFont="1" applyFill="1" applyBorder="1" applyAlignment="1">
      <alignment horizontal="left" vertical="center" wrapText="1"/>
    </xf>
    <xf numFmtId="179" fontId="74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75" fillId="0" borderId="0" xfId="0" applyFont="1"/>
    <xf numFmtId="0" fontId="76" fillId="0" borderId="60" xfId="0" applyFont="1" applyBorder="1" applyAlignment="1">
      <alignment vertical="center"/>
    </xf>
    <xf numFmtId="0" fontId="0" fillId="0" borderId="46" xfId="0" applyBorder="1" applyAlignment="1">
      <alignment vertical="center" wrapText="1"/>
    </xf>
    <xf numFmtId="180" fontId="0" fillId="0" borderId="46" xfId="0" applyNumberForma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6" xfId="0" applyBorder="1" applyAlignment="1">
      <alignment vertical="center"/>
    </xf>
    <xf numFmtId="179" fontId="0" fillId="0" borderId="46" xfId="0" applyNumberFormat="1" applyBorder="1" applyAlignment="1">
      <alignment horizontal="left" vertical="center"/>
    </xf>
    <xf numFmtId="0" fontId="77" fillId="0" borderId="46" xfId="0" applyFont="1" applyBorder="1" applyAlignment="1">
      <alignment vertical="center"/>
    </xf>
    <xf numFmtId="0" fontId="78" fillId="0" borderId="46" xfId="0" applyFont="1" applyBorder="1" applyAlignment="1">
      <alignment vertical="center" wrapText="1"/>
    </xf>
    <xf numFmtId="0" fontId="78" fillId="8" borderId="46" xfId="0" applyFont="1" applyFill="1" applyBorder="1" applyAlignment="1">
      <alignment vertical="center" wrapText="1"/>
    </xf>
    <xf numFmtId="0" fontId="79" fillId="0" borderId="46" xfId="0" applyFont="1" applyBorder="1" applyAlignment="1">
      <alignment vertical="center" wrapText="1"/>
    </xf>
    <xf numFmtId="0" fontId="79" fillId="0" borderId="46" xfId="0" applyFont="1" applyBorder="1" applyAlignment="1">
      <alignment horizontal="left" vertical="center" wrapText="1"/>
    </xf>
    <xf numFmtId="0" fontId="80" fillId="0" borderId="61" xfId="0" applyFont="1" applyBorder="1" applyAlignment="1">
      <alignment horizontal="left" vertical="center"/>
    </xf>
    <xf numFmtId="0" fontId="81" fillId="0" borderId="52" xfId="0" applyFont="1" applyBorder="1" applyAlignment="1" applyProtection="1">
      <alignment horizontal="left" vertical="center"/>
      <protection locked="0"/>
    </xf>
    <xf numFmtId="0" fontId="82" fillId="0" borderId="15" xfId="0" applyFont="1" applyBorder="1" applyAlignment="1" applyProtection="1">
      <alignment horizontal="left" vertical="center" wrapText="1"/>
      <protection locked="0"/>
    </xf>
    <xf numFmtId="0" fontId="83" fillId="0" borderId="15" xfId="0" applyFont="1" applyBorder="1" applyAlignment="1" applyProtection="1">
      <alignment horizontal="left" vertical="center"/>
      <protection locked="0"/>
    </xf>
    <xf numFmtId="0" fontId="85" fillId="0" borderId="15" xfId="0" applyFont="1" applyBorder="1" applyAlignment="1" applyProtection="1">
      <alignment horizontal="left" vertical="center"/>
      <protection locked="0"/>
    </xf>
    <xf numFmtId="179" fontId="85" fillId="0" borderId="15" xfId="0" applyNumberFormat="1" applyFont="1" applyBorder="1" applyAlignment="1" applyProtection="1">
      <alignment horizontal="left" vertical="center"/>
      <protection locked="0"/>
    </xf>
    <xf numFmtId="178" fontId="85" fillId="0" borderId="15" xfId="0" applyNumberFormat="1" applyFont="1" applyBorder="1" applyAlignment="1" applyProtection="1">
      <alignment horizontal="left" vertical="center"/>
      <protection locked="0"/>
    </xf>
    <xf numFmtId="0" fontId="85" fillId="0" borderId="15" xfId="0" applyFont="1" applyBorder="1" applyAlignment="1" applyProtection="1">
      <alignment vertical="center"/>
      <protection locked="0"/>
    </xf>
    <xf numFmtId="0" fontId="85" fillId="0" borderId="15" xfId="0" applyFont="1" applyBorder="1" applyAlignment="1" applyProtection="1">
      <alignment horizontal="left" vertical="center" wrapText="1"/>
      <protection locked="0"/>
    </xf>
    <xf numFmtId="0" fontId="83" fillId="0" borderId="15" xfId="0" applyFont="1" applyBorder="1" applyAlignment="1" applyProtection="1">
      <alignment horizontal="left" vertical="center" wrapText="1"/>
      <protection locked="0"/>
    </xf>
    <xf numFmtId="0" fontId="85" fillId="0" borderId="35" xfId="0" applyFont="1" applyBorder="1" applyAlignment="1" applyProtection="1">
      <alignment horizontal="left" vertical="center"/>
      <protection locked="0"/>
    </xf>
    <xf numFmtId="0" fontId="86" fillId="0" borderId="6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 wrapText="1"/>
    </xf>
    <xf numFmtId="0" fontId="80" fillId="0" borderId="63" xfId="0" applyFont="1" applyBorder="1" applyAlignment="1">
      <alignment horizontal="left" vertical="center"/>
    </xf>
    <xf numFmtId="0" fontId="87" fillId="0" borderId="15" xfId="0" applyFont="1" applyBorder="1" applyAlignment="1" applyProtection="1">
      <alignment horizontal="left" vertical="center"/>
      <protection locked="0"/>
    </xf>
    <xf numFmtId="181" fontId="87" fillId="0" borderId="15" xfId="0" applyNumberFormat="1" applyFont="1" applyBorder="1" applyAlignment="1" applyProtection="1">
      <alignment horizontal="left" vertical="center"/>
      <protection locked="0"/>
    </xf>
    <xf numFmtId="179" fontId="87" fillId="0" borderId="15" xfId="0" applyNumberFormat="1" applyFont="1" applyBorder="1" applyAlignment="1" applyProtection="1">
      <alignment horizontal="left" vertical="center"/>
      <protection locked="0"/>
    </xf>
    <xf numFmtId="178" fontId="87" fillId="0" borderId="15" xfId="0" applyNumberFormat="1" applyFont="1" applyBorder="1" applyAlignment="1" applyProtection="1">
      <alignment horizontal="left" vertical="center"/>
      <protection locked="0"/>
    </xf>
    <xf numFmtId="0" fontId="87" fillId="0" borderId="15" xfId="0" applyFont="1" applyBorder="1" applyAlignment="1" applyProtection="1">
      <alignment horizontal="left" vertical="center" wrapText="1"/>
      <protection locked="0"/>
    </xf>
    <xf numFmtId="0" fontId="88" fillId="0" borderId="15" xfId="0" applyFont="1" applyBorder="1" applyAlignment="1">
      <alignment vertical="center"/>
    </xf>
    <xf numFmtId="0" fontId="88" fillId="0" borderId="3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2" borderId="15" xfId="0" applyFont="1" applyFill="1" applyBorder="1" applyAlignment="1" applyProtection="1">
      <alignment horizontal="left" vertical="center"/>
      <protection locked="0"/>
    </xf>
    <xf numFmtId="0" fontId="87" fillId="2" borderId="15" xfId="0" applyFont="1" applyFill="1" applyBorder="1" applyAlignment="1" applyProtection="1">
      <alignment horizontal="left" vertical="center"/>
      <protection locked="0"/>
    </xf>
    <xf numFmtId="181" fontId="87" fillId="2" borderId="15" xfId="0" applyNumberFormat="1" applyFont="1" applyFill="1" applyBorder="1" applyAlignment="1" applyProtection="1">
      <alignment horizontal="left" vertical="center"/>
      <protection locked="0"/>
    </xf>
    <xf numFmtId="179" fontId="87" fillId="2" borderId="15" xfId="0" applyNumberFormat="1" applyFont="1" applyFill="1" applyBorder="1" applyAlignment="1" applyProtection="1">
      <alignment horizontal="left" vertical="center"/>
      <protection locked="0"/>
    </xf>
    <xf numFmtId="178" fontId="87" fillId="2" borderId="15" xfId="0" applyNumberFormat="1" applyFont="1" applyFill="1" applyBorder="1" applyAlignment="1" applyProtection="1">
      <alignment horizontal="left" vertical="center"/>
      <protection locked="0"/>
    </xf>
    <xf numFmtId="0" fontId="87" fillId="2" borderId="15" xfId="0" applyFont="1" applyFill="1" applyBorder="1" applyAlignment="1" applyProtection="1">
      <alignment horizontal="left" vertical="center" wrapText="1"/>
      <protection locked="0"/>
    </xf>
    <xf numFmtId="0" fontId="0" fillId="0" borderId="52" xfId="0" applyBorder="1"/>
    <xf numFmtId="0" fontId="0" fillId="0" borderId="15" xfId="0" applyBorder="1"/>
    <xf numFmtId="0" fontId="0" fillId="0" borderId="35" xfId="0" applyBorder="1"/>
    <xf numFmtId="0" fontId="83" fillId="0" borderId="64" xfId="0" applyFont="1" applyBorder="1" applyAlignment="1">
      <alignment horizontal="left" vertical="center"/>
    </xf>
    <xf numFmtId="0" fontId="83" fillId="0" borderId="38" xfId="0" applyFont="1" applyBorder="1" applyAlignment="1">
      <alignment horizontal="left" vertical="center"/>
    </xf>
    <xf numFmtId="180" fontId="83" fillId="0" borderId="38" xfId="0" applyNumberFormat="1" applyFont="1" applyBorder="1" applyAlignment="1">
      <alignment horizontal="left" vertical="center"/>
    </xf>
    <xf numFmtId="181" fontId="83" fillId="0" borderId="38" xfId="0" applyNumberFormat="1" applyFont="1" applyBorder="1" applyAlignment="1">
      <alignment horizontal="left" vertical="center"/>
    </xf>
    <xf numFmtId="0" fontId="88" fillId="0" borderId="38" xfId="0" applyFont="1" applyBorder="1"/>
    <xf numFmtId="179" fontId="88" fillId="0" borderId="38" xfId="0" applyNumberFormat="1" applyFont="1" applyBorder="1"/>
    <xf numFmtId="0" fontId="88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20" fontId="87" fillId="0" borderId="15" xfId="0" applyNumberFormat="1" applyFont="1" applyBorder="1" applyAlignment="1" applyProtection="1">
      <alignment horizontal="left" vertical="center"/>
      <protection locked="0"/>
    </xf>
    <xf numFmtId="0" fontId="89" fillId="0" borderId="52" xfId="0" applyFont="1" applyBorder="1"/>
    <xf numFmtId="0" fontId="89" fillId="0" borderId="15" xfId="0" applyFont="1" applyBorder="1"/>
    <xf numFmtId="0" fontId="89" fillId="0" borderId="35" xfId="0" applyFont="1" applyBorder="1"/>
    <xf numFmtId="0" fontId="83" fillId="8" borderId="15" xfId="0" applyFont="1" applyFill="1" applyBorder="1" applyAlignment="1" applyProtection="1">
      <alignment horizontal="left" vertical="center"/>
      <protection locked="0"/>
    </xf>
    <xf numFmtId="0" fontId="78" fillId="0" borderId="46" xfId="0" applyFont="1" applyBorder="1" applyAlignment="1">
      <alignment vertical="center"/>
    </xf>
    <xf numFmtId="0" fontId="83" fillId="0" borderId="65" xfId="0" applyFont="1" applyBorder="1" applyAlignment="1" applyProtection="1">
      <alignment horizontal="left" vertical="center"/>
      <protection locked="0"/>
    </xf>
    <xf numFmtId="0" fontId="87" fillId="0" borderId="16" xfId="0" applyFont="1" applyBorder="1" applyAlignment="1" applyProtection="1">
      <alignment horizontal="left" vertical="center"/>
      <protection locked="0"/>
    </xf>
    <xf numFmtId="181" fontId="87" fillId="0" borderId="16" xfId="0" applyNumberFormat="1" applyFont="1" applyBorder="1" applyAlignment="1" applyProtection="1">
      <alignment horizontal="left" vertical="center"/>
      <protection locked="0"/>
    </xf>
    <xf numFmtId="179" fontId="87" fillId="0" borderId="16" xfId="0" applyNumberFormat="1" applyFont="1" applyBorder="1" applyAlignment="1" applyProtection="1">
      <alignment horizontal="left" vertical="center"/>
      <protection locked="0"/>
    </xf>
    <xf numFmtId="178" fontId="87" fillId="0" borderId="16" xfId="0" applyNumberFormat="1" applyFont="1" applyBorder="1" applyAlignment="1" applyProtection="1">
      <alignment horizontal="left" vertical="center"/>
      <protection locked="0"/>
    </xf>
    <xf numFmtId="0" fontId="87" fillId="0" borderId="16" xfId="0" applyFont="1" applyBorder="1" applyAlignment="1" applyProtection="1">
      <alignment horizontal="left" vertical="center" wrapText="1"/>
      <protection locked="0"/>
    </xf>
    <xf numFmtId="0" fontId="88" fillId="0" borderId="16" xfId="0" applyFont="1" applyBorder="1" applyAlignment="1">
      <alignment vertical="center"/>
    </xf>
    <xf numFmtId="0" fontId="0" fillId="0" borderId="54" xfId="0" applyBorder="1"/>
    <xf numFmtId="0" fontId="87" fillId="0" borderId="38" xfId="0" applyFont="1" applyBorder="1"/>
    <xf numFmtId="179" fontId="87" fillId="0" borderId="38" xfId="0" applyNumberFormat="1" applyFont="1" applyBorder="1"/>
    <xf numFmtId="0" fontId="76" fillId="0" borderId="66" xfId="0" applyFont="1" applyBorder="1" applyAlignment="1">
      <alignment vertical="center"/>
    </xf>
    <xf numFmtId="0" fontId="0" fillId="0" borderId="67" xfId="0" applyBorder="1" applyAlignment="1">
      <alignment vertical="center" wrapText="1"/>
    </xf>
    <xf numFmtId="180" fontId="0" fillId="0" borderId="67" xfId="0" applyNumberFormat="1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67" xfId="0" applyBorder="1" applyAlignment="1">
      <alignment vertical="center"/>
    </xf>
    <xf numFmtId="179" fontId="0" fillId="0" borderId="67" xfId="0" applyNumberFormat="1" applyBorder="1" applyAlignment="1">
      <alignment horizontal="left" vertical="center"/>
    </xf>
    <xf numFmtId="0" fontId="87" fillId="0" borderId="67" xfId="0" applyFont="1" applyBorder="1" applyAlignment="1">
      <alignment vertical="center"/>
    </xf>
    <xf numFmtId="0" fontId="90" fillId="0" borderId="67" xfId="0" applyFont="1" applyBorder="1" applyAlignment="1">
      <alignment vertical="center" wrapText="1"/>
    </xf>
    <xf numFmtId="0" fontId="90" fillId="0" borderId="67" xfId="0" applyFont="1" applyBorder="1" applyAlignment="1">
      <alignment vertical="center"/>
    </xf>
    <xf numFmtId="0" fontId="90" fillId="0" borderId="67" xfId="0" applyFont="1" applyBorder="1" applyAlignment="1">
      <alignment horizontal="left" vertical="center" wrapText="1"/>
    </xf>
    <xf numFmtId="0" fontId="80" fillId="0" borderId="68" xfId="0" applyFont="1" applyBorder="1" applyAlignment="1">
      <alignment horizontal="left" vertical="center"/>
    </xf>
    <xf numFmtId="0" fontId="91" fillId="0" borderId="52" xfId="0" applyFont="1" applyBorder="1" applyAlignment="1" applyProtection="1">
      <alignment horizontal="left" vertical="center"/>
      <protection locked="0"/>
    </xf>
    <xf numFmtId="0" fontId="92" fillId="0" borderId="15" xfId="0" applyFont="1" applyBorder="1" applyAlignment="1" applyProtection="1">
      <alignment horizontal="left" vertical="center" wrapText="1"/>
      <protection locked="0"/>
    </xf>
    <xf numFmtId="179" fontId="83" fillId="0" borderId="15" xfId="0" applyNumberFormat="1" applyFont="1" applyBorder="1" applyAlignment="1" applyProtection="1">
      <alignment horizontal="left" vertical="center"/>
      <protection locked="0"/>
    </xf>
    <xf numFmtId="178" fontId="83" fillId="0" borderId="15" xfId="0" applyNumberFormat="1" applyFont="1" applyBorder="1" applyAlignment="1" applyProtection="1">
      <alignment horizontal="left" vertical="center"/>
      <protection locked="0"/>
    </xf>
    <xf numFmtId="0" fontId="83" fillId="0" borderId="15" xfId="0" applyFont="1" applyBorder="1" applyAlignment="1" applyProtection="1">
      <alignment vertical="center"/>
      <protection locked="0"/>
    </xf>
    <xf numFmtId="0" fontId="86" fillId="0" borderId="53" xfId="0" applyFont="1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90" fillId="0" borderId="16" xfId="0" applyFont="1" applyBorder="1" applyAlignment="1">
      <alignment horizontal="left" vertical="center" wrapText="1"/>
    </xf>
    <xf numFmtId="0" fontId="80" fillId="0" borderId="54" xfId="0" applyFont="1" applyBorder="1" applyAlignment="1">
      <alignment horizontal="left" vertical="center"/>
    </xf>
    <xf numFmtId="0" fontId="0" fillId="0" borderId="16" xfId="0" applyBorder="1"/>
    <xf numFmtId="0" fontId="93" fillId="0" borderId="15" xfId="0" applyFont="1" applyBorder="1" applyAlignment="1" applyProtection="1"/>
    <xf numFmtId="0" fontId="3" fillId="0" borderId="3" xfId="0" applyFont="1" applyBorder="1" applyAlignment="1">
      <alignment horizontal="left"/>
    </xf>
    <xf numFmtId="176" fontId="4" fillId="2" borderId="69" xfId="18" applyFont="1" applyFill="1" applyBorder="1"/>
    <xf numFmtId="0" fontId="94" fillId="2" borderId="70" xfId="33" applyFont="1" applyFill="1" applyBorder="1" applyAlignment="1" applyProtection="1">
      <alignment vertical="center"/>
      <protection locked="0"/>
    </xf>
    <xf numFmtId="179" fontId="94" fillId="2" borderId="70" xfId="34" applyNumberFormat="1" applyFont="1" applyFill="1" applyBorder="1" applyAlignment="1" applyProtection="1">
      <alignment vertical="center"/>
      <protection locked="0"/>
    </xf>
    <xf numFmtId="0" fontId="94" fillId="2" borderId="15" xfId="35" applyFont="1" applyFill="1" applyBorder="1" applyAlignment="1" applyProtection="1">
      <alignment horizontal="left" vertical="center"/>
      <protection locked="0"/>
    </xf>
    <xf numFmtId="176" fontId="95" fillId="2" borderId="70" xfId="18" applyFont="1" applyFill="1" applyBorder="1" applyAlignment="1" applyProtection="1">
      <alignment vertical="center"/>
      <protection locked="0"/>
    </xf>
    <xf numFmtId="179" fontId="95" fillId="2" borderId="70" xfId="18" applyNumberFormat="1" applyFont="1" applyFill="1" applyBorder="1" applyAlignment="1" applyProtection="1">
      <alignment vertical="center"/>
      <protection locked="0"/>
    </xf>
    <xf numFmtId="176" fontId="94" fillId="2" borderId="70" xfId="18" applyFont="1" applyFill="1" applyBorder="1" applyAlignment="1" applyProtection="1">
      <alignment horizontal="left" vertical="center"/>
      <protection locked="0"/>
    </xf>
    <xf numFmtId="178" fontId="94" fillId="2" borderId="70" xfId="18" applyNumberFormat="1" applyFont="1" applyFill="1" applyBorder="1" applyAlignment="1" applyProtection="1">
      <alignment horizontal="left" vertical="center"/>
      <protection locked="0"/>
    </xf>
    <xf numFmtId="179" fontId="94" fillId="2" borderId="70" xfId="18" applyNumberFormat="1" applyFont="1" applyFill="1" applyBorder="1" applyAlignment="1" applyProtection="1">
      <alignment horizontal="left" vertical="center"/>
      <protection locked="0"/>
    </xf>
    <xf numFmtId="176" fontId="94" fillId="2" borderId="70" xfId="18" applyFont="1" applyFill="1" applyBorder="1" applyAlignment="1" applyProtection="1">
      <alignment horizontal="left" vertical="center" wrapText="1"/>
      <protection locked="0"/>
    </xf>
    <xf numFmtId="176" fontId="94" fillId="2" borderId="65" xfId="18" applyFont="1" applyFill="1" applyBorder="1" applyAlignment="1" applyProtection="1">
      <alignment horizontal="left" vertical="center"/>
      <protection locked="0"/>
    </xf>
    <xf numFmtId="176" fontId="4" fillId="2" borderId="71" xfId="18" applyFont="1" applyFill="1" applyBorder="1"/>
    <xf numFmtId="0" fontId="94" fillId="2" borderId="0" xfId="33" applyFont="1" applyFill="1" applyBorder="1" applyAlignment="1" applyProtection="1">
      <alignment horizontal="left" vertical="center"/>
      <protection locked="0"/>
    </xf>
    <xf numFmtId="0" fontId="94" fillId="2" borderId="0" xfId="34" applyFont="1" applyFill="1" applyBorder="1" applyAlignment="1" applyProtection="1">
      <alignment horizontal="right" vertical="center"/>
      <protection locked="0"/>
    </xf>
    <xf numFmtId="0" fontId="94" fillId="2" borderId="15" xfId="35" applyFont="1" applyFill="1" applyBorder="1" applyAlignment="1" applyProtection="1">
      <alignment vertical="center"/>
      <protection locked="0"/>
    </xf>
    <xf numFmtId="176" fontId="95" fillId="2" borderId="0" xfId="18" applyFont="1" applyFill="1" applyBorder="1" applyAlignment="1" applyProtection="1">
      <alignment vertical="center"/>
      <protection locked="0"/>
    </xf>
    <xf numFmtId="179" fontId="95" fillId="2" borderId="0" xfId="18" applyNumberFormat="1" applyFont="1" applyFill="1" applyBorder="1" applyAlignment="1" applyProtection="1">
      <alignment vertical="center"/>
      <protection locked="0"/>
    </xf>
    <xf numFmtId="176" fontId="94" fillId="2" borderId="0" xfId="18" applyFont="1" applyFill="1" applyBorder="1" applyAlignment="1" applyProtection="1">
      <alignment horizontal="left" vertical="center"/>
      <protection locked="0"/>
    </xf>
    <xf numFmtId="178" fontId="94" fillId="2" borderId="0" xfId="18" applyNumberFormat="1" applyFont="1" applyFill="1" applyBorder="1" applyAlignment="1" applyProtection="1">
      <alignment horizontal="left" vertical="center"/>
      <protection locked="0"/>
    </xf>
    <xf numFmtId="179" fontId="94" fillId="2" borderId="0" xfId="18" applyNumberFormat="1" applyFont="1" applyFill="1" applyBorder="1" applyAlignment="1" applyProtection="1">
      <alignment horizontal="left" vertical="center"/>
      <protection locked="0"/>
    </xf>
    <xf numFmtId="176" fontId="94" fillId="2" borderId="0" xfId="18" applyFont="1" applyFill="1" applyBorder="1" applyAlignment="1" applyProtection="1">
      <alignment horizontal="left" vertical="center" wrapText="1"/>
      <protection locked="0"/>
    </xf>
    <xf numFmtId="176" fontId="94" fillId="2" borderId="72" xfId="18" applyFont="1" applyFill="1" applyBorder="1" applyAlignment="1" applyProtection="1">
      <alignment horizontal="left" vertical="center"/>
      <protection locked="0"/>
    </xf>
    <xf numFmtId="0" fontId="94" fillId="2" borderId="0" xfId="34" applyFont="1" applyFill="1" applyBorder="1" applyAlignment="1" applyProtection="1">
      <alignment horizontal="right"/>
      <protection locked="0"/>
    </xf>
    <xf numFmtId="0" fontId="94" fillId="2" borderId="15" xfId="36" applyFont="1" applyFill="1" applyBorder="1" applyAlignment="1" applyProtection="1">
      <alignment vertical="center"/>
      <protection locked="0"/>
    </xf>
    <xf numFmtId="0" fontId="96" fillId="2" borderId="48" xfId="0" applyFont="1" applyFill="1" applyBorder="1" applyAlignment="1">
      <alignment horizontal="left"/>
    </xf>
    <xf numFmtId="0" fontId="94" fillId="2" borderId="48" xfId="0" applyFont="1" applyFill="1" applyBorder="1" applyAlignment="1" applyProtection="1">
      <alignment horizontal="left" vertical="center"/>
      <protection locked="0"/>
    </xf>
    <xf numFmtId="0" fontId="97" fillId="2" borderId="73" xfId="0" applyFont="1" applyFill="1" applyBorder="1" applyAlignment="1" applyProtection="1">
      <alignment horizontal="left" vertical="center"/>
      <protection locked="0"/>
    </xf>
    <xf numFmtId="178" fontId="97" fillId="2" borderId="74" xfId="0" applyNumberFormat="1" applyFont="1" applyFill="1" applyBorder="1" applyAlignment="1" applyProtection="1">
      <alignment horizontal="left" vertical="center"/>
      <protection locked="0"/>
    </xf>
    <xf numFmtId="179" fontId="97" fillId="2" borderId="48" xfId="0" applyNumberFormat="1" applyFont="1" applyFill="1" applyBorder="1" applyAlignment="1" applyProtection="1">
      <alignment horizontal="left" vertical="center"/>
      <protection locked="0"/>
    </xf>
    <xf numFmtId="0" fontId="97" fillId="2" borderId="48" xfId="0" applyFont="1" applyFill="1" applyBorder="1" applyAlignment="1" applyProtection="1">
      <alignment horizontal="left" vertical="center"/>
      <protection locked="0"/>
    </xf>
    <xf numFmtId="178" fontId="97" fillId="2" borderId="48" xfId="0" applyNumberFormat="1" applyFont="1" applyFill="1" applyBorder="1" applyAlignment="1" applyProtection="1">
      <alignment horizontal="left" vertical="center"/>
      <protection locked="0"/>
    </xf>
    <xf numFmtId="178" fontId="94" fillId="2" borderId="48" xfId="18" applyNumberFormat="1" applyFont="1" applyFill="1" applyBorder="1" applyAlignment="1" applyProtection="1">
      <alignment horizontal="left" vertical="center"/>
      <protection locked="0"/>
    </xf>
    <xf numFmtId="176" fontId="94" fillId="2" borderId="48" xfId="18" applyFont="1" applyFill="1" applyBorder="1" applyAlignment="1" applyProtection="1">
      <alignment horizontal="left" vertical="center" wrapText="1"/>
      <protection locked="0"/>
    </xf>
    <xf numFmtId="176" fontId="94" fillId="2" borderId="15" xfId="18" applyFont="1" applyFill="1" applyBorder="1" applyAlignment="1" applyProtection="1">
      <alignment horizontal="left" vertical="center"/>
      <protection locked="0"/>
    </xf>
    <xf numFmtId="176" fontId="98" fillId="2" borderId="15" xfId="19" applyFont="1" applyFill="1" applyBorder="1" applyAlignment="1"/>
    <xf numFmtId="176" fontId="94" fillId="2" borderId="15" xfId="19" applyFont="1" applyFill="1" applyBorder="1" applyAlignment="1" applyProtection="1">
      <alignment horizontal="left" vertical="center"/>
      <protection locked="0"/>
    </xf>
    <xf numFmtId="176" fontId="94" fillId="2" borderId="75" xfId="19" applyFont="1" applyFill="1" applyBorder="1" applyAlignment="1" applyProtection="1">
      <alignment horizontal="left" vertical="center"/>
      <protection locked="0"/>
    </xf>
    <xf numFmtId="176" fontId="94" fillId="2" borderId="76" xfId="19" applyFont="1" applyFill="1" applyBorder="1" applyAlignment="1" applyProtection="1">
      <alignment horizontal="left" vertical="center"/>
      <protection locked="0"/>
    </xf>
    <xf numFmtId="179" fontId="94" fillId="2" borderId="15" xfId="19" applyNumberFormat="1" applyFont="1" applyFill="1" applyBorder="1" applyAlignment="1" applyProtection="1">
      <alignment horizontal="left" vertical="center"/>
      <protection locked="0"/>
    </xf>
    <xf numFmtId="178" fontId="94" fillId="2" borderId="15" xfId="19" applyNumberFormat="1" applyFont="1" applyFill="1" applyBorder="1" applyAlignment="1" applyProtection="1">
      <alignment horizontal="left" vertical="center"/>
      <protection locked="0"/>
    </xf>
    <xf numFmtId="176" fontId="94" fillId="2" borderId="15" xfId="19" applyFont="1" applyFill="1" applyBorder="1" applyAlignment="1" applyProtection="1">
      <alignment horizontal="left" vertical="center" wrapText="1"/>
      <protection locked="0"/>
    </xf>
    <xf numFmtId="0" fontId="99" fillId="2" borderId="15" xfId="37" applyFont="1" applyFill="1" applyBorder="1" applyAlignment="1">
      <alignment horizontal="left"/>
    </xf>
    <xf numFmtId="0" fontId="94" fillId="2" borderId="15" xfId="37" applyFont="1" applyFill="1" applyBorder="1" applyAlignment="1" applyProtection="1">
      <alignment horizontal="left" vertical="center"/>
      <protection locked="0"/>
    </xf>
    <xf numFmtId="0" fontId="100" fillId="2" borderId="15" xfId="37" applyFont="1" applyFill="1" applyBorder="1" applyAlignment="1" applyProtection="1">
      <alignment horizontal="left" vertical="center"/>
      <protection locked="0"/>
    </xf>
    <xf numFmtId="181" fontId="100" fillId="2" borderId="15" xfId="37" applyNumberFormat="1" applyFont="1" applyFill="1" applyBorder="1" applyAlignment="1" applyProtection="1">
      <alignment horizontal="left" vertical="center"/>
      <protection locked="0"/>
    </xf>
    <xf numFmtId="0" fontId="99" fillId="2" borderId="0" xfId="37" applyFont="1" applyFill="1" applyAlignment="1">
      <alignment horizontal="left"/>
    </xf>
    <xf numFmtId="179" fontId="100" fillId="2" borderId="15" xfId="37" applyNumberFormat="1" applyFont="1" applyFill="1" applyBorder="1" applyAlignment="1" applyProtection="1">
      <alignment horizontal="left" vertical="center"/>
      <protection locked="0"/>
    </xf>
    <xf numFmtId="178" fontId="100" fillId="2" borderId="15" xfId="37" applyNumberFormat="1" applyFont="1" applyFill="1" applyBorder="1" applyAlignment="1" applyProtection="1">
      <alignment horizontal="left" vertical="center"/>
      <protection locked="0"/>
    </xf>
    <xf numFmtId="0" fontId="100" fillId="2" borderId="15" xfId="37" applyFont="1" applyFill="1" applyBorder="1" applyAlignment="1" applyProtection="1">
      <alignment horizontal="left" vertical="center" wrapText="1"/>
      <protection locked="0"/>
    </xf>
    <xf numFmtId="0" fontId="99" fillId="2" borderId="16" xfId="38" applyFont="1" applyFill="1" applyBorder="1" applyAlignment="1">
      <alignment horizontal="left"/>
    </xf>
    <xf numFmtId="0" fontId="94" fillId="2" borderId="16" xfId="38" applyFont="1" applyFill="1" applyBorder="1" applyAlignment="1" applyProtection="1">
      <alignment horizontal="left" vertical="center"/>
      <protection locked="0"/>
    </xf>
    <xf numFmtId="0" fontId="100" fillId="2" borderId="69" xfId="38" applyFont="1" applyFill="1" applyBorder="1" applyAlignment="1" applyProtection="1">
      <alignment horizontal="left" vertical="center"/>
      <protection locked="0"/>
    </xf>
    <xf numFmtId="2" fontId="100" fillId="2" borderId="15" xfId="38" applyNumberFormat="1" applyFont="1" applyFill="1" applyBorder="1" applyAlignment="1" applyProtection="1">
      <alignment horizontal="center" vertical="center"/>
      <protection locked="0"/>
    </xf>
    <xf numFmtId="0" fontId="100" fillId="2" borderId="65" xfId="38" applyFont="1" applyFill="1" applyBorder="1" applyAlignment="1" applyProtection="1">
      <alignment horizontal="left" vertical="center"/>
      <protection locked="0"/>
    </xf>
    <xf numFmtId="179" fontId="100" fillId="2" borderId="16" xfId="38" applyNumberFormat="1" applyFont="1" applyFill="1" applyBorder="1" applyAlignment="1" applyProtection="1">
      <alignment horizontal="left" vertical="center"/>
      <protection locked="0"/>
    </xf>
    <xf numFmtId="0" fontId="100" fillId="2" borderId="16" xfId="38" applyFont="1" applyFill="1" applyBorder="1" applyAlignment="1" applyProtection="1">
      <alignment horizontal="left" vertical="center"/>
      <protection locked="0"/>
    </xf>
    <xf numFmtId="178" fontId="100" fillId="2" borderId="16" xfId="38" applyNumberFormat="1" applyFont="1" applyFill="1" applyBorder="1" applyAlignment="1" applyProtection="1">
      <alignment horizontal="left" vertical="center"/>
      <protection locked="0"/>
    </xf>
    <xf numFmtId="0" fontId="100" fillId="2" borderId="16" xfId="38" applyFont="1" applyFill="1" applyBorder="1" applyAlignment="1" applyProtection="1">
      <alignment horizontal="left" vertical="center" wrapText="1"/>
      <protection locked="0"/>
    </xf>
    <xf numFmtId="0" fontId="100" fillId="2" borderId="15" xfId="38" applyFont="1" applyFill="1" applyBorder="1" applyAlignment="1" applyProtection="1">
      <alignment horizontal="left" vertical="center"/>
      <protection locked="0"/>
    </xf>
    <xf numFmtId="0" fontId="96" fillId="2" borderId="38" xfId="0" applyFont="1" applyFill="1" applyBorder="1"/>
    <xf numFmtId="0" fontId="98" fillId="2" borderId="38" xfId="0" applyFont="1" applyFill="1" applyBorder="1" applyAlignment="1" applyProtection="1">
      <alignment horizontal="left" vertical="center"/>
      <protection locked="0"/>
    </xf>
    <xf numFmtId="0" fontId="98" fillId="2" borderId="77" xfId="0" applyFont="1" applyFill="1" applyBorder="1" applyAlignment="1" applyProtection="1">
      <alignment horizontal="left" vertical="center"/>
      <protection locked="0"/>
    </xf>
    <xf numFmtId="2" fontId="98" fillId="2" borderId="15" xfId="0" applyNumberFormat="1" applyFont="1" applyFill="1" applyBorder="1" applyAlignment="1" applyProtection="1">
      <alignment horizontal="center" vertical="center"/>
      <protection locked="0"/>
    </xf>
    <xf numFmtId="0" fontId="96" fillId="2" borderId="78" xfId="0" applyFont="1" applyFill="1" applyBorder="1"/>
    <xf numFmtId="0" fontId="4" fillId="2" borderId="38" xfId="0" applyFont="1" applyFill="1" applyBorder="1"/>
    <xf numFmtId="0" fontId="4" fillId="2" borderId="38" xfId="0" applyFont="1" applyFill="1" applyBorder="1" applyAlignment="1">
      <alignment wrapText="1"/>
    </xf>
    <xf numFmtId="0" fontId="4" fillId="2" borderId="15" xfId="0" applyFont="1" applyFill="1" applyBorder="1"/>
    <xf numFmtId="0" fontId="4" fillId="2" borderId="71" xfId="0" applyFont="1" applyFill="1" applyBorder="1"/>
    <xf numFmtId="0" fontId="4" fillId="2" borderId="0" xfId="0" applyFont="1" applyFill="1" applyBorder="1"/>
    <xf numFmtId="2" fontId="4" fillId="2" borderId="15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4" fillId="2" borderId="72" xfId="0" applyFont="1" applyFill="1" applyBorder="1"/>
    <xf numFmtId="0" fontId="99" fillId="2" borderId="48" xfId="0" applyFont="1" applyFill="1" applyBorder="1" applyAlignment="1">
      <alignment horizontal="left"/>
    </xf>
    <xf numFmtId="0" fontId="100" fillId="2" borderId="73" xfId="0" applyFont="1" applyFill="1" applyBorder="1" applyAlignment="1" applyProtection="1">
      <alignment horizontal="left" vertical="center"/>
      <protection locked="0"/>
    </xf>
    <xf numFmtId="2" fontId="100" fillId="2" borderId="15" xfId="0" applyNumberFormat="1" applyFont="1" applyFill="1" applyBorder="1" applyAlignment="1" applyProtection="1">
      <alignment horizontal="center" vertical="center"/>
      <protection locked="0"/>
    </xf>
    <xf numFmtId="178" fontId="100" fillId="2" borderId="74" xfId="0" applyNumberFormat="1" applyFont="1" applyFill="1" applyBorder="1" applyAlignment="1" applyProtection="1">
      <alignment horizontal="left" vertical="center"/>
      <protection locked="0"/>
    </xf>
    <xf numFmtId="179" fontId="100" fillId="2" borderId="48" xfId="0" applyNumberFormat="1" applyFont="1" applyFill="1" applyBorder="1" applyAlignment="1" applyProtection="1">
      <alignment horizontal="left" vertical="center"/>
      <protection locked="0"/>
    </xf>
    <xf numFmtId="0" fontId="100" fillId="2" borderId="48" xfId="0" applyFont="1" applyFill="1" applyBorder="1" applyAlignment="1" applyProtection="1">
      <alignment horizontal="left" vertical="center"/>
      <protection locked="0"/>
    </xf>
    <xf numFmtId="0" fontId="4" fillId="2" borderId="48" xfId="0" applyFont="1" applyFill="1" applyBorder="1"/>
    <xf numFmtId="0" fontId="4" fillId="2" borderId="73" xfId="0" applyFont="1" applyFill="1" applyBorder="1" applyAlignment="1">
      <alignment wrapText="1"/>
    </xf>
    <xf numFmtId="0" fontId="99" fillId="2" borderId="15" xfId="39" applyFont="1" applyFill="1" applyBorder="1" applyAlignment="1">
      <alignment horizontal="left"/>
    </xf>
    <xf numFmtId="0" fontId="94" fillId="2" borderId="15" xfId="39" applyFont="1" applyFill="1" applyBorder="1" applyAlignment="1" applyProtection="1">
      <alignment horizontal="left" vertical="center"/>
      <protection locked="0"/>
    </xf>
    <xf numFmtId="0" fontId="100" fillId="2" borderId="15" xfId="39" applyFont="1" applyFill="1" applyBorder="1" applyAlignment="1" applyProtection="1">
      <alignment horizontal="left" vertical="center"/>
      <protection locked="0"/>
    </xf>
    <xf numFmtId="181" fontId="100" fillId="2" borderId="15" xfId="39" applyNumberFormat="1" applyFont="1" applyFill="1" applyBorder="1" applyAlignment="1" applyProtection="1">
      <alignment horizontal="left" vertical="center"/>
      <protection locked="0"/>
    </xf>
    <xf numFmtId="0" fontId="99" fillId="2" borderId="0" xfId="39" applyFont="1" applyFill="1" applyAlignment="1">
      <alignment horizontal="left"/>
    </xf>
    <xf numFmtId="179" fontId="100" fillId="2" borderId="15" xfId="39" applyNumberFormat="1" applyFont="1" applyFill="1" applyBorder="1" applyAlignment="1" applyProtection="1">
      <alignment horizontal="left" vertical="center"/>
      <protection locked="0"/>
    </xf>
    <xf numFmtId="178" fontId="100" fillId="2" borderId="15" xfId="39" applyNumberFormat="1" applyFont="1" applyFill="1" applyBorder="1" applyAlignment="1" applyProtection="1">
      <alignment horizontal="left" vertical="center"/>
      <protection locked="0"/>
    </xf>
    <xf numFmtId="0" fontId="100" fillId="2" borderId="15" xfId="39" applyFont="1" applyFill="1" applyBorder="1" applyAlignment="1" applyProtection="1">
      <alignment horizontal="left" vertical="center" wrapText="1"/>
      <protection locked="0"/>
    </xf>
    <xf numFmtId="0" fontId="99" fillId="2" borderId="16" xfId="40" applyFont="1" applyFill="1" applyBorder="1" applyAlignment="1">
      <alignment horizontal="left"/>
    </xf>
    <xf numFmtId="0" fontId="94" fillId="2" borderId="16" xfId="40" applyFont="1" applyFill="1" applyBorder="1" applyAlignment="1" applyProtection="1">
      <alignment horizontal="left" vertical="center"/>
      <protection locked="0"/>
    </xf>
    <xf numFmtId="0" fontId="100" fillId="2" borderId="69" xfId="40" applyFont="1" applyFill="1" applyBorder="1" applyAlignment="1" applyProtection="1">
      <alignment horizontal="left" vertical="center"/>
      <protection locked="0"/>
    </xf>
    <xf numFmtId="0" fontId="100" fillId="2" borderId="15" xfId="40" applyFont="1" applyFill="1" applyBorder="1" applyAlignment="1" applyProtection="1">
      <alignment horizontal="left" vertical="center"/>
      <protection locked="0"/>
    </xf>
    <xf numFmtId="0" fontId="100" fillId="2" borderId="65" xfId="40" applyFont="1" applyFill="1" applyBorder="1" applyAlignment="1" applyProtection="1">
      <alignment horizontal="left" vertical="center"/>
      <protection locked="0"/>
    </xf>
    <xf numFmtId="179" fontId="100" fillId="2" borderId="16" xfId="40" applyNumberFormat="1" applyFont="1" applyFill="1" applyBorder="1" applyAlignment="1" applyProtection="1">
      <alignment horizontal="left" vertical="center"/>
      <protection locked="0"/>
    </xf>
    <xf numFmtId="0" fontId="100" fillId="2" borderId="16" xfId="40" applyFont="1" applyFill="1" applyBorder="1" applyAlignment="1" applyProtection="1">
      <alignment horizontal="left" vertical="center"/>
      <protection locked="0"/>
    </xf>
    <xf numFmtId="178" fontId="100" fillId="2" borderId="16" xfId="40" applyNumberFormat="1" applyFont="1" applyFill="1" applyBorder="1" applyAlignment="1" applyProtection="1">
      <alignment horizontal="left" vertical="center"/>
      <protection locked="0"/>
    </xf>
    <xf numFmtId="0" fontId="4" fillId="2" borderId="77" xfId="0" applyFont="1" applyFill="1" applyBorder="1" applyAlignment="1">
      <alignment wrapText="1"/>
    </xf>
    <xf numFmtId="0" fontId="96" fillId="2" borderId="71" xfId="0" applyFont="1" applyFill="1" applyBorder="1"/>
    <xf numFmtId="0" fontId="98" fillId="2" borderId="0" xfId="0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4" fillId="2" borderId="48" xfId="0" applyFont="1" applyFill="1" applyBorder="1" applyAlignment="1">
      <alignment wrapText="1"/>
    </xf>
    <xf numFmtId="0" fontId="99" fillId="2" borderId="16" xfId="41" applyFont="1" applyFill="1" applyBorder="1" applyAlignment="1">
      <alignment horizontal="left"/>
    </xf>
    <xf numFmtId="0" fontId="94" fillId="2" borderId="16" xfId="41" applyFont="1" applyFill="1" applyBorder="1" applyAlignment="1" applyProtection="1">
      <alignment horizontal="left" vertical="center"/>
      <protection locked="0"/>
    </xf>
    <xf numFmtId="0" fontId="100" fillId="2" borderId="69" xfId="41" applyFont="1" applyFill="1" applyBorder="1" applyAlignment="1" applyProtection="1">
      <alignment horizontal="left" vertical="center"/>
      <protection locked="0"/>
    </xf>
    <xf numFmtId="2" fontId="100" fillId="2" borderId="15" xfId="41" applyNumberFormat="1" applyFont="1" applyFill="1" applyBorder="1" applyAlignment="1" applyProtection="1">
      <alignment horizontal="center" vertical="center"/>
      <protection locked="0"/>
    </xf>
    <xf numFmtId="0" fontId="100" fillId="2" borderId="65" xfId="41" applyFont="1" applyFill="1" applyBorder="1" applyAlignment="1" applyProtection="1">
      <alignment horizontal="left" vertical="center"/>
      <protection locked="0"/>
    </xf>
    <xf numFmtId="179" fontId="100" fillId="2" borderId="16" xfId="41" applyNumberFormat="1" applyFont="1" applyFill="1" applyBorder="1" applyAlignment="1" applyProtection="1">
      <alignment horizontal="left" vertical="center"/>
      <protection locked="0"/>
    </xf>
    <xf numFmtId="0" fontId="100" fillId="2" borderId="16" xfId="41" applyFont="1" applyFill="1" applyBorder="1" applyAlignment="1" applyProtection="1">
      <alignment horizontal="left" vertical="center"/>
      <protection locked="0"/>
    </xf>
    <xf numFmtId="178" fontId="100" fillId="2" borderId="16" xfId="41" applyNumberFormat="1" applyFont="1" applyFill="1" applyBorder="1" applyAlignment="1" applyProtection="1">
      <alignment horizontal="left" vertical="center"/>
      <protection locked="0"/>
    </xf>
    <xf numFmtId="0" fontId="100" fillId="2" borderId="16" xfId="41" applyFont="1" applyFill="1" applyBorder="1" applyAlignment="1" applyProtection="1">
      <alignment horizontal="left" vertical="center" wrapText="1"/>
      <protection locked="0"/>
    </xf>
    <xf numFmtId="0" fontId="99" fillId="2" borderId="15" xfId="42" applyFont="1" applyFill="1" applyBorder="1" applyAlignment="1">
      <alignment horizontal="left"/>
    </xf>
    <xf numFmtId="0" fontId="94" fillId="2" borderId="15" xfId="42" applyFont="1" applyFill="1" applyBorder="1" applyAlignment="1" applyProtection="1">
      <alignment horizontal="left" vertical="center"/>
      <protection locked="0"/>
    </xf>
    <xf numFmtId="0" fontId="100" fillId="2" borderId="15" xfId="42" applyFont="1" applyFill="1" applyBorder="1" applyAlignment="1" applyProtection="1">
      <alignment horizontal="left" vertical="center"/>
      <protection locked="0"/>
    </xf>
    <xf numFmtId="181" fontId="100" fillId="2" borderId="15" xfId="42" applyNumberFormat="1" applyFont="1" applyFill="1" applyBorder="1" applyAlignment="1" applyProtection="1">
      <alignment horizontal="left" vertical="center"/>
      <protection locked="0"/>
    </xf>
    <xf numFmtId="0" fontId="99" fillId="2" borderId="0" xfId="42" applyFont="1" applyFill="1" applyAlignment="1">
      <alignment horizontal="left"/>
    </xf>
    <xf numFmtId="179" fontId="100" fillId="2" borderId="15" xfId="42" applyNumberFormat="1" applyFont="1" applyFill="1" applyBorder="1" applyAlignment="1" applyProtection="1">
      <alignment horizontal="left" vertical="center"/>
      <protection locked="0"/>
    </xf>
    <xf numFmtId="178" fontId="100" fillId="2" borderId="15" xfId="42" applyNumberFormat="1" applyFont="1" applyFill="1" applyBorder="1" applyAlignment="1" applyProtection="1">
      <alignment horizontal="left" vertical="center"/>
      <protection locked="0"/>
    </xf>
    <xf numFmtId="0" fontId="100" fillId="2" borderId="15" xfId="42" applyFont="1" applyFill="1" applyBorder="1" applyAlignment="1" applyProtection="1">
      <alignment horizontal="left" vertical="center" wrapText="1"/>
      <protection locked="0"/>
    </xf>
    <xf numFmtId="0" fontId="99" fillId="2" borderId="15" xfId="43" applyFont="1" applyFill="1" applyBorder="1" applyAlignment="1">
      <alignment horizontal="left"/>
    </xf>
    <xf numFmtId="0" fontId="94" fillId="2" borderId="15" xfId="43" applyFont="1" applyFill="1" applyBorder="1" applyAlignment="1" applyProtection="1">
      <alignment horizontal="left" vertical="center"/>
      <protection locked="0"/>
    </xf>
    <xf numFmtId="0" fontId="100" fillId="2" borderId="15" xfId="43" applyFont="1" applyFill="1" applyBorder="1" applyAlignment="1" applyProtection="1">
      <alignment horizontal="left" vertical="center"/>
      <protection locked="0"/>
    </xf>
    <xf numFmtId="179" fontId="100" fillId="2" borderId="15" xfId="43" applyNumberFormat="1" applyFont="1" applyFill="1" applyBorder="1" applyAlignment="1" applyProtection="1">
      <alignment horizontal="left" vertical="center"/>
      <protection locked="0"/>
    </xf>
    <xf numFmtId="178" fontId="100" fillId="2" borderId="15" xfId="43" applyNumberFormat="1" applyFont="1" applyFill="1" applyBorder="1" applyAlignment="1" applyProtection="1">
      <alignment horizontal="left" vertical="center"/>
      <protection locked="0"/>
    </xf>
    <xf numFmtId="0" fontId="100" fillId="2" borderId="15" xfId="43" applyFont="1" applyFill="1" applyBorder="1" applyAlignment="1" applyProtection="1">
      <alignment horizontal="left" vertical="center" wrapText="1"/>
      <protection locked="0"/>
    </xf>
    <xf numFmtId="0" fontId="96" fillId="2" borderId="15" xfId="0" applyFont="1" applyFill="1" applyBorder="1"/>
    <xf numFmtId="0" fontId="98" fillId="2" borderId="15" xfId="0" applyFont="1" applyFill="1" applyBorder="1" applyAlignment="1" applyProtection="1">
      <alignment horizontal="left" vertical="center"/>
      <protection locked="0"/>
    </xf>
    <xf numFmtId="0" fontId="98" fillId="2" borderId="75" xfId="0" applyFont="1" applyFill="1" applyBorder="1" applyAlignment="1" applyProtection="1">
      <alignment horizontal="left" vertical="center"/>
      <protection locked="0"/>
    </xf>
    <xf numFmtId="2" fontId="98" fillId="2" borderId="15" xfId="0" applyNumberFormat="1" applyFont="1" applyFill="1" applyBorder="1" applyAlignment="1" applyProtection="1">
      <alignment horizontal="left" vertical="center"/>
      <protection locked="0"/>
    </xf>
    <xf numFmtId="0" fontId="96" fillId="2" borderId="76" xfId="0" applyFont="1" applyFill="1" applyBorder="1"/>
    <xf numFmtId="0" fontId="4" fillId="2" borderId="15" xfId="0" applyFont="1" applyFill="1" applyBorder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2" fontId="0" fillId="0" borderId="0" xfId="0" applyNumberFormat="1"/>
    <xf numFmtId="49" fontId="4" fillId="2" borderId="6" xfId="0" applyNumberFormat="1" applyFont="1" applyFill="1" applyBorder="1" applyAlignment="1">
      <alignment horizontal="left" wrapText="1"/>
    </xf>
    <xf numFmtId="2" fontId="4" fillId="2" borderId="6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4" borderId="9" xfId="0" applyFill="1" applyBorder="1" applyAlignment="1">
      <alignment horizontal="left"/>
    </xf>
    <xf numFmtId="49" fontId="0" fillId="4" borderId="9" xfId="0" applyNumberFormat="1" applyFill="1" applyBorder="1" applyAlignment="1">
      <alignment horizontal="left" wrapText="1"/>
    </xf>
    <xf numFmtId="2" fontId="0" fillId="4" borderId="9" xfId="0" applyNumberFormat="1" applyFill="1" applyBorder="1" applyAlignment="1">
      <alignment horizontal="left"/>
    </xf>
    <xf numFmtId="49" fontId="0" fillId="4" borderId="9" xfId="0" applyNumberFormat="1" applyFill="1" applyBorder="1" applyAlignment="1">
      <alignment horizontal="left"/>
    </xf>
    <xf numFmtId="16" fontId="0" fillId="4" borderId="9" xfId="0" applyNumberFormat="1" applyFill="1" applyBorder="1" applyAlignment="1">
      <alignment horizontal="left"/>
    </xf>
    <xf numFmtId="0" fontId="0" fillId="4" borderId="9" xfId="0" applyFill="1" applyBorder="1" applyAlignment="1">
      <alignment horizontal="left" wrapText="1"/>
    </xf>
    <xf numFmtId="2" fontId="0" fillId="5" borderId="0" xfId="0" applyNumberFormat="1" applyFill="1"/>
    <xf numFmtId="0" fontId="18" fillId="0" borderId="0" xfId="0" applyFont="1"/>
    <xf numFmtId="0" fontId="4" fillId="2" borderId="9" xfId="0" applyFont="1" applyFill="1" applyBorder="1" applyAlignment="1">
      <alignment horizontal="left"/>
    </xf>
    <xf numFmtId="49" fontId="4" fillId="2" borderId="9" xfId="0" applyNumberFormat="1" applyFont="1" applyFill="1" applyBorder="1" applyAlignment="1">
      <alignment horizontal="left" wrapText="1"/>
    </xf>
    <xf numFmtId="2" fontId="4" fillId="2" borderId="9" xfId="0" applyNumberFormat="1" applyFont="1" applyFill="1" applyBorder="1" applyAlignment="1">
      <alignment horizontal="left" wrapText="1"/>
    </xf>
    <xf numFmtId="2" fontId="4" fillId="2" borderId="9" xfId="0" applyNumberFormat="1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16" fontId="4" fillId="2" borderId="8" xfId="0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2" borderId="0" xfId="0" applyNumberFormat="1" applyFill="1"/>
    <xf numFmtId="0" fontId="4" fillId="0" borderId="9" xfId="0" applyFont="1" applyBorder="1" applyAlignment="1">
      <alignment horizontal="left"/>
    </xf>
    <xf numFmtId="2" fontId="11" fillId="2" borderId="9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103" fillId="0" borderId="0" xfId="0" applyFont="1"/>
    <xf numFmtId="0" fontId="31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7" fillId="4" borderId="80" xfId="0" applyFont="1" applyFill="1" applyBorder="1" applyAlignment="1">
      <alignment horizontal="left"/>
    </xf>
    <xf numFmtId="0" fontId="17" fillId="4" borderId="81" xfId="0" applyFont="1" applyFill="1" applyBorder="1" applyAlignment="1">
      <alignment horizontal="left"/>
    </xf>
    <xf numFmtId="0" fontId="31" fillId="4" borderId="82" xfId="0" applyFont="1" applyFill="1" applyBorder="1" applyAlignment="1">
      <alignment horizontal="center"/>
    </xf>
    <xf numFmtId="0" fontId="31" fillId="4" borderId="80" xfId="0" applyFont="1" applyFill="1" applyBorder="1" applyAlignment="1">
      <alignment horizontal="center"/>
    </xf>
    <xf numFmtId="0" fontId="31" fillId="4" borderId="83" xfId="0" applyFont="1" applyFill="1" applyBorder="1" applyAlignment="1">
      <alignment horizontal="center"/>
    </xf>
    <xf numFmtId="0" fontId="17" fillId="2" borderId="75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 wrapText="1"/>
    </xf>
    <xf numFmtId="0" fontId="17" fillId="2" borderId="76" xfId="0" applyFont="1" applyFill="1" applyBorder="1" applyAlignment="1">
      <alignment horizontal="center" wrapText="1"/>
    </xf>
    <xf numFmtId="0" fontId="31" fillId="2" borderId="16" xfId="0" applyFont="1" applyFill="1" applyBorder="1" applyAlignment="1">
      <alignment vertical="center"/>
    </xf>
    <xf numFmtId="0" fontId="17" fillId="2" borderId="75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7" fillId="2" borderId="76" xfId="0" applyFont="1" applyFill="1" applyBorder="1" applyAlignment="1">
      <alignment horizontal="left" wrapText="1"/>
    </xf>
    <xf numFmtId="0" fontId="17" fillId="2" borderId="71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2" fontId="17" fillId="2" borderId="0" xfId="0" applyNumberFormat="1" applyFont="1" applyFill="1" applyBorder="1" applyAlignment="1">
      <alignment wrapText="1"/>
    </xf>
    <xf numFmtId="2" fontId="17" fillId="2" borderId="75" xfId="0" applyNumberFormat="1" applyFont="1" applyFill="1" applyBorder="1" applyAlignment="1">
      <alignment wrapText="1"/>
    </xf>
    <xf numFmtId="2" fontId="17" fillId="2" borderId="15" xfId="0" applyNumberFormat="1" applyFont="1" applyFill="1" applyBorder="1" applyAlignment="1">
      <alignment wrapText="1"/>
    </xf>
    <xf numFmtId="0" fontId="17" fillId="4" borderId="15" xfId="0" applyFont="1" applyFill="1" applyBorder="1" applyAlignment="1">
      <alignment horizontal="left"/>
    </xf>
    <xf numFmtId="0" fontId="29" fillId="4" borderId="75" xfId="0" applyFont="1" applyFill="1" applyBorder="1" applyAlignment="1">
      <alignment horizontal="left"/>
    </xf>
    <xf numFmtId="0" fontId="29" fillId="4" borderId="9" xfId="0" applyFont="1" applyFill="1" applyBorder="1" applyAlignment="1">
      <alignment horizontal="left"/>
    </xf>
    <xf numFmtId="0" fontId="29" fillId="4" borderId="76" xfId="0" applyFont="1" applyFill="1" applyBorder="1" applyAlignment="1">
      <alignment horizontal="left"/>
    </xf>
    <xf numFmtId="0" fontId="17" fillId="4" borderId="75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76" xfId="0" applyFont="1" applyFill="1" applyBorder="1" applyAlignment="1">
      <alignment horizontal="center"/>
    </xf>
    <xf numFmtId="2" fontId="2" fillId="4" borderId="84" xfId="0" applyNumberFormat="1" applyFont="1" applyFill="1" applyBorder="1" applyAlignment="1">
      <alignment vertical="center"/>
    </xf>
    <xf numFmtId="2" fontId="2" fillId="4" borderId="85" xfId="0" applyNumberFormat="1" applyFont="1" applyFill="1" applyBorder="1" applyAlignment="1">
      <alignment vertical="center"/>
    </xf>
    <xf numFmtId="0" fontId="17" fillId="2" borderId="15" xfId="0" applyFont="1" applyFill="1" applyBorder="1" applyAlignment="1">
      <alignment horizontal="left"/>
    </xf>
    <xf numFmtId="0" fontId="29" fillId="2" borderId="75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29" fillId="2" borderId="76" xfId="0" applyFont="1" applyFill="1" applyBorder="1" applyAlignment="1">
      <alignment horizontal="left"/>
    </xf>
    <xf numFmtId="0" fontId="17" fillId="2" borderId="75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76" xfId="0" applyFont="1" applyFill="1" applyBorder="1" applyAlignment="1">
      <alignment horizontal="center"/>
    </xf>
    <xf numFmtId="2" fontId="29" fillId="0" borderId="75" xfId="0" applyNumberFormat="1" applyFont="1" applyBorder="1"/>
    <xf numFmtId="2" fontId="29" fillId="0" borderId="15" xfId="0" applyNumberFormat="1" applyFont="1" applyBorder="1"/>
    <xf numFmtId="2" fontId="29" fillId="4" borderId="75" xfId="0" applyNumberFormat="1" applyFont="1" applyFill="1" applyBorder="1"/>
    <xf numFmtId="2" fontId="29" fillId="4" borderId="15" xfId="0" applyNumberFormat="1" applyFont="1" applyFill="1" applyBorder="1"/>
    <xf numFmtId="0" fontId="17" fillId="4" borderId="75" xfId="0" applyFont="1" applyFill="1" applyBorder="1" applyAlignment="1">
      <alignment horizontal="left"/>
    </xf>
    <xf numFmtId="0" fontId="17" fillId="4" borderId="76" xfId="0" applyFont="1" applyFill="1" applyBorder="1" applyAlignment="1">
      <alignment horizontal="left"/>
    </xf>
    <xf numFmtId="0" fontId="29" fillId="4" borderId="75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/>
    </xf>
    <xf numFmtId="0" fontId="29" fillId="4" borderId="76" xfId="0" applyFont="1" applyFill="1" applyBorder="1" applyAlignment="1">
      <alignment horizontal="center"/>
    </xf>
    <xf numFmtId="2" fontId="17" fillId="4" borderId="75" xfId="0" applyNumberFormat="1" applyFont="1" applyFill="1" applyBorder="1" applyAlignment="1">
      <alignment horizontal="left"/>
    </xf>
    <xf numFmtId="2" fontId="17" fillId="4" borderId="15" xfId="0" applyNumberFormat="1" applyFont="1" applyFill="1" applyBorder="1" applyAlignment="1">
      <alignment horizontal="left"/>
    </xf>
    <xf numFmtId="0" fontId="17" fillId="0" borderId="75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76" xfId="0" applyFont="1" applyFill="1" applyBorder="1" applyAlignment="1">
      <alignment horizontal="left"/>
    </xf>
    <xf numFmtId="0" fontId="29" fillId="0" borderId="75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76" xfId="0" applyFont="1" applyFill="1" applyBorder="1" applyAlignment="1">
      <alignment horizontal="center"/>
    </xf>
    <xf numFmtId="0" fontId="17" fillId="2" borderId="75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7" fillId="2" borderId="76" xfId="0" applyFont="1" applyFill="1" applyBorder="1" applyAlignment="1">
      <alignment horizontal="left"/>
    </xf>
    <xf numFmtId="0" fontId="19" fillId="2" borderId="8" xfId="0" applyFont="1" applyFill="1" applyBorder="1"/>
    <xf numFmtId="0" fontId="0" fillId="11" borderId="9" xfId="0" applyFill="1" applyBorder="1" applyAlignment="1">
      <alignment horizontal="left"/>
    </xf>
    <xf numFmtId="177" fontId="38" fillId="12" borderId="10" xfId="0" applyNumberFormat="1" applyFont="1" applyFill="1" applyBorder="1" applyAlignment="1">
      <alignment horizontal="center" vertical="center"/>
    </xf>
    <xf numFmtId="177" fontId="38" fillId="12" borderId="9" xfId="0" applyNumberFormat="1" applyFont="1" applyFill="1" applyBorder="1" applyAlignment="1">
      <alignment horizontal="center" vertical="center"/>
    </xf>
    <xf numFmtId="177" fontId="38" fillId="12" borderId="11" xfId="0" applyNumberFormat="1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7" fillId="2" borderId="75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7" fillId="2" borderId="76" xfId="0" applyFont="1" applyFill="1" applyBorder="1" applyAlignment="1">
      <alignment horizontal="left"/>
    </xf>
    <xf numFmtId="0" fontId="29" fillId="2" borderId="75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29" fillId="2" borderId="76" xfId="0" applyFont="1" applyFill="1" applyBorder="1" applyAlignment="1">
      <alignment horizontal="left"/>
    </xf>
    <xf numFmtId="0" fontId="17" fillId="2" borderId="75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76" xfId="0" applyFont="1" applyFill="1" applyBorder="1" applyAlignment="1">
      <alignment horizontal="center"/>
    </xf>
    <xf numFmtId="0" fontId="17" fillId="4" borderId="75" xfId="0" applyFont="1" applyFill="1" applyBorder="1" applyAlignment="1">
      <alignment horizontal="left"/>
    </xf>
    <xf numFmtId="0" fontId="17" fillId="4" borderId="9" xfId="0" applyFont="1" applyFill="1" applyBorder="1" applyAlignment="1">
      <alignment horizontal="left"/>
    </xf>
    <xf numFmtId="0" fontId="17" fillId="4" borderId="76" xfId="0" applyFont="1" applyFill="1" applyBorder="1" applyAlignment="1">
      <alignment horizontal="left"/>
    </xf>
    <xf numFmtId="0" fontId="29" fillId="4" borderId="75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/>
    </xf>
    <xf numFmtId="0" fontId="29" fillId="4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76" xfId="0" applyFont="1" applyFill="1" applyBorder="1" applyAlignment="1">
      <alignment horizontal="left"/>
    </xf>
    <xf numFmtId="0" fontId="29" fillId="0" borderId="75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76" xfId="0" applyFont="1" applyFill="1" applyBorder="1" applyAlignment="1">
      <alignment horizontal="center"/>
    </xf>
    <xf numFmtId="0" fontId="29" fillId="4" borderId="75" xfId="0" applyFont="1" applyFill="1" applyBorder="1" applyAlignment="1">
      <alignment horizontal="left"/>
    </xf>
    <xf numFmtId="0" fontId="29" fillId="4" borderId="9" xfId="0" applyFont="1" applyFill="1" applyBorder="1" applyAlignment="1">
      <alignment horizontal="left"/>
    </xf>
    <xf numFmtId="0" fontId="29" fillId="4" borderId="76" xfId="0" applyFont="1" applyFill="1" applyBorder="1" applyAlignment="1">
      <alignment horizontal="left"/>
    </xf>
    <xf numFmtId="0" fontId="17" fillId="4" borderId="75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76" xfId="0" applyFont="1" applyFill="1" applyBorder="1" applyAlignment="1">
      <alignment horizontal="center"/>
    </xf>
    <xf numFmtId="0" fontId="17" fillId="2" borderId="75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7" fillId="2" borderId="76" xfId="0" applyFont="1" applyFill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7" fillId="4" borderId="80" xfId="0" applyFont="1" applyFill="1" applyBorder="1" applyAlignment="1">
      <alignment horizontal="left"/>
    </xf>
    <xf numFmtId="0" fontId="17" fillId="4" borderId="81" xfId="0" applyFont="1" applyFill="1" applyBorder="1" applyAlignment="1">
      <alignment horizontal="left"/>
    </xf>
    <xf numFmtId="0" fontId="31" fillId="4" borderId="82" xfId="0" applyFont="1" applyFill="1" applyBorder="1" applyAlignment="1">
      <alignment horizontal="center"/>
    </xf>
    <xf numFmtId="0" fontId="31" fillId="4" borderId="80" xfId="0" applyFont="1" applyFill="1" applyBorder="1" applyAlignment="1">
      <alignment horizontal="center"/>
    </xf>
    <xf numFmtId="0" fontId="31" fillId="4" borderId="83" xfId="0" applyFont="1" applyFill="1" applyBorder="1" applyAlignment="1">
      <alignment horizontal="center"/>
    </xf>
    <xf numFmtId="0" fontId="17" fillId="2" borderId="75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 wrapText="1"/>
    </xf>
    <xf numFmtId="0" fontId="17" fillId="2" borderId="76" xfId="0" applyFont="1" applyFill="1" applyBorder="1" applyAlignment="1">
      <alignment horizontal="center" wrapText="1"/>
    </xf>
  </cellXfs>
  <cellStyles count="44">
    <cellStyle name="Hyperlink 2" xfId="2"/>
    <cellStyle name="Hyperlink 3" xfId="3"/>
    <cellStyle name="Normal 10" xfId="4"/>
    <cellStyle name="Normal 10 10 2" xfId="5"/>
    <cellStyle name="Normal 11" xfId="6"/>
    <cellStyle name="Normal 118" xfId="33"/>
    <cellStyle name="Normal 12" xfId="7"/>
    <cellStyle name="Normal 13" xfId="8"/>
    <cellStyle name="Normal 14" xfId="31"/>
    <cellStyle name="Normal 15" xfId="9"/>
    <cellStyle name="Normal 16" xfId="10"/>
    <cellStyle name="Normal 17" xfId="11"/>
    <cellStyle name="Normal 18" xfId="12"/>
    <cellStyle name="Normal 183" xfId="34"/>
    <cellStyle name="Normal 2" xfId="13"/>
    <cellStyle name="Normal 2 2" xfId="14"/>
    <cellStyle name="Normal 20" xfId="15"/>
    <cellStyle name="Normal 21" xfId="16"/>
    <cellStyle name="Normal 22" xfId="17"/>
    <cellStyle name="Normal 23" xfId="18"/>
    <cellStyle name="Normal 24" xfId="19"/>
    <cellStyle name="Normal 25" xfId="20"/>
    <cellStyle name="Normal 26" xfId="21"/>
    <cellStyle name="Normal 27" xfId="22"/>
    <cellStyle name="Normal 28" xfId="23"/>
    <cellStyle name="Normal 3" xfId="24"/>
    <cellStyle name="Normal 32" xfId="25"/>
    <cellStyle name="Normal 37" xfId="32"/>
    <cellStyle name="Normal 4" xfId="26"/>
    <cellStyle name="Normal 5" xfId="27"/>
    <cellStyle name="Normal 526" xfId="41"/>
    <cellStyle name="Normal 579" xfId="38"/>
    <cellStyle name="Normal 6" xfId="28"/>
    <cellStyle name="Normal 7" xfId="29"/>
    <cellStyle name="Normal 747" xfId="43"/>
    <cellStyle name="Normal 783" xfId="40"/>
    <cellStyle name="Normal 8" xfId="30"/>
    <cellStyle name="Normal 855" xfId="36"/>
    <cellStyle name="Normal 856" xfId="42"/>
    <cellStyle name="Normal 857" xfId="37"/>
    <cellStyle name="Normal 858" xfId="39"/>
    <cellStyle name="Normal 9" xfId="1"/>
    <cellStyle name="常规_Sheet1 2" xfId="35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28" Type="http://schemas.openxmlformats.org/officeDocument/2006/relationships/revisionHeaders" Target="revisions/revisionHeaders.xml"/><Relationship Id="rId29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1049EC-EAF3-9D42-A8B7-B8098E1B4F2E}" diskRevisions="1" revisionId="89" version="3">
  <header guid="{518EB9CD-4D94-4574-B1E3-DFFEEF01EA12}" dateTime="2017-04-07T18:14:24" maxSheetId="24" userName="Janet Liang" r:id="rId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E75B7CC-710B-4E0C-B171-DC092FFC22B1}" dateTime="2017-04-07T18:15:37" maxSheetId="24" userName="Frances Lee" r:id="rId2" minRId="1" maxRId="1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74DE7AD-7638-405A-94BF-665A443C9E79}" dateTime="2017-04-07T18:16:47" maxSheetId="24" userName="Janet Liang" r:id="rId3" minRId="14" maxRId="2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88ACE72-EFA0-4E5C-A763-7AE99BDEA2B9}" dateTime="2017-04-07T18:17:45" maxSheetId="24" userName="Janet Liang" r:id="rId4" minRId="24" maxRId="3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4F00CA20-8583-495D-AA5B-8603775302C0}" dateTime="2017-04-07T18:19:49" maxSheetId="24" userName="Frances Lee" r:id="rId5" minRId="35" maxRId="4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F53C737-1484-4AFF-A9AF-021D19638B3D}" dateTime="2017-04-07T18:20:19" maxSheetId="24" userName="Frances Lee" r:id="rId6" minRId="4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EA851CB-0E69-43AB-BFFA-BF202715A592}" dateTime="2017-04-07T18:21:58" maxSheetId="24" userName="Frances Lee" r:id="rId7" minRId="45" maxRId="4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90DDBE9-E1ED-4AAE-B37A-839D26C9DEA5}" dateTime="2017-04-07T18:22:33" maxSheetId="24" userName="Frances Lee" r:id="rId8" minRId="4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6D79082-C930-45F5-AD20-6BB546F3FC8B}" dateTime="2017-04-07T18:25:07" maxSheetId="24" userName="Frances Lee" r:id="rId9" minRId="49" maxRId="6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F0ADF0F-B00E-489B-B8E1-FF689B3F9403}" dateTime="2017-04-07T18:25:20" maxSheetId="24" userName="Frances Lee" r:id="rId10" minRId="6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3431ACF-7ADA-494E-99CE-9DE58B961400}" dateTime="2017-04-07T18:28:27" maxSheetId="24" userName="Rita Li" r:id="rId11" minRId="6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29BF2C1-4C53-4281-9DBD-A6A21F213A6E}" dateTime="2017-04-07T18:31:04" maxSheetId="24" userName="Frances Lee" r:id="rId12" minRId="73" maxRId="8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420A563-E345-4D14-B497-87F7DE50DD75}" dateTime="2017-04-07T18:31:21" maxSheetId="24" userName="Frances Lee" r:id="rId13" minRId="8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4A42066-1FB8-AF48-ABCF-9B374B4C4F3B}" dateTime="2017-04-07T19:25:40" maxSheetId="24" userName="Sean Lu" r:id="rId1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91049EC-EAF3-9D42-A8B7-B8098E1B4F2E}" dateTime="2017-04-07T19:26:57" maxSheetId="24" userName="Sean Lu" r:id="rId15" minRId="8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5" ref="A24:XFD24" action="insertRow">
    <undo index="1" exp="area" dr="G$1:G$1048576" r="N4" sId="15"/>
    <undo index="0" exp="area" dr="E$1:E$1048576" r="N4" sId="15"/>
    <undo index="1" exp="area" dr="G$1:G$1048576" r="N5" sId="15"/>
    <undo index="0" exp="area" dr="E$1:E$1048576" r="N5" sId="15"/>
    <undo index="1" exp="area" dr="G$1:G$1048576" r="N6" sId="15"/>
    <undo index="0" exp="area" dr="E$1:E$1048576" r="N6" sId="15"/>
    <undo index="1" exp="area" dr="G$1:G$1048576" r="N7" sId="15"/>
    <undo index="0" exp="area" dr="E$1:E$1048576" r="N7" sId="15"/>
    <undo index="1" exp="area" dr="G$1:G$1048576" r="N8" sId="15"/>
    <undo index="0" exp="area" dr="E$1:E$1048576" r="N8" sId="15"/>
    <undo index="1" exp="area" dr="G$1:G$1048576" r="N9" sId="15"/>
    <undo index="0" exp="area" dr="E$1:E$1048576" r="N9" sId="15"/>
    <undo index="1" exp="area" dr="G$1:G$1048576" r="N10" sId="15"/>
    <undo index="0" exp="area" dr="E$1:E$1048576" r="N10" sId="15"/>
    <undo index="1" exp="area" dr="G$1:G$1048576" r="N11" sId="15"/>
    <undo index="0" exp="area" dr="E$1:E$1048576" r="N11" sId="15"/>
    <undo index="1" exp="area" dr="G$1:G$1048576" r="N12" sId="15"/>
    <undo index="0" exp="area" dr="E$1:E$1048576" r="N12" sId="15"/>
  </rr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0">
    <oc r="R80" t="inlineStr">
      <is>
        <t>Franky Wu (347) 200-2347</t>
      </is>
    </oc>
    <nc r="R80" t="inlineStr">
      <is>
        <t>G.E 347-992-1138</t>
      </is>
    </nc>
  </rcc>
  <rcv guid="{8565FD63-AFC0-4175-82F0-0C259B8EF6A2}" action="delete"/>
  <rdn rId="0" localSheetId="7" customView="1" name="Z_8565FD63_AFC0_4175_82F0_0C259B8EF6A2_.wvu.PrintArea" hidden="1" oldHidden="1">
    <formula>'CB2-B'!$A$1:$P$23</formula>
    <oldFormula>'CB2-B'!$A$1:$P$23</oldFormula>
  </rdn>
  <rdn rId="0" localSheetId="13" customView="1" name="Z_8565FD63_AFC0_4175_82F0_0C259B8EF6A2_.wvu.PrintArea" hidden="1" oldHidden="1">
    <formula>'DS#5'!$A$1:$Q$27</formula>
    <oldFormula>'DS#5'!$A$1:$Q$27</oldFormula>
  </rdn>
  <rdn rId="0" localSheetId="18" customView="1" name="Z_8565FD63_AFC0_4175_82F0_0C259B8EF6A2_.wvu.PrintArea" hidden="1" oldHidden="1">
    <formula>FL8A!$A$1:$O$26</formula>
    <oldFormula>FL8A!$A$1:$O$26</oldFormula>
  </rdn>
  <rcv guid="{8565FD63-AFC0-4175-82F0-0C259B8EF6A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" sId="14" ref="A16:XFD16" action="insertRow">
    <undo index="1" exp="area" dr="G$1:G$1048576" r="N4" sId="14"/>
    <undo index="0" exp="area" dr="E$1:E$1048576" r="N4" sId="14"/>
    <undo index="1" exp="area" dr="G$1:G$1048576" r="N5" sId="14"/>
    <undo index="0" exp="area" dr="E$1:E$1048576" r="N5" sId="14"/>
    <undo index="1" exp="area" dr="G$1:G$1048576" r="N6" sId="14"/>
    <undo index="0" exp="area" dr="E$1:E$1048576" r="N6" sId="14"/>
    <undo index="1" exp="area" dr="G$1:G$1048576" r="N7" sId="14"/>
    <undo index="0" exp="area" dr="E$1:E$1048576" r="N7" sId="14"/>
    <undo index="1" exp="area" dr="G$1:G$1048576" r="N8" sId="14"/>
    <undo index="0" exp="area" dr="E$1:E$1048576" r="N8" sId="14"/>
    <undo index="1" exp="area" dr="G$1:G$1048576" r="N9" sId="14"/>
    <undo index="0" exp="area" dr="E$1:E$1048576" r="N9" sId="14"/>
    <undo index="1" exp="area" dr="G$1:G$1048576" r="N10" sId="14"/>
    <undo index="0" exp="area" dr="E$1:E$1048576" r="N10" sId="14"/>
    <undo index="1" exp="area" dr="G$1:G$1048576" r="N11" sId="14"/>
    <undo index="0" exp="area" dr="E$1:E$1048576" r="N11" sId="14"/>
    <undo index="1" exp="area" dr="G$1:G$1048576" r="N12" sId="14"/>
    <undo index="0" exp="area" dr="E$1:E$1048576" r="N12" sId="14"/>
  </rrc>
  <rcc rId="74" sId="14">
    <oc r="A15">
      <v>12</v>
    </oc>
    <nc r="A15" t="inlineStr">
      <is>
        <t>12A</t>
      </is>
    </nc>
  </rcc>
  <rcc rId="75" sId="14">
    <nc r="A16" t="inlineStr">
      <is>
        <t>12B</t>
      </is>
    </nc>
  </rcc>
  <rcc rId="76" sId="14">
    <nc r="B16" t="inlineStr">
      <is>
        <t>鳴揚 Abby</t>
      </is>
    </nc>
  </rcc>
  <rcc rId="77" sId="14">
    <nc r="C16">
      <v>99488</v>
    </nc>
  </rcc>
  <rcc rId="78" sId="14">
    <nc r="D16" t="inlineStr">
      <is>
        <t>510-789-7682</t>
      </is>
    </nc>
  </rcc>
  <rcc rId="79" sId="14">
    <nc r="E16">
      <v>2</v>
    </nc>
  </rcc>
  <rcc rId="80" sId="14">
    <nc r="F16">
      <v>0</v>
    </nc>
  </rcc>
  <rcc rId="81" sId="14">
    <nc r="G16" t="inlineStr">
      <is>
        <t>CTT</t>
      </is>
    </nc>
  </rcc>
  <rcc rId="82" sId="14">
    <oc r="E15">
      <v>4</v>
    </oc>
    <nc r="E15">
      <v>2</v>
    </nc>
  </rcc>
  <rfmt sheetId="14" sqref="A15:C16">
    <dxf>
      <fill>
        <patternFill>
          <bgColor theme="6" tint="0.59999389629810485"/>
        </patternFill>
      </fill>
    </dxf>
  </rfmt>
  <rcc rId="83" sId="14">
    <nc r="K16" t="inlineStr">
      <is>
        <t>2 PAX CHANGE TO  CTT</t>
      </is>
    </nc>
  </rcc>
  <rfmt sheetId="14" sqref="K16" start="0" length="2147483647">
    <dxf>
      <font>
        <color rgb="FFFF0000"/>
      </font>
    </dxf>
  </rfmt>
  <rcc rId="84" sId="19">
    <oc r="E18">
      <v>4</v>
    </oc>
    <nc r="E18">
      <v>2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A2" t="inlineStr">
      <is>
        <t>SHUTTLE PICKUP人数：FLU 7:00 LL(200)/EC(23), BRK 7:00 LL(62)/ EC(5), East Brunswick 7:00(3)</t>
      </is>
    </oc>
    <nc r="A2" t="inlineStr">
      <is>
        <t>SHUTTLE PICKUP人数：FLU 7:00 LL(200)/EC(23), BRK 7:00 LL(59)/ EC(5), East Brunswick 7:00(3)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7" customView="1" name="Z_AA44E4F0_677A_F74C_AC1B_ACAC8B70C1FF_.wvu.PrintArea" hidden="1" oldHidden="1">
    <formula>'CB2-B'!$A$1:$P$23</formula>
  </rdn>
  <rdn rId="0" localSheetId="13" customView="1" name="Z_AA44E4F0_677A_F74C_AC1B_ACAC8B70C1FF_.wvu.PrintArea" hidden="1" oldHidden="1">
    <formula>'DS#5'!$A$1:$Q$27</formula>
  </rdn>
  <rdn rId="0" localSheetId="18" customView="1" name="Z_AA44E4F0_677A_F74C_AC1B_ACAC8B70C1FF_.wvu.PrintArea" hidden="1" oldHidden="1">
    <formula>FL8A!$A$1:$O$26</formula>
  </rdn>
  <rcv guid="{AA44E4F0-677A-F74C-AC1B-ACAC8B70C1F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C14" t="inlineStr">
      <is>
        <t>5DS2C</t>
      </is>
    </oc>
    <nc r="C14" t="inlineStr">
      <is>
        <t>5DS2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A16">
      <v>13</v>
    </nc>
  </rcc>
  <rcc rId="2" sId="4">
    <nc r="B16" t="inlineStr">
      <is>
        <t>TAKETOURS</t>
      </is>
    </nc>
  </rcc>
  <rcc rId="3" sId="4">
    <nc r="C16" t="inlineStr">
      <is>
        <t xml:space="preserve"> AS18-478-4587</t>
      </is>
    </nc>
  </rcc>
  <rcc rId="4" sId="4">
    <nc r="D16" t="inlineStr">
      <is>
        <t>2673993747;4192152864</t>
      </is>
    </nc>
  </rcc>
  <rcc rId="5" sId="4">
    <nc r="E16">
      <v>2</v>
    </nc>
  </rcc>
  <rcc rId="6" sId="4">
    <nc r="F16">
      <v>0</v>
    </nc>
  </rcc>
  <rcc rId="7" sId="4">
    <nc r="G16" t="inlineStr">
      <is>
        <t>EDI</t>
      </is>
    </nc>
  </rcc>
  <rcc rId="8" sId="4">
    <nc r="H16" t="inlineStr">
      <is>
        <t>CB1</t>
      </is>
    </nc>
  </rcc>
  <rcc rId="9" sId="4" numFmtId="21">
    <nc r="I16">
      <v>42833</v>
    </nc>
  </rcc>
  <rcc rId="10" sId="4">
    <nc r="J16" t="inlineStr">
      <is>
        <t>AUTO</t>
      </is>
    </nc>
  </rcc>
  <rcv guid="{B59CC80C-E336-4CC7-9648-E1EA96701BC7}" action="delete"/>
  <rdn rId="0" localSheetId="7" customView="1" name="Z_B59CC80C_E336_4CC7_9648_E1EA96701BC7_.wvu.PrintArea" hidden="1" oldHidden="1">
    <formula>'CB2-B'!$A$1:$P$23</formula>
    <oldFormula>'CB2-B'!$A$1:$P$23</oldFormula>
  </rdn>
  <rdn rId="0" localSheetId="13" customView="1" name="Z_B59CC80C_E336_4CC7_9648_E1EA96701BC7_.wvu.PrintArea" hidden="1" oldHidden="1">
    <formula>'DS#5'!$A$1:$Q$27</formula>
    <oldFormula>'DS#5'!$A$1:$Q$27</oldFormula>
  </rdn>
  <rdn rId="0" localSheetId="18" customView="1" name="Z_B59CC80C_E336_4CC7_9648_E1EA96701BC7_.wvu.PrintArea" hidden="1" oldHidden="1">
    <formula>FL8A!$A$1:$O$26</formula>
    <oldFormula>FL8A!$A$1:$O$26</oldFormula>
  </rdn>
  <rcv guid="{B59CC80C-E336-4CC7-9648-E1EA96701BC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7">
    <nc r="A17">
      <v>15</v>
    </nc>
  </rcc>
  <rcc rId="15" sId="7">
    <nc r="B17" t="inlineStr">
      <is>
        <t>Vanguard Int'l</t>
      </is>
    </nc>
  </rcc>
  <rcc rId="16" sId="7">
    <nc r="D17" t="inlineStr">
      <is>
        <t>13969613281</t>
      </is>
    </nc>
  </rcc>
  <rcc rId="17" sId="7">
    <nc r="C17">
      <v>99921</v>
    </nc>
  </rcc>
  <rcc rId="18" sId="7">
    <nc r="E17">
      <v>1</v>
    </nc>
  </rcc>
  <rcc rId="19" sId="7">
    <nc r="F17">
      <v>1</v>
    </nc>
  </rcc>
  <rcc rId="20" sId="7">
    <nc r="G17" t="inlineStr">
      <is>
        <t>FLU</t>
      </is>
    </nc>
  </rcc>
  <rcc rId="21" sId="7">
    <nc r="H17" t="inlineStr">
      <is>
        <t>CB2-B</t>
      </is>
    </nc>
  </rcc>
  <rcc rId="22" sId="7" odxf="1" dxf="1" numFmtId="21">
    <nc r="I17">
      <v>42833</v>
    </nc>
    <odxf>
      <numFmt numFmtId="0" formatCode="General"/>
    </odxf>
    <ndxf>
      <numFmt numFmtId="21" formatCode="d\-mmm"/>
    </ndxf>
  </rcc>
  <rcc rId="23" sId="7" xfDxf="1" dxf="1">
    <nc r="J17" t="inlineStr">
      <is>
        <t>LL150006</t>
      </is>
    </nc>
    <ndxf>
      <fill>
        <patternFill patternType="solid">
          <bgColor theme="0"/>
        </patternFill>
      </fill>
      <alignment horizontal="left" readingOrder="0"/>
      <border outline="0">
        <top style="thin">
          <color indexed="64"/>
        </top>
        <bottom style="thin">
          <color indexed="64"/>
        </bottom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5">
    <oc r="M19" t="inlineStr">
      <is>
        <t xml:space="preserve">Vanguard Int'l </t>
      </is>
    </oc>
    <nc r="M19" t="inlineStr">
      <is>
        <t>Vanguard Int'l  99917 1pax invoice#LL150004 CXL</t>
      </is>
    </nc>
  </rcc>
  <rcc rId="25" sId="5">
    <oc r="A22">
      <v>19</v>
    </oc>
    <nc r="A22"/>
  </rcc>
  <rcc rId="26" sId="5">
    <oc r="B22" t="inlineStr">
      <is>
        <t>Vanguard Int'l</t>
      </is>
    </oc>
    <nc r="B22"/>
  </rcc>
  <rcc rId="27" sId="5">
    <oc r="C22" t="inlineStr">
      <is>
        <t>99917; chen/meiqi</t>
      </is>
    </oc>
    <nc r="C22"/>
  </rcc>
  <rcc rId="28" sId="5">
    <oc r="D22" t="inlineStr">
      <is>
        <t>13969613281</t>
      </is>
    </oc>
    <nc r="D22"/>
  </rcc>
  <rcc rId="29" sId="5">
    <oc r="E22">
      <v>1</v>
    </oc>
    <nc r="E22"/>
  </rcc>
  <rcc rId="30" sId="5">
    <oc r="F22">
      <v>0</v>
    </oc>
    <nc r="F22"/>
  </rcc>
  <rcc rId="31" sId="5">
    <oc r="G22" t="inlineStr">
      <is>
        <t>FLU</t>
      </is>
    </oc>
    <nc r="G22"/>
  </rcc>
  <rcc rId="32" sId="5">
    <oc r="H22" t="inlineStr">
      <is>
        <t>CB1</t>
      </is>
    </oc>
    <nc r="H22"/>
  </rcc>
  <rcc rId="33" sId="5" numFmtId="21">
    <oc r="I22">
      <v>42833</v>
    </oc>
    <nc r="I22"/>
  </rcc>
  <rcc rId="34" sId="5">
    <oc r="J22" t="inlineStr">
      <is>
        <t>LL150004</t>
      </is>
    </oc>
    <nc r="J22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5">
    <oc r="N2">
      <v>55</v>
    </oc>
    <nc r="N2">
      <v>60</v>
    </nc>
  </rcc>
  <rcc rId="36" sId="6">
    <oc r="I10" t="inlineStr">
      <is>
        <t>高顶VAN---13 PAX ONLY</t>
      </is>
    </oc>
    <nc r="I10"/>
  </rcc>
  <rcc rId="37" sId="6">
    <oc r="N2">
      <v>13</v>
    </oc>
    <nc r="N2">
      <v>14</v>
    </nc>
  </rcc>
  <rcc rId="38" sId="7">
    <oc r="N2">
      <v>55</v>
    </oc>
    <nc r="N2">
      <v>56</v>
    </nc>
  </rcc>
  <rcc rId="39" sId="9">
    <oc r="N2">
      <v>55</v>
    </oc>
    <nc r="N2">
      <v>56</v>
    </nc>
  </rcc>
  <rcc rId="40" sId="13">
    <oc r="N2">
      <v>55</v>
    </oc>
    <nc r="N2">
      <v>57</v>
    </nc>
  </rcc>
  <rcc rId="41" sId="15">
    <oc r="N2">
      <v>55</v>
    </oc>
    <nc r="N2">
      <v>58</v>
    </nc>
  </rcc>
  <rcc rId="42" sId="16">
    <oc r="N2">
      <v>55</v>
    </oc>
    <nc r="N2">
      <v>59</v>
    </nc>
  </rcc>
  <rrc rId="43" sId="16" ref="A23:XFD24" action="insertRow">
    <undo index="1" exp="area" dr="G$1:G$1048576" r="N4" sId="16"/>
    <undo index="0" exp="area" dr="E$1:E$1048576" r="N4" sId="16"/>
    <undo index="1" exp="area" dr="G$1:G$1048576" r="N5" sId="16"/>
    <undo index="0" exp="area" dr="E$1:E$1048576" r="N5" sId="16"/>
    <undo index="1" exp="area" dr="G$1:G$1048576" r="N6" sId="16"/>
    <undo index="0" exp="area" dr="E$1:E$1048576" r="N6" sId="16"/>
    <undo index="1" exp="area" dr="G$1:G$1048576" r="N7" sId="16"/>
    <undo index="0" exp="area" dr="E$1:E$1048576" r="N7" sId="16"/>
    <undo index="1" exp="area" dr="G$1:G$1048576" r="N8" sId="16"/>
    <undo index="0" exp="area" dr="E$1:E$1048576" r="N8" sId="16"/>
    <undo index="1" exp="area" dr="G$1:G$1048576" r="N9" sId="16"/>
    <undo index="0" exp="area" dr="E$1:E$1048576" r="N9" sId="16"/>
    <undo index="1" exp="area" dr="G$1:G$1048576" r="N10" sId="16"/>
    <undo index="0" exp="area" dr="E$1:E$1048576" r="N10" sId="16"/>
    <undo index="1" exp="area" dr="G$1:G$1048576" r="N11" sId="16"/>
    <undo index="0" exp="area" dr="E$1:E$1048576" r="N11" sId="16"/>
    <undo index="1" exp="area" dr="G$1:G$1048576" r="N12" sId="16"/>
    <undo index="0" exp="area" dr="E$1:E$1048576" r="N12" sId="16"/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A2" t="inlineStr">
      <is>
        <t>SHUTTLE PICKUP人数：FLU 7:00 LL(195)/EC(23), BRK 7:00 LL(62)/ EC(5), East Brunswick 7:00(3)</t>
      </is>
    </oc>
    <nc r="A2" t="inlineStr">
      <is>
        <t>SHUTTLE PICKUP人数：FLU 7:00 LL(200)/EC(23), BRK 7:00 LL(62)/ EC(5), East Brunswick 7:00(3)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3">
    <nc r="A12">
      <v>1</v>
    </nc>
  </rcc>
  <rcc rId="46" sId="3">
    <nc r="A13">
      <v>2</v>
    </nc>
  </rcc>
  <rcc rId="47" sId="3">
    <nc r="A14">
      <v>3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 odxf="1" dxf="1">
    <oc r="B23" t="inlineStr">
      <is>
        <t>CTT</t>
      </is>
    </oc>
    <nc r="B23" t="inlineStr">
      <is>
        <t>FLU 6:45</t>
      </is>
    </nc>
    <odxf>
      <font>
        <b val="0"/>
        <color auto="1"/>
      </font>
      <fill>
        <patternFill patternType="none">
          <bgColor indexed="65"/>
        </patternFill>
      </fill>
      <alignment wrapText="1" readingOrder="0"/>
      <border outline="0">
        <left style="dashed">
          <color indexed="64"/>
        </left>
        <right style="dashed">
          <color indexed="64"/>
        </right>
        <top style="dashed">
          <color indexed="64"/>
        </top>
        <bottom/>
      </border>
    </odxf>
    <ndxf>
      <font>
        <b/>
        <color rgb="FF000000"/>
      </font>
      <fill>
        <patternFill patternType="solid">
          <bgColor rgb="FFFFFF00"/>
        </patternFill>
      </fill>
      <alignment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" sId="19" ref="A5:XFD5" action="insertRow"/>
  <rcc rId="50" sId="19" odxf="1" dxf="1">
    <nc r="B5" t="inlineStr">
      <is>
        <t>TAKETOURS</t>
      </is>
    </nc>
    <odxf>
      <border outline="0">
        <top/>
      </border>
    </odxf>
    <ndxf>
      <border outline="0">
        <top style="thin">
          <color indexed="64"/>
        </top>
      </border>
    </ndxf>
  </rcc>
  <rcc rId="51" sId="19" odxf="1" dxf="1">
    <nc r="C5" t="inlineStr">
      <is>
        <t>AS10-478-4087</t>
      </is>
    </nc>
    <odxf>
      <border outline="0">
        <top/>
      </border>
    </odxf>
    <ndxf>
      <border outline="0">
        <top style="thin">
          <color indexed="64"/>
        </top>
      </border>
    </ndxf>
  </rcc>
  <rcc rId="52" sId="19" odxf="1" dxf="1">
    <nc r="D5" t="inlineStr">
      <is>
        <t>16265599861;13567393737</t>
      </is>
    </nc>
    <odxf>
      <alignment wrapText="1" readingOrder="0"/>
      <border outline="0">
        <top/>
      </border>
    </odxf>
    <ndxf>
      <alignment wrapText="0" readingOrder="0"/>
      <border outline="0">
        <top style="thin">
          <color indexed="64"/>
        </top>
      </border>
    </ndxf>
  </rcc>
  <rcc rId="53" sId="19" odxf="1" dxf="1">
    <nc r="E5">
      <v>2</v>
    </nc>
    <odxf>
      <border outline="0">
        <top/>
      </border>
    </odxf>
    <ndxf>
      <border outline="0">
        <top style="thin">
          <color indexed="64"/>
        </top>
      </border>
    </ndxf>
  </rcc>
  <rcc rId="54" sId="19" odxf="1" dxf="1">
    <nc r="F5">
      <v>0</v>
    </nc>
    <odxf>
      <border outline="0">
        <top/>
      </border>
    </odxf>
    <ndxf>
      <border outline="0">
        <top style="thin">
          <color indexed="64"/>
        </top>
      </border>
    </ndxf>
  </rcc>
  <rcc rId="55" sId="19" odxf="1" dxf="1">
    <nc r="G5" t="inlineStr">
      <is>
        <t>BRK</t>
      </is>
    </nc>
    <odxf>
      <border outline="0">
        <top/>
      </border>
    </odxf>
    <ndxf>
      <border outline="0">
        <top style="thin">
          <color indexed="64"/>
        </top>
      </border>
    </ndxf>
  </rcc>
  <rcc rId="56" sId="19" odxf="1" dxf="1">
    <nc r="H5" t="inlineStr">
      <is>
        <t>CB1</t>
      </is>
    </nc>
    <odxf>
      <border outline="0">
        <top/>
      </border>
    </odxf>
    <ndxf>
      <border outline="0">
        <top style="thin">
          <color indexed="64"/>
        </top>
      </border>
    </ndxf>
  </rcc>
  <rcc rId="57" sId="19" odxf="1" dxf="1" numFmtId="21">
    <nc r="I5">
      <v>42833</v>
    </nc>
    <odxf>
      <border outline="0">
        <top/>
      </border>
    </odxf>
    <ndxf>
      <border outline="0">
        <top style="thin">
          <color indexed="64"/>
        </top>
      </border>
    </ndxf>
  </rcc>
  <rcc rId="58" sId="19" odxf="1" dxf="1">
    <nc r="J5" t="inlineStr">
      <is>
        <t>AUTO</t>
      </is>
    </nc>
    <odxf>
      <numFmt numFmtId="0" formatCode="General"/>
      <border outline="0">
        <top/>
      </border>
    </odxf>
    <ndxf>
      <numFmt numFmtId="21" formatCode="d\-mmm"/>
      <border outline="0">
        <top style="thin">
          <color indexed="64"/>
        </top>
      </border>
    </ndxf>
  </rcc>
  <rfmt sheetId="19" sqref="K5" start="0" length="0">
    <dxf>
      <fill>
        <patternFill patternType="none">
          <bgColor indexed="65"/>
        </patternFill>
      </fill>
      <border outline="0">
        <top style="thin">
          <color indexed="64"/>
        </top>
      </border>
    </dxf>
  </rfmt>
  <rrc rId="59" sId="19" ref="A8:XFD8" action="insertRow"/>
  <rrc rId="60" sId="19" ref="A12:XFD12" action="insertRow"/>
  <rrc rId="61" sId="19" ref="A19:XFD19" action="insertRow"/>
  <rrc rId="62" sId="19" ref="A19:XFD19" action="deleteRow">
    <rfmt sheetId="19" xfDxf="1" sqref="A19:XFD19" start="0" length="0"/>
    <rfmt sheetId="19" sqref="A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E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F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G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H19" start="0" length="0">
      <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I19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K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</rrc>
  <rrc rId="63" sId="19" ref="A12:XFD12" action="deleteRow">
    <rfmt sheetId="19" xfDxf="1" sqref="A12:XFD12" start="0" length="0"/>
    <rfmt sheetId="19" sqref="A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B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C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D12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E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F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G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H12" start="0" length="0">
      <dxf>
        <font>
          <b/>
          <sz val="11"/>
          <color auto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I12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J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K1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</rrc>
  <rrc rId="64" sId="19" ref="A8:XFD8" action="deleteRow">
    <rfmt sheetId="19" xfDxf="1" sqref="A8:XFD8" start="0" length="0"/>
    <rfmt sheetId="19" sqref="A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B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C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D8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E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F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G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H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I8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9" sqref="J8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indexed="64"/>
          </bottom>
        </border>
      </dxf>
    </rfmt>
    <rfmt sheetId="19" sqref="K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indexed="64"/>
          </top>
          <bottom style="thin">
            <color indexed="64"/>
          </bottom>
        </border>
      </dxf>
    </rfmt>
  </rrc>
  <rcv guid="{B59CC80C-E336-4CC7-9648-E1EA96701BC7}" action="delete"/>
  <rdn rId="0" localSheetId="7" customView="1" name="Z_B59CC80C_E336_4CC7_9648_E1EA96701BC7_.wvu.PrintArea" hidden="1" oldHidden="1">
    <formula>'CB2-B'!$A$1:$P$23</formula>
    <oldFormula>'CB2-B'!$A$1:$P$23</oldFormula>
  </rdn>
  <rdn rId="0" localSheetId="13" customView="1" name="Z_B59CC80C_E336_4CC7_9648_E1EA96701BC7_.wvu.PrintArea" hidden="1" oldHidden="1">
    <formula>'DS#5'!$A$1:$Q$27</formula>
    <oldFormula>'DS#5'!$A$1:$Q$27</oldFormula>
  </rdn>
  <rdn rId="0" localSheetId="18" customView="1" name="Z_B59CC80C_E336_4CC7_9648_E1EA96701BC7_.wvu.PrintArea" hidden="1" oldHidden="1">
    <formula>FL8A!$A$1:$O$26</formula>
    <oldFormula>FL8A!$A$1:$O$26</oldFormula>
  </rdn>
  <rcv guid="{B59CC80C-E336-4CC7-9648-E1EA96701BC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"/>
  <sheetViews>
    <sheetView tabSelected="1" zoomScale="80" zoomScaleNormal="80" zoomScalePageLayoutView="80" workbookViewId="0">
      <selection activeCell="C14" sqref="C14"/>
    </sheetView>
  </sheetViews>
  <sheetFormatPr baseColWidth="10" defaultColWidth="8.83203125" defaultRowHeight="32.25" customHeight="1" x14ac:dyDescent="0"/>
  <cols>
    <col min="1" max="1" width="16.5" style="142" customWidth="1"/>
    <col min="2" max="2" width="17.5" style="420" customWidth="1"/>
    <col min="3" max="3" width="29.5" style="142" customWidth="1"/>
    <col min="4" max="4" width="81.1640625" style="142" customWidth="1"/>
    <col min="5" max="5" width="8.83203125" style="420"/>
    <col min="6" max="6" width="25" style="142" customWidth="1"/>
    <col min="7" max="7" width="6.5" style="142" customWidth="1"/>
    <col min="8" max="8" width="25.5" style="142" customWidth="1"/>
    <col min="9" max="9" width="58.5" style="421" customWidth="1"/>
    <col min="10" max="10" width="48.5" style="422" customWidth="1"/>
    <col min="11" max="11" width="56" style="421" customWidth="1"/>
    <col min="12" max="16384" width="8.83203125" style="142"/>
  </cols>
  <sheetData>
    <row r="1" spans="1:11" ht="32.25" customHeight="1">
      <c r="A1" s="743" t="s">
        <v>965</v>
      </c>
      <c r="B1" s="744"/>
      <c r="C1" s="744"/>
      <c r="D1" s="744"/>
      <c r="E1" s="744"/>
      <c r="F1" s="744"/>
      <c r="G1" s="744"/>
      <c r="H1" s="744"/>
      <c r="I1" s="744"/>
      <c r="J1" s="744"/>
      <c r="K1" s="745"/>
    </row>
    <row r="2" spans="1:11" ht="44.25" customHeight="1" thickBot="1">
      <c r="A2" s="746" t="s">
        <v>1587</v>
      </c>
      <c r="B2" s="747"/>
      <c r="C2" s="747"/>
      <c r="D2" s="747"/>
      <c r="E2" s="747"/>
      <c r="F2" s="747"/>
      <c r="G2" s="747"/>
      <c r="H2" s="747"/>
      <c r="I2" s="747"/>
      <c r="J2" s="747"/>
      <c r="K2" s="748"/>
    </row>
    <row r="3" spans="1:11" s="147" customFormat="1" ht="32.25" customHeight="1">
      <c r="A3" s="143" t="s">
        <v>966</v>
      </c>
      <c r="B3" s="144" t="s">
        <v>967</v>
      </c>
      <c r="C3" s="143" t="s">
        <v>968</v>
      </c>
      <c r="D3" s="143" t="s">
        <v>969</v>
      </c>
      <c r="E3" s="144" t="s">
        <v>970</v>
      </c>
      <c r="F3" s="143" t="s">
        <v>971</v>
      </c>
      <c r="G3" s="143" t="s">
        <v>972</v>
      </c>
      <c r="H3" s="143" t="s">
        <v>973</v>
      </c>
      <c r="I3" s="145" t="s">
        <v>974</v>
      </c>
      <c r="J3" s="146" t="s">
        <v>975</v>
      </c>
      <c r="K3" s="145" t="s">
        <v>976</v>
      </c>
    </row>
    <row r="4" spans="1:11" ht="32.25" customHeight="1">
      <c r="A4" s="148" t="s">
        <v>977</v>
      </c>
      <c r="B4" s="149" t="s">
        <v>19</v>
      </c>
      <c r="C4" s="150" t="s">
        <v>978</v>
      </c>
      <c r="D4" s="151" t="s">
        <v>979</v>
      </c>
      <c r="E4" s="152">
        <v>1</v>
      </c>
      <c r="F4" s="153" t="s">
        <v>980</v>
      </c>
      <c r="G4" s="154" t="s">
        <v>24</v>
      </c>
      <c r="H4" s="155" t="s">
        <v>981</v>
      </c>
      <c r="I4" s="156"/>
      <c r="J4" s="157"/>
      <c r="K4" s="158" t="s">
        <v>982</v>
      </c>
    </row>
    <row r="5" spans="1:11" ht="32.25" customHeight="1">
      <c r="A5" s="148" t="s">
        <v>977</v>
      </c>
      <c r="B5" s="149"/>
      <c r="C5" s="150"/>
      <c r="D5" s="159"/>
      <c r="E5" s="152"/>
      <c r="F5" s="160" t="s">
        <v>983</v>
      </c>
      <c r="G5" s="161" t="s">
        <v>24</v>
      </c>
      <c r="H5" s="162" t="s">
        <v>984</v>
      </c>
      <c r="I5" s="156"/>
      <c r="J5" s="157"/>
      <c r="K5" s="158" t="s">
        <v>982</v>
      </c>
    </row>
    <row r="6" spans="1:11" ht="32.25" customHeight="1">
      <c r="A6" s="148" t="s">
        <v>977</v>
      </c>
      <c r="B6" s="149" t="s">
        <v>19</v>
      </c>
      <c r="C6" s="150" t="s">
        <v>985</v>
      </c>
      <c r="D6" s="151" t="s">
        <v>986</v>
      </c>
      <c r="E6" s="152">
        <v>1</v>
      </c>
      <c r="F6" s="163" t="s">
        <v>987</v>
      </c>
      <c r="G6" s="164" t="s">
        <v>24</v>
      </c>
      <c r="H6" s="164" t="s">
        <v>988</v>
      </c>
      <c r="I6" s="156"/>
      <c r="J6" s="157"/>
      <c r="K6" s="158" t="s">
        <v>982</v>
      </c>
    </row>
    <row r="7" spans="1:11" ht="32.25" customHeight="1">
      <c r="A7" s="148" t="s">
        <v>977</v>
      </c>
      <c r="B7" s="149" t="s">
        <v>19</v>
      </c>
      <c r="C7" s="150" t="s">
        <v>989</v>
      </c>
      <c r="D7" s="151" t="s">
        <v>990</v>
      </c>
      <c r="E7" s="152">
        <v>2</v>
      </c>
      <c r="F7" s="163" t="s">
        <v>991</v>
      </c>
      <c r="G7" s="164" t="s">
        <v>103</v>
      </c>
      <c r="H7" s="164" t="s">
        <v>992</v>
      </c>
      <c r="I7" s="156" t="s">
        <v>993</v>
      </c>
      <c r="J7" s="157"/>
      <c r="K7" s="165"/>
    </row>
    <row r="8" spans="1:11" ht="32.25" customHeight="1">
      <c r="A8" s="148" t="s">
        <v>977</v>
      </c>
      <c r="B8" s="166" t="s">
        <v>994</v>
      </c>
      <c r="C8" s="150" t="s">
        <v>995</v>
      </c>
      <c r="D8" s="151" t="s">
        <v>996</v>
      </c>
      <c r="E8" s="152">
        <v>2</v>
      </c>
      <c r="F8" s="167" t="s">
        <v>997</v>
      </c>
      <c r="G8" s="164" t="s">
        <v>103</v>
      </c>
      <c r="H8" s="164" t="s">
        <v>998</v>
      </c>
      <c r="I8" s="156" t="s">
        <v>993</v>
      </c>
      <c r="J8" s="157"/>
      <c r="K8" s="165"/>
    </row>
    <row r="9" spans="1:11" ht="32.25" customHeight="1">
      <c r="A9" s="148" t="s">
        <v>977</v>
      </c>
      <c r="B9" s="168" t="s">
        <v>994</v>
      </c>
      <c r="C9" s="169" t="s">
        <v>999</v>
      </c>
      <c r="D9" s="151" t="s">
        <v>1000</v>
      </c>
      <c r="E9" s="152">
        <v>2</v>
      </c>
      <c r="F9" s="167" t="s">
        <v>1001</v>
      </c>
      <c r="G9" s="164" t="s">
        <v>103</v>
      </c>
      <c r="H9" s="170" t="s">
        <v>1002</v>
      </c>
      <c r="I9" s="156" t="s">
        <v>1003</v>
      </c>
      <c r="J9" s="157"/>
      <c r="K9" s="165"/>
    </row>
    <row r="10" spans="1:11" ht="32.25" customHeight="1">
      <c r="A10" s="148" t="s">
        <v>977</v>
      </c>
      <c r="B10" s="171" t="s">
        <v>1004</v>
      </c>
      <c r="C10" s="172" t="s">
        <v>1005</v>
      </c>
      <c r="D10" s="151" t="s">
        <v>1006</v>
      </c>
      <c r="E10" s="152">
        <v>2</v>
      </c>
      <c r="F10" s="163" t="s">
        <v>1007</v>
      </c>
      <c r="G10" s="164" t="s">
        <v>24</v>
      </c>
      <c r="H10" s="164" t="s">
        <v>1008</v>
      </c>
      <c r="I10" s="156" t="s">
        <v>1003</v>
      </c>
      <c r="J10" s="157"/>
      <c r="K10" s="158" t="s">
        <v>982</v>
      </c>
    </row>
    <row r="11" spans="1:11" ht="32.25" customHeight="1">
      <c r="A11" s="148" t="s">
        <v>977</v>
      </c>
      <c r="B11" s="173" t="s">
        <v>1009</v>
      </c>
      <c r="C11" s="172" t="s">
        <v>1010</v>
      </c>
      <c r="D11" s="151" t="s">
        <v>1011</v>
      </c>
      <c r="E11" s="174">
        <v>2</v>
      </c>
      <c r="F11" s="167" t="s">
        <v>1012</v>
      </c>
      <c r="G11" s="164" t="s">
        <v>24</v>
      </c>
      <c r="H11" s="164" t="s">
        <v>1013</v>
      </c>
      <c r="I11" s="175" t="s">
        <v>1014</v>
      </c>
      <c r="J11" s="423" t="s">
        <v>1015</v>
      </c>
      <c r="K11" s="176"/>
    </row>
    <row r="12" spans="1:11" ht="32.25" customHeight="1">
      <c r="A12" s="148" t="s">
        <v>977</v>
      </c>
      <c r="B12" s="168" t="s">
        <v>994</v>
      </c>
      <c r="C12" s="177" t="s">
        <v>1016</v>
      </c>
      <c r="D12" s="151" t="s">
        <v>1017</v>
      </c>
      <c r="E12" s="174">
        <v>2</v>
      </c>
      <c r="F12" s="163" t="s">
        <v>1018</v>
      </c>
      <c r="G12" s="164" t="s">
        <v>19</v>
      </c>
      <c r="H12" s="178" t="s">
        <v>1019</v>
      </c>
      <c r="I12" s="179" t="s">
        <v>1014</v>
      </c>
      <c r="J12" s="180"/>
      <c r="K12" s="176"/>
    </row>
    <row r="13" spans="1:11" ht="32.25" customHeight="1">
      <c r="A13" s="148" t="s">
        <v>977</v>
      </c>
      <c r="B13" s="168" t="s">
        <v>994</v>
      </c>
      <c r="C13" s="177" t="s">
        <v>1020</v>
      </c>
      <c r="D13" s="151" t="s">
        <v>1021</v>
      </c>
      <c r="E13" s="174">
        <v>2</v>
      </c>
      <c r="F13" s="167" t="s">
        <v>1022</v>
      </c>
      <c r="G13" s="164" t="s">
        <v>24</v>
      </c>
      <c r="H13" s="170" t="s">
        <v>1023</v>
      </c>
      <c r="I13" s="175" t="s">
        <v>1024</v>
      </c>
      <c r="J13" s="180"/>
      <c r="K13" s="158" t="s">
        <v>982</v>
      </c>
    </row>
    <row r="14" spans="1:11" ht="32.25" customHeight="1">
      <c r="A14" s="148" t="s">
        <v>977</v>
      </c>
      <c r="B14" s="181" t="s">
        <v>19</v>
      </c>
      <c r="C14" s="172" t="s">
        <v>1588</v>
      </c>
      <c r="D14" s="151" t="s">
        <v>1025</v>
      </c>
      <c r="E14" s="174">
        <v>2</v>
      </c>
      <c r="F14" s="167" t="s">
        <v>1026</v>
      </c>
      <c r="G14" s="164" t="s">
        <v>198</v>
      </c>
      <c r="H14" s="164" t="s">
        <v>1027</v>
      </c>
      <c r="I14" s="175" t="s">
        <v>1028</v>
      </c>
      <c r="J14" s="180"/>
      <c r="K14" s="158" t="s">
        <v>982</v>
      </c>
    </row>
    <row r="15" spans="1:11" ht="32.25" customHeight="1">
      <c r="A15" s="148" t="s">
        <v>977</v>
      </c>
      <c r="B15" s="171" t="s">
        <v>1004</v>
      </c>
      <c r="C15" s="172" t="s">
        <v>1029</v>
      </c>
      <c r="D15" s="151" t="s">
        <v>1030</v>
      </c>
      <c r="E15" s="152">
        <v>2</v>
      </c>
      <c r="F15" s="167" t="s">
        <v>1031</v>
      </c>
      <c r="G15" s="164" t="s">
        <v>103</v>
      </c>
      <c r="H15" s="182" t="s">
        <v>1032</v>
      </c>
      <c r="I15" s="156" t="s">
        <v>1033</v>
      </c>
      <c r="J15" s="157"/>
      <c r="K15" s="165"/>
    </row>
    <row r="16" spans="1:11" ht="32.25" customHeight="1">
      <c r="A16" s="148" t="s">
        <v>977</v>
      </c>
      <c r="B16" s="183" t="s">
        <v>19</v>
      </c>
      <c r="C16" s="172" t="s">
        <v>1034</v>
      </c>
      <c r="D16" s="151" t="s">
        <v>1035</v>
      </c>
      <c r="E16" s="152">
        <v>2</v>
      </c>
      <c r="F16" s="184" t="s">
        <v>1036</v>
      </c>
      <c r="G16" s="170" t="s">
        <v>267</v>
      </c>
      <c r="H16" s="185" t="s">
        <v>1037</v>
      </c>
      <c r="I16" s="186" t="s">
        <v>1038</v>
      </c>
      <c r="J16" s="157"/>
      <c r="K16" s="158" t="s">
        <v>982</v>
      </c>
    </row>
    <row r="17" spans="1:11" ht="32.25" customHeight="1">
      <c r="A17" s="148" t="s">
        <v>977</v>
      </c>
      <c r="B17" s="183" t="s">
        <v>19</v>
      </c>
      <c r="C17" s="172" t="s">
        <v>1039</v>
      </c>
      <c r="D17" s="151" t="s">
        <v>1040</v>
      </c>
      <c r="E17" s="174">
        <v>2</v>
      </c>
      <c r="F17" s="187" t="s">
        <v>1041</v>
      </c>
      <c r="G17" s="164" t="s">
        <v>24</v>
      </c>
      <c r="H17" s="170" t="s">
        <v>1042</v>
      </c>
      <c r="I17" s="188" t="s">
        <v>1043</v>
      </c>
      <c r="J17" s="180"/>
      <c r="K17" s="158" t="s">
        <v>982</v>
      </c>
    </row>
    <row r="18" spans="1:11" ht="56.25" customHeight="1">
      <c r="A18" s="148" t="s">
        <v>977</v>
      </c>
      <c r="B18" s="183" t="s">
        <v>19</v>
      </c>
      <c r="C18" s="172" t="s">
        <v>1044</v>
      </c>
      <c r="D18" s="151" t="s">
        <v>1045</v>
      </c>
      <c r="E18" s="174">
        <v>2</v>
      </c>
      <c r="F18" s="189" t="s">
        <v>1046</v>
      </c>
      <c r="G18" s="190" t="s">
        <v>103</v>
      </c>
      <c r="H18" s="190" t="s">
        <v>1047</v>
      </c>
      <c r="I18" s="186" t="s">
        <v>1048</v>
      </c>
      <c r="J18" s="191" t="s">
        <v>1049</v>
      </c>
      <c r="K18" s="176"/>
    </row>
    <row r="19" spans="1:11" ht="134.25" customHeight="1">
      <c r="A19" s="148" t="s">
        <v>977</v>
      </c>
      <c r="B19" s="183" t="s">
        <v>19</v>
      </c>
      <c r="C19" s="192" t="s">
        <v>1050</v>
      </c>
      <c r="D19" s="151" t="s">
        <v>1051</v>
      </c>
      <c r="E19" s="193">
        <v>8</v>
      </c>
      <c r="F19" s="167" t="s">
        <v>1052</v>
      </c>
      <c r="G19" s="164" t="s">
        <v>24</v>
      </c>
      <c r="H19" s="178" t="s">
        <v>1053</v>
      </c>
      <c r="I19" s="194" t="s">
        <v>1054</v>
      </c>
      <c r="J19" s="180"/>
      <c r="K19" s="158" t="s">
        <v>982</v>
      </c>
    </row>
    <row r="20" spans="1:11" ht="32.25" customHeight="1">
      <c r="A20" s="148" t="s">
        <v>977</v>
      </c>
      <c r="B20" s="195"/>
      <c r="C20" s="172"/>
      <c r="D20" s="196"/>
      <c r="E20" s="174"/>
      <c r="F20" s="196"/>
      <c r="G20" s="196"/>
      <c r="H20" s="196"/>
      <c r="I20" s="175"/>
      <c r="J20" s="180"/>
      <c r="K20" s="176"/>
    </row>
    <row r="21" spans="1:11" ht="32.25" customHeight="1">
      <c r="A21" s="148" t="s">
        <v>977</v>
      </c>
      <c r="B21" s="195">
        <v>10</v>
      </c>
      <c r="C21" s="172" t="s">
        <v>1055</v>
      </c>
      <c r="D21" s="196" t="s">
        <v>1056</v>
      </c>
      <c r="E21" s="174">
        <v>1</v>
      </c>
      <c r="F21" s="196"/>
      <c r="G21" s="196"/>
      <c r="H21" s="196"/>
      <c r="I21" s="175"/>
      <c r="J21" s="180"/>
      <c r="K21" s="176"/>
    </row>
    <row r="22" spans="1:11" ht="32.25" customHeight="1">
      <c r="A22" s="148" t="s">
        <v>977</v>
      </c>
      <c r="B22" s="181" t="s">
        <v>19</v>
      </c>
      <c r="C22" s="172" t="s">
        <v>1057</v>
      </c>
      <c r="D22" s="151" t="s">
        <v>1058</v>
      </c>
      <c r="E22" s="174">
        <v>1</v>
      </c>
      <c r="F22" s="197" t="s">
        <v>1059</v>
      </c>
      <c r="G22" s="198" t="s">
        <v>103</v>
      </c>
      <c r="H22" s="198" t="s">
        <v>1060</v>
      </c>
      <c r="I22" s="175"/>
      <c r="J22" s="180"/>
      <c r="K22" s="176"/>
    </row>
    <row r="23" spans="1:11" ht="32.25" customHeight="1">
      <c r="A23" s="148" t="s">
        <v>977</v>
      </c>
      <c r="B23" s="168" t="s">
        <v>994</v>
      </c>
      <c r="C23" s="172" t="s">
        <v>1061</v>
      </c>
      <c r="D23" s="151" t="s">
        <v>1062</v>
      </c>
      <c r="E23" s="174">
        <v>1</v>
      </c>
      <c r="F23" s="196" t="s">
        <v>1063</v>
      </c>
      <c r="G23" s="196"/>
      <c r="H23" s="196"/>
      <c r="I23" s="175"/>
      <c r="J23" s="180"/>
      <c r="K23" s="176"/>
    </row>
    <row r="24" spans="1:11" ht="32.25" customHeight="1">
      <c r="A24" s="148" t="s">
        <v>977</v>
      </c>
      <c r="B24" s="195"/>
      <c r="C24" s="199"/>
      <c r="D24" s="196"/>
      <c r="E24" s="174"/>
      <c r="F24" s="196"/>
      <c r="G24" s="196"/>
      <c r="I24" s="175"/>
      <c r="J24" s="180"/>
      <c r="K24" s="176"/>
    </row>
    <row r="25" spans="1:11" ht="32.25" customHeight="1">
      <c r="A25" s="148" t="s">
        <v>977</v>
      </c>
      <c r="B25" s="195"/>
      <c r="C25" s="199"/>
      <c r="D25" s="196"/>
      <c r="E25" s="174"/>
      <c r="F25" s="196"/>
      <c r="G25" s="196"/>
      <c r="H25" s="196"/>
      <c r="I25" s="175"/>
      <c r="J25" s="180"/>
      <c r="K25" s="176"/>
    </row>
    <row r="26" spans="1:11" ht="32.25" customHeight="1" thickBot="1">
      <c r="A26" s="200" t="s">
        <v>977</v>
      </c>
      <c r="B26" s="201"/>
      <c r="C26" s="202"/>
      <c r="D26" s="203"/>
      <c r="E26" s="204"/>
      <c r="F26" s="203"/>
      <c r="G26" s="203"/>
      <c r="H26" s="203"/>
      <c r="I26" s="205"/>
      <c r="J26" s="206"/>
      <c r="K26" s="207"/>
    </row>
    <row r="27" spans="1:11" ht="32.25" customHeight="1">
      <c r="A27" s="208" t="s">
        <v>1064</v>
      </c>
      <c r="B27" s="209"/>
      <c r="C27" s="210" t="s">
        <v>1065</v>
      </c>
      <c r="D27" s="151" t="s">
        <v>1066</v>
      </c>
      <c r="E27" s="211">
        <v>1</v>
      </c>
      <c r="F27" s="212" t="s">
        <v>1067</v>
      </c>
      <c r="G27" s="212" t="s">
        <v>24</v>
      </c>
      <c r="H27" s="212" t="s">
        <v>1068</v>
      </c>
      <c r="I27" s="213"/>
      <c r="J27" s="214"/>
      <c r="K27" s="215"/>
    </row>
    <row r="28" spans="1:11" ht="32.25" customHeight="1">
      <c r="A28" s="216" t="s">
        <v>1064</v>
      </c>
      <c r="B28" s="217"/>
      <c r="C28" s="218" t="s">
        <v>1069</v>
      </c>
      <c r="D28" s="151" t="s">
        <v>1070</v>
      </c>
      <c r="E28" s="219">
        <v>1</v>
      </c>
      <c r="F28" s="220" t="s">
        <v>1071</v>
      </c>
      <c r="G28" s="220" t="s">
        <v>24</v>
      </c>
      <c r="H28" s="220" t="s">
        <v>1072</v>
      </c>
      <c r="I28" s="221"/>
      <c r="J28" s="222"/>
      <c r="K28" s="223"/>
    </row>
    <row r="29" spans="1:11" ht="32.25" customHeight="1">
      <c r="A29" s="148" t="s">
        <v>1064</v>
      </c>
      <c r="B29" s="224"/>
      <c r="C29" s="225" t="s">
        <v>20</v>
      </c>
      <c r="D29" s="151" t="s">
        <v>1073</v>
      </c>
      <c r="E29" s="152">
        <v>1</v>
      </c>
      <c r="F29" s="226" t="s">
        <v>1074</v>
      </c>
      <c r="G29" s="226" t="s">
        <v>24</v>
      </c>
      <c r="H29" s="226" t="s">
        <v>1075</v>
      </c>
      <c r="I29" s="156"/>
      <c r="J29" s="157"/>
      <c r="K29" s="165"/>
    </row>
    <row r="30" spans="1:11" ht="32.25" customHeight="1">
      <c r="A30" s="148" t="s">
        <v>1064</v>
      </c>
      <c r="B30" s="224"/>
      <c r="C30" s="225" t="s">
        <v>1076</v>
      </c>
      <c r="D30" s="151" t="s">
        <v>1077</v>
      </c>
      <c r="E30" s="152">
        <v>1</v>
      </c>
      <c r="F30" s="227" t="s">
        <v>1078</v>
      </c>
      <c r="G30" s="227" t="s">
        <v>24</v>
      </c>
      <c r="H30" s="227" t="s">
        <v>1079</v>
      </c>
      <c r="I30" s="156"/>
      <c r="J30" s="157"/>
      <c r="K30" s="165"/>
    </row>
    <row r="31" spans="1:11" ht="32.25" customHeight="1">
      <c r="A31" s="148" t="s">
        <v>1064</v>
      </c>
      <c r="B31" s="224"/>
      <c r="C31" s="225" t="s">
        <v>1080</v>
      </c>
      <c r="D31" s="151" t="s">
        <v>1081</v>
      </c>
      <c r="E31" s="152">
        <v>6</v>
      </c>
      <c r="F31" s="227" t="s">
        <v>1082</v>
      </c>
      <c r="G31" s="227" t="s">
        <v>24</v>
      </c>
      <c r="H31" s="227" t="s">
        <v>1083</v>
      </c>
      <c r="I31" s="156"/>
      <c r="J31" s="157"/>
      <c r="K31" s="165"/>
    </row>
    <row r="32" spans="1:11" ht="32.25" customHeight="1">
      <c r="A32" s="148" t="s">
        <v>1064</v>
      </c>
      <c r="B32" s="224" t="s">
        <v>1084</v>
      </c>
      <c r="C32" s="225" t="s">
        <v>1085</v>
      </c>
      <c r="D32" s="151" t="s">
        <v>1086</v>
      </c>
      <c r="E32" s="152">
        <v>5</v>
      </c>
      <c r="F32" s="227" t="s">
        <v>1087</v>
      </c>
      <c r="G32" s="227" t="s">
        <v>24</v>
      </c>
      <c r="H32" s="227" t="s">
        <v>1088</v>
      </c>
      <c r="I32" s="156"/>
      <c r="J32" s="157" t="s">
        <v>1089</v>
      </c>
      <c r="K32" s="165"/>
    </row>
    <row r="33" spans="1:11" ht="32.25" customHeight="1">
      <c r="A33" s="148" t="s">
        <v>1064</v>
      </c>
      <c r="B33" s="224" t="s">
        <v>1090</v>
      </c>
      <c r="C33" s="225" t="s">
        <v>1091</v>
      </c>
      <c r="D33" s="151" t="s">
        <v>1092</v>
      </c>
      <c r="E33" s="152">
        <v>6</v>
      </c>
      <c r="F33" s="227" t="s">
        <v>1093</v>
      </c>
      <c r="G33" s="227" t="s">
        <v>24</v>
      </c>
      <c r="H33" s="227" t="s">
        <v>1094</v>
      </c>
      <c r="I33" s="156"/>
      <c r="J33" s="157" t="s">
        <v>1089</v>
      </c>
      <c r="K33" s="165"/>
    </row>
    <row r="34" spans="1:11" ht="32.25" customHeight="1">
      <c r="A34" s="148" t="s">
        <v>1064</v>
      </c>
      <c r="B34" s="224"/>
      <c r="C34" s="225"/>
      <c r="D34" s="226"/>
      <c r="E34" s="152"/>
      <c r="F34" s="226"/>
      <c r="G34" s="226"/>
      <c r="H34" s="226"/>
      <c r="I34" s="156"/>
      <c r="J34" s="157"/>
      <c r="K34" s="165"/>
    </row>
    <row r="35" spans="1:11" ht="32.25" customHeight="1">
      <c r="A35" s="148" t="s">
        <v>1064</v>
      </c>
      <c r="B35" s="224"/>
      <c r="C35" s="225"/>
      <c r="D35" s="226"/>
      <c r="E35" s="152"/>
      <c r="F35" s="226"/>
      <c r="G35" s="226"/>
      <c r="H35" s="226"/>
      <c r="I35" s="156"/>
      <c r="J35" s="157"/>
      <c r="K35" s="165"/>
    </row>
    <row r="36" spans="1:11" ht="32.25" customHeight="1">
      <c r="A36" s="148" t="s">
        <v>1064</v>
      </c>
      <c r="B36" s="224"/>
      <c r="C36" s="225"/>
      <c r="D36" s="226"/>
      <c r="E36" s="152"/>
      <c r="F36" s="226"/>
      <c r="G36" s="226"/>
      <c r="H36" s="226"/>
      <c r="I36" s="156"/>
      <c r="J36" s="157"/>
      <c r="K36" s="165"/>
    </row>
    <row r="37" spans="1:11" ht="32.25" customHeight="1">
      <c r="A37" s="148" t="s">
        <v>1095</v>
      </c>
      <c r="B37" s="228"/>
      <c r="C37" s="199" t="s">
        <v>1096</v>
      </c>
      <c r="D37" s="196" t="s">
        <v>1097</v>
      </c>
      <c r="E37" s="174">
        <v>2</v>
      </c>
      <c r="F37" s="196" t="s">
        <v>1098</v>
      </c>
      <c r="G37" s="196" t="s">
        <v>1095</v>
      </c>
      <c r="H37" s="196" t="s">
        <v>1099</v>
      </c>
      <c r="I37" s="175"/>
      <c r="J37" s="180"/>
      <c r="K37" s="176"/>
    </row>
    <row r="38" spans="1:11" ht="32.25" customHeight="1">
      <c r="A38" s="148" t="s">
        <v>1095</v>
      </c>
      <c r="B38" s="224"/>
      <c r="C38" s="225" t="s">
        <v>1100</v>
      </c>
      <c r="D38" s="226" t="s">
        <v>1101</v>
      </c>
      <c r="E38" s="152">
        <v>1</v>
      </c>
      <c r="F38" s="226" t="s">
        <v>1102</v>
      </c>
      <c r="G38" s="226" t="s">
        <v>1095</v>
      </c>
      <c r="H38" s="226" t="s">
        <v>1103</v>
      </c>
      <c r="I38" s="156"/>
      <c r="J38" s="157"/>
      <c r="K38" s="165"/>
    </row>
    <row r="39" spans="1:11" ht="32.25" customHeight="1">
      <c r="A39" s="148" t="s">
        <v>1095</v>
      </c>
      <c r="B39" s="228"/>
      <c r="C39" s="199" t="s">
        <v>1104</v>
      </c>
      <c r="D39" s="196" t="s">
        <v>1105</v>
      </c>
      <c r="E39" s="174">
        <v>2</v>
      </c>
      <c r="F39" s="196" t="s">
        <v>1106</v>
      </c>
      <c r="G39" s="196" t="s">
        <v>1095</v>
      </c>
      <c r="H39" s="196" t="s">
        <v>1107</v>
      </c>
      <c r="I39" s="175"/>
      <c r="J39" s="180"/>
      <c r="K39" s="176"/>
    </row>
    <row r="40" spans="1:11" ht="32.25" customHeight="1" thickBot="1">
      <c r="A40" s="200" t="s">
        <v>1095</v>
      </c>
      <c r="B40" s="229"/>
      <c r="C40" s="202" t="s">
        <v>1108</v>
      </c>
      <c r="D40" s="203" t="s">
        <v>1109</v>
      </c>
      <c r="E40" s="204">
        <v>3</v>
      </c>
      <c r="F40" s="203" t="s">
        <v>1110</v>
      </c>
      <c r="G40" s="203" t="s">
        <v>1095</v>
      </c>
      <c r="H40" s="203" t="s">
        <v>1111</v>
      </c>
      <c r="I40" s="205"/>
      <c r="J40" s="206"/>
      <c r="K40" s="207"/>
    </row>
    <row r="41" spans="1:11" ht="32.25" customHeight="1">
      <c r="A41" s="208" t="s">
        <v>1112</v>
      </c>
      <c r="B41" s="211"/>
      <c r="C41" s="210" t="s">
        <v>1113</v>
      </c>
      <c r="D41" s="212" t="s">
        <v>1114</v>
      </c>
      <c r="E41" s="211">
        <v>1</v>
      </c>
      <c r="F41" s="212" t="s">
        <v>1115</v>
      </c>
      <c r="G41" s="212" t="s">
        <v>1116</v>
      </c>
      <c r="H41" s="212" t="s">
        <v>1115</v>
      </c>
      <c r="I41" s="213" t="s">
        <v>1117</v>
      </c>
      <c r="J41" s="214" t="s">
        <v>1118</v>
      </c>
      <c r="K41" s="215" t="s">
        <v>1119</v>
      </c>
    </row>
    <row r="42" spans="1:11" ht="32.25" customHeight="1">
      <c r="A42" s="148" t="s">
        <v>1112</v>
      </c>
      <c r="B42" s="152"/>
      <c r="C42" s="230"/>
      <c r="D42" s="230"/>
      <c r="E42" s="152"/>
      <c r="F42" s="230"/>
      <c r="G42" s="230"/>
      <c r="H42" s="230"/>
      <c r="I42" s="156"/>
      <c r="J42" s="157"/>
      <c r="K42" s="165"/>
    </row>
    <row r="43" spans="1:11" ht="32.25" customHeight="1">
      <c r="A43" s="148" t="s">
        <v>1112</v>
      </c>
      <c r="B43" s="152"/>
      <c r="C43" s="230"/>
      <c r="D43" s="230"/>
      <c r="E43" s="152"/>
      <c r="F43" s="230"/>
      <c r="G43" s="230"/>
      <c r="H43" s="230"/>
      <c r="I43" s="156"/>
      <c r="J43" s="157"/>
      <c r="K43" s="165"/>
    </row>
    <row r="44" spans="1:11" ht="32.25" customHeight="1" thickBot="1">
      <c r="A44" s="200" t="s">
        <v>1112</v>
      </c>
      <c r="B44" s="204"/>
      <c r="C44" s="231"/>
      <c r="D44" s="231"/>
      <c r="E44" s="204"/>
      <c r="F44" s="231"/>
      <c r="G44" s="231"/>
      <c r="H44" s="231"/>
      <c r="I44" s="205"/>
      <c r="J44" s="206"/>
      <c r="K44" s="207"/>
    </row>
    <row r="45" spans="1:11" ht="32.25" customHeight="1">
      <c r="A45" s="208" t="s">
        <v>1120</v>
      </c>
      <c r="B45" s="211"/>
      <c r="C45" s="232"/>
      <c r="D45" s="232"/>
      <c r="E45" s="211"/>
      <c r="F45" s="232"/>
      <c r="G45" s="232"/>
      <c r="H45" s="232"/>
      <c r="I45" s="213"/>
      <c r="J45" s="214"/>
      <c r="K45" s="215"/>
    </row>
    <row r="46" spans="1:11" ht="32.25" customHeight="1" thickBot="1">
      <c r="A46" s="200" t="s">
        <v>1120</v>
      </c>
      <c r="B46" s="204"/>
      <c r="C46" s="231"/>
      <c r="D46" s="231"/>
      <c r="E46" s="204"/>
      <c r="F46" s="231"/>
      <c r="G46" s="231"/>
      <c r="H46" s="231"/>
      <c r="I46" s="205"/>
      <c r="J46" s="206"/>
      <c r="K46" s="207"/>
    </row>
    <row r="47" spans="1:11" ht="32.25" customHeight="1">
      <c r="A47" s="233" t="s">
        <v>1121</v>
      </c>
      <c r="B47" s="211"/>
      <c r="C47" s="232"/>
      <c r="D47" s="234"/>
      <c r="E47" s="211"/>
      <c r="F47" s="234"/>
      <c r="G47" s="232"/>
      <c r="H47" s="232"/>
      <c r="I47" s="213"/>
      <c r="J47" s="214"/>
      <c r="K47" s="215"/>
    </row>
    <row r="48" spans="1:11" ht="32.25" customHeight="1">
      <c r="A48" s="235" t="s">
        <v>1121</v>
      </c>
      <c r="B48" s="152"/>
      <c r="C48" s="236"/>
      <c r="D48" s="237"/>
      <c r="E48" s="152"/>
      <c r="F48" s="237"/>
      <c r="G48" s="236"/>
      <c r="H48" s="236"/>
      <c r="I48" s="221"/>
      <c r="J48" s="222"/>
      <c r="K48" s="223"/>
    </row>
    <row r="49" spans="1:11" ht="32.25" customHeight="1">
      <c r="A49" s="235" t="s">
        <v>1121</v>
      </c>
      <c r="B49" s="152"/>
      <c r="C49" s="236"/>
      <c r="D49" s="237"/>
      <c r="E49" s="152"/>
      <c r="F49" s="238"/>
      <c r="G49" s="239"/>
      <c r="H49" s="239"/>
      <c r="I49" s="240"/>
      <c r="J49" s="241"/>
      <c r="K49" s="242"/>
    </row>
    <row r="50" spans="1:11" ht="32.25" customHeight="1" thickBot="1">
      <c r="A50" s="243" t="s">
        <v>1121</v>
      </c>
      <c r="B50" s="204"/>
      <c r="C50" s="244"/>
      <c r="D50" s="245"/>
      <c r="E50" s="204"/>
      <c r="F50" s="246"/>
      <c r="G50" s="247"/>
      <c r="H50" s="247"/>
      <c r="I50" s="248"/>
      <c r="J50" s="249"/>
      <c r="K50" s="250"/>
    </row>
    <row r="51" spans="1:11" s="259" customFormat="1" ht="32.25" customHeight="1" thickBot="1">
      <c r="A51" s="251">
        <v>42832</v>
      </c>
      <c r="B51" s="251">
        <v>42833</v>
      </c>
      <c r="C51" s="251">
        <v>42834</v>
      </c>
      <c r="D51" s="252"/>
      <c r="E51" s="253"/>
      <c r="F51" s="254" t="s">
        <v>1122</v>
      </c>
      <c r="G51" s="255"/>
      <c r="H51" s="255" t="s">
        <v>1123</v>
      </c>
      <c r="I51" s="256" t="s">
        <v>1124</v>
      </c>
      <c r="J51" s="257" t="s">
        <v>1125</v>
      </c>
      <c r="K51" s="258" t="s">
        <v>1126</v>
      </c>
    </row>
    <row r="52" spans="1:11" ht="32.25" customHeight="1" thickBot="1">
      <c r="A52" s="260" t="s">
        <v>1127</v>
      </c>
      <c r="B52" s="260" t="s">
        <v>1127</v>
      </c>
      <c r="C52" s="261" t="s">
        <v>1127</v>
      </c>
      <c r="D52" s="262" t="s">
        <v>1128</v>
      </c>
      <c r="E52" s="263"/>
      <c r="F52" s="264"/>
      <c r="G52" s="265"/>
      <c r="H52" s="265"/>
      <c r="I52" s="266"/>
      <c r="J52" s="267"/>
      <c r="K52" s="268"/>
    </row>
    <row r="53" spans="1:11" ht="32.25" customHeight="1" thickBot="1">
      <c r="A53" s="260" t="s">
        <v>1127</v>
      </c>
      <c r="B53" s="260" t="s">
        <v>1127</v>
      </c>
      <c r="C53" s="269" t="s">
        <v>1129</v>
      </c>
      <c r="D53" s="270" t="s">
        <v>1130</v>
      </c>
      <c r="E53" s="263"/>
      <c r="F53" s="264"/>
      <c r="G53" s="265"/>
      <c r="H53" s="265"/>
      <c r="I53" s="266"/>
      <c r="J53" s="267"/>
      <c r="K53" s="268"/>
    </row>
    <row r="54" spans="1:11" ht="32.25" customHeight="1" thickBot="1">
      <c r="A54" s="261" t="s">
        <v>1127</v>
      </c>
      <c r="B54" s="260" t="s">
        <v>1127</v>
      </c>
      <c r="C54" s="260" t="s">
        <v>1127</v>
      </c>
      <c r="D54" s="271" t="s">
        <v>1131</v>
      </c>
      <c r="E54" s="152"/>
      <c r="F54" s="237"/>
      <c r="G54" s="236"/>
      <c r="H54" s="236"/>
      <c r="I54" s="221"/>
      <c r="J54" s="222"/>
      <c r="K54" s="223"/>
    </row>
    <row r="55" spans="1:11" ht="32.25" customHeight="1" thickTop="1" thickBot="1">
      <c r="A55" s="269" t="s">
        <v>1129</v>
      </c>
      <c r="B55" s="260" t="s">
        <v>1127</v>
      </c>
      <c r="C55" s="260" t="s">
        <v>1127</v>
      </c>
      <c r="D55" s="270" t="s">
        <v>1132</v>
      </c>
      <c r="E55" s="152"/>
      <c r="F55" s="237"/>
      <c r="G55" s="236"/>
      <c r="H55" s="236"/>
      <c r="I55" s="221"/>
      <c r="J55" s="222"/>
      <c r="K55" s="223"/>
    </row>
    <row r="56" spans="1:11" ht="32.25" customHeight="1" thickTop="1" thickBot="1">
      <c r="A56" s="269" t="s">
        <v>1129</v>
      </c>
      <c r="B56" s="260" t="s">
        <v>1127</v>
      </c>
      <c r="C56" s="261" t="s">
        <v>1127</v>
      </c>
      <c r="D56" s="272" t="s">
        <v>1133</v>
      </c>
      <c r="E56" s="152"/>
      <c r="F56" s="237"/>
      <c r="G56" s="236"/>
      <c r="H56" s="236"/>
      <c r="I56" s="221"/>
      <c r="J56" s="222"/>
      <c r="K56" s="223"/>
    </row>
    <row r="57" spans="1:11" ht="32.25" customHeight="1" thickTop="1" thickBot="1">
      <c r="A57" s="260" t="s">
        <v>1127</v>
      </c>
      <c r="B57" s="260" t="s">
        <v>1127</v>
      </c>
      <c r="C57" s="273" t="s">
        <v>1129</v>
      </c>
      <c r="D57" s="272" t="s">
        <v>1134</v>
      </c>
      <c r="E57" s="152"/>
      <c r="F57" s="238"/>
      <c r="G57" s="239"/>
      <c r="H57" s="239"/>
      <c r="I57" s="240"/>
      <c r="J57" s="274"/>
      <c r="K57" s="242"/>
    </row>
    <row r="58" spans="1:11" ht="32.25" customHeight="1" thickBot="1">
      <c r="A58" s="260" t="s">
        <v>1127</v>
      </c>
      <c r="B58" s="260" t="s">
        <v>1127</v>
      </c>
      <c r="C58" s="269" t="s">
        <v>1129</v>
      </c>
      <c r="D58" s="275" t="s">
        <v>1135</v>
      </c>
      <c r="E58" s="152"/>
      <c r="F58" s="238"/>
      <c r="G58" s="239"/>
      <c r="H58" s="239"/>
      <c r="I58" s="240"/>
      <c r="J58" s="274"/>
      <c r="K58" s="242"/>
    </row>
    <row r="59" spans="1:11" ht="32.25" customHeight="1" thickBot="1">
      <c r="A59" s="260" t="s">
        <v>1127</v>
      </c>
      <c r="B59" s="260" t="s">
        <v>1127</v>
      </c>
      <c r="C59" s="260" t="s">
        <v>1127</v>
      </c>
      <c r="D59" s="275" t="s">
        <v>1136</v>
      </c>
      <c r="E59" s="152"/>
      <c r="F59" s="238"/>
      <c r="G59" s="239"/>
      <c r="H59" s="239"/>
      <c r="I59" s="240"/>
      <c r="J59" s="274"/>
      <c r="K59" s="242"/>
    </row>
    <row r="60" spans="1:11" ht="32.25" customHeight="1">
      <c r="A60" s="235" t="s">
        <v>1137</v>
      </c>
      <c r="B60" s="152"/>
      <c r="C60" s="236"/>
      <c r="D60" s="237"/>
      <c r="E60" s="152"/>
      <c r="F60" s="237"/>
      <c r="G60" s="236"/>
      <c r="H60" s="236"/>
      <c r="I60" s="221"/>
      <c r="J60" s="222"/>
      <c r="K60" s="223"/>
    </row>
    <row r="61" spans="1:11" ht="32.25" customHeight="1">
      <c r="A61" s="235" t="s">
        <v>1137</v>
      </c>
      <c r="B61" s="152"/>
      <c r="C61" s="236"/>
      <c r="D61" s="237"/>
      <c r="E61" s="152"/>
      <c r="F61" s="238"/>
      <c r="G61" s="239"/>
      <c r="H61" s="239"/>
      <c r="I61" s="240"/>
      <c r="J61" s="241"/>
      <c r="K61" s="242"/>
    </row>
    <row r="62" spans="1:11" ht="32.25" customHeight="1">
      <c r="A62" s="235" t="s">
        <v>1137</v>
      </c>
      <c r="B62" s="152"/>
      <c r="C62" s="236"/>
      <c r="D62" s="237"/>
      <c r="E62" s="152"/>
      <c r="F62" s="238"/>
      <c r="G62" s="239"/>
      <c r="H62" s="239"/>
      <c r="I62" s="240"/>
      <c r="J62" s="241"/>
      <c r="K62" s="242"/>
    </row>
    <row r="63" spans="1:11" ht="32.25" customHeight="1">
      <c r="A63" s="235" t="s">
        <v>1137</v>
      </c>
      <c r="B63" s="152"/>
      <c r="C63" s="236"/>
      <c r="D63" s="237"/>
      <c r="E63" s="152"/>
      <c r="F63" s="238"/>
      <c r="G63" s="239"/>
      <c r="H63" s="239"/>
      <c r="I63" s="240"/>
      <c r="J63" s="241"/>
      <c r="K63" s="242"/>
    </row>
    <row r="64" spans="1:11" ht="32.25" customHeight="1">
      <c r="A64" s="235" t="s">
        <v>1137</v>
      </c>
      <c r="B64" s="152"/>
      <c r="C64" s="236"/>
      <c r="D64" s="237"/>
      <c r="E64" s="152"/>
      <c r="F64" s="238"/>
      <c r="G64" s="239"/>
      <c r="H64" s="239"/>
      <c r="I64" s="240"/>
      <c r="J64" s="241"/>
      <c r="K64" s="242"/>
    </row>
    <row r="65" spans="1:11" ht="32.25" customHeight="1">
      <c r="A65" s="235" t="s">
        <v>1137</v>
      </c>
      <c r="B65" s="152"/>
      <c r="C65" s="236"/>
      <c r="D65" s="237"/>
      <c r="E65" s="152"/>
      <c r="F65" s="238"/>
      <c r="G65" s="239"/>
      <c r="H65" s="239"/>
      <c r="I65" s="240"/>
      <c r="J65" s="241"/>
      <c r="K65" s="242"/>
    </row>
    <row r="66" spans="1:11" ht="32.25" customHeight="1">
      <c r="A66" s="235" t="s">
        <v>1137</v>
      </c>
      <c r="B66" s="152"/>
      <c r="C66" s="236"/>
      <c r="D66" s="237"/>
      <c r="E66" s="152"/>
      <c r="F66" s="238"/>
      <c r="G66" s="239"/>
      <c r="H66" s="239"/>
      <c r="I66" s="240"/>
      <c r="J66" s="241"/>
      <c r="K66" s="242"/>
    </row>
    <row r="67" spans="1:11" ht="32.25" customHeight="1">
      <c r="A67" s="235" t="s">
        <v>1137</v>
      </c>
      <c r="B67" s="152"/>
      <c r="C67" s="236"/>
      <c r="D67" s="237"/>
      <c r="E67" s="152"/>
      <c r="F67" s="238"/>
      <c r="G67" s="239"/>
      <c r="H67" s="239"/>
      <c r="I67" s="240"/>
      <c r="J67" s="241"/>
      <c r="K67" s="276"/>
    </row>
    <row r="68" spans="1:11" ht="32.25" customHeight="1">
      <c r="A68" s="235" t="s">
        <v>1137</v>
      </c>
      <c r="B68" s="152"/>
      <c r="C68" s="230"/>
      <c r="D68" s="277"/>
      <c r="E68" s="152"/>
      <c r="F68" s="230"/>
      <c r="G68" s="230"/>
      <c r="H68" s="230"/>
      <c r="I68" s="156"/>
      <c r="J68" s="157"/>
      <c r="K68" s="165"/>
    </row>
    <row r="69" spans="1:11" ht="32.25" customHeight="1" thickBot="1">
      <c r="A69" s="278"/>
      <c r="B69" s="174"/>
      <c r="C69" s="279"/>
      <c r="D69" s="279"/>
      <c r="E69" s="174"/>
      <c r="F69" s="279"/>
      <c r="G69" s="279"/>
      <c r="H69" s="279"/>
      <c r="I69" s="175"/>
      <c r="J69" s="180"/>
      <c r="K69" s="176"/>
    </row>
    <row r="70" spans="1:11" ht="32.25" customHeight="1" thickBot="1">
      <c r="A70" s="280"/>
      <c r="B70" s="281"/>
      <c r="C70" s="282"/>
      <c r="D70" s="282"/>
      <c r="E70" s="281"/>
      <c r="F70" s="283"/>
      <c r="G70" s="283"/>
      <c r="H70" s="283"/>
      <c r="I70" s="284"/>
      <c r="J70" s="285"/>
      <c r="K70" s="286"/>
    </row>
    <row r="71" spans="1:11" ht="32.25" customHeight="1">
      <c r="A71" s="287" t="s">
        <v>1138</v>
      </c>
      <c r="B71" s="219"/>
      <c r="C71" s="218"/>
      <c r="D71" s="220"/>
      <c r="E71" s="288"/>
      <c r="F71" s="289" t="s">
        <v>1139</v>
      </c>
      <c r="G71" s="290" t="s">
        <v>19</v>
      </c>
      <c r="H71" s="291" t="s">
        <v>1140</v>
      </c>
      <c r="I71" s="292" t="s">
        <v>1141</v>
      </c>
      <c r="J71" s="293"/>
      <c r="K71" s="294" t="s">
        <v>1142</v>
      </c>
    </row>
    <row r="72" spans="1:11" ht="32.25" customHeight="1">
      <c r="A72" s="295"/>
      <c r="B72" s="152"/>
      <c r="C72" s="296"/>
      <c r="D72" s="296"/>
      <c r="E72" s="152"/>
      <c r="I72" s="235" t="s">
        <v>1143</v>
      </c>
      <c r="J72" s="297">
        <v>0.28125</v>
      </c>
      <c r="K72" s="298"/>
    </row>
    <row r="73" spans="1:11" ht="32.25" customHeight="1">
      <c r="A73" s="295"/>
      <c r="B73" s="152"/>
      <c r="C73" s="296"/>
      <c r="D73" s="296"/>
      <c r="E73" s="152"/>
      <c r="F73" s="299" t="s">
        <v>1144</v>
      </c>
      <c r="G73" s="300" t="s">
        <v>103</v>
      </c>
      <c r="H73" s="300" t="s">
        <v>1145</v>
      </c>
      <c r="I73" s="235" t="s">
        <v>1146</v>
      </c>
      <c r="J73" s="297">
        <v>0.28125</v>
      </c>
      <c r="K73" s="298" t="s">
        <v>1147</v>
      </c>
    </row>
    <row r="74" spans="1:11" ht="32.25" customHeight="1">
      <c r="A74" s="295"/>
      <c r="B74" s="152"/>
      <c r="C74" s="296"/>
      <c r="D74" s="296"/>
      <c r="E74" s="152"/>
      <c r="F74" s="299" t="s">
        <v>1148</v>
      </c>
      <c r="G74" s="300" t="s">
        <v>19</v>
      </c>
      <c r="H74" s="300" t="s">
        <v>1149</v>
      </c>
      <c r="I74" s="235" t="s">
        <v>1150</v>
      </c>
      <c r="J74" s="297">
        <v>0.28125</v>
      </c>
      <c r="K74" s="298" t="s">
        <v>1151</v>
      </c>
    </row>
    <row r="75" spans="1:11" ht="32.25" customHeight="1">
      <c r="A75" s="295"/>
      <c r="B75" s="152"/>
      <c r="C75" s="296"/>
      <c r="D75" s="296"/>
      <c r="E75" s="152"/>
      <c r="F75" s="301" t="s">
        <v>1152</v>
      </c>
      <c r="G75" s="300" t="s">
        <v>103</v>
      </c>
      <c r="H75" s="302" t="s">
        <v>1153</v>
      </c>
      <c r="I75" s="235" t="s">
        <v>1154</v>
      </c>
      <c r="J75" s="297">
        <v>0.28125</v>
      </c>
      <c r="K75" s="298" t="s">
        <v>1155</v>
      </c>
    </row>
    <row r="76" spans="1:11" ht="32.25" customHeight="1">
      <c r="A76" s="295"/>
      <c r="B76" s="152"/>
      <c r="C76" s="296"/>
      <c r="D76" s="296"/>
      <c r="E76" s="152"/>
      <c r="F76" s="303" t="s">
        <v>1156</v>
      </c>
      <c r="G76" s="304" t="s">
        <v>19</v>
      </c>
      <c r="H76" s="304" t="s">
        <v>1157</v>
      </c>
      <c r="I76" s="235" t="s">
        <v>1158</v>
      </c>
      <c r="J76" s="297">
        <v>0.28125</v>
      </c>
      <c r="K76" s="298" t="s">
        <v>1155</v>
      </c>
    </row>
    <row r="77" spans="1:11" ht="32.25" customHeight="1">
      <c r="A77" s="295"/>
      <c r="B77" s="152"/>
      <c r="C77" s="296"/>
      <c r="D77" s="296"/>
      <c r="E77" s="152"/>
      <c r="F77" s="189" t="s">
        <v>1159</v>
      </c>
      <c r="G77" s="190" t="s">
        <v>103</v>
      </c>
      <c r="H77" s="190" t="s">
        <v>1160</v>
      </c>
      <c r="I77" s="235" t="s">
        <v>1161</v>
      </c>
      <c r="J77" s="297" t="s">
        <v>1162</v>
      </c>
      <c r="K77" s="298" t="s">
        <v>1155</v>
      </c>
    </row>
    <row r="78" spans="1:11" ht="32.25" customHeight="1">
      <c r="A78" s="295"/>
      <c r="B78" s="152"/>
      <c r="C78" s="296"/>
      <c r="D78" s="296"/>
      <c r="E78" s="152"/>
      <c r="F78" s="305" t="s">
        <v>1163</v>
      </c>
      <c r="G78" s="302" t="s">
        <v>103</v>
      </c>
      <c r="H78" s="302" t="s">
        <v>1164</v>
      </c>
      <c r="I78" s="235" t="s">
        <v>1165</v>
      </c>
      <c r="J78" s="297">
        <v>0.28125</v>
      </c>
      <c r="K78" s="298"/>
    </row>
    <row r="79" spans="1:11" ht="32.25" customHeight="1" thickBot="1">
      <c r="A79" s="306"/>
      <c r="B79" s="174"/>
      <c r="C79" s="307"/>
      <c r="D79" s="307"/>
      <c r="E79" s="174"/>
      <c r="F79" s="308" t="s">
        <v>1166</v>
      </c>
      <c r="G79" s="309" t="s">
        <v>103</v>
      </c>
      <c r="H79" s="309" t="s">
        <v>1167</v>
      </c>
      <c r="I79" s="310" t="s">
        <v>1168</v>
      </c>
      <c r="J79" s="311">
        <v>0.28125</v>
      </c>
      <c r="K79" s="312" t="s">
        <v>1169</v>
      </c>
    </row>
    <row r="80" spans="1:11" ht="32.25" customHeight="1">
      <c r="A80" s="313" t="s">
        <v>1170</v>
      </c>
      <c r="B80" s="314"/>
      <c r="C80" s="315"/>
      <c r="D80" s="315"/>
      <c r="E80" s="314"/>
      <c r="F80" s="315"/>
      <c r="G80" s="315"/>
      <c r="H80" s="315"/>
      <c r="I80" s="316" t="s">
        <v>1171</v>
      </c>
      <c r="J80" s="317" t="s">
        <v>1172</v>
      </c>
      <c r="K80" s="318"/>
    </row>
    <row r="81" spans="1:11" ht="32.25" customHeight="1">
      <c r="A81" s="319" t="s">
        <v>1170</v>
      </c>
      <c r="B81" s="320"/>
      <c r="C81" s="321"/>
      <c r="D81" s="321"/>
      <c r="E81" s="320"/>
      <c r="F81" s="321"/>
      <c r="G81" s="321"/>
      <c r="H81" s="321"/>
      <c r="I81" s="322" t="s">
        <v>1173</v>
      </c>
      <c r="J81" s="323" t="s">
        <v>1172</v>
      </c>
      <c r="K81" s="324"/>
    </row>
    <row r="82" spans="1:11" ht="32.25" customHeight="1" thickBot="1">
      <c r="A82" s="325" t="s">
        <v>1170</v>
      </c>
      <c r="B82" s="326"/>
      <c r="C82" s="327"/>
      <c r="D82" s="328"/>
      <c r="E82" s="326"/>
      <c r="F82" s="329"/>
      <c r="G82" s="330"/>
      <c r="H82" s="330"/>
      <c r="I82" s="331" t="s">
        <v>1174</v>
      </c>
      <c r="J82" s="332" t="s">
        <v>1175</v>
      </c>
      <c r="K82" s="333"/>
    </row>
    <row r="83" spans="1:11" ht="32.25" customHeight="1">
      <c r="A83" s="334" t="s">
        <v>1176</v>
      </c>
      <c r="B83" s="335"/>
      <c r="C83" s="336"/>
      <c r="D83" s="337"/>
      <c r="E83" s="335"/>
      <c r="F83" s="167" t="s">
        <v>1177</v>
      </c>
      <c r="G83" s="164" t="s">
        <v>24</v>
      </c>
      <c r="H83" s="164" t="s">
        <v>1178</v>
      </c>
      <c r="I83" s="338" t="s">
        <v>1179</v>
      </c>
      <c r="J83" s="339"/>
      <c r="K83" s="340" t="s">
        <v>1142</v>
      </c>
    </row>
    <row r="84" spans="1:11" ht="32.25" customHeight="1">
      <c r="A84" s="341"/>
      <c r="B84" s="342"/>
      <c r="C84" s="343"/>
      <c r="D84" s="344"/>
      <c r="E84" s="342"/>
      <c r="F84" s="345"/>
      <c r="G84" s="346"/>
      <c r="H84" s="347"/>
      <c r="I84" s="348" t="s">
        <v>1143</v>
      </c>
      <c r="J84" s="349">
        <v>0.26041666666666669</v>
      </c>
      <c r="K84" s="350"/>
    </row>
    <row r="85" spans="1:11" ht="32.25" customHeight="1">
      <c r="A85" s="341"/>
      <c r="B85" s="342"/>
      <c r="C85" s="343"/>
      <c r="D85" s="344"/>
      <c r="E85" s="342"/>
      <c r="F85" s="351"/>
      <c r="G85" s="351"/>
      <c r="H85" s="351"/>
      <c r="I85" s="348" t="s">
        <v>1180</v>
      </c>
      <c r="J85" s="349">
        <v>0.26041666666666669</v>
      </c>
      <c r="K85" s="350" t="s">
        <v>1155</v>
      </c>
    </row>
    <row r="86" spans="1:11" ht="32.25" customHeight="1">
      <c r="A86" s="341"/>
      <c r="B86" s="342"/>
      <c r="C86" s="343"/>
      <c r="D86" s="344"/>
      <c r="E86" s="342"/>
      <c r="F86" s="345"/>
      <c r="G86" s="346"/>
      <c r="H86" s="347"/>
      <c r="I86" s="352" t="s">
        <v>1181</v>
      </c>
      <c r="J86" s="349">
        <v>0.26041666666666669</v>
      </c>
      <c r="K86" s="350" t="s">
        <v>1155</v>
      </c>
    </row>
    <row r="87" spans="1:11" ht="32.25" customHeight="1">
      <c r="A87" s="341"/>
      <c r="B87" s="342"/>
      <c r="C87" s="343"/>
      <c r="D87" s="344"/>
      <c r="E87" s="342"/>
      <c r="F87" s="163" t="s">
        <v>1182</v>
      </c>
      <c r="G87" s="164" t="s">
        <v>24</v>
      </c>
      <c r="H87" s="164" t="s">
        <v>1183</v>
      </c>
      <c r="I87" s="353" t="s">
        <v>1184</v>
      </c>
      <c r="J87" s="349">
        <v>0.26041666666666669</v>
      </c>
      <c r="K87" s="350" t="s">
        <v>1155</v>
      </c>
    </row>
    <row r="88" spans="1:11" ht="32.25" customHeight="1">
      <c r="A88" s="341"/>
      <c r="B88" s="342"/>
      <c r="C88" s="343"/>
      <c r="D88" s="344"/>
      <c r="E88" s="342"/>
      <c r="F88" s="167" t="s">
        <v>1185</v>
      </c>
      <c r="G88" s="178" t="s">
        <v>24</v>
      </c>
      <c r="H88" s="178" t="s">
        <v>1186</v>
      </c>
      <c r="I88" s="354" t="s">
        <v>1187</v>
      </c>
      <c r="J88" s="349">
        <v>0.26041666666666669</v>
      </c>
      <c r="K88" s="350" t="s">
        <v>1155</v>
      </c>
    </row>
    <row r="89" spans="1:11" ht="32.25" customHeight="1">
      <c r="A89" s="341"/>
      <c r="B89" s="342"/>
      <c r="C89" s="343"/>
      <c r="D89" s="344"/>
      <c r="E89" s="342"/>
      <c r="F89" s="355" t="s">
        <v>1188</v>
      </c>
      <c r="G89" s="356" t="s">
        <v>24</v>
      </c>
      <c r="H89" s="357" t="s">
        <v>1189</v>
      </c>
      <c r="I89" s="354" t="s">
        <v>1190</v>
      </c>
      <c r="J89" s="349">
        <v>0.26041666666666669</v>
      </c>
      <c r="K89" s="350" t="s">
        <v>1155</v>
      </c>
    </row>
    <row r="90" spans="1:11" ht="32.25" customHeight="1">
      <c r="A90" s="341"/>
      <c r="B90" s="342"/>
      <c r="C90" s="343"/>
      <c r="D90" s="344"/>
      <c r="E90" s="342"/>
      <c r="F90" s="351"/>
      <c r="G90" s="351"/>
      <c r="H90" s="351"/>
      <c r="I90" s="354" t="s">
        <v>1191</v>
      </c>
      <c r="J90" s="349">
        <v>0.26041666666666669</v>
      </c>
      <c r="K90" s="350" t="s">
        <v>1155</v>
      </c>
    </row>
    <row r="91" spans="1:11" ht="32.25" customHeight="1">
      <c r="A91" s="341"/>
      <c r="B91" s="342"/>
      <c r="C91" s="343"/>
      <c r="D91" s="344"/>
      <c r="E91" s="342"/>
      <c r="F91" s="351"/>
      <c r="G91" s="351"/>
      <c r="H91" s="351"/>
      <c r="I91" s="354" t="s">
        <v>1192</v>
      </c>
      <c r="J91" s="349">
        <v>0.26041666666666669</v>
      </c>
      <c r="K91" s="350" t="s">
        <v>1155</v>
      </c>
    </row>
    <row r="92" spans="1:11" ht="32.25" customHeight="1">
      <c r="A92" s="341"/>
      <c r="B92" s="342"/>
      <c r="C92" s="343"/>
      <c r="D92" s="344"/>
      <c r="E92" s="342"/>
      <c r="F92" s="351"/>
      <c r="G92" s="351"/>
      <c r="H92" s="351"/>
      <c r="I92" s="354" t="s">
        <v>1193</v>
      </c>
      <c r="J92" s="349">
        <v>0.26041666666666669</v>
      </c>
      <c r="K92" s="350" t="s">
        <v>1155</v>
      </c>
    </row>
    <row r="93" spans="1:11" ht="32.25" customHeight="1">
      <c r="A93" s="341"/>
      <c r="B93" s="342"/>
      <c r="C93" s="343"/>
      <c r="D93" s="344"/>
      <c r="E93" s="358"/>
      <c r="I93" s="354" t="s">
        <v>1194</v>
      </c>
      <c r="J93" s="349">
        <v>0.26041666666666669</v>
      </c>
      <c r="K93" s="350" t="s">
        <v>1155</v>
      </c>
    </row>
    <row r="94" spans="1:11" ht="32.25" customHeight="1">
      <c r="A94" s="341"/>
      <c r="B94" s="342"/>
      <c r="C94" s="343"/>
      <c r="D94" s="344"/>
      <c r="E94" s="358"/>
      <c r="F94" s="187" t="s">
        <v>1195</v>
      </c>
      <c r="G94" s="164" t="s">
        <v>24</v>
      </c>
      <c r="H94" s="170" t="s">
        <v>1196</v>
      </c>
      <c r="I94" s="348" t="s">
        <v>1197</v>
      </c>
      <c r="J94" s="349">
        <v>0.26041666666666669</v>
      </c>
      <c r="K94" s="350" t="s">
        <v>1155</v>
      </c>
    </row>
    <row r="95" spans="1:11" ht="32.25" customHeight="1">
      <c r="A95" s="341"/>
      <c r="B95" s="342"/>
      <c r="C95" s="343"/>
      <c r="D95" s="344"/>
      <c r="E95" s="358"/>
      <c r="F95" s="344"/>
      <c r="G95" s="344"/>
      <c r="H95" s="344"/>
      <c r="I95" s="348" t="s">
        <v>1197</v>
      </c>
      <c r="J95" s="349">
        <v>0.26041666666666669</v>
      </c>
      <c r="K95" s="350" t="s">
        <v>1155</v>
      </c>
    </row>
    <row r="96" spans="1:11" ht="32.25" customHeight="1">
      <c r="A96" s="341"/>
      <c r="B96" s="342"/>
      <c r="C96" s="343"/>
      <c r="D96" s="344"/>
      <c r="E96" s="358"/>
      <c r="F96" s="163" t="s">
        <v>1198</v>
      </c>
      <c r="G96" s="164" t="s">
        <v>24</v>
      </c>
      <c r="H96" s="164" t="s">
        <v>1199</v>
      </c>
      <c r="I96" s="348" t="s">
        <v>1200</v>
      </c>
      <c r="J96" s="349">
        <v>0.26041666666666669</v>
      </c>
      <c r="K96" s="350" t="s">
        <v>1155</v>
      </c>
    </row>
    <row r="97" spans="1:11" ht="32.25" customHeight="1">
      <c r="A97" s="341"/>
      <c r="B97" s="342"/>
      <c r="C97" s="343"/>
      <c r="D97" s="344"/>
      <c r="E97" s="358"/>
      <c r="F97" s="163" t="s">
        <v>1201</v>
      </c>
      <c r="G97" s="164" t="s">
        <v>24</v>
      </c>
      <c r="H97" s="164" t="s">
        <v>1202</v>
      </c>
      <c r="I97" s="348" t="s">
        <v>1203</v>
      </c>
      <c r="J97" s="349">
        <v>0.26041666666666669</v>
      </c>
      <c r="K97" s="350" t="s">
        <v>1155</v>
      </c>
    </row>
    <row r="98" spans="1:11" ht="32.25" customHeight="1">
      <c r="A98" s="341"/>
      <c r="B98" s="342"/>
      <c r="C98" s="343"/>
      <c r="D98" s="344"/>
      <c r="E98" s="342"/>
      <c r="F98" s="359" t="s">
        <v>1204</v>
      </c>
      <c r="G98" s="164" t="s">
        <v>24</v>
      </c>
      <c r="H98" s="178" t="s">
        <v>1205</v>
      </c>
      <c r="I98" s="348" t="s">
        <v>1206</v>
      </c>
      <c r="J98" s="349">
        <v>0.26041666666666669</v>
      </c>
      <c r="K98" s="350" t="s">
        <v>1155</v>
      </c>
    </row>
    <row r="99" spans="1:11" ht="32.25" customHeight="1">
      <c r="A99" s="341"/>
      <c r="B99" s="342"/>
      <c r="C99" s="343"/>
      <c r="D99" s="344"/>
      <c r="E99" s="342"/>
      <c r="F99" s="187" t="s">
        <v>1195</v>
      </c>
      <c r="G99" s="164" t="s">
        <v>24</v>
      </c>
      <c r="H99" s="170" t="s">
        <v>1196</v>
      </c>
      <c r="I99" s="348" t="s">
        <v>1207</v>
      </c>
      <c r="J99" s="349">
        <v>0.26041666666666669</v>
      </c>
      <c r="K99" s="350" t="s">
        <v>1155</v>
      </c>
    </row>
    <row r="100" spans="1:11" ht="32.25" customHeight="1" thickBot="1">
      <c r="A100" s="325" t="s">
        <v>1208</v>
      </c>
      <c r="B100" s="360"/>
      <c r="C100" s="361"/>
      <c r="D100" s="362"/>
      <c r="E100" s="360"/>
      <c r="F100" s="363"/>
      <c r="G100" s="363"/>
      <c r="H100" s="363"/>
      <c r="I100" s="331" t="s">
        <v>1174</v>
      </c>
      <c r="J100" s="332" t="s">
        <v>1175</v>
      </c>
      <c r="K100" s="364"/>
    </row>
    <row r="101" spans="1:11" ht="32.25" customHeight="1" thickBot="1">
      <c r="A101" s="365"/>
      <c r="B101" s="281"/>
      <c r="C101" s="366"/>
      <c r="D101" s="367"/>
      <c r="E101" s="281"/>
      <c r="F101" s="368"/>
      <c r="G101" s="368"/>
      <c r="H101" s="368"/>
      <c r="I101" s="369"/>
      <c r="J101" s="370"/>
      <c r="K101" s="371"/>
    </row>
    <row r="102" spans="1:11" ht="32.25" customHeight="1" thickBot="1">
      <c r="A102" s="372" t="s">
        <v>1209</v>
      </c>
      <c r="B102" s="373"/>
      <c r="C102" s="374"/>
      <c r="D102" s="375"/>
      <c r="E102" s="373"/>
      <c r="F102" s="376"/>
      <c r="G102" s="377"/>
      <c r="H102" s="377"/>
      <c r="I102" s="378"/>
      <c r="J102" s="379"/>
      <c r="K102" s="380"/>
    </row>
    <row r="103" spans="1:11" ht="32.25" customHeight="1" thickBot="1">
      <c r="A103" s="381" t="s">
        <v>1210</v>
      </c>
      <c r="B103" s="211"/>
      <c r="C103" s="210"/>
      <c r="D103" s="212"/>
      <c r="E103" s="211"/>
      <c r="F103" s="153" t="s">
        <v>1211</v>
      </c>
      <c r="G103" s="154" t="s">
        <v>267</v>
      </c>
      <c r="H103" s="155" t="s">
        <v>1212</v>
      </c>
      <c r="I103" s="382"/>
      <c r="J103" s="383" t="s">
        <v>1213</v>
      </c>
      <c r="K103" s="384"/>
    </row>
    <row r="104" spans="1:11" ht="32.25" customHeight="1">
      <c r="A104" s="385"/>
      <c r="B104" s="152"/>
      <c r="C104" s="225" t="s">
        <v>1214</v>
      </c>
      <c r="D104" s="212" t="s">
        <v>1215</v>
      </c>
      <c r="E104" s="152"/>
      <c r="F104" s="386"/>
      <c r="G104" s="387"/>
      <c r="H104" s="388"/>
      <c r="I104" s="389"/>
      <c r="J104" s="390"/>
      <c r="K104" s="391"/>
    </row>
    <row r="105" spans="1:11" ht="32.25" customHeight="1">
      <c r="A105" s="392"/>
      <c r="B105" s="152"/>
      <c r="C105" s="225"/>
      <c r="D105" s="226"/>
      <c r="E105" s="152"/>
      <c r="F105" s="386"/>
      <c r="G105" s="387"/>
      <c r="H105" s="388"/>
      <c r="I105" s="393"/>
      <c r="J105" s="394"/>
      <c r="K105" s="395"/>
    </row>
    <row r="106" spans="1:11" ht="32.25" customHeight="1" thickBot="1">
      <c r="A106" s="396"/>
      <c r="B106" s="204"/>
      <c r="C106" s="202"/>
      <c r="D106" s="203"/>
      <c r="E106" s="204"/>
      <c r="F106" s="397"/>
      <c r="G106" s="398"/>
      <c r="H106" s="399"/>
      <c r="I106" s="400"/>
      <c r="J106" s="401"/>
      <c r="K106" s="402"/>
    </row>
    <row r="107" spans="1:11" ht="32.25" customHeight="1">
      <c r="A107" s="381" t="s">
        <v>1216</v>
      </c>
      <c r="B107" s="211"/>
      <c r="C107" s="210"/>
      <c r="D107" s="212"/>
      <c r="E107" s="211"/>
      <c r="F107" s="167" t="s">
        <v>1217</v>
      </c>
      <c r="G107" s="164" t="s">
        <v>198</v>
      </c>
      <c r="H107" s="164" t="s">
        <v>1218</v>
      </c>
      <c r="I107" s="382"/>
      <c r="J107" s="383">
        <v>0.32291666666666669</v>
      </c>
      <c r="K107" s="403"/>
    </row>
    <row r="108" spans="1:11" ht="32.25" customHeight="1">
      <c r="A108" s="404"/>
      <c r="B108" s="152"/>
      <c r="C108" s="225"/>
      <c r="D108" s="226"/>
      <c r="E108" s="152"/>
      <c r="F108" s="405"/>
      <c r="G108" s="406"/>
      <c r="H108" s="406"/>
      <c r="I108" s="407"/>
      <c r="J108" s="408"/>
      <c r="K108" s="409"/>
    </row>
    <row r="109" spans="1:11" ht="32.25" customHeight="1" thickBot="1">
      <c r="A109" s="410"/>
      <c r="B109" s="204"/>
      <c r="C109" s="202"/>
      <c r="D109" s="203"/>
      <c r="E109" s="204"/>
      <c r="F109" s="397"/>
      <c r="G109" s="398"/>
      <c r="H109" s="399"/>
      <c r="I109" s="411"/>
      <c r="J109" s="401"/>
      <c r="K109" s="412"/>
    </row>
    <row r="110" spans="1:11" ht="32.25" customHeight="1">
      <c r="A110" s="381" t="s">
        <v>1219</v>
      </c>
      <c r="B110" s="171" t="s">
        <v>1004</v>
      </c>
      <c r="C110" s="172" t="s">
        <v>1005</v>
      </c>
      <c r="D110" s="151" t="s">
        <v>1006</v>
      </c>
      <c r="E110" s="211"/>
      <c r="F110" s="303" t="s">
        <v>1220</v>
      </c>
      <c r="G110" s="413" t="s">
        <v>103</v>
      </c>
      <c r="H110" s="413" t="s">
        <v>1221</v>
      </c>
      <c r="I110" s="414"/>
      <c r="J110" s="383">
        <v>0.27083333333333331</v>
      </c>
      <c r="K110" s="403"/>
    </row>
    <row r="111" spans="1:11" ht="32.25" customHeight="1">
      <c r="A111" s="415"/>
      <c r="B111" s="171" t="s">
        <v>1004</v>
      </c>
      <c r="C111" s="172" t="s">
        <v>1029</v>
      </c>
      <c r="D111" s="151" t="s">
        <v>1030</v>
      </c>
      <c r="E111" s="152"/>
      <c r="F111" s="386"/>
      <c r="G111" s="387"/>
      <c r="H111" s="388"/>
      <c r="I111" s="416"/>
      <c r="J111" s="390"/>
      <c r="K111" s="417"/>
    </row>
    <row r="112" spans="1:11" ht="32.25" customHeight="1" thickBot="1">
      <c r="A112" s="418"/>
      <c r="B112" s="204"/>
      <c r="C112" s="202"/>
      <c r="D112" s="203"/>
      <c r="E112" s="204"/>
      <c r="F112" s="397"/>
      <c r="G112" s="398"/>
      <c r="H112" s="399"/>
      <c r="I112" s="411"/>
      <c r="J112" s="419"/>
      <c r="K112" s="412"/>
    </row>
  </sheetData>
  <customSheetViews>
    <customSheetView guid="{AA44E4F0-677A-F74C-AC1B-ACAC8B70C1FF}" scale="80">
      <selection activeCell="D13" sqref="D13"/>
    </customSheetView>
    <customSheetView guid="{5246E692-162D-4111-9D4A-F15DE95A35DE}" scale="80">
      <selection activeCell="D19" sqref="D19"/>
    </customSheetView>
    <customSheetView guid="{41CE7307-71A6-4591-8A98-2D119D51401C}" scale="80">
      <selection activeCell="D14" sqref="D14"/>
    </customSheetView>
    <customSheetView guid="{B59CC80C-E336-4CC7-9648-E1EA96701BC7}" scale="80" topLeftCell="A4">
      <selection activeCell="D20" sqref="D20"/>
    </customSheetView>
    <customSheetView guid="{8565FD63-AFC0-4175-82F0-0C259B8EF6A2}" scale="80" topLeftCell="A25">
      <selection activeCell="D20" sqref="D20"/>
    </customSheetView>
  </customSheetViews>
  <mergeCells count="2">
    <mergeCell ref="A1:K1"/>
    <mergeCell ref="A2:K2"/>
  </mergeCells>
  <phoneticPr fontId="104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D1" zoomScale="80" zoomScaleNormal="80" zoomScalePageLayoutView="80" workbookViewId="0">
      <selection activeCell="J24" sqref="J24"/>
    </sheetView>
  </sheetViews>
  <sheetFormatPr baseColWidth="10" defaultColWidth="8.83203125" defaultRowHeight="30" customHeight="1" x14ac:dyDescent="0"/>
  <cols>
    <col min="2" max="2" width="32" customWidth="1"/>
    <col min="3" max="3" width="40.5" customWidth="1"/>
    <col min="4" max="4" width="41.83203125" customWidth="1"/>
    <col min="5" max="5" width="10.5" customWidth="1"/>
    <col min="6" max="6" width="10.33203125" customWidth="1"/>
    <col min="7" max="7" width="15.1640625" customWidth="1"/>
    <col min="8" max="8" width="20.1640625" customWidth="1"/>
    <col min="9" max="9" width="16" customWidth="1"/>
    <col min="10" max="10" width="15.1640625" customWidth="1"/>
    <col min="11" max="11" width="64.5" customWidth="1"/>
    <col min="13" max="13" width="18.1640625" customWidth="1"/>
  </cols>
  <sheetData>
    <row r="1" spans="1:14" ht="45" customHeight="1" thickBot="1">
      <c r="A1" s="765" t="s">
        <v>0</v>
      </c>
      <c r="B1" s="766"/>
      <c r="C1" s="766"/>
      <c r="D1" s="766"/>
      <c r="E1" s="766"/>
      <c r="F1" s="766"/>
      <c r="G1" s="766" t="s">
        <v>859</v>
      </c>
      <c r="H1" s="766"/>
      <c r="I1" s="766"/>
      <c r="J1" s="767"/>
      <c r="K1" s="768"/>
    </row>
    <row r="2" spans="1:14" ht="30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30" customHeight="1">
      <c r="A3" s="75">
        <v>56</v>
      </c>
      <c r="B3" s="76" t="s">
        <v>360</v>
      </c>
      <c r="C3" s="75" t="s">
        <v>613</v>
      </c>
      <c r="D3" s="76"/>
      <c r="E3" s="75"/>
      <c r="F3" s="75"/>
      <c r="G3" s="75"/>
      <c r="H3" s="75"/>
      <c r="I3" s="75"/>
      <c r="J3" s="75"/>
      <c r="K3" s="83" t="s">
        <v>614</v>
      </c>
      <c r="M3" s="9" t="s">
        <v>15</v>
      </c>
      <c r="N3" s="9">
        <f>N2-N14</f>
        <v>0</v>
      </c>
    </row>
    <row r="4" spans="1:14" ht="30" customHeight="1">
      <c r="A4" s="14">
        <v>1</v>
      </c>
      <c r="B4" s="11" t="s">
        <v>615</v>
      </c>
      <c r="C4" s="11">
        <v>269956</v>
      </c>
      <c r="D4" s="28" t="s">
        <v>616</v>
      </c>
      <c r="E4" s="11">
        <v>2</v>
      </c>
      <c r="F4" s="11">
        <v>1</v>
      </c>
      <c r="G4" s="10" t="s">
        <v>24</v>
      </c>
      <c r="H4" s="77" t="s">
        <v>617</v>
      </c>
      <c r="I4" s="13">
        <v>42833</v>
      </c>
      <c r="J4" s="11" t="s">
        <v>618</v>
      </c>
      <c r="K4" s="10"/>
      <c r="M4" t="s">
        <v>21</v>
      </c>
      <c r="N4">
        <f>SUMIFS(E:E,G:G,"CTT")</f>
        <v>0</v>
      </c>
    </row>
    <row r="5" spans="1:14" ht="30" customHeight="1">
      <c r="A5" s="14">
        <v>2</v>
      </c>
      <c r="B5" s="84" t="s">
        <v>100</v>
      </c>
      <c r="C5" s="84" t="s">
        <v>619</v>
      </c>
      <c r="D5" s="64">
        <v>16468842229</v>
      </c>
      <c r="E5" s="11">
        <v>3</v>
      </c>
      <c r="F5" s="11">
        <v>1</v>
      </c>
      <c r="G5" s="11" t="s">
        <v>24</v>
      </c>
      <c r="H5" s="77" t="s">
        <v>617</v>
      </c>
      <c r="I5" s="13">
        <v>42833</v>
      </c>
      <c r="J5" s="84" t="s">
        <v>620</v>
      </c>
      <c r="K5" s="84"/>
      <c r="M5" t="s">
        <v>25</v>
      </c>
      <c r="N5">
        <f>SUMIFS(E:E,G:G,"FLU")</f>
        <v>56</v>
      </c>
    </row>
    <row r="6" spans="1:14" ht="30" customHeight="1">
      <c r="A6" s="14">
        <v>3</v>
      </c>
      <c r="B6" s="14" t="s">
        <v>31</v>
      </c>
      <c r="C6" s="14" t="s">
        <v>621</v>
      </c>
      <c r="D6" s="15" t="s">
        <v>622</v>
      </c>
      <c r="E6" s="14">
        <v>2</v>
      </c>
      <c r="F6" s="14">
        <v>1</v>
      </c>
      <c r="G6" s="14" t="s">
        <v>24</v>
      </c>
      <c r="H6" s="80" t="s">
        <v>617</v>
      </c>
      <c r="I6" s="16">
        <v>42833</v>
      </c>
      <c r="J6" s="14" t="s">
        <v>71</v>
      </c>
      <c r="K6" s="14"/>
      <c r="M6" t="s">
        <v>30</v>
      </c>
      <c r="N6">
        <f>SUMIFS(E:E,G:G,"JCC")</f>
        <v>0</v>
      </c>
    </row>
    <row r="7" spans="1:14" ht="47.25" customHeight="1">
      <c r="A7" s="14">
        <v>4</v>
      </c>
      <c r="B7" s="14" t="s">
        <v>126</v>
      </c>
      <c r="C7" s="14" t="s">
        <v>623</v>
      </c>
      <c r="D7" s="15" t="s">
        <v>624</v>
      </c>
      <c r="E7" s="14">
        <v>3</v>
      </c>
      <c r="F7" s="14">
        <v>1</v>
      </c>
      <c r="G7" s="14" t="s">
        <v>24</v>
      </c>
      <c r="H7" s="85" t="s">
        <v>625</v>
      </c>
      <c r="I7" s="16">
        <v>42833</v>
      </c>
      <c r="J7" s="14" t="s">
        <v>626</v>
      </c>
      <c r="K7" s="86" t="s">
        <v>627</v>
      </c>
      <c r="M7" t="s">
        <v>34</v>
      </c>
      <c r="N7">
        <f>SUMIFS(E:E,G:G,"EDI")</f>
        <v>0</v>
      </c>
    </row>
    <row r="8" spans="1:14" ht="30" customHeight="1">
      <c r="A8" s="14">
        <v>5</v>
      </c>
      <c r="B8" s="11" t="s">
        <v>628</v>
      </c>
      <c r="C8" s="11" t="s">
        <v>629</v>
      </c>
      <c r="D8" s="12" t="s">
        <v>630</v>
      </c>
      <c r="E8" s="11">
        <v>2</v>
      </c>
      <c r="F8" s="11">
        <v>1</v>
      </c>
      <c r="G8" s="11" t="s">
        <v>24</v>
      </c>
      <c r="H8" s="85" t="s">
        <v>625</v>
      </c>
      <c r="I8" s="13">
        <v>42833</v>
      </c>
      <c r="J8" s="13" t="s">
        <v>631</v>
      </c>
      <c r="K8" s="27" t="s">
        <v>99</v>
      </c>
      <c r="M8" t="s">
        <v>37</v>
      </c>
      <c r="N8">
        <f>SUMIFS(E:E,G:G,"par")</f>
        <v>0</v>
      </c>
    </row>
    <row r="9" spans="1:14" ht="30" customHeight="1">
      <c r="A9" s="14">
        <v>6</v>
      </c>
      <c r="B9" s="14" t="s">
        <v>31</v>
      </c>
      <c r="C9" s="14" t="s">
        <v>632</v>
      </c>
      <c r="D9" s="15" t="s">
        <v>633</v>
      </c>
      <c r="E9" s="14">
        <v>4</v>
      </c>
      <c r="F9" s="14">
        <v>1</v>
      </c>
      <c r="G9" s="14" t="s">
        <v>24</v>
      </c>
      <c r="H9" s="80" t="s">
        <v>617</v>
      </c>
      <c r="I9" s="16">
        <v>42833</v>
      </c>
      <c r="J9" s="16" t="s">
        <v>71</v>
      </c>
      <c r="K9" s="14"/>
      <c r="M9" t="s">
        <v>38</v>
      </c>
      <c r="N9">
        <f>SUMIFS(E:E,G:G,"phi")</f>
        <v>0</v>
      </c>
    </row>
    <row r="10" spans="1:14" ht="30" customHeight="1">
      <c r="A10" s="14">
        <v>7</v>
      </c>
      <c r="B10" s="14" t="s">
        <v>634</v>
      </c>
      <c r="C10" s="14" t="s">
        <v>635</v>
      </c>
      <c r="D10" s="15" t="s">
        <v>636</v>
      </c>
      <c r="E10" s="14">
        <v>3</v>
      </c>
      <c r="F10" s="14">
        <v>1</v>
      </c>
      <c r="G10" s="14" t="s">
        <v>24</v>
      </c>
      <c r="H10" s="80" t="s">
        <v>617</v>
      </c>
      <c r="I10" s="16">
        <v>42833</v>
      </c>
      <c r="J10" s="16" t="s">
        <v>637</v>
      </c>
      <c r="K10" s="26" t="s">
        <v>638</v>
      </c>
      <c r="M10" t="s">
        <v>39</v>
      </c>
      <c r="N10">
        <f>SUMIFS(E:E,G:G,"BRK")</f>
        <v>0</v>
      </c>
    </row>
    <row r="11" spans="1:14" ht="30" customHeight="1">
      <c r="A11" s="14">
        <v>8</v>
      </c>
      <c r="B11" s="14" t="s">
        <v>639</v>
      </c>
      <c r="C11" s="14" t="s">
        <v>640</v>
      </c>
      <c r="D11" s="15" t="s">
        <v>641</v>
      </c>
      <c r="E11" s="14">
        <v>1</v>
      </c>
      <c r="F11" s="14">
        <v>1</v>
      </c>
      <c r="G11" s="14" t="s">
        <v>24</v>
      </c>
      <c r="H11" s="80" t="s">
        <v>617</v>
      </c>
      <c r="I11" s="16">
        <v>42833</v>
      </c>
      <c r="J11" s="16" t="s">
        <v>642</v>
      </c>
      <c r="K11" s="14" t="s">
        <v>643</v>
      </c>
      <c r="M11" s="22" t="s">
        <v>41</v>
      </c>
      <c r="N11" s="22">
        <f>SUMIFS(E:E,G:G,"SPC")</f>
        <v>0</v>
      </c>
    </row>
    <row r="12" spans="1:14" ht="30" customHeight="1">
      <c r="A12" s="14">
        <v>9</v>
      </c>
      <c r="B12" s="14" t="s">
        <v>644</v>
      </c>
      <c r="C12" s="14">
        <v>99401</v>
      </c>
      <c r="D12" s="15" t="s">
        <v>645</v>
      </c>
      <c r="E12" s="14">
        <v>2</v>
      </c>
      <c r="F12" s="14">
        <v>1</v>
      </c>
      <c r="G12" s="14" t="s">
        <v>24</v>
      </c>
      <c r="H12" s="80" t="s">
        <v>617</v>
      </c>
      <c r="I12" s="16">
        <v>42833</v>
      </c>
      <c r="J12" s="16" t="s">
        <v>646</v>
      </c>
      <c r="K12" s="26" t="s">
        <v>647</v>
      </c>
      <c r="M12" s="23" t="s">
        <v>44</v>
      </c>
      <c r="N12" s="23">
        <f>SUMIFS(E:E,G:G,"H")</f>
        <v>0</v>
      </c>
    </row>
    <row r="13" spans="1:14" ht="30" customHeight="1">
      <c r="A13" s="14">
        <v>10</v>
      </c>
      <c r="B13" s="49" t="s">
        <v>648</v>
      </c>
      <c r="C13" s="14" t="s">
        <v>649</v>
      </c>
      <c r="D13" s="15" t="s">
        <v>650</v>
      </c>
      <c r="E13" s="14">
        <v>6</v>
      </c>
      <c r="F13" s="14">
        <v>2</v>
      </c>
      <c r="G13" s="14" t="s">
        <v>24</v>
      </c>
      <c r="H13" s="80" t="s">
        <v>617</v>
      </c>
      <c r="I13" s="16">
        <v>42833</v>
      </c>
      <c r="J13" s="14" t="s">
        <v>651</v>
      </c>
      <c r="K13" s="26" t="s">
        <v>652</v>
      </c>
      <c r="M13" s="23"/>
      <c r="N13" s="23"/>
    </row>
    <row r="14" spans="1:14" ht="30" customHeight="1">
      <c r="A14" s="14">
        <v>11</v>
      </c>
      <c r="B14" s="49" t="s">
        <v>653</v>
      </c>
      <c r="C14" s="14" t="s">
        <v>654</v>
      </c>
      <c r="D14" s="15" t="s">
        <v>650</v>
      </c>
      <c r="E14" s="14">
        <v>3</v>
      </c>
      <c r="F14" s="14">
        <v>1</v>
      </c>
      <c r="G14" s="14" t="s">
        <v>24</v>
      </c>
      <c r="H14" s="80" t="s">
        <v>617</v>
      </c>
      <c r="I14" s="16">
        <v>42833</v>
      </c>
      <c r="J14" s="14" t="s">
        <v>655</v>
      </c>
      <c r="K14" s="26" t="s">
        <v>656</v>
      </c>
      <c r="M14" s="24" t="s">
        <v>50</v>
      </c>
      <c r="N14" s="24">
        <f>SUM(M4:N12)</f>
        <v>56</v>
      </c>
    </row>
    <row r="15" spans="1:14" ht="30" customHeight="1">
      <c r="A15" s="14">
        <v>12</v>
      </c>
      <c r="B15" s="14" t="s">
        <v>31</v>
      </c>
      <c r="C15" s="14" t="s">
        <v>657</v>
      </c>
      <c r="D15" s="15" t="s">
        <v>658</v>
      </c>
      <c r="E15" s="14">
        <v>2</v>
      </c>
      <c r="F15" s="14">
        <v>1</v>
      </c>
      <c r="G15" s="14" t="s">
        <v>24</v>
      </c>
      <c r="H15" s="77" t="s">
        <v>617</v>
      </c>
      <c r="I15" s="16">
        <v>42833</v>
      </c>
      <c r="J15" s="14" t="s">
        <v>71</v>
      </c>
      <c r="K15" s="14"/>
    </row>
    <row r="16" spans="1:14" ht="30" customHeight="1">
      <c r="A16" s="14">
        <v>13</v>
      </c>
      <c r="B16" s="14" t="s">
        <v>31</v>
      </c>
      <c r="C16" s="14" t="s">
        <v>659</v>
      </c>
      <c r="D16" s="15" t="s">
        <v>660</v>
      </c>
      <c r="E16" s="14">
        <v>2</v>
      </c>
      <c r="F16" s="14">
        <v>1</v>
      </c>
      <c r="G16" s="14" t="s">
        <v>24</v>
      </c>
      <c r="H16" s="11" t="s">
        <v>625</v>
      </c>
      <c r="I16" s="16">
        <v>42833</v>
      </c>
      <c r="J16" s="14" t="s">
        <v>71</v>
      </c>
      <c r="K16" s="14"/>
      <c r="M16" s="60" t="s">
        <v>600</v>
      </c>
    </row>
    <row r="17" spans="1:11" ht="30" customHeight="1">
      <c r="A17" s="14">
        <v>14</v>
      </c>
      <c r="B17" s="87" t="s">
        <v>615</v>
      </c>
      <c r="C17" s="14">
        <v>10000628</v>
      </c>
      <c r="D17" s="87" t="s">
        <v>661</v>
      </c>
      <c r="E17" s="14">
        <v>1</v>
      </c>
      <c r="F17" s="14">
        <v>1</v>
      </c>
      <c r="G17" s="87" t="s">
        <v>24</v>
      </c>
      <c r="H17" s="79" t="s">
        <v>662</v>
      </c>
      <c r="I17" s="16">
        <v>42833</v>
      </c>
      <c r="J17" s="14" t="s">
        <v>663</v>
      </c>
      <c r="K17" s="14"/>
    </row>
    <row r="18" spans="1:11" ht="30" customHeight="1">
      <c r="A18" s="14">
        <v>15</v>
      </c>
      <c r="B18" s="14" t="s">
        <v>664</v>
      </c>
      <c r="C18" s="14" t="s">
        <v>665</v>
      </c>
      <c r="D18" s="15" t="s">
        <v>666</v>
      </c>
      <c r="E18" s="14">
        <v>2</v>
      </c>
      <c r="F18" s="14">
        <v>1</v>
      </c>
      <c r="G18" s="14" t="s">
        <v>24</v>
      </c>
      <c r="H18" s="77" t="s">
        <v>617</v>
      </c>
      <c r="I18" s="16">
        <v>42833</v>
      </c>
      <c r="J18" s="14" t="s">
        <v>667</v>
      </c>
      <c r="K18" s="14"/>
    </row>
    <row r="19" spans="1:11" ht="30" customHeight="1">
      <c r="A19" s="14">
        <v>16</v>
      </c>
      <c r="B19" s="14" t="s">
        <v>31</v>
      </c>
      <c r="C19" s="14" t="s">
        <v>668</v>
      </c>
      <c r="D19" s="15" t="s">
        <v>669</v>
      </c>
      <c r="E19" s="14">
        <v>4</v>
      </c>
      <c r="F19" s="14">
        <v>1</v>
      </c>
      <c r="G19" s="14" t="s">
        <v>24</v>
      </c>
      <c r="H19" s="77" t="s">
        <v>617</v>
      </c>
      <c r="I19" s="16">
        <v>42833</v>
      </c>
      <c r="J19" s="14" t="s">
        <v>71</v>
      </c>
      <c r="K19" s="14"/>
    </row>
    <row r="20" spans="1:11" ht="30" customHeight="1">
      <c r="A20" s="14">
        <v>17</v>
      </c>
      <c r="B20" s="14" t="s">
        <v>670</v>
      </c>
      <c r="C20" s="14" t="s">
        <v>671</v>
      </c>
      <c r="D20" s="15" t="s">
        <v>672</v>
      </c>
      <c r="E20" s="14">
        <v>3</v>
      </c>
      <c r="F20" s="14">
        <v>1</v>
      </c>
      <c r="G20" s="14" t="s">
        <v>24</v>
      </c>
      <c r="H20" s="77" t="s">
        <v>617</v>
      </c>
      <c r="I20" s="16">
        <v>42833</v>
      </c>
      <c r="J20" s="14" t="s">
        <v>673</v>
      </c>
      <c r="K20" s="26" t="s">
        <v>674</v>
      </c>
    </row>
    <row r="21" spans="1:11" ht="30" customHeight="1">
      <c r="A21" s="14">
        <v>18</v>
      </c>
      <c r="B21" s="14" t="s">
        <v>402</v>
      </c>
      <c r="C21" s="14" t="s">
        <v>675</v>
      </c>
      <c r="D21" s="61" t="s">
        <v>676</v>
      </c>
      <c r="E21" s="14">
        <v>1</v>
      </c>
      <c r="F21" s="14">
        <v>1</v>
      </c>
      <c r="G21" s="14" t="s">
        <v>24</v>
      </c>
      <c r="H21" s="11" t="s">
        <v>625</v>
      </c>
      <c r="I21" s="16">
        <v>42833</v>
      </c>
      <c r="J21" s="14" t="s">
        <v>677</v>
      </c>
      <c r="K21" s="14" t="s">
        <v>678</v>
      </c>
    </row>
    <row r="22" spans="1:11" ht="30" customHeight="1">
      <c r="A22" s="14">
        <v>19</v>
      </c>
      <c r="B22" s="14" t="s">
        <v>679</v>
      </c>
      <c r="C22" s="14" t="s">
        <v>680</v>
      </c>
      <c r="D22" s="61" t="s">
        <v>681</v>
      </c>
      <c r="E22" s="14">
        <v>2</v>
      </c>
      <c r="F22" s="14">
        <v>1</v>
      </c>
      <c r="G22" s="14" t="s">
        <v>24</v>
      </c>
      <c r="H22" s="77" t="s">
        <v>617</v>
      </c>
      <c r="I22" s="16">
        <v>42833</v>
      </c>
      <c r="J22" s="14" t="s">
        <v>682</v>
      </c>
      <c r="K22" s="14" t="s">
        <v>683</v>
      </c>
    </row>
    <row r="23" spans="1:11" ht="30" customHeight="1">
      <c r="A23" s="14">
        <v>20</v>
      </c>
      <c r="B23" s="14" t="s">
        <v>26</v>
      </c>
      <c r="C23" s="14" t="s">
        <v>684</v>
      </c>
      <c r="D23" s="61" t="s">
        <v>685</v>
      </c>
      <c r="E23" s="14">
        <v>2</v>
      </c>
      <c r="F23" s="14">
        <v>1</v>
      </c>
      <c r="G23" s="14" t="s">
        <v>24</v>
      </c>
      <c r="H23" s="77" t="s">
        <v>617</v>
      </c>
      <c r="I23" s="16">
        <v>42833</v>
      </c>
      <c r="J23" s="14" t="s">
        <v>686</v>
      </c>
      <c r="K23" s="14"/>
    </row>
    <row r="24" spans="1:11" ht="30" customHeight="1">
      <c r="A24" s="14">
        <v>21</v>
      </c>
      <c r="B24" s="14" t="s">
        <v>542</v>
      </c>
      <c r="C24" s="14" t="s">
        <v>687</v>
      </c>
      <c r="D24" s="15" t="s">
        <v>688</v>
      </c>
      <c r="E24" s="14">
        <v>3</v>
      </c>
      <c r="F24" s="14">
        <v>1</v>
      </c>
      <c r="G24" s="14" t="s">
        <v>24</v>
      </c>
      <c r="H24" s="88" t="s">
        <v>625</v>
      </c>
      <c r="I24" s="16">
        <v>42833</v>
      </c>
      <c r="J24" s="16" t="s">
        <v>689</v>
      </c>
      <c r="K24" s="26" t="s">
        <v>690</v>
      </c>
    </row>
    <row r="25" spans="1:11" ht="30" customHeight="1">
      <c r="A25" s="14">
        <v>22</v>
      </c>
      <c r="B25" s="14" t="s">
        <v>100</v>
      </c>
      <c r="C25" s="14" t="s">
        <v>691</v>
      </c>
      <c r="D25" s="15" t="s">
        <v>692</v>
      </c>
      <c r="E25" s="14">
        <v>3</v>
      </c>
      <c r="F25" s="14">
        <v>2</v>
      </c>
      <c r="G25" s="14" t="s">
        <v>24</v>
      </c>
      <c r="H25" s="77" t="s">
        <v>617</v>
      </c>
      <c r="I25" s="16">
        <v>42833</v>
      </c>
      <c r="J25" s="14" t="s">
        <v>693</v>
      </c>
      <c r="K25" s="14"/>
    </row>
    <row r="26" spans="1:11" ht="30" customHeight="1">
      <c r="A26" s="11"/>
      <c r="B26" s="14"/>
      <c r="C26" s="14"/>
      <c r="D26" s="15"/>
      <c r="E26" s="89">
        <f>SUM(E4:E25)</f>
        <v>56</v>
      </c>
      <c r="F26" s="89">
        <f>SUM(F4:F25)</f>
        <v>24</v>
      </c>
      <c r="G26" s="14"/>
      <c r="H26" s="79"/>
      <c r="I26" s="16"/>
      <c r="J26" s="14"/>
      <c r="K26" s="14"/>
    </row>
    <row r="27" spans="1:11" ht="30" customHeight="1">
      <c r="A27" s="11"/>
      <c r="B27" s="14"/>
      <c r="C27" s="14"/>
      <c r="D27" s="15"/>
      <c r="E27" s="14"/>
      <c r="F27" s="14"/>
      <c r="G27" s="14"/>
      <c r="H27" s="79"/>
      <c r="I27" s="16"/>
      <c r="J27" s="14"/>
      <c r="K27" s="14"/>
    </row>
    <row r="28" spans="1:11" ht="30" customHeight="1">
      <c r="A28" s="11"/>
      <c r="B28" s="14"/>
      <c r="C28" s="14"/>
      <c r="D28" s="15"/>
      <c r="E28" s="14"/>
      <c r="F28" s="14"/>
      <c r="G28" s="14"/>
      <c r="H28" s="79"/>
      <c r="I28" s="16"/>
      <c r="J28" s="14"/>
      <c r="K28" s="14"/>
    </row>
  </sheetData>
  <customSheetViews>
    <customSheetView guid="{AA44E4F0-677A-F74C-AC1B-ACAC8B70C1FF}" scale="80" topLeftCell="D1">
      <selection activeCell="J24" sqref="J24"/>
    </customSheetView>
    <customSheetView guid="{5246E692-162D-4111-9D4A-F15DE95A35DE}" scale="80">
      <selection activeCell="D31" sqref="D31"/>
    </customSheetView>
    <customSheetView guid="{41CE7307-71A6-4591-8A98-2D119D51401C}" scale="80">
      <selection activeCell="D31" sqref="D31"/>
    </customSheetView>
    <customSheetView guid="{B59CC80C-E336-4CC7-9648-E1EA96701BC7}" scale="80" topLeftCell="D1">
      <selection activeCell="J24" sqref="J24"/>
    </customSheetView>
    <customSheetView guid="{8565FD63-AFC0-4175-82F0-0C259B8EF6A2}" scale="80" topLeftCell="D1">
      <selection activeCell="K9" sqref="K9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90" zoomScaleNormal="90" zoomScalePageLayoutView="90" workbookViewId="0">
      <selection activeCell="I28" sqref="I28"/>
    </sheetView>
  </sheetViews>
  <sheetFormatPr baseColWidth="10" defaultColWidth="8.83203125" defaultRowHeight="30.75" customHeight="1" x14ac:dyDescent="0"/>
  <cols>
    <col min="2" max="2" width="32" customWidth="1"/>
    <col min="3" max="3" width="30.5" customWidth="1"/>
    <col min="4" max="4" width="30" customWidth="1"/>
    <col min="5" max="5" width="10.5" customWidth="1"/>
    <col min="6" max="6" width="10.33203125" customWidth="1"/>
    <col min="7" max="7" width="15.1640625" customWidth="1"/>
    <col min="8" max="8" width="20.1640625" customWidth="1"/>
    <col min="9" max="9" width="16" customWidth="1"/>
    <col min="10" max="10" width="15.1640625" customWidth="1"/>
    <col min="11" max="11" width="46.5" customWidth="1"/>
    <col min="13" max="13" width="18.1640625" customWidth="1"/>
  </cols>
  <sheetData>
    <row r="1" spans="1:14" ht="30.75" customHeight="1" thickBot="1">
      <c r="A1" s="765" t="s">
        <v>0</v>
      </c>
      <c r="B1" s="766"/>
      <c r="C1" s="766"/>
      <c r="D1" s="766"/>
      <c r="E1" s="766"/>
      <c r="F1" s="766"/>
      <c r="G1" s="766" t="s">
        <v>859</v>
      </c>
      <c r="H1" s="766"/>
      <c r="I1" s="766"/>
      <c r="J1" s="767"/>
      <c r="K1" s="768"/>
    </row>
    <row r="2" spans="1:14" ht="30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30.75" customHeight="1">
      <c r="A3" s="75">
        <v>60</v>
      </c>
      <c r="B3" s="76" t="s">
        <v>761</v>
      </c>
      <c r="C3" s="75" t="s">
        <v>613</v>
      </c>
      <c r="D3" s="76"/>
      <c r="E3" s="75"/>
      <c r="F3" s="75"/>
      <c r="G3" s="75"/>
      <c r="H3" s="75"/>
      <c r="I3" s="75"/>
      <c r="J3" s="75"/>
      <c r="K3" s="75" t="s">
        <v>762</v>
      </c>
      <c r="M3" s="9" t="s">
        <v>15</v>
      </c>
      <c r="N3" s="9">
        <f>N2-N14</f>
        <v>0</v>
      </c>
    </row>
    <row r="4" spans="1:14" ht="30.75" customHeight="1">
      <c r="A4" s="34">
        <v>1</v>
      </c>
      <c r="B4" s="94" t="s">
        <v>31</v>
      </c>
      <c r="C4" s="36" t="s">
        <v>763</v>
      </c>
      <c r="D4" s="95" t="s">
        <v>764</v>
      </c>
      <c r="E4" s="36">
        <v>7</v>
      </c>
      <c r="F4" s="36">
        <v>2</v>
      </c>
      <c r="G4" s="36" t="s">
        <v>19</v>
      </c>
      <c r="H4" s="58" t="s">
        <v>625</v>
      </c>
      <c r="I4" s="81">
        <v>42833</v>
      </c>
      <c r="J4" s="58" t="s">
        <v>71</v>
      </c>
      <c r="K4" s="32"/>
      <c r="M4" t="s">
        <v>21</v>
      </c>
      <c r="N4">
        <f>SUMIFS(E:E,G:G,"CTT")</f>
        <v>21</v>
      </c>
    </row>
    <row r="5" spans="1:14" ht="30.75" customHeight="1">
      <c r="A5" s="10">
        <v>2</v>
      </c>
      <c r="B5" s="11" t="s">
        <v>100</v>
      </c>
      <c r="C5" s="11" t="s">
        <v>765</v>
      </c>
      <c r="D5" s="12" t="s">
        <v>766</v>
      </c>
      <c r="E5" s="11">
        <v>4</v>
      </c>
      <c r="F5" s="11">
        <v>1</v>
      </c>
      <c r="G5" s="11" t="s">
        <v>19</v>
      </c>
      <c r="H5" s="85" t="s">
        <v>625</v>
      </c>
      <c r="I5" s="13">
        <v>42833</v>
      </c>
      <c r="J5" s="13" t="s">
        <v>767</v>
      </c>
      <c r="K5" s="11"/>
      <c r="M5" t="s">
        <v>25</v>
      </c>
      <c r="N5">
        <f>SUMIFS(E:E,G:G,"FLU")</f>
        <v>0</v>
      </c>
    </row>
    <row r="6" spans="1:14" ht="30.75" customHeight="1">
      <c r="A6" s="34">
        <v>3</v>
      </c>
      <c r="B6" s="96" t="s">
        <v>31</v>
      </c>
      <c r="C6" s="36" t="s">
        <v>768</v>
      </c>
      <c r="D6" s="97" t="s">
        <v>769</v>
      </c>
      <c r="E6" s="36">
        <v>2</v>
      </c>
      <c r="F6" s="36">
        <v>1</v>
      </c>
      <c r="G6" s="34" t="s">
        <v>103</v>
      </c>
      <c r="H6" s="77" t="s">
        <v>617</v>
      </c>
      <c r="I6" s="81">
        <v>42833</v>
      </c>
      <c r="J6" s="36" t="s">
        <v>71</v>
      </c>
      <c r="K6" s="34"/>
      <c r="M6" t="s">
        <v>30</v>
      </c>
      <c r="N6">
        <f>SUMIFS(E:E,G:G,"JCC")</f>
        <v>0</v>
      </c>
    </row>
    <row r="7" spans="1:14" ht="30.75" customHeight="1">
      <c r="A7" s="10">
        <v>4</v>
      </c>
      <c r="B7" s="11" t="s">
        <v>770</v>
      </c>
      <c r="C7" s="11">
        <v>10315</v>
      </c>
      <c r="D7" s="12" t="s">
        <v>771</v>
      </c>
      <c r="E7" s="11">
        <v>4</v>
      </c>
      <c r="F7" s="11">
        <v>1</v>
      </c>
      <c r="G7" s="11" t="s">
        <v>103</v>
      </c>
      <c r="H7" s="79" t="s">
        <v>662</v>
      </c>
      <c r="I7" s="13">
        <v>42833</v>
      </c>
      <c r="J7" s="11" t="s">
        <v>772</v>
      </c>
      <c r="K7" s="98" t="s">
        <v>773</v>
      </c>
      <c r="M7" t="s">
        <v>34</v>
      </c>
      <c r="N7">
        <f>SUMIFS(E:E,G:G,"EDI")</f>
        <v>15</v>
      </c>
    </row>
    <row r="8" spans="1:14" ht="30.75" customHeight="1">
      <c r="A8" s="34">
        <v>5</v>
      </c>
      <c r="B8" s="58" t="s">
        <v>31</v>
      </c>
      <c r="C8" s="100" t="s">
        <v>774</v>
      </c>
      <c r="D8" s="92" t="s">
        <v>775</v>
      </c>
      <c r="E8" s="58">
        <v>7</v>
      </c>
      <c r="F8" s="58">
        <v>2</v>
      </c>
      <c r="G8" s="27" t="s">
        <v>267</v>
      </c>
      <c r="H8" s="58" t="s">
        <v>625</v>
      </c>
      <c r="I8" s="81">
        <v>42833</v>
      </c>
      <c r="J8" s="58" t="s">
        <v>71</v>
      </c>
      <c r="K8" s="101"/>
      <c r="M8" t="s">
        <v>37</v>
      </c>
      <c r="N8">
        <f>SUMIFS(E:E,G:G,"par")</f>
        <v>0</v>
      </c>
    </row>
    <row r="9" spans="1:14" ht="30.75" customHeight="1">
      <c r="A9" s="10">
        <v>6</v>
      </c>
      <c r="B9" s="14" t="s">
        <v>584</v>
      </c>
      <c r="C9" s="14" t="s">
        <v>776</v>
      </c>
      <c r="D9" s="15" t="s">
        <v>777</v>
      </c>
      <c r="E9" s="14">
        <v>2</v>
      </c>
      <c r="F9" s="14">
        <v>1</v>
      </c>
      <c r="G9" s="14" t="s">
        <v>19</v>
      </c>
      <c r="H9" s="80" t="s">
        <v>617</v>
      </c>
      <c r="I9" s="16">
        <v>42833</v>
      </c>
      <c r="J9" s="16" t="s">
        <v>778</v>
      </c>
      <c r="K9" s="26" t="s">
        <v>779</v>
      </c>
      <c r="M9" t="s">
        <v>38</v>
      </c>
      <c r="N9">
        <f>SUMIFS(E:E,G:G,"phi")</f>
        <v>0</v>
      </c>
    </row>
    <row r="10" spans="1:14" ht="30.75" customHeight="1">
      <c r="A10" s="34">
        <v>7</v>
      </c>
      <c r="B10" s="14" t="s">
        <v>31</v>
      </c>
      <c r="C10" s="14" t="s">
        <v>780</v>
      </c>
      <c r="D10" s="15" t="s">
        <v>781</v>
      </c>
      <c r="E10" s="14">
        <v>2</v>
      </c>
      <c r="F10" s="14">
        <v>1</v>
      </c>
      <c r="G10" s="14" t="s">
        <v>19</v>
      </c>
      <c r="H10" s="80" t="s">
        <v>617</v>
      </c>
      <c r="I10" s="16">
        <v>42833</v>
      </c>
      <c r="J10" s="16" t="s">
        <v>71</v>
      </c>
      <c r="K10" s="14"/>
      <c r="M10" t="s">
        <v>39</v>
      </c>
      <c r="N10">
        <f>SUMIFS(E:E,G:G,"BRK")</f>
        <v>24</v>
      </c>
    </row>
    <row r="11" spans="1:14" ht="30.75" customHeight="1">
      <c r="A11" s="10">
        <v>8</v>
      </c>
      <c r="B11" s="14" t="s">
        <v>100</v>
      </c>
      <c r="C11" s="14" t="s">
        <v>782</v>
      </c>
      <c r="D11" s="15" t="s">
        <v>783</v>
      </c>
      <c r="E11" s="14">
        <v>2</v>
      </c>
      <c r="F11" s="14">
        <v>1</v>
      </c>
      <c r="G11" s="14" t="s">
        <v>19</v>
      </c>
      <c r="H11" s="85" t="s">
        <v>625</v>
      </c>
      <c r="I11" s="16">
        <v>42833</v>
      </c>
      <c r="J11" s="16" t="s">
        <v>784</v>
      </c>
      <c r="K11" s="14"/>
      <c r="M11" s="22" t="s">
        <v>41</v>
      </c>
      <c r="N11" s="22">
        <f>SUMIFS(E:E,G:G,"SPC")</f>
        <v>0</v>
      </c>
    </row>
    <row r="12" spans="1:14" ht="30.75" customHeight="1">
      <c r="A12" s="34">
        <v>9</v>
      </c>
      <c r="B12" s="102" t="s">
        <v>785</v>
      </c>
      <c r="C12" s="14" t="s">
        <v>786</v>
      </c>
      <c r="D12" s="15" t="s">
        <v>787</v>
      </c>
      <c r="E12" s="14">
        <v>7</v>
      </c>
      <c r="F12" s="14">
        <v>2</v>
      </c>
      <c r="G12" s="14" t="s">
        <v>103</v>
      </c>
      <c r="H12" s="80" t="s">
        <v>617</v>
      </c>
      <c r="I12" s="16">
        <v>42833</v>
      </c>
      <c r="J12" s="70" t="s">
        <v>788</v>
      </c>
      <c r="K12" s="26" t="s">
        <v>789</v>
      </c>
      <c r="M12" s="23" t="s">
        <v>44</v>
      </c>
      <c r="N12" s="23">
        <f>SUMIFS(E:E,G:G,"H")</f>
        <v>0</v>
      </c>
    </row>
    <row r="13" spans="1:14" ht="30.75" customHeight="1">
      <c r="A13" s="10">
        <v>10</v>
      </c>
      <c r="B13" s="102" t="s">
        <v>790</v>
      </c>
      <c r="C13" s="46" t="s">
        <v>791</v>
      </c>
      <c r="D13" s="15" t="s">
        <v>787</v>
      </c>
      <c r="E13" s="14">
        <v>3</v>
      </c>
      <c r="F13" s="14">
        <v>1</v>
      </c>
      <c r="G13" s="14" t="s">
        <v>103</v>
      </c>
      <c r="H13" s="36" t="s">
        <v>617</v>
      </c>
      <c r="I13" s="16">
        <v>42833</v>
      </c>
      <c r="J13" s="70" t="s">
        <v>792</v>
      </c>
      <c r="K13" s="26" t="s">
        <v>638</v>
      </c>
      <c r="M13" s="23"/>
      <c r="N13" s="23"/>
    </row>
    <row r="14" spans="1:14" ht="30.75" customHeight="1">
      <c r="A14" s="34">
        <v>11</v>
      </c>
      <c r="B14" s="14" t="s">
        <v>793</v>
      </c>
      <c r="C14" s="14" t="s">
        <v>794</v>
      </c>
      <c r="D14" s="15" t="s">
        <v>795</v>
      </c>
      <c r="E14" s="14">
        <v>2</v>
      </c>
      <c r="F14" s="14">
        <v>1</v>
      </c>
      <c r="G14" s="14" t="s">
        <v>19</v>
      </c>
      <c r="H14" s="88" t="s">
        <v>625</v>
      </c>
      <c r="I14" s="16">
        <v>42833</v>
      </c>
      <c r="J14" s="14" t="s">
        <v>796</v>
      </c>
      <c r="K14" s="26" t="s">
        <v>797</v>
      </c>
      <c r="M14" s="24" t="s">
        <v>50</v>
      </c>
      <c r="N14" s="24">
        <f>SUM(M4:N12)</f>
        <v>60</v>
      </c>
    </row>
    <row r="15" spans="1:14" ht="30.75" customHeight="1">
      <c r="A15" s="10">
        <v>12</v>
      </c>
      <c r="B15" s="14" t="s">
        <v>31</v>
      </c>
      <c r="C15" s="14" t="s">
        <v>798</v>
      </c>
      <c r="D15" s="15" t="s">
        <v>799</v>
      </c>
      <c r="E15" s="14">
        <v>3</v>
      </c>
      <c r="F15" s="14">
        <v>1</v>
      </c>
      <c r="G15" s="14" t="s">
        <v>103</v>
      </c>
      <c r="H15" s="88" t="s">
        <v>625</v>
      </c>
      <c r="I15" s="16">
        <v>42833</v>
      </c>
      <c r="J15" s="14" t="s">
        <v>71</v>
      </c>
      <c r="K15" s="14"/>
    </row>
    <row r="16" spans="1:14" ht="30.75" customHeight="1">
      <c r="A16" s="34">
        <v>13</v>
      </c>
      <c r="B16" s="14" t="s">
        <v>126</v>
      </c>
      <c r="C16" s="14" t="s">
        <v>800</v>
      </c>
      <c r="D16" s="15" t="s">
        <v>801</v>
      </c>
      <c r="E16" s="14">
        <v>5</v>
      </c>
      <c r="F16" s="14">
        <v>2</v>
      </c>
      <c r="G16" s="14" t="s">
        <v>103</v>
      </c>
      <c r="H16" s="85" t="s">
        <v>625</v>
      </c>
      <c r="I16" s="16">
        <v>42833</v>
      </c>
      <c r="J16" s="14" t="s">
        <v>802</v>
      </c>
      <c r="K16" s="14"/>
      <c r="M16" s="60" t="s">
        <v>600</v>
      </c>
    </row>
    <row r="17" spans="1:12" ht="30.75" customHeight="1">
      <c r="A17" s="10">
        <v>14</v>
      </c>
      <c r="B17" s="14" t="s">
        <v>187</v>
      </c>
      <c r="C17" s="14">
        <v>2444</v>
      </c>
      <c r="D17" s="15" t="s">
        <v>803</v>
      </c>
      <c r="E17" s="14">
        <v>5</v>
      </c>
      <c r="F17" s="14">
        <v>2</v>
      </c>
      <c r="G17" s="14" t="s">
        <v>267</v>
      </c>
      <c r="H17" s="85" t="s">
        <v>625</v>
      </c>
      <c r="I17" s="16">
        <v>42833</v>
      </c>
      <c r="J17" s="14" t="s">
        <v>804</v>
      </c>
      <c r="K17" s="14" t="s">
        <v>805</v>
      </c>
    </row>
    <row r="18" spans="1:12" ht="30.75" customHeight="1">
      <c r="A18" s="34">
        <v>15</v>
      </c>
      <c r="B18" s="14" t="s">
        <v>31</v>
      </c>
      <c r="C18" s="14" t="s">
        <v>806</v>
      </c>
      <c r="D18" s="15" t="s">
        <v>807</v>
      </c>
      <c r="E18" s="14">
        <v>1</v>
      </c>
      <c r="F18" s="14">
        <v>1</v>
      </c>
      <c r="G18" s="14" t="s">
        <v>267</v>
      </c>
      <c r="H18" s="85" t="s">
        <v>625</v>
      </c>
      <c r="I18" s="16">
        <v>42833</v>
      </c>
      <c r="J18" s="14" t="s">
        <v>71</v>
      </c>
      <c r="K18" s="14"/>
    </row>
    <row r="19" spans="1:12" ht="30.75" customHeight="1">
      <c r="A19" s="10">
        <v>16</v>
      </c>
      <c r="B19" s="14" t="s">
        <v>31</v>
      </c>
      <c r="C19" s="14" t="s">
        <v>747</v>
      </c>
      <c r="D19" s="15" t="s">
        <v>748</v>
      </c>
      <c r="E19" s="14">
        <v>1</v>
      </c>
      <c r="F19" s="14">
        <v>1</v>
      </c>
      <c r="G19" s="14" t="s">
        <v>19</v>
      </c>
      <c r="H19" s="77" t="s">
        <v>617</v>
      </c>
      <c r="I19" s="16">
        <v>42833</v>
      </c>
      <c r="J19" s="14" t="s">
        <v>71</v>
      </c>
      <c r="K19" s="14"/>
    </row>
    <row r="20" spans="1:12" ht="30.75" customHeight="1">
      <c r="A20" s="34">
        <v>17</v>
      </c>
      <c r="B20" s="58" t="s">
        <v>100</v>
      </c>
      <c r="C20" s="58" t="s">
        <v>808</v>
      </c>
      <c r="D20" s="92" t="s">
        <v>809</v>
      </c>
      <c r="E20" s="58">
        <v>1</v>
      </c>
      <c r="F20" s="58">
        <v>1</v>
      </c>
      <c r="G20" s="32" t="s">
        <v>19</v>
      </c>
      <c r="H20" s="58" t="s">
        <v>625</v>
      </c>
      <c r="I20" s="81">
        <v>42833</v>
      </c>
      <c r="J20" s="58" t="s">
        <v>810</v>
      </c>
      <c r="K20" s="101"/>
    </row>
    <row r="21" spans="1:12" ht="30.75" customHeight="1">
      <c r="A21" s="10">
        <v>18</v>
      </c>
      <c r="B21" s="14" t="s">
        <v>811</v>
      </c>
      <c r="C21" s="14" t="s">
        <v>812</v>
      </c>
      <c r="D21" s="15" t="s">
        <v>813</v>
      </c>
      <c r="E21" s="36">
        <v>2</v>
      </c>
      <c r="F21" s="14">
        <v>1</v>
      </c>
      <c r="G21" s="14" t="s">
        <v>267</v>
      </c>
      <c r="H21" s="14" t="s">
        <v>625</v>
      </c>
      <c r="I21" s="16">
        <v>42833</v>
      </c>
      <c r="J21" s="14" t="s">
        <v>814</v>
      </c>
      <c r="K21" s="14" t="s">
        <v>815</v>
      </c>
    </row>
    <row r="22" spans="1:12" ht="30.75" customHeight="1">
      <c r="A22" s="14"/>
      <c r="B22" s="14"/>
      <c r="C22" s="15"/>
      <c r="D22" s="61"/>
      <c r="E22" s="20">
        <f>SUM(E4:E21)</f>
        <v>60</v>
      </c>
      <c r="F22" s="20">
        <f>SUM(F4:F21)</f>
        <v>23</v>
      </c>
      <c r="G22" s="14"/>
      <c r="H22" s="79"/>
      <c r="I22" s="16"/>
      <c r="J22" s="14"/>
      <c r="K22" s="14"/>
      <c r="L22" s="14"/>
    </row>
    <row r="23" spans="1:12" ht="30.75" customHeight="1">
      <c r="A23" s="14"/>
      <c r="B23" s="14"/>
      <c r="C23" s="14"/>
      <c r="D23" s="15"/>
      <c r="E23" s="20"/>
      <c r="F23" s="20"/>
      <c r="G23" s="14"/>
      <c r="H23" s="82"/>
      <c r="I23" s="16"/>
      <c r="J23" s="14"/>
      <c r="K23" s="14"/>
    </row>
    <row r="24" spans="1:12" ht="30.75" customHeight="1">
      <c r="A24" s="14"/>
      <c r="B24" s="14"/>
      <c r="C24" s="14"/>
      <c r="D24" s="15"/>
      <c r="E24" s="20"/>
      <c r="F24" s="20"/>
      <c r="G24" s="14"/>
      <c r="H24" s="82"/>
      <c r="I24" s="16"/>
      <c r="J24" s="14"/>
      <c r="K24" s="14"/>
    </row>
    <row r="25" spans="1:12" ht="30.75" customHeight="1">
      <c r="A25" s="17"/>
      <c r="B25" s="14"/>
      <c r="C25" s="14"/>
      <c r="D25" s="15"/>
      <c r="E25" s="20"/>
      <c r="F25" s="20"/>
      <c r="G25" s="14"/>
      <c r="H25" s="82"/>
      <c r="I25" s="16"/>
      <c r="J25" s="14"/>
      <c r="K25" s="14"/>
    </row>
  </sheetData>
  <customSheetViews>
    <customSheetView guid="{AA44E4F0-677A-F74C-AC1B-ACAC8B70C1FF}" scale="90" topLeftCell="A7">
      <selection activeCell="I28" sqref="I28"/>
    </customSheetView>
    <customSheetView guid="{5246E692-162D-4111-9D4A-F15DE95A35DE}" scale="90">
      <selection activeCell="D28" sqref="D28"/>
    </customSheetView>
    <customSheetView guid="{41CE7307-71A6-4591-8A98-2D119D51401C}" scale="90">
      <selection activeCell="D28" sqref="D28"/>
    </customSheetView>
    <customSheetView guid="{B59CC80C-E336-4CC7-9648-E1EA96701BC7}" scale="90" topLeftCell="A7">
      <selection activeCell="I28" sqref="I28"/>
    </customSheetView>
    <customSheetView guid="{8565FD63-AFC0-4175-82F0-0C259B8EF6A2}" scale="90" topLeftCell="D1">
      <selection activeCell="K13" sqref="K13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zoomScale="90" zoomScaleNormal="90" zoomScalePageLayoutView="90" workbookViewId="0">
      <selection activeCell="E27" sqref="E27"/>
    </sheetView>
  </sheetViews>
  <sheetFormatPr baseColWidth="10" defaultColWidth="8.83203125" defaultRowHeight="36" customHeight="1" x14ac:dyDescent="0"/>
  <cols>
    <col min="2" max="2" width="32" customWidth="1"/>
    <col min="3" max="3" width="35.83203125" customWidth="1"/>
    <col min="4" max="4" width="37" customWidth="1"/>
    <col min="5" max="5" width="10.5" customWidth="1"/>
    <col min="6" max="6" width="10.33203125" customWidth="1"/>
    <col min="7" max="7" width="15.1640625" customWidth="1"/>
    <col min="8" max="8" width="20.1640625" customWidth="1"/>
    <col min="9" max="9" width="16" customWidth="1"/>
    <col min="10" max="10" width="15.1640625" customWidth="1"/>
    <col min="11" max="11" width="53" customWidth="1"/>
    <col min="13" max="13" width="18.1640625" customWidth="1"/>
  </cols>
  <sheetData>
    <row r="1" spans="1:14" ht="36" customHeight="1" thickBot="1">
      <c r="A1" s="765" t="s">
        <v>0</v>
      </c>
      <c r="B1" s="766"/>
      <c r="C1" s="766"/>
      <c r="D1" s="766"/>
      <c r="E1" s="766"/>
      <c r="F1" s="766"/>
      <c r="G1" s="766" t="s">
        <v>859</v>
      </c>
      <c r="H1" s="766"/>
      <c r="I1" s="766"/>
      <c r="J1" s="767"/>
      <c r="K1" s="768"/>
    </row>
    <row r="2" spans="1:14" ht="36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36" customHeight="1">
      <c r="A3" s="75">
        <v>60</v>
      </c>
      <c r="B3" s="76" t="s">
        <v>694</v>
      </c>
      <c r="C3" s="75" t="s">
        <v>613</v>
      </c>
      <c r="D3" s="76"/>
      <c r="E3" s="75"/>
      <c r="F3" s="75"/>
      <c r="G3" s="75"/>
      <c r="H3" s="75"/>
      <c r="I3" s="75"/>
      <c r="J3" s="75"/>
      <c r="K3" s="75" t="s">
        <v>695</v>
      </c>
      <c r="M3" s="9" t="s">
        <v>15</v>
      </c>
      <c r="N3" s="9">
        <f>N2-N14</f>
        <v>2</v>
      </c>
    </row>
    <row r="4" spans="1:14" ht="36" customHeight="1">
      <c r="A4" s="10">
        <v>1</v>
      </c>
      <c r="B4" s="11" t="s">
        <v>31</v>
      </c>
      <c r="C4" s="11" t="s">
        <v>696</v>
      </c>
      <c r="D4" s="12" t="s">
        <v>697</v>
      </c>
      <c r="E4" s="11">
        <v>2</v>
      </c>
      <c r="F4" s="11">
        <v>1</v>
      </c>
      <c r="G4" s="11" t="s">
        <v>198</v>
      </c>
      <c r="H4" s="77" t="s">
        <v>617</v>
      </c>
      <c r="I4" s="13">
        <v>42833</v>
      </c>
      <c r="J4" s="11" t="s">
        <v>71</v>
      </c>
      <c r="K4" s="10"/>
      <c r="M4" t="s">
        <v>21</v>
      </c>
      <c r="N4">
        <f>SUMIFS(E:E,G:G,"CTT")</f>
        <v>15</v>
      </c>
    </row>
    <row r="5" spans="1:14" ht="36" customHeight="1">
      <c r="A5" s="17">
        <v>2</v>
      </c>
      <c r="B5" s="14" t="s">
        <v>31</v>
      </c>
      <c r="C5" s="14" t="s">
        <v>698</v>
      </c>
      <c r="D5" s="15" t="s">
        <v>699</v>
      </c>
      <c r="E5" s="14">
        <v>4</v>
      </c>
      <c r="F5" s="14">
        <v>1</v>
      </c>
      <c r="G5" s="14" t="s">
        <v>198</v>
      </c>
      <c r="H5" s="11" t="s">
        <v>625</v>
      </c>
      <c r="I5" s="16">
        <v>42833</v>
      </c>
      <c r="J5" s="14" t="s">
        <v>71</v>
      </c>
      <c r="K5" s="14"/>
      <c r="M5" t="s">
        <v>25</v>
      </c>
      <c r="N5">
        <f>SUMIFS(E:E,G:G,"FLU")</f>
        <v>14</v>
      </c>
    </row>
    <row r="6" spans="1:14" ht="36" customHeight="1">
      <c r="A6" s="10">
        <v>3</v>
      </c>
      <c r="B6" s="14" t="s">
        <v>31</v>
      </c>
      <c r="C6" s="14" t="s">
        <v>700</v>
      </c>
      <c r="D6" s="15" t="s">
        <v>701</v>
      </c>
      <c r="E6" s="14">
        <v>1</v>
      </c>
      <c r="F6" s="14">
        <v>1</v>
      </c>
      <c r="G6" s="14" t="s">
        <v>198</v>
      </c>
      <c r="H6" s="11" t="s">
        <v>625</v>
      </c>
      <c r="I6" s="16">
        <v>42833</v>
      </c>
      <c r="J6" s="14" t="s">
        <v>71</v>
      </c>
      <c r="K6" s="17"/>
      <c r="M6" t="s">
        <v>30</v>
      </c>
      <c r="N6">
        <f>SUMIFS(E:E,G:G,"JCC")</f>
        <v>27</v>
      </c>
    </row>
    <row r="7" spans="1:14" ht="36" customHeight="1">
      <c r="A7" s="17">
        <v>4</v>
      </c>
      <c r="B7" s="14" t="s">
        <v>664</v>
      </c>
      <c r="C7" s="14" t="s">
        <v>702</v>
      </c>
      <c r="D7" s="15" t="s">
        <v>703</v>
      </c>
      <c r="E7" s="14">
        <v>2</v>
      </c>
      <c r="F7" s="14">
        <v>1</v>
      </c>
      <c r="G7" s="14" t="s">
        <v>198</v>
      </c>
      <c r="H7" s="80" t="s">
        <v>617</v>
      </c>
      <c r="I7" s="16">
        <v>42833</v>
      </c>
      <c r="J7" s="14" t="s">
        <v>704</v>
      </c>
      <c r="K7" s="14"/>
      <c r="M7" t="s">
        <v>34</v>
      </c>
      <c r="N7">
        <f>SUMIFS(E:E,G:G,"EDI")</f>
        <v>0</v>
      </c>
    </row>
    <row r="8" spans="1:14" ht="36" customHeight="1">
      <c r="A8" s="10">
        <v>5</v>
      </c>
      <c r="B8" s="14" t="s">
        <v>31</v>
      </c>
      <c r="C8" s="14" t="s">
        <v>705</v>
      </c>
      <c r="D8" s="15" t="s">
        <v>706</v>
      </c>
      <c r="E8" s="14">
        <v>3</v>
      </c>
      <c r="F8" s="14">
        <v>1</v>
      </c>
      <c r="G8" s="14" t="s">
        <v>198</v>
      </c>
      <c r="H8" s="80" t="s">
        <v>617</v>
      </c>
      <c r="I8" s="16">
        <v>42833</v>
      </c>
      <c r="J8" s="14" t="s">
        <v>71</v>
      </c>
      <c r="K8" s="14"/>
      <c r="M8" t="s">
        <v>37</v>
      </c>
      <c r="N8">
        <f>SUMIFS(E:E,G:G,"par")</f>
        <v>0</v>
      </c>
    </row>
    <row r="9" spans="1:14" ht="36" customHeight="1">
      <c r="A9" s="17">
        <v>6</v>
      </c>
      <c r="B9" s="14" t="s">
        <v>100</v>
      </c>
      <c r="C9" s="14" t="s">
        <v>707</v>
      </c>
      <c r="D9" s="15" t="s">
        <v>708</v>
      </c>
      <c r="E9" s="14">
        <v>3</v>
      </c>
      <c r="F9" s="14">
        <v>1</v>
      </c>
      <c r="G9" s="14" t="s">
        <v>198</v>
      </c>
      <c r="H9" s="85" t="s">
        <v>625</v>
      </c>
      <c r="I9" s="16">
        <v>42833</v>
      </c>
      <c r="J9" s="16" t="s">
        <v>709</v>
      </c>
      <c r="K9" s="14"/>
      <c r="M9" t="s">
        <v>38</v>
      </c>
      <c r="N9">
        <f>SUMIFS(E:E,G:G,"phi")</f>
        <v>2</v>
      </c>
    </row>
    <row r="10" spans="1:14" ht="36" customHeight="1">
      <c r="A10" s="10">
        <v>7</v>
      </c>
      <c r="B10" s="14" t="s">
        <v>187</v>
      </c>
      <c r="C10" s="14">
        <v>2410</v>
      </c>
      <c r="D10" s="15" t="s">
        <v>710</v>
      </c>
      <c r="E10" s="14">
        <v>4</v>
      </c>
      <c r="F10" s="14">
        <v>2</v>
      </c>
      <c r="G10" s="14" t="s">
        <v>198</v>
      </c>
      <c r="H10" s="85" t="s">
        <v>625</v>
      </c>
      <c r="I10" s="16">
        <v>42833</v>
      </c>
      <c r="J10" s="16" t="s">
        <v>711</v>
      </c>
      <c r="K10" s="14"/>
      <c r="M10" t="s">
        <v>39</v>
      </c>
      <c r="N10">
        <f>SUMIFS(E:E,G:G,"BRK")</f>
        <v>0</v>
      </c>
    </row>
    <row r="11" spans="1:14" ht="36" customHeight="1">
      <c r="A11" s="17">
        <v>8</v>
      </c>
      <c r="B11" s="14" t="s">
        <v>712</v>
      </c>
      <c r="C11" s="14" t="s">
        <v>713</v>
      </c>
      <c r="D11" s="15" t="s">
        <v>714</v>
      </c>
      <c r="E11" s="14">
        <v>2</v>
      </c>
      <c r="F11" s="14">
        <v>1</v>
      </c>
      <c r="G11" s="14" t="s">
        <v>198</v>
      </c>
      <c r="H11" s="80" t="s">
        <v>617</v>
      </c>
      <c r="I11" s="16">
        <v>42833</v>
      </c>
      <c r="J11" s="16" t="s">
        <v>715</v>
      </c>
      <c r="K11" s="14"/>
      <c r="M11" s="22" t="s">
        <v>41</v>
      </c>
      <c r="N11" s="22">
        <f>SUMIFS(E:E,G:G,"SPC")</f>
        <v>0</v>
      </c>
    </row>
    <row r="12" spans="1:14" ht="36" customHeight="1">
      <c r="A12" s="10">
        <v>9</v>
      </c>
      <c r="B12" s="14" t="s">
        <v>31</v>
      </c>
      <c r="C12" s="14" t="s">
        <v>716</v>
      </c>
      <c r="D12" s="15" t="s">
        <v>717</v>
      </c>
      <c r="E12" s="14">
        <v>3</v>
      </c>
      <c r="F12" s="14">
        <v>1</v>
      </c>
      <c r="G12" s="14" t="s">
        <v>198</v>
      </c>
      <c r="H12" s="77" t="s">
        <v>617</v>
      </c>
      <c r="I12" s="16">
        <v>42833</v>
      </c>
      <c r="J12" s="14" t="s">
        <v>71</v>
      </c>
      <c r="K12" s="14"/>
      <c r="M12" s="23" t="s">
        <v>44</v>
      </c>
      <c r="N12" s="23">
        <f>SUMIFS(E:E,G:G,"H")</f>
        <v>0</v>
      </c>
    </row>
    <row r="13" spans="1:14" ht="36" customHeight="1">
      <c r="A13" s="17">
        <v>10</v>
      </c>
      <c r="B13" s="14" t="s">
        <v>31</v>
      </c>
      <c r="C13" s="14" t="s">
        <v>718</v>
      </c>
      <c r="D13" s="15" t="s">
        <v>719</v>
      </c>
      <c r="E13" s="14">
        <v>2</v>
      </c>
      <c r="F13" s="14">
        <v>1</v>
      </c>
      <c r="G13" s="14" t="s">
        <v>198</v>
      </c>
      <c r="H13" s="77" t="s">
        <v>617</v>
      </c>
      <c r="I13" s="16">
        <v>42833</v>
      </c>
      <c r="J13" s="14" t="s">
        <v>71</v>
      </c>
      <c r="K13" s="14"/>
      <c r="M13" s="23"/>
      <c r="N13" s="23"/>
    </row>
    <row r="14" spans="1:14" ht="36" customHeight="1">
      <c r="A14" s="10">
        <v>11</v>
      </c>
      <c r="B14" s="14" t="s">
        <v>31</v>
      </c>
      <c r="C14" s="14" t="s">
        <v>720</v>
      </c>
      <c r="D14" s="15" t="s">
        <v>721</v>
      </c>
      <c r="E14" s="14">
        <v>1</v>
      </c>
      <c r="F14" s="14">
        <v>1</v>
      </c>
      <c r="G14" s="14" t="s">
        <v>198</v>
      </c>
      <c r="H14" s="77" t="s">
        <v>617</v>
      </c>
      <c r="I14" s="16">
        <v>42833</v>
      </c>
      <c r="J14" s="14" t="s">
        <v>71</v>
      </c>
      <c r="K14" s="14"/>
      <c r="M14" s="24" t="s">
        <v>50</v>
      </c>
      <c r="N14" s="24">
        <f>SUM(M4:N12)</f>
        <v>58</v>
      </c>
    </row>
    <row r="15" spans="1:14" ht="36" customHeight="1">
      <c r="A15" s="17">
        <v>12</v>
      </c>
      <c r="B15" s="14" t="s">
        <v>100</v>
      </c>
      <c r="C15" s="14" t="s">
        <v>722</v>
      </c>
      <c r="D15" s="15" t="s">
        <v>723</v>
      </c>
      <c r="E15" s="14">
        <v>3</v>
      </c>
      <c r="F15" s="14">
        <v>1</v>
      </c>
      <c r="G15" s="14" t="s">
        <v>19</v>
      </c>
      <c r="H15" s="80" t="s">
        <v>617</v>
      </c>
      <c r="I15" s="16">
        <v>42833</v>
      </c>
      <c r="J15" s="16" t="s">
        <v>724</v>
      </c>
      <c r="K15" s="14"/>
    </row>
    <row r="16" spans="1:14" ht="36" customHeight="1">
      <c r="A16" s="10">
        <v>13</v>
      </c>
      <c r="B16" s="27" t="s">
        <v>390</v>
      </c>
      <c r="C16" s="27">
        <v>98775</v>
      </c>
      <c r="D16" s="92" t="s">
        <v>725</v>
      </c>
      <c r="E16" s="58">
        <v>7</v>
      </c>
      <c r="F16" s="58">
        <v>3</v>
      </c>
      <c r="G16" s="58" t="s">
        <v>19</v>
      </c>
      <c r="H16" s="77" t="s">
        <v>617</v>
      </c>
      <c r="I16" s="81">
        <v>42833</v>
      </c>
      <c r="J16" s="81" t="s">
        <v>726</v>
      </c>
      <c r="K16" s="93" t="s">
        <v>727</v>
      </c>
      <c r="M16" s="60" t="s">
        <v>600</v>
      </c>
    </row>
    <row r="17" spans="1:12" ht="36" customHeight="1">
      <c r="A17" s="17">
        <v>14</v>
      </c>
      <c r="B17" s="14" t="s">
        <v>382</v>
      </c>
      <c r="C17" s="14" t="s">
        <v>728</v>
      </c>
      <c r="D17" s="61" t="s">
        <v>729</v>
      </c>
      <c r="E17" s="14">
        <v>3</v>
      </c>
      <c r="F17" s="14">
        <v>1</v>
      </c>
      <c r="G17" s="14" t="s">
        <v>24</v>
      </c>
      <c r="H17" s="77" t="s">
        <v>617</v>
      </c>
      <c r="I17" s="16">
        <v>42833</v>
      </c>
      <c r="J17" s="14" t="s">
        <v>730</v>
      </c>
      <c r="K17" s="14"/>
    </row>
    <row r="18" spans="1:12" ht="36" customHeight="1">
      <c r="A18" s="10">
        <v>15</v>
      </c>
      <c r="B18" s="14" t="s">
        <v>731</v>
      </c>
      <c r="C18" s="14" t="s">
        <v>732</v>
      </c>
      <c r="D18" s="15" t="s">
        <v>733</v>
      </c>
      <c r="E18" s="14">
        <v>3</v>
      </c>
      <c r="F18" s="14">
        <v>1</v>
      </c>
      <c r="G18" s="14" t="s">
        <v>24</v>
      </c>
      <c r="H18" s="77" t="s">
        <v>617</v>
      </c>
      <c r="I18" s="16">
        <v>42833</v>
      </c>
      <c r="J18" s="70" t="s">
        <v>734</v>
      </c>
      <c r="K18" s="14"/>
    </row>
    <row r="19" spans="1:12" ht="36" customHeight="1">
      <c r="A19" s="17">
        <v>16</v>
      </c>
      <c r="B19" s="14" t="s">
        <v>735</v>
      </c>
      <c r="C19" s="14" t="s">
        <v>736</v>
      </c>
      <c r="D19" s="15" t="s">
        <v>737</v>
      </c>
      <c r="E19" s="14">
        <v>2</v>
      </c>
      <c r="F19" s="14">
        <v>1</v>
      </c>
      <c r="G19" s="14" t="s">
        <v>24</v>
      </c>
      <c r="H19" s="85" t="s">
        <v>625</v>
      </c>
      <c r="I19" s="16">
        <v>42833</v>
      </c>
      <c r="J19" s="14" t="s">
        <v>738</v>
      </c>
      <c r="K19" s="14" t="s">
        <v>739</v>
      </c>
    </row>
    <row r="20" spans="1:12" ht="36" customHeight="1">
      <c r="A20" s="10">
        <v>17</v>
      </c>
      <c r="B20" s="14" t="s">
        <v>740</v>
      </c>
      <c r="C20" s="14" t="s">
        <v>741</v>
      </c>
      <c r="D20" s="61" t="s">
        <v>742</v>
      </c>
      <c r="E20" s="14">
        <v>2</v>
      </c>
      <c r="F20" s="14">
        <v>1</v>
      </c>
      <c r="G20" s="14" t="s">
        <v>19</v>
      </c>
      <c r="H20" s="85" t="s">
        <v>625</v>
      </c>
      <c r="I20" s="16">
        <v>42833</v>
      </c>
      <c r="J20" s="14" t="s">
        <v>743</v>
      </c>
      <c r="K20" s="14" t="s">
        <v>744</v>
      </c>
    </row>
    <row r="21" spans="1:12" ht="36" customHeight="1">
      <c r="A21" s="17">
        <v>18</v>
      </c>
      <c r="B21" s="14" t="s">
        <v>31</v>
      </c>
      <c r="C21" s="14" t="s">
        <v>745</v>
      </c>
      <c r="D21" s="15" t="s">
        <v>746</v>
      </c>
      <c r="E21" s="14">
        <v>3</v>
      </c>
      <c r="F21" s="14">
        <v>1</v>
      </c>
      <c r="G21" s="14" t="s">
        <v>24</v>
      </c>
      <c r="H21" s="85" t="s">
        <v>625</v>
      </c>
      <c r="I21" s="16">
        <v>42833</v>
      </c>
      <c r="J21" s="14" t="s">
        <v>71</v>
      </c>
      <c r="K21" s="14"/>
    </row>
    <row r="22" spans="1:12" ht="36" customHeight="1">
      <c r="A22" s="17">
        <v>20</v>
      </c>
      <c r="B22" s="14" t="s">
        <v>31</v>
      </c>
      <c r="C22" s="14" t="s">
        <v>749</v>
      </c>
      <c r="D22" s="15" t="s">
        <v>750</v>
      </c>
      <c r="E22" s="14">
        <v>3</v>
      </c>
      <c r="F22" s="14">
        <v>1</v>
      </c>
      <c r="G22" s="14" t="s">
        <v>19</v>
      </c>
      <c r="H22" s="80" t="s">
        <v>617</v>
      </c>
      <c r="I22" s="16">
        <v>42833</v>
      </c>
      <c r="J22" s="16" t="s">
        <v>71</v>
      </c>
      <c r="K22" s="14"/>
      <c r="L22" s="14"/>
    </row>
    <row r="23" spans="1:12" ht="36" customHeight="1">
      <c r="A23" s="10">
        <v>21</v>
      </c>
      <c r="B23" s="14" t="s">
        <v>751</v>
      </c>
      <c r="C23" s="14" t="s">
        <v>752</v>
      </c>
      <c r="D23" s="15" t="s">
        <v>753</v>
      </c>
      <c r="E23" s="14">
        <v>2</v>
      </c>
      <c r="F23" s="14">
        <v>1</v>
      </c>
      <c r="G23" s="26" t="s">
        <v>754</v>
      </c>
      <c r="H23" s="36" t="s">
        <v>625</v>
      </c>
      <c r="I23" s="16">
        <v>42833</v>
      </c>
      <c r="J23" s="14" t="s">
        <v>755</v>
      </c>
      <c r="K23" s="14"/>
    </row>
    <row r="24" spans="1:12" ht="36" customHeight="1">
      <c r="A24" s="17">
        <v>22</v>
      </c>
      <c r="B24" s="88" t="s">
        <v>756</v>
      </c>
      <c r="C24" s="88" t="s">
        <v>757</v>
      </c>
      <c r="D24" s="114" t="s">
        <v>758</v>
      </c>
      <c r="E24" s="88">
        <v>3</v>
      </c>
      <c r="F24" s="88">
        <v>1</v>
      </c>
      <c r="G24" s="88" t="s">
        <v>24</v>
      </c>
      <c r="H24" s="79" t="s">
        <v>617</v>
      </c>
      <c r="I24" s="115">
        <v>42833</v>
      </c>
      <c r="J24" s="115" t="s">
        <v>759</v>
      </c>
      <c r="K24" s="89" t="s">
        <v>760</v>
      </c>
    </row>
    <row r="25" spans="1:12" ht="36" customHeight="1">
      <c r="A25" s="17"/>
      <c r="B25" s="88"/>
      <c r="C25" s="88"/>
      <c r="D25" s="114"/>
      <c r="E25" s="88"/>
      <c r="F25" s="88"/>
      <c r="G25" s="88"/>
      <c r="H25" s="79"/>
      <c r="I25" s="115"/>
      <c r="J25" s="115"/>
      <c r="K25" s="88"/>
    </row>
    <row r="26" spans="1:12" ht="36" customHeight="1">
      <c r="A26" s="14"/>
      <c r="B26" s="14"/>
      <c r="C26" s="14"/>
      <c r="D26" s="15"/>
      <c r="E26" s="20">
        <f>SUM(E4:E25)</f>
        <v>58</v>
      </c>
      <c r="F26" s="20">
        <f>SUM(F4:F25)</f>
        <v>24</v>
      </c>
      <c r="G26" s="14"/>
      <c r="H26" s="77"/>
      <c r="I26" s="16"/>
      <c r="J26" s="14"/>
      <c r="K26" s="14"/>
    </row>
    <row r="27" spans="1:12" ht="36" customHeight="1">
      <c r="A27" s="14"/>
      <c r="B27" s="14"/>
      <c r="C27" s="14"/>
      <c r="D27" s="15"/>
      <c r="E27" s="14"/>
      <c r="F27" s="14"/>
      <c r="G27" s="14"/>
      <c r="H27" s="77"/>
      <c r="I27" s="16"/>
      <c r="J27" s="14"/>
      <c r="K27" s="14"/>
    </row>
    <row r="28" spans="1:12" ht="36" customHeight="1">
      <c r="A28" s="14"/>
      <c r="B28" s="14"/>
      <c r="C28" s="14"/>
      <c r="D28" s="15"/>
      <c r="E28" s="14"/>
      <c r="F28" s="14"/>
      <c r="G28" s="14"/>
      <c r="H28" s="77"/>
      <c r="I28" s="16"/>
      <c r="J28" s="14"/>
      <c r="K28" s="14"/>
    </row>
  </sheetData>
  <customSheetViews>
    <customSheetView guid="{AA44E4F0-677A-F74C-AC1B-ACAC8B70C1FF}" scale="90" topLeftCell="A10">
      <selection activeCell="E27" sqref="E27"/>
    </customSheetView>
    <customSheetView guid="{5246E692-162D-4111-9D4A-F15DE95A35DE}" scale="90">
      <selection activeCell="D28" sqref="D28"/>
    </customSheetView>
    <customSheetView guid="{41CE7307-71A6-4591-8A98-2D119D51401C}" scale="90">
      <selection activeCell="D28" sqref="D28"/>
    </customSheetView>
    <customSheetView guid="{B59CC80C-E336-4CC7-9648-E1EA96701BC7}" scale="90" topLeftCell="A10">
      <selection activeCell="E27" sqref="E27"/>
    </customSheetView>
    <customSheetView guid="{8565FD63-AFC0-4175-82F0-0C259B8EF6A2}" scale="90" topLeftCell="A10">
      <selection activeCell="E27" sqref="E27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zoomScale="70" zoomScaleNormal="80" zoomScalePageLayoutView="80" workbookViewId="0">
      <selection activeCell="H27" sqref="H27"/>
    </sheetView>
  </sheetViews>
  <sheetFormatPr baseColWidth="10" defaultColWidth="8.83203125" defaultRowHeight="47.25" customHeight="1" x14ac:dyDescent="0"/>
  <cols>
    <col min="2" max="2" width="32" customWidth="1"/>
    <col min="3" max="3" width="40.5" customWidth="1"/>
    <col min="4" max="4" width="41.83203125" customWidth="1"/>
    <col min="5" max="5" width="10.5" customWidth="1"/>
    <col min="6" max="6" width="10.33203125" customWidth="1"/>
    <col min="7" max="7" width="15.1640625" customWidth="1"/>
    <col min="8" max="8" width="20.1640625" customWidth="1"/>
    <col min="9" max="9" width="16" customWidth="1"/>
    <col min="10" max="10" width="15.1640625" customWidth="1"/>
    <col min="11" max="11" width="64.5" customWidth="1"/>
    <col min="13" max="13" width="18.1640625" customWidth="1"/>
  </cols>
  <sheetData>
    <row r="1" spans="1:18" ht="47.25" customHeight="1" thickBot="1">
      <c r="A1" s="753" t="s">
        <v>0</v>
      </c>
      <c r="B1" s="754"/>
      <c r="C1" s="754"/>
      <c r="D1" s="754"/>
      <c r="E1" s="754"/>
      <c r="F1" s="754"/>
      <c r="G1" s="754" t="s">
        <v>858</v>
      </c>
      <c r="H1" s="754"/>
      <c r="I1" s="754"/>
      <c r="J1" s="755"/>
      <c r="K1" s="756"/>
    </row>
    <row r="2" spans="1:18" ht="47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  <c r="Q2" s="37"/>
    </row>
    <row r="3" spans="1:18" ht="47.25" customHeight="1">
      <c r="A3" s="75"/>
      <c r="B3" s="76" t="s">
        <v>549</v>
      </c>
      <c r="C3" s="75" t="s">
        <v>550</v>
      </c>
      <c r="D3" s="76"/>
      <c r="E3" s="75"/>
      <c r="F3" s="75"/>
      <c r="G3" s="75"/>
      <c r="H3" s="75"/>
      <c r="I3" s="75"/>
      <c r="J3" s="75"/>
      <c r="K3" s="75"/>
      <c r="M3" s="9" t="s">
        <v>15</v>
      </c>
      <c r="N3" s="9">
        <f>N2-N14</f>
        <v>2</v>
      </c>
      <c r="Q3" s="37"/>
      <c r="R3" s="37"/>
    </row>
    <row r="4" spans="1:18" ht="47.25" customHeight="1">
      <c r="A4" s="10">
        <v>1</v>
      </c>
      <c r="B4" s="14" t="s">
        <v>31</v>
      </c>
      <c r="C4" s="14" t="s">
        <v>551</v>
      </c>
      <c r="D4" s="15" t="s">
        <v>552</v>
      </c>
      <c r="E4" s="14">
        <v>4</v>
      </c>
      <c r="F4" s="14">
        <v>1</v>
      </c>
      <c r="G4" s="14" t="s">
        <v>267</v>
      </c>
      <c r="H4" s="77" t="s">
        <v>553</v>
      </c>
      <c r="I4" s="16">
        <v>42833</v>
      </c>
      <c r="J4" s="14" t="s">
        <v>71</v>
      </c>
      <c r="K4" s="17" t="s">
        <v>554</v>
      </c>
      <c r="M4" t="s">
        <v>21</v>
      </c>
      <c r="N4">
        <f>SUMIFS(E:E,G:G,"CTT")</f>
        <v>11</v>
      </c>
    </row>
    <row r="5" spans="1:18" ht="47.25" customHeight="1">
      <c r="A5" s="10">
        <v>2</v>
      </c>
      <c r="B5" s="11" t="s">
        <v>555</v>
      </c>
      <c r="C5" s="11" t="s">
        <v>556</v>
      </c>
      <c r="D5" s="12" t="s">
        <v>557</v>
      </c>
      <c r="E5" s="11">
        <v>3</v>
      </c>
      <c r="F5" s="11">
        <v>1</v>
      </c>
      <c r="G5" s="11" t="s">
        <v>103</v>
      </c>
      <c r="H5" s="77" t="s">
        <v>553</v>
      </c>
      <c r="I5" s="13">
        <v>42833</v>
      </c>
      <c r="J5" s="14" t="s">
        <v>558</v>
      </c>
      <c r="K5" s="27" t="s">
        <v>559</v>
      </c>
      <c r="M5" t="s">
        <v>25</v>
      </c>
      <c r="N5">
        <f>SUMIFS(E:E,G:G,"FLU")</f>
        <v>12</v>
      </c>
    </row>
    <row r="6" spans="1:18" ht="47.25" customHeight="1">
      <c r="A6" s="10">
        <v>3</v>
      </c>
      <c r="B6" s="11" t="s">
        <v>100</v>
      </c>
      <c r="C6" s="11" t="s">
        <v>560</v>
      </c>
      <c r="D6" s="12" t="s">
        <v>561</v>
      </c>
      <c r="E6" s="11">
        <v>2</v>
      </c>
      <c r="F6" s="11">
        <v>1</v>
      </c>
      <c r="G6" s="10" t="s">
        <v>24</v>
      </c>
      <c r="H6" s="77" t="s">
        <v>553</v>
      </c>
      <c r="I6" s="13">
        <v>42833</v>
      </c>
      <c r="J6" s="11" t="s">
        <v>562</v>
      </c>
      <c r="K6" s="10"/>
      <c r="M6" t="s">
        <v>30</v>
      </c>
      <c r="N6">
        <f>SUMIFS(E:E,G:G,"JCC")</f>
        <v>9</v>
      </c>
    </row>
    <row r="7" spans="1:18" ht="47.25" customHeight="1">
      <c r="A7" s="10">
        <v>4</v>
      </c>
      <c r="B7" s="11" t="s">
        <v>563</v>
      </c>
      <c r="C7" s="11" t="s">
        <v>564</v>
      </c>
      <c r="D7" s="12" t="s">
        <v>565</v>
      </c>
      <c r="E7" s="11">
        <v>6</v>
      </c>
      <c r="F7" s="11">
        <v>2</v>
      </c>
      <c r="G7" s="11" t="s">
        <v>103</v>
      </c>
      <c r="H7" s="77" t="s">
        <v>553</v>
      </c>
      <c r="I7" s="13">
        <v>42833</v>
      </c>
      <c r="J7" s="14" t="s">
        <v>566</v>
      </c>
      <c r="K7" s="26" t="s">
        <v>567</v>
      </c>
      <c r="M7" t="s">
        <v>34</v>
      </c>
      <c r="N7">
        <f>SUMIFS(E:E,G:G,"EDI")</f>
        <v>12</v>
      </c>
    </row>
    <row r="8" spans="1:18" ht="47.25" customHeight="1">
      <c r="A8" s="10">
        <v>5</v>
      </c>
      <c r="B8" s="11" t="s">
        <v>31</v>
      </c>
      <c r="C8" s="11" t="s">
        <v>568</v>
      </c>
      <c r="D8" s="12" t="s">
        <v>569</v>
      </c>
      <c r="E8" s="11">
        <v>3</v>
      </c>
      <c r="F8" s="11">
        <v>1</v>
      </c>
      <c r="G8" s="11" t="s">
        <v>267</v>
      </c>
      <c r="H8" s="77" t="s">
        <v>553</v>
      </c>
      <c r="I8" s="13">
        <v>42833</v>
      </c>
      <c r="J8" s="13" t="s">
        <v>71</v>
      </c>
      <c r="K8" s="78"/>
      <c r="M8" t="s">
        <v>37</v>
      </c>
      <c r="N8">
        <f>SUMIFS(E:E,G:G,"par")</f>
        <v>0</v>
      </c>
    </row>
    <row r="9" spans="1:18" ht="47.25" customHeight="1">
      <c r="A9" s="10">
        <v>6</v>
      </c>
      <c r="B9" s="11" t="s">
        <v>570</v>
      </c>
      <c r="C9" s="11">
        <v>99337</v>
      </c>
      <c r="D9" s="12" t="s">
        <v>571</v>
      </c>
      <c r="E9" s="11">
        <v>2</v>
      </c>
      <c r="F9" s="11">
        <v>1</v>
      </c>
      <c r="G9" s="11" t="s">
        <v>24</v>
      </c>
      <c r="H9" s="79" t="s">
        <v>572</v>
      </c>
      <c r="I9" s="13">
        <v>42833</v>
      </c>
      <c r="J9" s="70" t="s">
        <v>573</v>
      </c>
      <c r="K9" s="14"/>
      <c r="M9" t="s">
        <v>38</v>
      </c>
      <c r="N9">
        <f>SUMIFS(E:E,G:G,"phi")</f>
        <v>0</v>
      </c>
    </row>
    <row r="10" spans="1:18" ht="47.25" customHeight="1">
      <c r="A10" s="10">
        <v>7</v>
      </c>
      <c r="B10" s="14" t="s">
        <v>574</v>
      </c>
      <c r="C10" s="14">
        <v>99375</v>
      </c>
      <c r="D10" s="15" t="s">
        <v>575</v>
      </c>
      <c r="E10" s="14">
        <v>3</v>
      </c>
      <c r="F10" s="14">
        <v>1</v>
      </c>
      <c r="G10" s="14" t="s">
        <v>24</v>
      </c>
      <c r="H10" s="77" t="s">
        <v>553</v>
      </c>
      <c r="I10" s="13">
        <v>42833</v>
      </c>
      <c r="J10" s="14" t="s">
        <v>576</v>
      </c>
      <c r="K10" s="14" t="s">
        <v>577</v>
      </c>
      <c r="M10" t="s">
        <v>39</v>
      </c>
      <c r="N10">
        <f>SUMIFS(E:E,G:G,"BRK")</f>
        <v>11</v>
      </c>
    </row>
    <row r="11" spans="1:18" ht="47.25" customHeight="1">
      <c r="A11" s="10">
        <v>8</v>
      </c>
      <c r="B11" s="14" t="s">
        <v>31</v>
      </c>
      <c r="C11" s="14" t="s">
        <v>578</v>
      </c>
      <c r="D11" s="15" t="s">
        <v>579</v>
      </c>
      <c r="E11" s="14">
        <v>4</v>
      </c>
      <c r="F11" s="14">
        <v>1</v>
      </c>
      <c r="G11" s="14" t="s">
        <v>19</v>
      </c>
      <c r="H11" s="79" t="s">
        <v>572</v>
      </c>
      <c r="I11" s="16">
        <v>42833</v>
      </c>
      <c r="J11" s="14" t="s">
        <v>71</v>
      </c>
      <c r="K11" s="14"/>
      <c r="M11" s="22" t="s">
        <v>41</v>
      </c>
      <c r="N11" s="22">
        <f>SUMIFS(E:E,G:G,"SPC")</f>
        <v>0</v>
      </c>
    </row>
    <row r="12" spans="1:18" ht="47.25" customHeight="1">
      <c r="A12" s="10">
        <v>9</v>
      </c>
      <c r="B12" s="14" t="s">
        <v>580</v>
      </c>
      <c r="C12" s="14">
        <v>99373</v>
      </c>
      <c r="D12" s="15" t="s">
        <v>581</v>
      </c>
      <c r="E12" s="14">
        <v>3</v>
      </c>
      <c r="F12" s="14">
        <v>1</v>
      </c>
      <c r="G12" s="14" t="s">
        <v>24</v>
      </c>
      <c r="H12" s="77" t="s">
        <v>553</v>
      </c>
      <c r="I12" s="13">
        <v>42833</v>
      </c>
      <c r="J12" s="14" t="s">
        <v>582</v>
      </c>
      <c r="K12" s="14" t="s">
        <v>583</v>
      </c>
      <c r="M12" s="23" t="s">
        <v>44</v>
      </c>
      <c r="N12" s="23">
        <f>SUMIFS(E:E,G:G,"H")</f>
        <v>0</v>
      </c>
    </row>
    <row r="13" spans="1:18" ht="47.25" customHeight="1">
      <c r="A13" s="10">
        <v>10</v>
      </c>
      <c r="B13" s="14" t="s">
        <v>584</v>
      </c>
      <c r="C13" s="14" t="s">
        <v>585</v>
      </c>
      <c r="D13" s="15" t="s">
        <v>586</v>
      </c>
      <c r="E13" s="14">
        <v>2</v>
      </c>
      <c r="F13" s="14">
        <v>1</v>
      </c>
      <c r="G13" s="14" t="s">
        <v>24</v>
      </c>
      <c r="H13" s="80" t="s">
        <v>553</v>
      </c>
      <c r="I13" s="16">
        <v>42833</v>
      </c>
      <c r="J13" s="14" t="s">
        <v>587</v>
      </c>
      <c r="K13" s="14" t="s">
        <v>588</v>
      </c>
      <c r="M13" s="23"/>
      <c r="N13" s="23"/>
    </row>
    <row r="14" spans="1:18" ht="47.25" customHeight="1">
      <c r="A14" s="10">
        <v>11</v>
      </c>
      <c r="B14" s="41" t="s">
        <v>589</v>
      </c>
      <c r="C14" s="41" t="s">
        <v>590</v>
      </c>
      <c r="D14" s="11" t="s">
        <v>591</v>
      </c>
      <c r="E14" s="11">
        <v>3</v>
      </c>
      <c r="F14" s="11">
        <v>1</v>
      </c>
      <c r="G14" s="11" t="s">
        <v>19</v>
      </c>
      <c r="H14" s="77" t="s">
        <v>553</v>
      </c>
      <c r="I14" s="81">
        <v>42833</v>
      </c>
      <c r="J14" s="41" t="s">
        <v>592</v>
      </c>
      <c r="K14" s="41" t="s">
        <v>593</v>
      </c>
      <c r="M14" s="24" t="s">
        <v>50</v>
      </c>
      <c r="N14" s="24">
        <f>SUM(M4:N12)</f>
        <v>55</v>
      </c>
    </row>
    <row r="15" spans="1:18" ht="47.25" customHeight="1">
      <c r="A15" s="10">
        <v>12</v>
      </c>
      <c r="B15" s="14" t="s">
        <v>31</v>
      </c>
      <c r="C15" s="14" t="s">
        <v>594</v>
      </c>
      <c r="D15" s="15" t="s">
        <v>595</v>
      </c>
      <c r="E15" s="14">
        <v>4</v>
      </c>
      <c r="F15" s="14">
        <v>1</v>
      </c>
      <c r="G15" s="14" t="s">
        <v>19</v>
      </c>
      <c r="H15" s="77" t="s">
        <v>553</v>
      </c>
      <c r="I15" s="81">
        <v>42833</v>
      </c>
      <c r="J15" s="14" t="s">
        <v>71</v>
      </c>
      <c r="K15" s="14"/>
    </row>
    <row r="16" spans="1:18" ht="47.25" customHeight="1">
      <c r="A16" s="10">
        <v>13</v>
      </c>
      <c r="B16" s="14" t="s">
        <v>100</v>
      </c>
      <c r="C16" s="14" t="s">
        <v>596</v>
      </c>
      <c r="D16" s="15" t="s">
        <v>597</v>
      </c>
      <c r="E16" s="14">
        <v>2</v>
      </c>
      <c r="F16" s="14">
        <v>1</v>
      </c>
      <c r="G16" s="14" t="s">
        <v>103</v>
      </c>
      <c r="H16" s="79" t="s">
        <v>572</v>
      </c>
      <c r="I16" s="16">
        <v>42833</v>
      </c>
      <c r="J16" s="14" t="s">
        <v>598</v>
      </c>
      <c r="K16" s="14" t="s">
        <v>599</v>
      </c>
      <c r="M16" s="60" t="s">
        <v>600</v>
      </c>
    </row>
    <row r="17" spans="1:12" ht="47.25" customHeight="1">
      <c r="A17" s="10">
        <v>14</v>
      </c>
      <c r="B17" s="11" t="s">
        <v>31</v>
      </c>
      <c r="C17" s="11" t="s">
        <v>601</v>
      </c>
      <c r="D17" s="12" t="s">
        <v>602</v>
      </c>
      <c r="E17" s="11">
        <v>5</v>
      </c>
      <c r="F17" s="11">
        <v>2</v>
      </c>
      <c r="G17" s="11" t="s">
        <v>267</v>
      </c>
      <c r="H17" s="77" t="s">
        <v>553</v>
      </c>
      <c r="I17" s="13">
        <v>42833</v>
      </c>
      <c r="J17" s="11" t="s">
        <v>71</v>
      </c>
      <c r="K17" s="11"/>
    </row>
    <row r="18" spans="1:12" ht="47.25" customHeight="1">
      <c r="A18" s="14">
        <v>15</v>
      </c>
      <c r="B18" s="11" t="s">
        <v>31</v>
      </c>
      <c r="C18" s="14" t="s">
        <v>603</v>
      </c>
      <c r="D18" s="15" t="s">
        <v>604</v>
      </c>
      <c r="E18" s="14">
        <v>3</v>
      </c>
      <c r="F18" s="14">
        <v>1</v>
      </c>
      <c r="G18" s="14" t="s">
        <v>198</v>
      </c>
      <c r="H18" s="77" t="s">
        <v>553</v>
      </c>
      <c r="I18" s="13">
        <v>42833</v>
      </c>
      <c r="J18" s="11" t="s">
        <v>71</v>
      </c>
      <c r="K18" s="14"/>
    </row>
    <row r="19" spans="1:12" ht="47.25" customHeight="1">
      <c r="A19" s="14">
        <v>16</v>
      </c>
      <c r="B19" s="11" t="s">
        <v>187</v>
      </c>
      <c r="C19" s="14">
        <v>2443</v>
      </c>
      <c r="D19" s="15" t="s">
        <v>605</v>
      </c>
      <c r="E19" s="14">
        <v>4</v>
      </c>
      <c r="F19" s="14">
        <v>2</v>
      </c>
      <c r="G19" s="14" t="s">
        <v>198</v>
      </c>
      <c r="H19" s="77" t="s">
        <v>553</v>
      </c>
      <c r="I19" s="13">
        <v>42833</v>
      </c>
      <c r="J19" s="11" t="s">
        <v>606</v>
      </c>
      <c r="K19" s="14" t="s">
        <v>607</v>
      </c>
    </row>
    <row r="20" spans="1:12" ht="47.25" customHeight="1">
      <c r="A20" s="14">
        <v>17</v>
      </c>
      <c r="B20" s="14" t="s">
        <v>608</v>
      </c>
      <c r="C20" s="15" t="s">
        <v>609</v>
      </c>
      <c r="D20" s="61" t="s">
        <v>610</v>
      </c>
      <c r="E20" s="14">
        <v>2</v>
      </c>
      <c r="F20" s="14">
        <v>1</v>
      </c>
      <c r="G20" s="14" t="s">
        <v>198</v>
      </c>
      <c r="H20" s="79" t="s">
        <v>572</v>
      </c>
      <c r="I20" s="16">
        <v>42833</v>
      </c>
      <c r="J20" s="14" t="s">
        <v>611</v>
      </c>
      <c r="K20" s="14" t="s">
        <v>612</v>
      </c>
      <c r="L20" s="14"/>
    </row>
    <row r="21" spans="1:12" ht="47.25" customHeight="1">
      <c r="A21" s="14"/>
      <c r="B21" s="14"/>
      <c r="C21" s="14"/>
      <c r="D21" s="15"/>
      <c r="E21" s="20">
        <f>SUM(E4:E20)</f>
        <v>55</v>
      </c>
      <c r="F21" s="20">
        <f>SUM(F4:F20)</f>
        <v>20</v>
      </c>
      <c r="G21" s="14"/>
      <c r="H21" s="82"/>
      <c r="I21" s="16"/>
      <c r="J21" s="14"/>
      <c r="K21" s="14"/>
    </row>
    <row r="22" spans="1:12" ht="47.25" customHeight="1">
      <c r="A22" s="17"/>
      <c r="B22" s="14"/>
      <c r="C22" s="14"/>
      <c r="D22" s="15"/>
      <c r="E22" s="20"/>
      <c r="F22" s="20"/>
      <c r="G22" s="14"/>
      <c r="H22" s="82"/>
      <c r="I22" s="16"/>
      <c r="J22" s="14"/>
      <c r="K22" s="14"/>
    </row>
    <row r="23" spans="1:12" ht="47.25" customHeight="1">
      <c r="A23" s="17"/>
      <c r="B23" s="14"/>
      <c r="C23" s="14"/>
      <c r="D23" s="15"/>
      <c r="E23" s="20"/>
      <c r="F23" s="20"/>
      <c r="G23" s="14"/>
      <c r="H23" s="82"/>
      <c r="I23" s="16"/>
      <c r="J23" s="14"/>
      <c r="K23" s="14"/>
    </row>
  </sheetData>
  <customSheetViews>
    <customSheetView guid="{AA44E4F0-677A-F74C-AC1B-ACAC8B70C1FF}" scale="70" topLeftCell="A10">
      <selection activeCell="H27" sqref="H27"/>
      <pageSetup scale="17" orientation="portrait"/>
    </customSheetView>
    <customSheetView guid="{5246E692-162D-4111-9D4A-F15DE95A35DE}" scale="70">
      <selection activeCell="K8" sqref="K8"/>
      <pageSetup scale="17" orientation="portrait"/>
    </customSheetView>
    <customSheetView guid="{41CE7307-71A6-4591-8A98-2D119D51401C}" scale="70">
      <selection activeCell="K8" sqref="K8"/>
      <pageSetup scale="17" orientation="portrait"/>
    </customSheetView>
    <customSheetView guid="{B59CC80C-E336-4CC7-9648-E1EA96701BC7}" scale="70" showPageBreaks="1" printArea="1" topLeftCell="A10">
      <selection activeCell="H27" sqref="H27"/>
      <pageSetup scale="17" orientation="portrait"/>
    </customSheetView>
    <customSheetView guid="{8565FD63-AFC0-4175-82F0-0C259B8EF6A2}" scale="70" topLeftCell="D1">
      <selection activeCell="K10" sqref="K10"/>
      <pageSetup scale="17" orientation="portrait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scale="1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="80" zoomScaleNormal="90" zoomScalePageLayoutView="90" workbookViewId="0">
      <selection activeCell="C15" sqref="C15"/>
    </sheetView>
  </sheetViews>
  <sheetFormatPr baseColWidth="10" defaultColWidth="8.83203125" defaultRowHeight="33.75" customHeight="1" x14ac:dyDescent="0"/>
  <cols>
    <col min="2" max="2" width="29.6640625" customWidth="1"/>
    <col min="3" max="3" width="31" customWidth="1"/>
    <col min="4" max="4" width="35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.75" customHeight="1" thickBot="1">
      <c r="A1" s="765" t="s">
        <v>53</v>
      </c>
      <c r="B1" s="766"/>
      <c r="C1" s="766"/>
      <c r="D1" s="766"/>
      <c r="E1" s="766"/>
      <c r="F1" s="766"/>
      <c r="G1" s="766" t="s">
        <v>54</v>
      </c>
      <c r="H1" s="766"/>
      <c r="I1" s="766"/>
      <c r="J1" s="767"/>
      <c r="K1" s="768"/>
    </row>
    <row r="2" spans="1:14" ht="33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3.75" customHeight="1">
      <c r="A3" s="17">
        <v>1</v>
      </c>
      <c r="B3" s="14" t="s">
        <v>55</v>
      </c>
      <c r="C3" s="14" t="s">
        <v>56</v>
      </c>
      <c r="D3" s="15" t="s">
        <v>57</v>
      </c>
      <c r="E3" s="14">
        <v>6</v>
      </c>
      <c r="F3" s="14">
        <v>2</v>
      </c>
      <c r="G3" s="14" t="s">
        <v>19</v>
      </c>
      <c r="H3" s="14" t="s">
        <v>58</v>
      </c>
      <c r="I3" s="16">
        <v>42833</v>
      </c>
      <c r="J3" s="14" t="s">
        <v>59</v>
      </c>
      <c r="K3" s="26" t="s">
        <v>60</v>
      </c>
      <c r="M3" s="9" t="s">
        <v>15</v>
      </c>
      <c r="N3" s="9">
        <f>N2-N14</f>
        <v>2</v>
      </c>
    </row>
    <row r="4" spans="1:14" ht="33.75" customHeight="1">
      <c r="A4" s="10">
        <v>2</v>
      </c>
      <c r="B4" s="11" t="s">
        <v>61</v>
      </c>
      <c r="C4" s="11" t="s">
        <v>62</v>
      </c>
      <c r="D4" s="12" t="s">
        <v>63</v>
      </c>
      <c r="E4" s="11">
        <v>1</v>
      </c>
      <c r="F4" s="11">
        <v>1</v>
      </c>
      <c r="G4" s="11" t="s">
        <v>24</v>
      </c>
      <c r="H4" s="14" t="s">
        <v>58</v>
      </c>
      <c r="I4" s="16">
        <v>42833</v>
      </c>
      <c r="J4" s="11" t="s">
        <v>64</v>
      </c>
      <c r="K4" s="10"/>
      <c r="M4" t="s">
        <v>21</v>
      </c>
      <c r="N4">
        <f>SUMIFS(E:E,G:G,"CTT")</f>
        <v>33</v>
      </c>
    </row>
    <row r="5" spans="1:14" ht="33.75" customHeight="1">
      <c r="A5" s="17">
        <v>3</v>
      </c>
      <c r="B5" s="11" t="s">
        <v>65</v>
      </c>
      <c r="C5" s="11">
        <v>98312</v>
      </c>
      <c r="D5" s="12" t="s">
        <v>66</v>
      </c>
      <c r="E5" s="11">
        <v>5</v>
      </c>
      <c r="F5" s="11">
        <v>2</v>
      </c>
      <c r="G5" s="11" t="s">
        <v>24</v>
      </c>
      <c r="H5" s="11" t="s">
        <v>58</v>
      </c>
      <c r="I5" s="13">
        <v>42833</v>
      </c>
      <c r="J5" s="13" t="s">
        <v>67</v>
      </c>
      <c r="K5" s="27" t="s">
        <v>68</v>
      </c>
      <c r="M5" t="s">
        <v>25</v>
      </c>
      <c r="N5">
        <f>SUMIFS(E:E,G:G,"FLU")</f>
        <v>16</v>
      </c>
    </row>
    <row r="6" spans="1:14" ht="33.75" customHeight="1">
      <c r="A6" s="10">
        <v>4</v>
      </c>
      <c r="B6" s="14" t="s">
        <v>31</v>
      </c>
      <c r="C6" s="14" t="s">
        <v>69</v>
      </c>
      <c r="D6" s="15" t="s">
        <v>70</v>
      </c>
      <c r="E6" s="14">
        <v>4</v>
      </c>
      <c r="F6" s="14">
        <v>1</v>
      </c>
      <c r="G6" s="14" t="s">
        <v>19</v>
      </c>
      <c r="H6" s="11" t="s">
        <v>58</v>
      </c>
      <c r="I6" s="13">
        <v>42833</v>
      </c>
      <c r="J6" s="14" t="s">
        <v>71</v>
      </c>
      <c r="K6" s="17"/>
      <c r="M6" t="s">
        <v>30</v>
      </c>
      <c r="N6">
        <f>SUMIFS(E:E,G:G,"JCC")</f>
        <v>0</v>
      </c>
    </row>
    <row r="7" spans="1:14" ht="33.75" customHeight="1">
      <c r="A7" s="17">
        <v>5</v>
      </c>
      <c r="B7" s="11" t="s">
        <v>72</v>
      </c>
      <c r="C7" s="11">
        <v>6070</v>
      </c>
      <c r="D7" s="28" t="s">
        <v>73</v>
      </c>
      <c r="E7" s="11">
        <v>2</v>
      </c>
      <c r="F7" s="11">
        <v>1</v>
      </c>
      <c r="G7" s="11" t="s">
        <v>24</v>
      </c>
      <c r="H7" s="11" t="s">
        <v>58</v>
      </c>
      <c r="I7" s="13">
        <v>42833</v>
      </c>
      <c r="J7" s="11" t="s">
        <v>74</v>
      </c>
      <c r="K7" s="29" t="s">
        <v>75</v>
      </c>
      <c r="M7" t="s">
        <v>34</v>
      </c>
      <c r="N7">
        <f>SUMIFS(E:E,G:G,"EDI")</f>
        <v>0</v>
      </c>
    </row>
    <row r="8" spans="1:14" ht="33.75" customHeight="1">
      <c r="A8" s="10">
        <v>6</v>
      </c>
      <c r="B8" s="14" t="s">
        <v>76</v>
      </c>
      <c r="C8" s="14" t="s">
        <v>77</v>
      </c>
      <c r="D8" s="15" t="s">
        <v>78</v>
      </c>
      <c r="E8" s="14">
        <v>2</v>
      </c>
      <c r="F8" s="14">
        <v>1</v>
      </c>
      <c r="G8" s="14" t="s">
        <v>19</v>
      </c>
      <c r="H8" s="14" t="s">
        <v>58</v>
      </c>
      <c r="I8" s="16">
        <v>42833</v>
      </c>
      <c r="J8" s="14" t="s">
        <v>79</v>
      </c>
      <c r="K8" s="17"/>
      <c r="M8" t="s">
        <v>37</v>
      </c>
      <c r="N8">
        <f>SUMIFS(E:E,G:G,"par")</f>
        <v>0</v>
      </c>
    </row>
    <row r="9" spans="1:14" ht="33.75" customHeight="1">
      <c r="A9" s="17">
        <v>7</v>
      </c>
      <c r="B9" s="14" t="s">
        <v>31</v>
      </c>
      <c r="C9" s="11" t="s">
        <v>80</v>
      </c>
      <c r="D9" s="12" t="s">
        <v>81</v>
      </c>
      <c r="E9" s="11">
        <v>3</v>
      </c>
      <c r="F9" s="11">
        <v>1</v>
      </c>
      <c r="G9" s="11" t="s">
        <v>19</v>
      </c>
      <c r="H9" s="11" t="s">
        <v>58</v>
      </c>
      <c r="I9" s="13">
        <v>42833</v>
      </c>
      <c r="J9" s="14" t="s">
        <v>71</v>
      </c>
      <c r="K9" s="10"/>
      <c r="M9" t="s">
        <v>38</v>
      </c>
      <c r="N9">
        <f>SUMIFS(E:E,G:G,"phi")</f>
        <v>0</v>
      </c>
    </row>
    <row r="10" spans="1:14" ht="33.75" customHeight="1">
      <c r="A10" s="30" t="s">
        <v>82</v>
      </c>
      <c r="B10" s="31" t="s">
        <v>83</v>
      </c>
      <c r="C10" s="30" t="s">
        <v>84</v>
      </c>
      <c r="D10" s="12" t="s">
        <v>85</v>
      </c>
      <c r="E10" s="11">
        <v>2</v>
      </c>
      <c r="F10" s="11">
        <v>1</v>
      </c>
      <c r="G10" s="11" t="s">
        <v>19</v>
      </c>
      <c r="H10" s="11" t="s">
        <v>58</v>
      </c>
      <c r="I10" s="13">
        <v>42833</v>
      </c>
      <c r="J10" s="11" t="s">
        <v>86</v>
      </c>
      <c r="K10" s="10"/>
      <c r="M10" t="s">
        <v>39</v>
      </c>
      <c r="N10">
        <f>SUMIFS(E:E,G:G,"BRK")</f>
        <v>4</v>
      </c>
    </row>
    <row r="11" spans="1:14" ht="33.75" customHeight="1">
      <c r="A11" s="30" t="s">
        <v>87</v>
      </c>
      <c r="B11" s="31" t="s">
        <v>83</v>
      </c>
      <c r="C11" s="30" t="s">
        <v>88</v>
      </c>
      <c r="D11" s="12" t="s">
        <v>89</v>
      </c>
      <c r="E11" s="11">
        <v>4</v>
      </c>
      <c r="F11" s="11">
        <v>2</v>
      </c>
      <c r="G11" s="11" t="s">
        <v>19</v>
      </c>
      <c r="H11" s="14" t="s">
        <v>58</v>
      </c>
      <c r="I11" s="16">
        <v>42833</v>
      </c>
      <c r="J11" s="11" t="s">
        <v>90</v>
      </c>
      <c r="K11" s="32"/>
      <c r="M11" s="22" t="s">
        <v>41</v>
      </c>
      <c r="N11" s="22">
        <f>SUMIFS(E:E,G:G,"SPC")</f>
        <v>0</v>
      </c>
    </row>
    <row r="12" spans="1:14" ht="33.75" customHeight="1">
      <c r="A12" s="17">
        <v>9</v>
      </c>
      <c r="B12" s="11" t="s">
        <v>91</v>
      </c>
      <c r="C12" s="11" t="s">
        <v>92</v>
      </c>
      <c r="D12" s="12" t="s">
        <v>93</v>
      </c>
      <c r="E12" s="11">
        <v>4</v>
      </c>
      <c r="F12" s="11">
        <v>1</v>
      </c>
      <c r="G12" s="11" t="s">
        <v>19</v>
      </c>
      <c r="H12" s="11" t="s">
        <v>58</v>
      </c>
      <c r="I12" s="13">
        <v>42833</v>
      </c>
      <c r="J12" s="11" t="s">
        <v>94</v>
      </c>
      <c r="K12" s="27" t="s">
        <v>95</v>
      </c>
      <c r="M12" s="23" t="s">
        <v>44</v>
      </c>
      <c r="N12" s="23">
        <f>SUMIFS(E:E,G:G,"H")</f>
        <v>0</v>
      </c>
    </row>
    <row r="13" spans="1:14" ht="33.75" customHeight="1">
      <c r="A13" s="10">
        <v>10</v>
      </c>
      <c r="B13" s="11" t="s">
        <v>96</v>
      </c>
      <c r="C13" s="11">
        <v>99331</v>
      </c>
      <c r="D13" s="12" t="s">
        <v>97</v>
      </c>
      <c r="E13" s="11">
        <v>2</v>
      </c>
      <c r="F13" s="11">
        <v>1</v>
      </c>
      <c r="G13" s="11" t="s">
        <v>24</v>
      </c>
      <c r="H13" s="11" t="s">
        <v>58</v>
      </c>
      <c r="I13" s="13">
        <v>42833</v>
      </c>
      <c r="J13" s="11" t="s">
        <v>98</v>
      </c>
      <c r="K13" s="27" t="s">
        <v>99</v>
      </c>
      <c r="M13" s="23"/>
      <c r="N13" s="23"/>
    </row>
    <row r="14" spans="1:14" ht="33.75" customHeight="1">
      <c r="A14" s="17">
        <v>11</v>
      </c>
      <c r="B14" s="11" t="s">
        <v>100</v>
      </c>
      <c r="C14" s="11" t="s">
        <v>101</v>
      </c>
      <c r="D14" s="12" t="s">
        <v>102</v>
      </c>
      <c r="E14" s="11">
        <v>2</v>
      </c>
      <c r="F14" s="11">
        <v>1</v>
      </c>
      <c r="G14" s="33" t="s">
        <v>103</v>
      </c>
      <c r="H14" s="11" t="s">
        <v>58</v>
      </c>
      <c r="I14" s="13">
        <v>42833</v>
      </c>
      <c r="J14" s="14" t="s">
        <v>104</v>
      </c>
      <c r="K14" s="34"/>
      <c r="M14" s="24" t="s">
        <v>50</v>
      </c>
      <c r="N14" s="24">
        <f>SUM(M4:N12)</f>
        <v>53</v>
      </c>
    </row>
    <row r="15" spans="1:14" ht="33.75" customHeight="1">
      <c r="A15" s="742" t="s">
        <v>1584</v>
      </c>
      <c r="B15" s="102" t="s">
        <v>105</v>
      </c>
      <c r="C15" s="102">
        <v>99488</v>
      </c>
      <c r="D15" s="15" t="s">
        <v>106</v>
      </c>
      <c r="E15" s="14">
        <v>2</v>
      </c>
      <c r="F15" s="14">
        <v>1</v>
      </c>
      <c r="G15" s="14" t="s">
        <v>103</v>
      </c>
      <c r="H15" s="14" t="s">
        <v>58</v>
      </c>
      <c r="I15" s="16">
        <v>42833</v>
      </c>
      <c r="J15" s="14" t="s">
        <v>107</v>
      </c>
      <c r="K15" s="26" t="s">
        <v>108</v>
      </c>
    </row>
    <row r="16" spans="1:14" ht="33.75" customHeight="1">
      <c r="A16" s="102" t="s">
        <v>1585</v>
      </c>
      <c r="B16" s="102" t="s">
        <v>105</v>
      </c>
      <c r="C16" s="102">
        <v>99488</v>
      </c>
      <c r="D16" s="15" t="s">
        <v>106</v>
      </c>
      <c r="E16" s="14">
        <v>2</v>
      </c>
      <c r="F16" s="14">
        <v>0</v>
      </c>
      <c r="G16" s="14" t="s">
        <v>19</v>
      </c>
      <c r="H16" s="14"/>
      <c r="I16" s="16"/>
      <c r="J16" s="14"/>
      <c r="K16" s="20" t="s">
        <v>1586</v>
      </c>
    </row>
    <row r="17" spans="1:13" ht="33.75" customHeight="1">
      <c r="A17" s="17">
        <v>13</v>
      </c>
      <c r="B17" s="14" t="s">
        <v>100</v>
      </c>
      <c r="C17" s="14" t="s">
        <v>109</v>
      </c>
      <c r="D17" s="15" t="s">
        <v>110</v>
      </c>
      <c r="E17" s="14">
        <v>2</v>
      </c>
      <c r="F17" s="14">
        <v>1</v>
      </c>
      <c r="G17" s="14" t="s">
        <v>19</v>
      </c>
      <c r="H17" s="14" t="s">
        <v>58</v>
      </c>
      <c r="I17" s="16">
        <v>42833</v>
      </c>
      <c r="J17" s="14" t="s">
        <v>111</v>
      </c>
      <c r="K17" s="35"/>
    </row>
    <row r="18" spans="1:13" ht="33.75" customHeight="1">
      <c r="A18" s="10">
        <v>14</v>
      </c>
      <c r="B18" s="14" t="s">
        <v>112</v>
      </c>
      <c r="C18" s="14" t="s">
        <v>113</v>
      </c>
      <c r="D18" s="15" t="s">
        <v>114</v>
      </c>
      <c r="E18" s="14">
        <v>3</v>
      </c>
      <c r="F18" s="14">
        <v>1</v>
      </c>
      <c r="G18" s="14" t="s">
        <v>24</v>
      </c>
      <c r="H18" s="14" t="s">
        <v>58</v>
      </c>
      <c r="I18" s="16">
        <v>42833</v>
      </c>
      <c r="J18" s="14" t="s">
        <v>115</v>
      </c>
      <c r="K18" s="36" t="s">
        <v>116</v>
      </c>
      <c r="M18" s="37"/>
    </row>
    <row r="19" spans="1:13" ht="33.75" customHeight="1">
      <c r="A19" s="17">
        <v>15</v>
      </c>
      <c r="B19" s="11" t="s">
        <v>117</v>
      </c>
      <c r="C19" s="11">
        <v>500130</v>
      </c>
      <c r="D19" s="12" t="s">
        <v>118</v>
      </c>
      <c r="E19" s="11">
        <v>1</v>
      </c>
      <c r="F19" s="11">
        <v>1</v>
      </c>
      <c r="G19" s="11" t="s">
        <v>24</v>
      </c>
      <c r="H19" s="11" t="s">
        <v>58</v>
      </c>
      <c r="I19" s="13">
        <v>42833</v>
      </c>
      <c r="J19" s="11" t="s">
        <v>119</v>
      </c>
    </row>
    <row r="20" spans="1:13" ht="33.75" customHeight="1">
      <c r="A20" s="17">
        <v>16</v>
      </c>
      <c r="B20" s="14" t="s">
        <v>100</v>
      </c>
      <c r="C20" s="14" t="s">
        <v>121</v>
      </c>
      <c r="D20" s="15" t="s">
        <v>122</v>
      </c>
      <c r="E20" s="14">
        <v>2</v>
      </c>
      <c r="F20" s="14">
        <v>1</v>
      </c>
      <c r="G20" s="14" t="s">
        <v>24</v>
      </c>
      <c r="H20" s="14" t="s">
        <v>58</v>
      </c>
      <c r="I20" s="16">
        <v>42833</v>
      </c>
      <c r="J20" s="14" t="s">
        <v>123</v>
      </c>
      <c r="K20" s="27" t="s">
        <v>120</v>
      </c>
    </row>
    <row r="21" spans="1:13" ht="33.75" customHeight="1">
      <c r="A21" s="11">
        <v>17</v>
      </c>
      <c r="B21" s="38" t="s">
        <v>31</v>
      </c>
      <c r="C21" s="11" t="s">
        <v>124</v>
      </c>
      <c r="D21" s="12" t="s">
        <v>125</v>
      </c>
      <c r="E21" s="11">
        <v>1</v>
      </c>
      <c r="F21" s="11">
        <v>1</v>
      </c>
      <c r="G21" s="11" t="s">
        <v>19</v>
      </c>
      <c r="H21" s="11" t="s">
        <v>58</v>
      </c>
      <c r="I21" s="13">
        <v>42833</v>
      </c>
      <c r="J21" s="11" t="s">
        <v>71</v>
      </c>
      <c r="K21" s="11"/>
    </row>
    <row r="22" spans="1:13" ht="33.75" customHeight="1">
      <c r="A22" s="11">
        <v>18</v>
      </c>
      <c r="B22" s="38" t="s">
        <v>126</v>
      </c>
      <c r="C22" s="11" t="s">
        <v>127</v>
      </c>
      <c r="D22" s="12" t="s">
        <v>128</v>
      </c>
      <c r="E22" s="11">
        <v>3</v>
      </c>
      <c r="F22" s="11">
        <v>1</v>
      </c>
      <c r="G22" s="11" t="s">
        <v>19</v>
      </c>
      <c r="H22" s="11" t="s">
        <v>58</v>
      </c>
      <c r="I22" s="13">
        <v>42833</v>
      </c>
      <c r="J22" s="11" t="s">
        <v>129</v>
      </c>
      <c r="K22" s="11" t="s">
        <v>130</v>
      </c>
    </row>
    <row r="23" spans="1:13" ht="33.75" customHeight="1">
      <c r="A23" s="11"/>
      <c r="B23" s="38"/>
      <c r="C23" s="11"/>
      <c r="D23" s="12"/>
      <c r="E23" s="11"/>
      <c r="F23" s="11"/>
      <c r="G23" s="11"/>
      <c r="H23" s="11"/>
      <c r="I23" s="11"/>
      <c r="J23" s="11"/>
      <c r="K23" s="11"/>
    </row>
    <row r="24" spans="1:13" ht="33.75" customHeight="1">
      <c r="A24" s="11"/>
      <c r="B24" s="38"/>
      <c r="C24" s="11"/>
      <c r="D24" s="12"/>
      <c r="E24" s="39">
        <f>SUM(E3:E23)</f>
        <v>53</v>
      </c>
      <c r="F24" s="39">
        <f>SUM(F3:F23)</f>
        <v>22</v>
      </c>
      <c r="G24" s="11"/>
      <c r="H24" s="11"/>
      <c r="I24" s="11"/>
      <c r="J24" s="11"/>
      <c r="K24" s="11"/>
    </row>
    <row r="25" spans="1:13" ht="33.75" customHeight="1">
      <c r="A25" s="10"/>
      <c r="B25" s="11"/>
      <c r="C25" s="11"/>
      <c r="D25" s="12"/>
      <c r="E25" s="11"/>
      <c r="F25" s="11"/>
      <c r="G25" s="10"/>
      <c r="H25" s="11"/>
      <c r="I25" s="11"/>
      <c r="J25" s="11"/>
      <c r="K25" s="10"/>
    </row>
    <row r="26" spans="1:13" ht="33.75" customHeight="1">
      <c r="A26" s="10"/>
      <c r="B26" s="11"/>
      <c r="C26" s="11"/>
      <c r="D26" s="12"/>
      <c r="E26" s="11"/>
      <c r="F26" s="11"/>
      <c r="G26" s="10"/>
      <c r="H26" s="11"/>
      <c r="I26" s="11"/>
      <c r="J26" s="11"/>
      <c r="K26" s="10"/>
    </row>
    <row r="27" spans="1:13" ht="33.75" customHeight="1">
      <c r="A27" s="10"/>
      <c r="B27" s="11"/>
      <c r="C27" s="11"/>
      <c r="D27" s="12"/>
      <c r="E27" s="11"/>
      <c r="F27" s="11"/>
      <c r="G27" s="10"/>
      <c r="H27" s="11"/>
      <c r="I27" s="11"/>
      <c r="J27" s="11"/>
      <c r="K27" s="10"/>
    </row>
  </sheetData>
  <customSheetViews>
    <customSheetView guid="{AA44E4F0-677A-F74C-AC1B-ACAC8B70C1FF}" scale="80" topLeftCell="A4">
      <selection activeCell="C15" sqref="C15"/>
    </customSheetView>
    <customSheetView guid="{5246E692-162D-4111-9D4A-F15DE95A35DE}" scale="80">
      <selection activeCell="Q17" sqref="Q17"/>
    </customSheetView>
    <customSheetView guid="{41CE7307-71A6-4591-8A98-2D119D51401C}" scale="80">
      <selection activeCell="Q17" sqref="Q17"/>
    </customSheetView>
    <customSheetView guid="{B59CC80C-E336-4CC7-9648-E1EA96701BC7}" scale="80">
      <selection activeCell="G21" sqref="G21"/>
    </customSheetView>
    <customSheetView guid="{8565FD63-AFC0-4175-82F0-0C259B8EF6A2}" scale="80">
      <selection activeCell="G21" sqref="G21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70" zoomScaleNormal="70" zoomScalePageLayoutView="70" workbookViewId="0">
      <selection activeCell="K17" sqref="K17"/>
    </sheetView>
  </sheetViews>
  <sheetFormatPr baseColWidth="10" defaultColWidth="8.83203125" defaultRowHeight="35.25" customHeight="1" x14ac:dyDescent="0"/>
  <cols>
    <col min="2" max="2" width="32" customWidth="1"/>
    <col min="3" max="3" width="30.83203125" customWidth="1"/>
    <col min="4" max="4" width="37.83203125" customWidth="1"/>
    <col min="5" max="5" width="11.664062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0.6640625" customWidth="1"/>
    <col min="13" max="13" width="18.1640625" customWidth="1"/>
  </cols>
  <sheetData>
    <row r="1" spans="1:15" ht="35.25" customHeight="1" thickBot="1">
      <c r="A1" s="769" t="s">
        <v>0</v>
      </c>
      <c r="B1" s="770"/>
      <c r="C1" s="770"/>
      <c r="D1" s="770"/>
      <c r="E1" s="770"/>
      <c r="F1" s="770"/>
      <c r="G1" s="758" t="s">
        <v>131</v>
      </c>
      <c r="H1" s="758"/>
      <c r="I1" s="758"/>
      <c r="J1" s="760"/>
      <c r="K1" s="761"/>
    </row>
    <row r="2" spans="1:15" ht="35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58</v>
      </c>
    </row>
    <row r="3" spans="1:15" ht="35.25" customHeight="1">
      <c r="A3" s="6"/>
      <c r="B3" s="6" t="s">
        <v>195</v>
      </c>
      <c r="C3" s="6"/>
      <c r="D3" s="7"/>
      <c r="E3" s="6"/>
      <c r="F3" s="6"/>
      <c r="G3" s="6"/>
      <c r="H3" s="6"/>
      <c r="I3" s="8"/>
      <c r="J3" s="6"/>
      <c r="K3" s="6"/>
      <c r="M3" s="9" t="s">
        <v>15</v>
      </c>
      <c r="N3" s="9">
        <f>N2-N14</f>
        <v>3</v>
      </c>
      <c r="O3" s="40"/>
    </row>
    <row r="4" spans="1:15" ht="35.25" customHeight="1">
      <c r="A4" s="10">
        <v>1</v>
      </c>
      <c r="B4" s="14" t="s">
        <v>31</v>
      </c>
      <c r="C4" s="11" t="s">
        <v>196</v>
      </c>
      <c r="D4" s="12" t="s">
        <v>197</v>
      </c>
      <c r="E4" s="11">
        <v>5</v>
      </c>
      <c r="F4" s="11">
        <v>2</v>
      </c>
      <c r="G4" s="11" t="s">
        <v>198</v>
      </c>
      <c r="H4" s="14" t="s">
        <v>135</v>
      </c>
      <c r="I4" s="16">
        <v>42468</v>
      </c>
      <c r="J4" s="14" t="s">
        <v>71</v>
      </c>
      <c r="K4" s="10"/>
      <c r="M4" t="s">
        <v>21</v>
      </c>
      <c r="N4">
        <f>SUMIFS(E:E,G:G,"CTT")</f>
        <v>23</v>
      </c>
    </row>
    <row r="5" spans="1:15" ht="35.25" customHeight="1">
      <c r="A5" s="10">
        <v>2</v>
      </c>
      <c r="B5" s="11" t="s">
        <v>31</v>
      </c>
      <c r="C5" s="11" t="s">
        <v>199</v>
      </c>
      <c r="D5" s="12" t="s">
        <v>200</v>
      </c>
      <c r="E5" s="11">
        <v>2</v>
      </c>
      <c r="F5" s="11">
        <v>1</v>
      </c>
      <c r="G5" s="11" t="s">
        <v>198</v>
      </c>
      <c r="H5" s="11" t="s">
        <v>135</v>
      </c>
      <c r="I5" s="13">
        <v>42833</v>
      </c>
      <c r="J5" s="11" t="s">
        <v>71</v>
      </c>
      <c r="K5" s="43"/>
      <c r="M5" t="s">
        <v>25</v>
      </c>
      <c r="N5">
        <f>SUMIFS(E:E,G:G,"FLU")</f>
        <v>0</v>
      </c>
    </row>
    <row r="6" spans="1:15" ht="35.25" customHeight="1">
      <c r="A6" s="10">
        <v>3</v>
      </c>
      <c r="B6" s="11" t="s">
        <v>31</v>
      </c>
      <c r="C6" s="11" t="s">
        <v>201</v>
      </c>
      <c r="D6" s="12" t="s">
        <v>202</v>
      </c>
      <c r="E6" s="11">
        <v>2</v>
      </c>
      <c r="F6" s="11">
        <v>1</v>
      </c>
      <c r="G6" s="10" t="s">
        <v>203</v>
      </c>
      <c r="H6" s="11" t="s">
        <v>135</v>
      </c>
      <c r="I6" s="13">
        <v>42833</v>
      </c>
      <c r="J6" s="11" t="s">
        <v>71</v>
      </c>
      <c r="K6" s="10" t="s">
        <v>204</v>
      </c>
      <c r="M6" t="s">
        <v>30</v>
      </c>
      <c r="N6">
        <f>SUMIFS(E:E,G:G,"JCC")</f>
        <v>27</v>
      </c>
    </row>
    <row r="7" spans="1:15" ht="35.25" customHeight="1">
      <c r="A7" s="10">
        <v>4</v>
      </c>
      <c r="B7" s="11" t="s">
        <v>31</v>
      </c>
      <c r="C7" s="11" t="s">
        <v>205</v>
      </c>
      <c r="D7" s="12" t="s">
        <v>206</v>
      </c>
      <c r="E7" s="11">
        <v>3</v>
      </c>
      <c r="F7" s="11">
        <v>1</v>
      </c>
      <c r="G7" s="10" t="s">
        <v>198</v>
      </c>
      <c r="H7" s="11" t="s">
        <v>135</v>
      </c>
      <c r="I7" s="13">
        <v>42833</v>
      </c>
      <c r="J7" s="11" t="s">
        <v>71</v>
      </c>
      <c r="K7" s="10"/>
      <c r="M7" t="s">
        <v>34</v>
      </c>
      <c r="N7">
        <f>SUMIFS(E:E,G:G,"EDI")</f>
        <v>0</v>
      </c>
    </row>
    <row r="8" spans="1:15" ht="35.25" customHeight="1">
      <c r="A8" s="10">
        <v>5</v>
      </c>
      <c r="B8" s="11" t="s">
        <v>31</v>
      </c>
      <c r="C8" s="11" t="s">
        <v>207</v>
      </c>
      <c r="D8" s="12" t="s">
        <v>208</v>
      </c>
      <c r="E8" s="11">
        <v>2</v>
      </c>
      <c r="F8" s="11">
        <v>1</v>
      </c>
      <c r="G8" s="10" t="s">
        <v>203</v>
      </c>
      <c r="H8" s="11" t="s">
        <v>135</v>
      </c>
      <c r="I8" s="13">
        <v>42833</v>
      </c>
      <c r="J8" s="11" t="s">
        <v>71</v>
      </c>
      <c r="K8" s="10"/>
      <c r="M8" t="s">
        <v>37</v>
      </c>
      <c r="N8">
        <f>SUMIFS(E:E,G:G,"par")</f>
        <v>5</v>
      </c>
    </row>
    <row r="9" spans="1:15" ht="35.25" customHeight="1">
      <c r="A9" s="10">
        <v>6</v>
      </c>
      <c r="B9" s="27" t="s">
        <v>178</v>
      </c>
      <c r="C9" s="44" t="s">
        <v>209</v>
      </c>
      <c r="D9" s="12" t="s">
        <v>210</v>
      </c>
      <c r="E9" s="11">
        <v>3</v>
      </c>
      <c r="F9" s="11">
        <v>1</v>
      </c>
      <c r="G9" s="10" t="s">
        <v>198</v>
      </c>
      <c r="H9" s="11" t="s">
        <v>135</v>
      </c>
      <c r="I9" s="13">
        <v>42833</v>
      </c>
      <c r="J9" s="11" t="s">
        <v>211</v>
      </c>
      <c r="K9" s="10"/>
      <c r="M9" t="s">
        <v>38</v>
      </c>
      <c r="N9">
        <f>SUMIFS(E:E,G:G,"phi")</f>
        <v>0</v>
      </c>
    </row>
    <row r="10" spans="1:15" ht="35.25" customHeight="1">
      <c r="A10" s="10">
        <v>7</v>
      </c>
      <c r="B10" s="11" t="s">
        <v>31</v>
      </c>
      <c r="C10" s="11" t="s">
        <v>212</v>
      </c>
      <c r="D10" s="12" t="s">
        <v>213</v>
      </c>
      <c r="E10" s="11">
        <v>4</v>
      </c>
      <c r="F10" s="11">
        <v>1</v>
      </c>
      <c r="G10" s="10" t="s">
        <v>198</v>
      </c>
      <c r="H10" s="11" t="s">
        <v>135</v>
      </c>
      <c r="I10" s="13">
        <v>42833</v>
      </c>
      <c r="J10" s="11" t="s">
        <v>71</v>
      </c>
      <c r="K10" s="10"/>
      <c r="M10" t="s">
        <v>39</v>
      </c>
      <c r="N10">
        <f>SUMIFS(E:E,G:G,"BRK")</f>
        <v>0</v>
      </c>
    </row>
    <row r="11" spans="1:15" ht="35.25" customHeight="1">
      <c r="A11" s="10">
        <v>8</v>
      </c>
      <c r="B11" s="11" t="s">
        <v>31</v>
      </c>
      <c r="C11" s="14" t="s">
        <v>214</v>
      </c>
      <c r="D11" s="15" t="s">
        <v>215</v>
      </c>
      <c r="E11" s="14">
        <v>2</v>
      </c>
      <c r="F11" s="14">
        <v>1</v>
      </c>
      <c r="G11" s="14" t="s">
        <v>198</v>
      </c>
      <c r="H11" s="14" t="s">
        <v>135</v>
      </c>
      <c r="I11" s="16">
        <v>42833</v>
      </c>
      <c r="J11" s="14" t="s">
        <v>71</v>
      </c>
      <c r="K11" s="17"/>
      <c r="M11" s="22" t="s">
        <v>41</v>
      </c>
      <c r="N11" s="22">
        <f>SUMIFS(E:E,G:G,"SPC")</f>
        <v>0</v>
      </c>
    </row>
    <row r="12" spans="1:15" ht="35.25" customHeight="1">
      <c r="A12" s="10">
        <v>9</v>
      </c>
      <c r="B12" s="29" t="s">
        <v>216</v>
      </c>
      <c r="C12" s="29" t="s">
        <v>217</v>
      </c>
      <c r="D12" s="42" t="s">
        <v>218</v>
      </c>
      <c r="E12" s="11">
        <v>3</v>
      </c>
      <c r="F12" s="11">
        <v>1</v>
      </c>
      <c r="G12" s="11" t="s">
        <v>19</v>
      </c>
      <c r="H12" s="11" t="s">
        <v>135</v>
      </c>
      <c r="I12" s="13">
        <v>42833</v>
      </c>
      <c r="J12" s="11" t="s">
        <v>219</v>
      </c>
      <c r="K12" s="11"/>
      <c r="M12" s="23" t="s">
        <v>44</v>
      </c>
      <c r="N12" s="23">
        <f>SUMIFS(E:E,G:G,"H")</f>
        <v>0</v>
      </c>
    </row>
    <row r="13" spans="1:15" ht="35.25" customHeight="1">
      <c r="A13" s="10">
        <v>10</v>
      </c>
      <c r="B13" s="11" t="s">
        <v>31</v>
      </c>
      <c r="C13" s="11" t="s">
        <v>220</v>
      </c>
      <c r="D13" s="12" t="s">
        <v>221</v>
      </c>
      <c r="E13" s="11">
        <v>2</v>
      </c>
      <c r="F13" s="11">
        <v>1</v>
      </c>
      <c r="G13" s="10" t="s">
        <v>19</v>
      </c>
      <c r="H13" s="11" t="s">
        <v>135</v>
      </c>
      <c r="I13" s="13">
        <v>42833</v>
      </c>
      <c r="J13" s="14" t="s">
        <v>71</v>
      </c>
      <c r="K13" s="17"/>
      <c r="M13" s="23"/>
      <c r="N13" s="23"/>
    </row>
    <row r="14" spans="1:15" ht="35.25" customHeight="1">
      <c r="A14" s="10">
        <v>11</v>
      </c>
      <c r="B14" s="11" t="s">
        <v>31</v>
      </c>
      <c r="C14" s="11" t="s">
        <v>222</v>
      </c>
      <c r="D14" s="12" t="s">
        <v>223</v>
      </c>
      <c r="E14" s="11">
        <v>3</v>
      </c>
      <c r="F14" s="11">
        <v>1</v>
      </c>
      <c r="G14" s="11" t="s">
        <v>19</v>
      </c>
      <c r="H14" s="11" t="s">
        <v>135</v>
      </c>
      <c r="I14" s="13">
        <v>42833</v>
      </c>
      <c r="J14" s="13" t="s">
        <v>71</v>
      </c>
      <c r="K14" s="10"/>
      <c r="M14" s="24" t="s">
        <v>50</v>
      </c>
      <c r="N14" s="24">
        <f>SUM(M4:N12)</f>
        <v>55</v>
      </c>
    </row>
    <row r="15" spans="1:15" ht="35.25" customHeight="1">
      <c r="A15" s="10">
        <v>12</v>
      </c>
      <c r="B15" s="11" t="s">
        <v>31</v>
      </c>
      <c r="C15" s="11" t="s">
        <v>224</v>
      </c>
      <c r="D15" s="12" t="s">
        <v>225</v>
      </c>
      <c r="E15" s="11">
        <v>4</v>
      </c>
      <c r="F15" s="11">
        <v>1</v>
      </c>
      <c r="G15" s="11" t="s">
        <v>19</v>
      </c>
      <c r="H15" s="11" t="s">
        <v>135</v>
      </c>
      <c r="I15" s="13">
        <v>42833</v>
      </c>
      <c r="J15" s="13" t="s">
        <v>71</v>
      </c>
      <c r="K15" s="10"/>
    </row>
    <row r="16" spans="1:15" ht="35.25" customHeight="1">
      <c r="A16" s="10">
        <v>13</v>
      </c>
      <c r="B16" s="11" t="s">
        <v>31</v>
      </c>
      <c r="C16" s="11" t="s">
        <v>226</v>
      </c>
      <c r="D16" s="12" t="s">
        <v>227</v>
      </c>
      <c r="E16" s="11">
        <v>3</v>
      </c>
      <c r="F16" s="11">
        <v>1</v>
      </c>
      <c r="G16" s="10" t="s">
        <v>19</v>
      </c>
      <c r="H16" s="11" t="s">
        <v>135</v>
      </c>
      <c r="I16" s="13">
        <v>42833</v>
      </c>
      <c r="J16" s="11" t="s">
        <v>71</v>
      </c>
      <c r="K16" s="10"/>
      <c r="M16" t="s">
        <v>172</v>
      </c>
    </row>
    <row r="17" spans="1:11" ht="35.25" customHeight="1">
      <c r="A17" s="10">
        <v>14</v>
      </c>
      <c r="B17" s="14" t="s">
        <v>31</v>
      </c>
      <c r="C17" s="14" t="s">
        <v>228</v>
      </c>
      <c r="D17" s="15" t="s">
        <v>229</v>
      </c>
      <c r="E17" s="14">
        <v>2</v>
      </c>
      <c r="F17" s="14">
        <v>1</v>
      </c>
      <c r="G17" s="14" t="s">
        <v>19</v>
      </c>
      <c r="H17" s="14" t="s">
        <v>135</v>
      </c>
      <c r="I17" s="16">
        <v>42833</v>
      </c>
      <c r="J17" s="14" t="s">
        <v>71</v>
      </c>
      <c r="K17" s="17"/>
    </row>
    <row r="18" spans="1:11" ht="35.25" customHeight="1">
      <c r="A18" s="10">
        <v>15</v>
      </c>
      <c r="B18" s="14" t="s">
        <v>31</v>
      </c>
      <c r="C18" s="14" t="s">
        <v>230</v>
      </c>
      <c r="D18" s="15" t="s">
        <v>231</v>
      </c>
      <c r="E18" s="14">
        <v>3</v>
      </c>
      <c r="F18" s="14">
        <v>2</v>
      </c>
      <c r="G18" s="14" t="s">
        <v>19</v>
      </c>
      <c r="H18" s="14" t="s">
        <v>135</v>
      </c>
      <c r="I18" s="16">
        <v>42833</v>
      </c>
      <c r="J18" s="14" t="s">
        <v>71</v>
      </c>
      <c r="K18" s="17"/>
    </row>
    <row r="19" spans="1:11" ht="35.25" customHeight="1">
      <c r="A19" s="10">
        <v>16</v>
      </c>
      <c r="B19" s="14" t="s">
        <v>31</v>
      </c>
      <c r="C19" s="14" t="s">
        <v>232</v>
      </c>
      <c r="D19" s="15" t="s">
        <v>233</v>
      </c>
      <c r="E19" s="14">
        <v>3</v>
      </c>
      <c r="F19" s="14">
        <v>1</v>
      </c>
      <c r="G19" s="14" t="s">
        <v>198</v>
      </c>
      <c r="H19" s="14" t="s">
        <v>135</v>
      </c>
      <c r="I19" s="16">
        <v>42833</v>
      </c>
      <c r="J19" s="14" t="s">
        <v>71</v>
      </c>
      <c r="K19" s="17"/>
    </row>
    <row r="20" spans="1:11" ht="35.25" customHeight="1">
      <c r="A20" s="10">
        <v>17</v>
      </c>
      <c r="B20" s="11" t="s">
        <v>31</v>
      </c>
      <c r="C20" s="14" t="s">
        <v>234</v>
      </c>
      <c r="D20" s="15" t="s">
        <v>235</v>
      </c>
      <c r="E20" s="14">
        <v>3</v>
      </c>
      <c r="F20" s="14">
        <v>1</v>
      </c>
      <c r="G20" s="14" t="s">
        <v>198</v>
      </c>
      <c r="H20" s="11" t="s">
        <v>135</v>
      </c>
      <c r="I20" s="13">
        <v>42833</v>
      </c>
      <c r="J20" s="11" t="s">
        <v>71</v>
      </c>
      <c r="K20" s="17"/>
    </row>
    <row r="21" spans="1:11" ht="35.25" customHeight="1">
      <c r="A21" s="10">
        <v>18</v>
      </c>
      <c r="B21" s="11" t="s">
        <v>31</v>
      </c>
      <c r="C21" s="11" t="s">
        <v>236</v>
      </c>
      <c r="D21" s="12" t="s">
        <v>237</v>
      </c>
      <c r="E21" s="11">
        <v>1</v>
      </c>
      <c r="F21" s="11">
        <v>1</v>
      </c>
      <c r="G21" s="11" t="s">
        <v>203</v>
      </c>
      <c r="H21" s="11" t="s">
        <v>135</v>
      </c>
      <c r="I21" s="13">
        <v>42833</v>
      </c>
      <c r="J21" s="13" t="s">
        <v>71</v>
      </c>
      <c r="K21" s="11"/>
    </row>
    <row r="22" spans="1:11" ht="35.25" customHeight="1">
      <c r="A22" s="10">
        <v>19</v>
      </c>
      <c r="B22" s="27" t="s">
        <v>238</v>
      </c>
      <c r="C22" s="27" t="s">
        <v>239</v>
      </c>
      <c r="D22" s="12" t="s">
        <v>240</v>
      </c>
      <c r="E22" s="11">
        <v>3</v>
      </c>
      <c r="F22" s="11">
        <v>1</v>
      </c>
      <c r="G22" s="11" t="s">
        <v>19</v>
      </c>
      <c r="H22" s="11" t="s">
        <v>135</v>
      </c>
      <c r="I22" s="13">
        <v>42833</v>
      </c>
      <c r="J22" s="13" t="s">
        <v>241</v>
      </c>
      <c r="K22" s="11" t="s">
        <v>242</v>
      </c>
    </row>
    <row r="23" spans="1:11" ht="35.25" customHeight="1">
      <c r="A23" s="10">
        <v>20</v>
      </c>
      <c r="B23" s="11" t="s">
        <v>187</v>
      </c>
      <c r="C23" s="11" t="s">
        <v>243</v>
      </c>
      <c r="D23" s="12" t="s">
        <v>244</v>
      </c>
      <c r="E23" s="11">
        <v>2</v>
      </c>
      <c r="F23" s="11">
        <v>1</v>
      </c>
      <c r="G23" s="11" t="s">
        <v>198</v>
      </c>
      <c r="H23" s="11" t="s">
        <v>135</v>
      </c>
      <c r="I23" s="13">
        <v>42833</v>
      </c>
      <c r="J23" s="13" t="s">
        <v>245</v>
      </c>
      <c r="K23" s="10"/>
    </row>
    <row r="24" spans="1:11" ht="35.25" customHeight="1">
      <c r="A24" s="17"/>
      <c r="B24" s="14"/>
      <c r="C24" s="14"/>
      <c r="D24" s="15"/>
      <c r="E24" s="14"/>
      <c r="F24" s="14"/>
      <c r="G24" s="14"/>
      <c r="H24" s="14"/>
      <c r="I24" s="16"/>
      <c r="J24" s="16"/>
      <c r="K24" s="17"/>
    </row>
    <row r="25" spans="1:11" ht="35.25" customHeight="1">
      <c r="A25" s="17"/>
      <c r="B25" s="14"/>
      <c r="C25" s="14"/>
      <c r="D25" s="15"/>
      <c r="E25" s="45">
        <f>SUM(E4:E23)</f>
        <v>55</v>
      </c>
      <c r="F25" s="45">
        <f>SUM(F4:F23)</f>
        <v>22</v>
      </c>
      <c r="G25" s="14"/>
      <c r="H25" s="14"/>
      <c r="I25" s="16"/>
      <c r="J25" s="14"/>
      <c r="K25" s="17"/>
    </row>
    <row r="26" spans="1:11" ht="35.25" customHeight="1">
      <c r="A26" s="17"/>
      <c r="B26" s="14"/>
      <c r="C26" s="14"/>
      <c r="D26" s="15"/>
      <c r="E26" s="14"/>
      <c r="F26" s="14"/>
      <c r="G26" s="14"/>
      <c r="H26" s="14"/>
      <c r="I26" s="16"/>
      <c r="J26" s="14"/>
      <c r="K26" s="17"/>
    </row>
    <row r="27" spans="1:11" ht="35.25" customHeight="1">
      <c r="A27" s="11"/>
      <c r="B27" s="11"/>
      <c r="C27" s="11"/>
      <c r="D27" s="12"/>
      <c r="E27" s="11"/>
      <c r="F27" s="11"/>
      <c r="G27" s="11"/>
      <c r="H27" s="11"/>
      <c r="I27" s="13"/>
      <c r="J27" s="11"/>
      <c r="K27" s="11"/>
    </row>
    <row r="28" spans="1:11" ht="35.25" customHeight="1">
      <c r="A28" s="17"/>
      <c r="B28" s="14"/>
      <c r="C28" s="14"/>
      <c r="D28" s="15"/>
      <c r="E28" s="14"/>
      <c r="F28" s="14"/>
      <c r="G28" s="14"/>
      <c r="H28" s="14"/>
      <c r="I28" s="16"/>
      <c r="J28" s="14"/>
      <c r="K28" s="17"/>
    </row>
  </sheetData>
  <customSheetViews>
    <customSheetView guid="{AA44E4F0-677A-F74C-AC1B-ACAC8B70C1FF}" scale="70">
      <selection activeCell="K17" sqref="K17"/>
    </customSheetView>
    <customSheetView guid="{5246E692-162D-4111-9D4A-F15DE95A35DE}" scale="70">
      <selection activeCell="Q6" sqref="Q6"/>
    </customSheetView>
    <customSheetView guid="{41CE7307-71A6-4591-8A98-2D119D51401C}" scale="70">
      <selection activeCell="Q6" sqref="Q6"/>
    </customSheetView>
    <customSheetView guid="{B59CC80C-E336-4CC7-9648-E1EA96701BC7}" scale="70">
      <selection activeCell="N2" sqref="N2"/>
    </customSheetView>
    <customSheetView guid="{8565FD63-AFC0-4175-82F0-0C259B8EF6A2}" scale="70">
      <selection activeCell="N2" sqref="N2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C1" zoomScale="80" zoomScaleNormal="80" zoomScalePageLayoutView="80" workbookViewId="0">
      <selection activeCell="L20" sqref="L20"/>
    </sheetView>
  </sheetViews>
  <sheetFormatPr baseColWidth="10" defaultColWidth="8.83203125" defaultRowHeight="35.25" customHeight="1" x14ac:dyDescent="0"/>
  <cols>
    <col min="2" max="2" width="32" customWidth="1"/>
    <col min="3" max="3" width="30.83203125" customWidth="1"/>
    <col min="4" max="4" width="37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34.83203125" customWidth="1"/>
    <col min="13" max="13" width="18.1640625" customWidth="1"/>
  </cols>
  <sheetData>
    <row r="1" spans="1:15" ht="35.25" customHeight="1" thickBot="1">
      <c r="A1" s="769" t="s">
        <v>0</v>
      </c>
      <c r="B1" s="770"/>
      <c r="C1" s="770"/>
      <c r="D1" s="770"/>
      <c r="E1" s="770"/>
      <c r="F1" s="770"/>
      <c r="G1" s="758" t="s">
        <v>131</v>
      </c>
      <c r="H1" s="758"/>
      <c r="I1" s="758"/>
      <c r="J1" s="760"/>
      <c r="K1" s="761"/>
    </row>
    <row r="2" spans="1:15" ht="35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5" ht="35.25" customHeight="1">
      <c r="A3" s="6"/>
      <c r="B3" s="6" t="s">
        <v>132</v>
      </c>
      <c r="C3" s="6"/>
      <c r="D3" s="7"/>
      <c r="E3" s="6"/>
      <c r="F3" s="6"/>
      <c r="G3" s="6"/>
      <c r="H3" s="6"/>
      <c r="I3" s="8"/>
      <c r="J3" s="6"/>
      <c r="K3" s="6"/>
      <c r="M3" s="9" t="s">
        <v>15</v>
      </c>
      <c r="N3" s="9">
        <f>N2-N14</f>
        <v>4</v>
      </c>
      <c r="O3" s="40"/>
    </row>
    <row r="4" spans="1:15" ht="35.25" customHeight="1">
      <c r="A4" s="17">
        <v>1</v>
      </c>
      <c r="B4" s="14" t="s">
        <v>31</v>
      </c>
      <c r="C4" s="14" t="s">
        <v>133</v>
      </c>
      <c r="D4" s="15" t="s">
        <v>134</v>
      </c>
      <c r="E4" s="14">
        <v>2</v>
      </c>
      <c r="F4" s="14">
        <v>1</v>
      </c>
      <c r="G4" s="14" t="s">
        <v>19</v>
      </c>
      <c r="H4" s="14" t="s">
        <v>135</v>
      </c>
      <c r="I4" s="16">
        <v>42468</v>
      </c>
      <c r="J4" s="14" t="s">
        <v>71</v>
      </c>
      <c r="K4" s="17"/>
      <c r="M4" t="s">
        <v>21</v>
      </c>
      <c r="N4">
        <f>SUMIFS(E:E,G:G,"CTT")</f>
        <v>30</v>
      </c>
    </row>
    <row r="5" spans="1:15" ht="35.25" customHeight="1">
      <c r="A5" s="10">
        <v>2</v>
      </c>
      <c r="B5" s="11" t="s">
        <v>136</v>
      </c>
      <c r="C5" s="11" t="s">
        <v>137</v>
      </c>
      <c r="D5" s="28" t="s">
        <v>138</v>
      </c>
      <c r="E5" s="11">
        <v>3</v>
      </c>
      <c r="F5" s="11">
        <v>1</v>
      </c>
      <c r="G5" s="11" t="s">
        <v>19</v>
      </c>
      <c r="H5" s="11" t="s">
        <v>135</v>
      </c>
      <c r="I5" s="13">
        <v>42833</v>
      </c>
      <c r="J5" s="11" t="s">
        <v>139</v>
      </c>
      <c r="K5" s="10"/>
      <c r="M5" t="s">
        <v>25</v>
      </c>
      <c r="N5">
        <f>SUMIFS(E:E,G:G,"FLU")</f>
        <v>23</v>
      </c>
    </row>
    <row r="6" spans="1:15" ht="35.25" customHeight="1">
      <c r="A6" s="17">
        <v>3</v>
      </c>
      <c r="B6" s="11" t="s">
        <v>31</v>
      </c>
      <c r="C6" s="14" t="s">
        <v>140</v>
      </c>
      <c r="D6" s="15" t="s">
        <v>141</v>
      </c>
      <c r="E6" s="14">
        <v>4</v>
      </c>
      <c r="F6" s="14">
        <v>1</v>
      </c>
      <c r="G6" s="14" t="s">
        <v>19</v>
      </c>
      <c r="H6" s="11" t="s">
        <v>135</v>
      </c>
      <c r="I6" s="13">
        <v>42833</v>
      </c>
      <c r="J6" s="11" t="s">
        <v>71</v>
      </c>
      <c r="K6" s="17"/>
      <c r="M6" t="s">
        <v>30</v>
      </c>
      <c r="N6">
        <f>SUMIFS(E:E,G:G,"JCC")</f>
        <v>0</v>
      </c>
    </row>
    <row r="7" spans="1:15" ht="35.25" customHeight="1">
      <c r="A7" s="10">
        <v>4</v>
      </c>
      <c r="B7" s="14" t="s">
        <v>100</v>
      </c>
      <c r="C7" s="14" t="s">
        <v>142</v>
      </c>
      <c r="D7" s="15" t="s">
        <v>143</v>
      </c>
      <c r="E7" s="14">
        <v>3</v>
      </c>
      <c r="F7" s="14">
        <v>3</v>
      </c>
      <c r="G7" s="14" t="s">
        <v>19</v>
      </c>
      <c r="H7" s="14" t="s">
        <v>135</v>
      </c>
      <c r="I7" s="16">
        <v>42833</v>
      </c>
      <c r="J7" s="14" t="s">
        <v>144</v>
      </c>
      <c r="K7" s="17"/>
      <c r="M7" t="s">
        <v>34</v>
      </c>
      <c r="N7">
        <f>SUMIFS(E:E,G:G,"EDI")</f>
        <v>0</v>
      </c>
    </row>
    <row r="8" spans="1:15" ht="35.25" customHeight="1">
      <c r="A8" s="17">
        <v>5</v>
      </c>
      <c r="B8" s="11" t="s">
        <v>100</v>
      </c>
      <c r="C8" s="11" t="s">
        <v>145</v>
      </c>
      <c r="D8" s="12" t="s">
        <v>146</v>
      </c>
      <c r="E8" s="11">
        <v>3</v>
      </c>
      <c r="F8" s="11">
        <v>1</v>
      </c>
      <c r="G8" s="11" t="s">
        <v>24</v>
      </c>
      <c r="H8" s="11" t="s">
        <v>135</v>
      </c>
      <c r="I8" s="13">
        <v>42833</v>
      </c>
      <c r="J8" s="13" t="s">
        <v>147</v>
      </c>
      <c r="K8" s="10"/>
      <c r="M8" t="s">
        <v>37</v>
      </c>
      <c r="N8">
        <f>SUMIFS(E:E,G:G,"par")</f>
        <v>0</v>
      </c>
    </row>
    <row r="9" spans="1:15" ht="35.25" customHeight="1">
      <c r="A9" s="10">
        <v>6</v>
      </c>
      <c r="B9" s="11" t="s">
        <v>100</v>
      </c>
      <c r="C9" s="38" t="s">
        <v>148</v>
      </c>
      <c r="D9" s="12" t="s">
        <v>149</v>
      </c>
      <c r="E9" s="11">
        <v>2</v>
      </c>
      <c r="F9" s="11">
        <v>1</v>
      </c>
      <c r="G9" s="10" t="s">
        <v>19</v>
      </c>
      <c r="H9" s="11" t="s">
        <v>135</v>
      </c>
      <c r="I9" s="13">
        <v>42833</v>
      </c>
      <c r="J9" s="11" t="s">
        <v>150</v>
      </c>
      <c r="K9" s="10"/>
      <c r="M9" t="s">
        <v>38</v>
      </c>
      <c r="N9">
        <f>SUMIFS(E:E,G:G,"phi")</f>
        <v>0</v>
      </c>
    </row>
    <row r="10" spans="1:15" ht="35.25" customHeight="1">
      <c r="A10" s="17">
        <v>7</v>
      </c>
      <c r="B10" s="11" t="s">
        <v>31</v>
      </c>
      <c r="C10" s="11" t="s">
        <v>151</v>
      </c>
      <c r="D10" s="12" t="s">
        <v>152</v>
      </c>
      <c r="E10" s="11">
        <v>2</v>
      </c>
      <c r="F10" s="11">
        <v>1</v>
      </c>
      <c r="G10" s="10" t="s">
        <v>24</v>
      </c>
      <c r="H10" s="11" t="s">
        <v>135</v>
      </c>
      <c r="I10" s="13">
        <v>42833</v>
      </c>
      <c r="J10" s="11" t="s">
        <v>71</v>
      </c>
      <c r="K10" s="10"/>
      <c r="M10" t="s">
        <v>39</v>
      </c>
      <c r="N10">
        <f>SUMIFS(E:E,G:G,"BRK")</f>
        <v>2</v>
      </c>
    </row>
    <row r="11" spans="1:15" ht="35.25" customHeight="1">
      <c r="A11" s="10">
        <v>8</v>
      </c>
      <c r="B11" s="14" t="s">
        <v>100</v>
      </c>
      <c r="C11" s="14" t="s">
        <v>153</v>
      </c>
      <c r="D11" s="15" t="s">
        <v>154</v>
      </c>
      <c r="E11" s="14">
        <v>4</v>
      </c>
      <c r="F11" s="14">
        <v>1</v>
      </c>
      <c r="G11" s="14" t="s">
        <v>19</v>
      </c>
      <c r="H11" s="14" t="s">
        <v>135</v>
      </c>
      <c r="I11" s="16">
        <v>42833</v>
      </c>
      <c r="J11" s="14" t="s">
        <v>155</v>
      </c>
      <c r="K11" s="17"/>
      <c r="M11" s="22" t="s">
        <v>41</v>
      </c>
      <c r="N11" s="22">
        <f>SUMIFS(E:E,G:G,"SPC")</f>
        <v>0</v>
      </c>
    </row>
    <row r="12" spans="1:15" ht="35.25" customHeight="1">
      <c r="A12" s="17">
        <v>9</v>
      </c>
      <c r="B12" s="11" t="s">
        <v>100</v>
      </c>
      <c r="C12" s="11" t="s">
        <v>156</v>
      </c>
      <c r="D12" s="12" t="s">
        <v>157</v>
      </c>
      <c r="E12" s="11">
        <v>2</v>
      </c>
      <c r="F12" s="11">
        <v>1</v>
      </c>
      <c r="G12" s="11" t="s">
        <v>19</v>
      </c>
      <c r="H12" s="11" t="s">
        <v>135</v>
      </c>
      <c r="I12" s="13">
        <v>42833</v>
      </c>
      <c r="J12" s="11" t="s">
        <v>158</v>
      </c>
      <c r="K12" s="10"/>
      <c r="M12" s="23" t="s">
        <v>44</v>
      </c>
      <c r="N12" s="23">
        <f>SUMIFS(E:E,G:G,"H")</f>
        <v>0</v>
      </c>
    </row>
    <row r="13" spans="1:15" ht="35.25" customHeight="1">
      <c r="A13" s="10">
        <v>10</v>
      </c>
      <c r="B13" s="14" t="s">
        <v>31</v>
      </c>
      <c r="C13" s="14" t="s">
        <v>159</v>
      </c>
      <c r="D13" s="15" t="s">
        <v>160</v>
      </c>
      <c r="E13" s="14">
        <v>3</v>
      </c>
      <c r="F13" s="14">
        <v>1</v>
      </c>
      <c r="G13" s="14" t="s">
        <v>19</v>
      </c>
      <c r="H13" s="14" t="s">
        <v>135</v>
      </c>
      <c r="I13" s="16">
        <v>42833</v>
      </c>
      <c r="J13" s="14" t="s">
        <v>71</v>
      </c>
      <c r="K13" s="17"/>
      <c r="M13" s="23"/>
      <c r="N13" s="23"/>
    </row>
    <row r="14" spans="1:15" ht="35.25" customHeight="1">
      <c r="A14" s="17">
        <v>11</v>
      </c>
      <c r="B14" s="14" t="s">
        <v>100</v>
      </c>
      <c r="C14" s="14" t="s">
        <v>161</v>
      </c>
      <c r="D14" s="15" t="s">
        <v>162</v>
      </c>
      <c r="E14" s="14">
        <v>5</v>
      </c>
      <c r="F14" s="14">
        <v>2</v>
      </c>
      <c r="G14" s="14" t="s">
        <v>24</v>
      </c>
      <c r="H14" s="14" t="s">
        <v>135</v>
      </c>
      <c r="I14" s="16">
        <v>42833</v>
      </c>
      <c r="J14" s="14" t="s">
        <v>163</v>
      </c>
      <c r="K14" s="17"/>
      <c r="M14" s="24" t="s">
        <v>50</v>
      </c>
      <c r="N14" s="24">
        <f>SUM(M4:N12)</f>
        <v>55</v>
      </c>
    </row>
    <row r="15" spans="1:15" ht="35.25" customHeight="1">
      <c r="A15" s="10">
        <v>12</v>
      </c>
      <c r="B15" s="11" t="s">
        <v>31</v>
      </c>
      <c r="C15" s="11" t="s">
        <v>164</v>
      </c>
      <c r="D15" s="12" t="s">
        <v>165</v>
      </c>
      <c r="E15" s="11">
        <v>2</v>
      </c>
      <c r="F15" s="11">
        <v>1</v>
      </c>
      <c r="G15" s="10" t="s">
        <v>24</v>
      </c>
      <c r="H15" s="11" t="s">
        <v>135</v>
      </c>
      <c r="I15" s="13">
        <v>42833</v>
      </c>
      <c r="J15" s="11" t="s">
        <v>71</v>
      </c>
      <c r="K15" s="10" t="s">
        <v>166</v>
      </c>
    </row>
    <row r="16" spans="1:15" ht="35.25" customHeight="1">
      <c r="A16" s="17">
        <v>13</v>
      </c>
      <c r="B16" s="11" t="s">
        <v>167</v>
      </c>
      <c r="C16" s="11" t="s">
        <v>168</v>
      </c>
      <c r="D16" s="12" t="s">
        <v>169</v>
      </c>
      <c r="E16" s="11">
        <v>6</v>
      </c>
      <c r="F16" s="11">
        <v>2</v>
      </c>
      <c r="G16" s="11" t="s">
        <v>24</v>
      </c>
      <c r="H16" s="11" t="s">
        <v>135</v>
      </c>
      <c r="I16" s="13">
        <v>42833</v>
      </c>
      <c r="J16" s="11" t="s">
        <v>170</v>
      </c>
      <c r="K16" s="11" t="s">
        <v>171</v>
      </c>
      <c r="M16" t="s">
        <v>172</v>
      </c>
    </row>
    <row r="17" spans="1:11" ht="35.25" customHeight="1">
      <c r="A17" s="10">
        <v>14</v>
      </c>
      <c r="B17" s="14" t="s">
        <v>173</v>
      </c>
      <c r="C17" s="14" t="s">
        <v>174</v>
      </c>
      <c r="D17" s="15" t="s">
        <v>175</v>
      </c>
      <c r="E17" s="14">
        <v>2</v>
      </c>
      <c r="F17" s="14">
        <v>1</v>
      </c>
      <c r="G17" s="14" t="s">
        <v>103</v>
      </c>
      <c r="H17" s="14" t="s">
        <v>135</v>
      </c>
      <c r="I17" s="16">
        <v>42833</v>
      </c>
      <c r="J17" s="14" t="s">
        <v>176</v>
      </c>
      <c r="K17" s="14" t="s">
        <v>177</v>
      </c>
    </row>
    <row r="18" spans="1:11" ht="35.25" customHeight="1">
      <c r="A18" s="17">
        <v>15</v>
      </c>
      <c r="B18" s="11" t="s">
        <v>178</v>
      </c>
      <c r="C18" s="11" t="s">
        <v>179</v>
      </c>
      <c r="D18" s="12" t="s">
        <v>180</v>
      </c>
      <c r="E18" s="11">
        <v>2</v>
      </c>
      <c r="F18" s="11">
        <v>1</v>
      </c>
      <c r="G18" s="11" t="s">
        <v>24</v>
      </c>
      <c r="H18" s="11" t="s">
        <v>135</v>
      </c>
      <c r="I18" s="13">
        <v>42833</v>
      </c>
      <c r="J18" s="13" t="s">
        <v>181</v>
      </c>
      <c r="K18" s="10"/>
    </row>
    <row r="19" spans="1:11" ht="35.25" customHeight="1">
      <c r="A19" s="10">
        <v>16</v>
      </c>
      <c r="B19" s="11" t="s">
        <v>100</v>
      </c>
      <c r="C19" s="11" t="s">
        <v>182</v>
      </c>
      <c r="D19" s="12" t="s">
        <v>183</v>
      </c>
      <c r="E19" s="11">
        <v>2</v>
      </c>
      <c r="F19" s="11">
        <v>1</v>
      </c>
      <c r="G19" s="10" t="s">
        <v>19</v>
      </c>
      <c r="H19" s="11" t="s">
        <v>135</v>
      </c>
      <c r="I19" s="13">
        <v>42833</v>
      </c>
      <c r="J19" s="11" t="s">
        <v>184</v>
      </c>
      <c r="K19" s="10"/>
    </row>
    <row r="20" spans="1:11" ht="35.25" customHeight="1">
      <c r="A20" s="17">
        <v>17</v>
      </c>
      <c r="B20" s="11" t="s">
        <v>31</v>
      </c>
      <c r="C20" s="11" t="s">
        <v>185</v>
      </c>
      <c r="D20" s="12" t="s">
        <v>186</v>
      </c>
      <c r="E20" s="11">
        <v>1</v>
      </c>
      <c r="F20" s="11">
        <v>1</v>
      </c>
      <c r="G20" s="11" t="s">
        <v>19</v>
      </c>
      <c r="H20" s="11" t="s">
        <v>135</v>
      </c>
      <c r="I20" s="13">
        <v>42833</v>
      </c>
      <c r="J20" s="13" t="s">
        <v>71</v>
      </c>
      <c r="K20" s="10"/>
    </row>
    <row r="21" spans="1:11" ht="35.25" customHeight="1">
      <c r="A21" s="10">
        <v>18</v>
      </c>
      <c r="B21" s="11" t="s">
        <v>187</v>
      </c>
      <c r="C21" s="11" t="s">
        <v>188</v>
      </c>
      <c r="D21" s="12" t="s">
        <v>189</v>
      </c>
      <c r="E21" s="11">
        <v>4</v>
      </c>
      <c r="F21" s="11">
        <v>1</v>
      </c>
      <c r="G21" s="11" t="s">
        <v>19</v>
      </c>
      <c r="H21" s="11" t="s">
        <v>135</v>
      </c>
      <c r="I21" s="13">
        <v>42833</v>
      </c>
      <c r="J21" s="13" t="s">
        <v>190</v>
      </c>
      <c r="K21" s="10"/>
    </row>
    <row r="22" spans="1:11" ht="35.25" customHeight="1">
      <c r="A22" s="11">
        <v>19</v>
      </c>
      <c r="B22" s="11" t="s">
        <v>191</v>
      </c>
      <c r="C22" s="11" t="s">
        <v>192</v>
      </c>
      <c r="D22" s="12" t="s">
        <v>193</v>
      </c>
      <c r="E22" s="11">
        <v>3</v>
      </c>
      <c r="F22" s="11">
        <v>1</v>
      </c>
      <c r="G22" s="11" t="s">
        <v>24</v>
      </c>
      <c r="H22" s="11" t="s">
        <v>135</v>
      </c>
      <c r="I22" s="13">
        <v>42833</v>
      </c>
      <c r="J22" s="13" t="s">
        <v>194</v>
      </c>
      <c r="K22" s="11"/>
    </row>
    <row r="23" spans="1:11" ht="35.25" customHeight="1">
      <c r="A23" s="11"/>
      <c r="B23" s="11"/>
      <c r="C23" s="11"/>
      <c r="D23" s="12"/>
      <c r="E23" s="11"/>
      <c r="F23" s="11"/>
      <c r="G23" s="11"/>
      <c r="H23" s="11"/>
      <c r="I23" s="13"/>
      <c r="J23" s="13"/>
      <c r="K23" s="11"/>
    </row>
    <row r="24" spans="1:11" ht="35.25" customHeight="1">
      <c r="A24" s="11"/>
      <c r="B24" s="11"/>
      <c r="C24" s="11"/>
      <c r="D24" s="12"/>
      <c r="E24" s="11"/>
      <c r="F24" s="11"/>
      <c r="G24" s="11"/>
      <c r="H24" s="11"/>
      <c r="I24" s="13"/>
      <c r="J24" s="13"/>
      <c r="K24" s="11"/>
    </row>
    <row r="25" spans="1:11" ht="35.25" customHeight="1">
      <c r="A25" s="11"/>
      <c r="B25" s="41"/>
      <c r="C25" s="41"/>
      <c r="D25" s="42"/>
      <c r="E25" s="39">
        <f>SUM(E4:E22)</f>
        <v>55</v>
      </c>
      <c r="F25" s="39">
        <f>SUM(F4:F22)</f>
        <v>23</v>
      </c>
      <c r="G25" s="11"/>
      <c r="H25" s="11"/>
      <c r="I25" s="13"/>
      <c r="J25" s="11"/>
      <c r="K25" s="11"/>
    </row>
    <row r="26" spans="1:11" ht="35.25" customHeight="1">
      <c r="A26" s="11"/>
      <c r="B26" s="11"/>
      <c r="C26" s="11"/>
      <c r="D26" s="12"/>
      <c r="E26" s="11"/>
      <c r="F26" s="11"/>
      <c r="G26" s="11"/>
      <c r="H26" s="11"/>
      <c r="I26" s="13"/>
      <c r="J26" s="11"/>
      <c r="K26" s="11"/>
    </row>
    <row r="27" spans="1:11" ht="35.25" customHeight="1">
      <c r="A27" s="17"/>
      <c r="B27" s="14"/>
      <c r="C27" s="14"/>
      <c r="D27" s="15"/>
      <c r="E27" s="14"/>
      <c r="F27" s="14"/>
      <c r="G27" s="14"/>
      <c r="H27" s="14"/>
      <c r="I27" s="16"/>
      <c r="J27" s="14"/>
      <c r="K27" s="17"/>
    </row>
    <row r="28" spans="1:11" ht="35.25" customHeight="1">
      <c r="A28" s="17"/>
      <c r="B28" s="14"/>
      <c r="C28" s="14"/>
      <c r="D28" s="15"/>
      <c r="E28" s="14"/>
      <c r="F28" s="14"/>
      <c r="G28" s="14"/>
      <c r="H28" s="14"/>
      <c r="I28" s="16"/>
      <c r="J28" s="14"/>
      <c r="K28" s="17"/>
    </row>
  </sheetData>
  <customSheetViews>
    <customSheetView guid="{AA44E4F0-677A-F74C-AC1B-ACAC8B70C1FF}" scale="80" topLeftCell="C1">
      <selection activeCell="L20" sqref="L20"/>
    </customSheetView>
    <customSheetView guid="{5246E692-162D-4111-9D4A-F15DE95A35DE}" scale="80">
      <selection activeCell="I12" sqref="I12"/>
    </customSheetView>
    <customSheetView guid="{41CE7307-71A6-4591-8A98-2D119D51401C}" scale="80">
      <selection activeCell="I12" sqref="I12"/>
    </customSheetView>
    <customSheetView guid="{B59CC80C-E336-4CC7-9648-E1EA96701BC7}" scale="80" topLeftCell="C1">
      <selection activeCell="J20" sqref="J20"/>
    </customSheetView>
    <customSheetView guid="{8565FD63-AFC0-4175-82F0-0C259B8EF6A2}" scale="80" topLeftCell="C13">
      <selection activeCell="G28" sqref="G28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0" zoomScaleNormal="80" zoomScalePageLayoutView="80" workbookViewId="0">
      <selection activeCell="K19" sqref="K19"/>
    </sheetView>
  </sheetViews>
  <sheetFormatPr baseColWidth="10" defaultColWidth="8.83203125" defaultRowHeight="32.25" customHeight="1" x14ac:dyDescent="0"/>
  <cols>
    <col min="1" max="1" width="11.6640625" customWidth="1"/>
    <col min="2" max="2" width="26.33203125" customWidth="1"/>
    <col min="3" max="3" width="28.33203125" customWidth="1"/>
    <col min="4" max="4" width="40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6" ht="45.75" customHeight="1" thickBot="1">
      <c r="A1" s="753" t="s">
        <v>0</v>
      </c>
      <c r="B1" s="754"/>
      <c r="C1" s="754"/>
      <c r="D1" s="754"/>
      <c r="E1" s="754"/>
      <c r="F1" s="754"/>
      <c r="G1" s="754" t="s">
        <v>246</v>
      </c>
      <c r="H1" s="754"/>
      <c r="I1" s="754"/>
      <c r="J1" s="755"/>
      <c r="K1" s="756"/>
    </row>
    <row r="2" spans="1:16" ht="32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P2" s="37"/>
    </row>
    <row r="3" spans="1:16" ht="32.25" customHeight="1">
      <c r="A3" s="17">
        <v>1</v>
      </c>
      <c r="B3" s="14" t="s">
        <v>178</v>
      </c>
      <c r="C3" s="46" t="s">
        <v>247</v>
      </c>
      <c r="D3" s="15" t="s">
        <v>248</v>
      </c>
      <c r="E3" s="14">
        <v>2</v>
      </c>
      <c r="F3" s="14">
        <v>1</v>
      </c>
      <c r="G3" s="14" t="s">
        <v>19</v>
      </c>
      <c r="H3" s="14" t="s">
        <v>249</v>
      </c>
      <c r="I3" s="16">
        <v>42833</v>
      </c>
      <c r="J3" s="14" t="s">
        <v>250</v>
      </c>
      <c r="K3" s="17"/>
      <c r="M3" s="9" t="s">
        <v>15</v>
      </c>
      <c r="N3" s="9">
        <f>N2-N14</f>
        <v>0</v>
      </c>
    </row>
    <row r="4" spans="1:16" ht="32.25" customHeight="1">
      <c r="A4" s="10">
        <v>2</v>
      </c>
      <c r="B4" s="11" t="s">
        <v>100</v>
      </c>
      <c r="C4" s="11" t="s">
        <v>251</v>
      </c>
      <c r="D4" s="12" t="s">
        <v>252</v>
      </c>
      <c r="E4" s="11">
        <v>2</v>
      </c>
      <c r="F4" s="11">
        <v>1</v>
      </c>
      <c r="G4" s="11" t="s">
        <v>19</v>
      </c>
      <c r="H4" s="11" t="s">
        <v>249</v>
      </c>
      <c r="I4" s="13">
        <v>42833</v>
      </c>
      <c r="J4" s="11" t="s">
        <v>253</v>
      </c>
      <c r="K4" s="10"/>
      <c r="M4" t="s">
        <v>21</v>
      </c>
      <c r="N4">
        <f>SUMIFS(E:E,G:G,"CTT")</f>
        <v>13</v>
      </c>
    </row>
    <row r="5" spans="1:16" ht="32.25" customHeight="1">
      <c r="A5" s="17">
        <v>3</v>
      </c>
      <c r="B5" s="11" t="s">
        <v>31</v>
      </c>
      <c r="C5" s="11" t="s">
        <v>254</v>
      </c>
      <c r="D5" s="12" t="s">
        <v>255</v>
      </c>
      <c r="E5" s="11">
        <v>3</v>
      </c>
      <c r="F5" s="11">
        <v>1</v>
      </c>
      <c r="G5" s="11" t="s">
        <v>103</v>
      </c>
      <c r="H5" s="11" t="s">
        <v>249</v>
      </c>
      <c r="I5" s="13">
        <v>42833</v>
      </c>
      <c r="J5" s="13" t="s">
        <v>71</v>
      </c>
      <c r="K5" s="10"/>
      <c r="M5" t="s">
        <v>25</v>
      </c>
      <c r="N5">
        <f>SUMIFS(E:E,G:G,"FLU")</f>
        <v>25</v>
      </c>
    </row>
    <row r="6" spans="1:16" ht="32.25" customHeight="1">
      <c r="A6" s="10">
        <v>4</v>
      </c>
      <c r="B6" s="14" t="s">
        <v>256</v>
      </c>
      <c r="C6" s="14">
        <v>201704081</v>
      </c>
      <c r="D6" s="15" t="s">
        <v>257</v>
      </c>
      <c r="E6" s="14">
        <v>1</v>
      </c>
      <c r="F6" s="14">
        <v>1</v>
      </c>
      <c r="G6" s="14" t="s">
        <v>203</v>
      </c>
      <c r="H6" s="14" t="s">
        <v>249</v>
      </c>
      <c r="I6" s="16">
        <v>42833</v>
      </c>
      <c r="J6" s="14" t="s">
        <v>258</v>
      </c>
      <c r="K6" s="26" t="s">
        <v>259</v>
      </c>
      <c r="M6" t="s">
        <v>30</v>
      </c>
      <c r="N6">
        <f>SUMIFS(E:E,G:G,"JCC")</f>
        <v>7</v>
      </c>
    </row>
    <row r="7" spans="1:16" ht="32.25" customHeight="1">
      <c r="A7" s="17">
        <v>5</v>
      </c>
      <c r="B7" s="11" t="s">
        <v>256</v>
      </c>
      <c r="C7" s="11" t="s">
        <v>260</v>
      </c>
      <c r="D7" s="12" t="s">
        <v>261</v>
      </c>
      <c r="E7" s="11">
        <v>1</v>
      </c>
      <c r="F7" s="11">
        <v>1</v>
      </c>
      <c r="G7" s="11" t="s">
        <v>203</v>
      </c>
      <c r="H7" s="11" t="s">
        <v>249</v>
      </c>
      <c r="I7" s="13">
        <v>42833</v>
      </c>
      <c r="J7" s="13" t="s">
        <v>262</v>
      </c>
      <c r="K7" s="27" t="s">
        <v>263</v>
      </c>
      <c r="M7" t="s">
        <v>34</v>
      </c>
      <c r="N7">
        <f>SUMIFS(E:E,G:G,"EDI")</f>
        <v>3</v>
      </c>
    </row>
    <row r="8" spans="1:16" ht="32.25" customHeight="1">
      <c r="A8" s="10">
        <v>6</v>
      </c>
      <c r="B8" s="11" t="s">
        <v>264</v>
      </c>
      <c r="C8" s="11" t="s">
        <v>265</v>
      </c>
      <c r="D8" s="12" t="s">
        <v>266</v>
      </c>
      <c r="E8" s="11">
        <v>3</v>
      </c>
      <c r="F8" s="11">
        <v>2</v>
      </c>
      <c r="G8" s="11" t="s">
        <v>267</v>
      </c>
      <c r="H8" s="11" t="s">
        <v>249</v>
      </c>
      <c r="I8" s="13">
        <v>42833</v>
      </c>
      <c r="J8" s="11" t="s">
        <v>268</v>
      </c>
      <c r="K8" s="27" t="s">
        <v>269</v>
      </c>
      <c r="M8" t="s">
        <v>37</v>
      </c>
      <c r="N8">
        <f>SUMIFS(E:E,G:G,"par")</f>
        <v>3</v>
      </c>
    </row>
    <row r="9" spans="1:16" ht="32.25" customHeight="1">
      <c r="A9" s="17">
        <v>7</v>
      </c>
      <c r="B9" s="11" t="s">
        <v>270</v>
      </c>
      <c r="C9" s="11" t="s">
        <v>271</v>
      </c>
      <c r="D9" s="12" t="s">
        <v>272</v>
      </c>
      <c r="E9" s="11">
        <v>2</v>
      </c>
      <c r="F9" s="11">
        <v>1</v>
      </c>
      <c r="G9" s="10" t="s">
        <v>19</v>
      </c>
      <c r="H9" s="14" t="s">
        <v>249</v>
      </c>
      <c r="I9" s="16">
        <v>42833</v>
      </c>
      <c r="J9" s="11" t="s">
        <v>273</v>
      </c>
      <c r="K9" s="10"/>
      <c r="M9" t="s">
        <v>38</v>
      </c>
      <c r="N9">
        <f>SUMIFS(E:E,G:G,"phi")</f>
        <v>0</v>
      </c>
    </row>
    <row r="10" spans="1:16" ht="32.25" customHeight="1">
      <c r="A10" s="10">
        <v>8</v>
      </c>
      <c r="B10" s="11" t="s">
        <v>256</v>
      </c>
      <c r="C10" s="11" t="s">
        <v>274</v>
      </c>
      <c r="D10" s="12" t="s">
        <v>257</v>
      </c>
      <c r="E10" s="11">
        <v>1</v>
      </c>
      <c r="F10" s="11">
        <v>1</v>
      </c>
      <c r="G10" s="11" t="s">
        <v>203</v>
      </c>
      <c r="H10" s="11" t="s">
        <v>249</v>
      </c>
      <c r="I10" s="13">
        <v>42833</v>
      </c>
      <c r="J10" s="11" t="s">
        <v>275</v>
      </c>
      <c r="K10" s="27" t="s">
        <v>276</v>
      </c>
      <c r="M10" t="s">
        <v>39</v>
      </c>
      <c r="N10">
        <f>SUMIFS(E:E,G:G,"BRK")</f>
        <v>4</v>
      </c>
    </row>
    <row r="11" spans="1:16" ht="54" customHeight="1">
      <c r="A11" s="47" t="s">
        <v>277</v>
      </c>
      <c r="B11" s="47" t="s">
        <v>100</v>
      </c>
      <c r="C11" s="11" t="s">
        <v>278</v>
      </c>
      <c r="D11" s="12" t="s">
        <v>279</v>
      </c>
      <c r="E11" s="11">
        <v>6</v>
      </c>
      <c r="F11" s="11">
        <v>3</v>
      </c>
      <c r="G11" s="10" t="s">
        <v>24</v>
      </c>
      <c r="H11" s="11" t="s">
        <v>249</v>
      </c>
      <c r="I11" s="13">
        <v>42833</v>
      </c>
      <c r="J11" s="14" t="s">
        <v>280</v>
      </c>
      <c r="K11" s="48" t="s">
        <v>281</v>
      </c>
      <c r="M11" s="22" t="s">
        <v>41</v>
      </c>
      <c r="N11" s="22">
        <f>SUMIFS(E:E,G:G,"SPC")</f>
        <v>0</v>
      </c>
    </row>
    <row r="12" spans="1:16" ht="45.75" customHeight="1">
      <c r="A12" s="47" t="s">
        <v>282</v>
      </c>
      <c r="B12" s="49" t="s">
        <v>100</v>
      </c>
      <c r="C12" s="14" t="s">
        <v>283</v>
      </c>
      <c r="D12" s="15" t="s">
        <v>284</v>
      </c>
      <c r="E12" s="14">
        <v>4</v>
      </c>
      <c r="F12" s="14">
        <v>2</v>
      </c>
      <c r="G12" s="14" t="s">
        <v>24</v>
      </c>
      <c r="H12" s="11" t="s">
        <v>249</v>
      </c>
      <c r="I12" s="13">
        <v>42833</v>
      </c>
      <c r="J12" s="14" t="s">
        <v>285</v>
      </c>
      <c r="K12" s="14"/>
      <c r="M12" s="23" t="s">
        <v>44</v>
      </c>
      <c r="N12" s="23">
        <f>SUMIFS(E:E,G:G,"H")</f>
        <v>0</v>
      </c>
    </row>
    <row r="13" spans="1:16" ht="32.25" customHeight="1">
      <c r="A13" s="49" t="s">
        <v>286</v>
      </c>
      <c r="B13" s="49" t="s">
        <v>100</v>
      </c>
      <c r="C13" s="14" t="s">
        <v>287</v>
      </c>
      <c r="D13" s="15" t="s">
        <v>288</v>
      </c>
      <c r="E13" s="14">
        <v>2</v>
      </c>
      <c r="F13" s="14">
        <v>1</v>
      </c>
      <c r="G13" s="14" t="s">
        <v>24</v>
      </c>
      <c r="H13" s="11" t="s">
        <v>249</v>
      </c>
      <c r="I13" s="13">
        <v>42833</v>
      </c>
      <c r="J13" s="14" t="s">
        <v>289</v>
      </c>
      <c r="K13" s="48" t="s">
        <v>290</v>
      </c>
      <c r="M13" s="23"/>
      <c r="N13" s="23"/>
    </row>
    <row r="14" spans="1:16" ht="32.25" customHeight="1">
      <c r="A14" s="17">
        <v>10</v>
      </c>
      <c r="B14" s="14" t="s">
        <v>31</v>
      </c>
      <c r="C14" s="14" t="s">
        <v>291</v>
      </c>
      <c r="D14" s="15" t="s">
        <v>292</v>
      </c>
      <c r="E14" s="14">
        <v>3</v>
      </c>
      <c r="F14" s="14">
        <v>1</v>
      </c>
      <c r="G14" s="14" t="s">
        <v>198</v>
      </c>
      <c r="H14" s="14" t="s">
        <v>249</v>
      </c>
      <c r="I14" s="16">
        <v>42833</v>
      </c>
      <c r="J14" s="14" t="s">
        <v>71</v>
      </c>
      <c r="K14" s="17"/>
      <c r="M14" s="24" t="s">
        <v>50</v>
      </c>
      <c r="N14" s="24">
        <f>SUM(M4:N12)</f>
        <v>55</v>
      </c>
    </row>
    <row r="15" spans="1:16" ht="32.25" customHeight="1">
      <c r="A15" s="17">
        <v>11</v>
      </c>
      <c r="B15" s="14" t="s">
        <v>100</v>
      </c>
      <c r="C15" s="14" t="s">
        <v>293</v>
      </c>
      <c r="D15" s="15" t="s">
        <v>294</v>
      </c>
      <c r="E15" s="14">
        <v>3</v>
      </c>
      <c r="F15" s="14">
        <v>1</v>
      </c>
      <c r="G15" s="14" t="s">
        <v>19</v>
      </c>
      <c r="H15" s="14" t="s">
        <v>249</v>
      </c>
      <c r="I15" s="16">
        <v>42833</v>
      </c>
      <c r="J15" s="14" t="s">
        <v>295</v>
      </c>
      <c r="K15" s="17"/>
    </row>
    <row r="16" spans="1:16" ht="32.25" customHeight="1">
      <c r="A16" s="17">
        <v>12</v>
      </c>
      <c r="B16" s="11" t="s">
        <v>178</v>
      </c>
      <c r="C16" s="11" t="s">
        <v>296</v>
      </c>
      <c r="D16" s="12" t="s">
        <v>297</v>
      </c>
      <c r="E16" s="11">
        <v>2</v>
      </c>
      <c r="F16" s="11">
        <v>1</v>
      </c>
      <c r="G16" s="11" t="s">
        <v>19</v>
      </c>
      <c r="H16" s="11" t="s">
        <v>249</v>
      </c>
      <c r="I16" s="13">
        <v>42833</v>
      </c>
      <c r="J16" s="11" t="s">
        <v>298</v>
      </c>
      <c r="K16" s="10"/>
      <c r="M16" s="37"/>
    </row>
    <row r="17" spans="1:17" ht="32.25" customHeight="1">
      <c r="A17" s="17">
        <v>13</v>
      </c>
      <c r="B17" s="14" t="s">
        <v>100</v>
      </c>
      <c r="C17" s="14" t="s">
        <v>299</v>
      </c>
      <c r="D17" s="15" t="s">
        <v>300</v>
      </c>
      <c r="E17" s="14">
        <v>2</v>
      </c>
      <c r="F17" s="14">
        <v>1</v>
      </c>
      <c r="G17" s="14" t="s">
        <v>19</v>
      </c>
      <c r="H17" s="14" t="s">
        <v>249</v>
      </c>
      <c r="I17" s="16">
        <v>42833</v>
      </c>
      <c r="J17" s="14" t="s">
        <v>301</v>
      </c>
      <c r="K17" s="14"/>
      <c r="M17" s="25" t="s">
        <v>302</v>
      </c>
      <c r="N17" s="25"/>
      <c r="O17" s="25"/>
      <c r="P17" s="25"/>
      <c r="Q17" s="25"/>
    </row>
    <row r="18" spans="1:17" ht="32.25" customHeight="1">
      <c r="A18" s="17">
        <v>14</v>
      </c>
      <c r="B18" s="14" t="s">
        <v>31</v>
      </c>
      <c r="C18" s="14" t="s">
        <v>303</v>
      </c>
      <c r="D18" s="15" t="s">
        <v>304</v>
      </c>
      <c r="E18" s="14">
        <v>3</v>
      </c>
      <c r="F18" s="14">
        <v>1</v>
      </c>
      <c r="G18" s="14" t="s">
        <v>24</v>
      </c>
      <c r="H18" s="14" t="s">
        <v>249</v>
      </c>
      <c r="I18" s="16">
        <v>42833</v>
      </c>
      <c r="J18" s="14" t="s">
        <v>71</v>
      </c>
      <c r="K18" s="14"/>
      <c r="M18" t="s">
        <v>305</v>
      </c>
    </row>
    <row r="19" spans="1:17" ht="32.25" customHeight="1">
      <c r="A19" s="17">
        <v>15</v>
      </c>
      <c r="B19" s="14" t="s">
        <v>31</v>
      </c>
      <c r="C19" s="11" t="s">
        <v>306</v>
      </c>
      <c r="D19" s="12" t="s">
        <v>307</v>
      </c>
      <c r="E19" s="11">
        <v>5</v>
      </c>
      <c r="F19" s="11">
        <v>2</v>
      </c>
      <c r="G19" s="11" t="s">
        <v>24</v>
      </c>
      <c r="H19" s="14" t="s">
        <v>249</v>
      </c>
      <c r="I19" s="16">
        <v>42833</v>
      </c>
      <c r="J19" s="14" t="s">
        <v>71</v>
      </c>
      <c r="K19" s="10"/>
    </row>
    <row r="20" spans="1:17" ht="32.25" customHeight="1">
      <c r="A20" s="17">
        <v>16</v>
      </c>
      <c r="B20" s="14" t="s">
        <v>31</v>
      </c>
      <c r="C20" s="14" t="s">
        <v>308</v>
      </c>
      <c r="D20" s="15" t="s">
        <v>309</v>
      </c>
      <c r="E20" s="14">
        <v>3</v>
      </c>
      <c r="F20" s="14">
        <v>1</v>
      </c>
      <c r="G20" s="14" t="s">
        <v>198</v>
      </c>
      <c r="H20" s="14" t="s">
        <v>249</v>
      </c>
      <c r="I20" s="16">
        <v>42833</v>
      </c>
      <c r="J20" s="14" t="s">
        <v>71</v>
      </c>
      <c r="K20" s="14"/>
    </row>
    <row r="21" spans="1:17" ht="32.25" customHeight="1">
      <c r="A21" s="17">
        <v>17</v>
      </c>
      <c r="B21" s="14" t="s">
        <v>26</v>
      </c>
      <c r="C21" s="14" t="s">
        <v>310</v>
      </c>
      <c r="D21" s="15" t="s">
        <v>311</v>
      </c>
      <c r="E21" s="14">
        <v>3</v>
      </c>
      <c r="F21" s="14">
        <v>1</v>
      </c>
      <c r="G21" s="14" t="s">
        <v>24</v>
      </c>
      <c r="H21" s="14" t="s">
        <v>249</v>
      </c>
      <c r="I21" s="16">
        <v>42833</v>
      </c>
      <c r="J21" s="14" t="s">
        <v>312</v>
      </c>
      <c r="K21" s="14" t="s">
        <v>313</v>
      </c>
    </row>
    <row r="22" spans="1:17" ht="32.25" customHeight="1">
      <c r="A22" s="17">
        <v>18</v>
      </c>
      <c r="B22" s="11" t="s">
        <v>100</v>
      </c>
      <c r="C22" s="11" t="s">
        <v>314</v>
      </c>
      <c r="D22" s="12" t="s">
        <v>315</v>
      </c>
      <c r="E22" s="11">
        <v>1</v>
      </c>
      <c r="F22" s="11">
        <v>1</v>
      </c>
      <c r="G22" s="33" t="s">
        <v>103</v>
      </c>
      <c r="H22" s="14" t="s">
        <v>249</v>
      </c>
      <c r="I22" s="16">
        <v>42833</v>
      </c>
      <c r="J22" s="11" t="s">
        <v>316</v>
      </c>
      <c r="K22" s="33"/>
    </row>
    <row r="23" spans="1:17" ht="32.25" customHeight="1">
      <c r="A23" s="10">
        <v>19</v>
      </c>
      <c r="B23" s="11" t="s">
        <v>317</v>
      </c>
      <c r="C23" s="11" t="s">
        <v>318</v>
      </c>
      <c r="D23" s="12" t="s">
        <v>319</v>
      </c>
      <c r="E23" s="11">
        <v>2</v>
      </c>
      <c r="F23" s="11">
        <v>1</v>
      </c>
      <c r="G23" s="11" t="s">
        <v>24</v>
      </c>
      <c r="H23" s="11" t="s">
        <v>249</v>
      </c>
      <c r="I23" s="13">
        <v>42833</v>
      </c>
      <c r="J23" s="14" t="s">
        <v>320</v>
      </c>
      <c r="K23" s="14"/>
    </row>
    <row r="24" spans="1:17" ht="32.25" customHeight="1">
      <c r="A24" s="10">
        <v>20</v>
      </c>
      <c r="B24" s="11" t="s">
        <v>31</v>
      </c>
      <c r="C24" s="11" t="s">
        <v>321</v>
      </c>
      <c r="D24" s="12" t="s">
        <v>322</v>
      </c>
      <c r="E24" s="11">
        <v>1</v>
      </c>
      <c r="F24" s="11">
        <v>1</v>
      </c>
      <c r="G24" s="11" t="s">
        <v>198</v>
      </c>
      <c r="H24" s="11" t="s">
        <v>249</v>
      </c>
      <c r="I24" s="13">
        <v>42833</v>
      </c>
      <c r="J24" s="14" t="s">
        <v>71</v>
      </c>
      <c r="K24" s="14"/>
    </row>
    <row r="25" spans="1:17" ht="32.25" customHeight="1">
      <c r="A25" s="10"/>
      <c r="B25" s="11"/>
      <c r="C25" s="11"/>
      <c r="D25" s="12"/>
      <c r="E25" s="39">
        <f>SUM(E3:E24)</f>
        <v>55</v>
      </c>
      <c r="F25" s="39">
        <f>SUM(F3:F24)</f>
        <v>27</v>
      </c>
      <c r="G25" s="10"/>
      <c r="H25" s="11"/>
      <c r="I25" s="11"/>
      <c r="J25" s="14"/>
      <c r="K25" s="17"/>
    </row>
    <row r="26" spans="1:17" ht="32.25" customHeight="1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7"/>
    </row>
    <row r="27" spans="1:17" ht="32.25" customHeight="1">
      <c r="A27" s="17"/>
      <c r="B27" s="50" t="s">
        <v>323</v>
      </c>
      <c r="C27" s="51"/>
      <c r="D27" s="52"/>
      <c r="E27" s="51"/>
      <c r="F27" s="30"/>
      <c r="G27" s="30"/>
      <c r="H27" s="11"/>
      <c r="I27" s="11"/>
      <c r="J27" s="14"/>
      <c r="K27" s="14"/>
    </row>
    <row r="28" spans="1:17" ht="32.25" customHeight="1">
      <c r="A28" s="10"/>
      <c r="B28" s="11"/>
      <c r="C28" s="11"/>
      <c r="D28" s="12"/>
      <c r="E28" s="11"/>
      <c r="F28" s="11"/>
      <c r="G28" s="10"/>
      <c r="H28" s="11"/>
      <c r="I28" s="11"/>
      <c r="J28" s="11"/>
      <c r="K28" s="10"/>
    </row>
    <row r="29" spans="1:17" ht="32.25" customHeight="1">
      <c r="A29" s="10"/>
      <c r="B29" s="11"/>
      <c r="C29" s="11"/>
      <c r="D29" s="12"/>
      <c r="E29" s="11"/>
      <c r="F29" s="11"/>
      <c r="G29" s="11"/>
      <c r="H29" s="11"/>
      <c r="I29" s="13"/>
      <c r="J29" s="13"/>
      <c r="K29" s="10"/>
    </row>
  </sheetData>
  <customSheetViews>
    <customSheetView guid="{AA44E4F0-677A-F74C-AC1B-ACAC8B70C1FF}" scale="80">
      <selection activeCell="K19" sqref="K19"/>
    </customSheetView>
    <customSheetView guid="{5246E692-162D-4111-9D4A-F15DE95A35DE}" scale="80">
      <selection activeCell="I26" sqref="I26"/>
    </customSheetView>
    <customSheetView guid="{41CE7307-71A6-4591-8A98-2D119D51401C}" scale="80">
      <selection activeCell="I26" sqref="I26"/>
    </customSheetView>
    <customSheetView guid="{B59CC80C-E336-4CC7-9648-E1EA96701BC7}" scale="80" topLeftCell="A7">
      <selection activeCell="K14" sqref="K14"/>
    </customSheetView>
    <customSheetView guid="{8565FD63-AFC0-4175-82F0-0C259B8EF6A2}" scale="80" topLeftCell="A13">
      <selection activeCell="J32" sqref="J32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1"/>
  <sheetViews>
    <sheetView topLeftCell="C1" zoomScale="70" zoomScaleNormal="80" zoomScalePageLayoutView="80" workbookViewId="0">
      <selection activeCell="K17" sqref="K17"/>
    </sheetView>
  </sheetViews>
  <sheetFormatPr baseColWidth="10" defaultColWidth="8.83203125" defaultRowHeight="42.75" customHeight="1" x14ac:dyDescent="0"/>
  <cols>
    <col min="2" max="2" width="31.33203125" customWidth="1"/>
    <col min="3" max="3" width="41.6640625" customWidth="1"/>
    <col min="4" max="4" width="34.6640625" customWidth="1"/>
    <col min="5" max="5" width="12.6640625" customWidth="1"/>
    <col min="6" max="6" width="12.5" customWidth="1"/>
    <col min="7" max="7" width="13.5" customWidth="1"/>
    <col min="8" max="8" width="13.6640625" customWidth="1"/>
    <col min="9" max="9" width="16" customWidth="1"/>
    <col min="10" max="10" width="15.1640625" customWidth="1"/>
    <col min="11" max="11" width="62.83203125" customWidth="1"/>
    <col min="13" max="13" width="18.1640625" customWidth="1"/>
  </cols>
  <sheetData>
    <row r="1" spans="1:14" ht="42.75" customHeight="1" thickBot="1">
      <c r="A1" s="757" t="s">
        <v>881</v>
      </c>
      <c r="B1" s="758"/>
      <c r="C1" s="758"/>
      <c r="D1" s="758"/>
      <c r="E1" s="758"/>
      <c r="F1" s="758"/>
      <c r="G1" s="758" t="s">
        <v>882</v>
      </c>
      <c r="H1" s="758"/>
      <c r="I1" s="758"/>
      <c r="J1" s="760"/>
      <c r="K1" s="761"/>
    </row>
    <row r="2" spans="1:14" ht="42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4" ht="42.75" customHeight="1">
      <c r="A3" s="116"/>
      <c r="B3" s="117" t="s">
        <v>883</v>
      </c>
      <c r="C3" s="116"/>
      <c r="D3" s="118"/>
      <c r="E3" s="116"/>
      <c r="F3" s="116"/>
      <c r="G3" s="116"/>
      <c r="H3" s="116"/>
      <c r="I3" s="119"/>
      <c r="J3" s="116"/>
      <c r="K3" s="116"/>
      <c r="M3" s="9" t="s">
        <v>15</v>
      </c>
      <c r="N3" s="9">
        <f>N2-N14</f>
        <v>0</v>
      </c>
    </row>
    <row r="4" spans="1:14" ht="42.75" customHeight="1">
      <c r="A4" s="10"/>
      <c r="B4" s="11"/>
      <c r="C4" s="11"/>
      <c r="D4" s="12"/>
      <c r="E4" s="11"/>
      <c r="F4" s="11"/>
      <c r="G4" s="11"/>
      <c r="H4" s="11"/>
      <c r="I4" s="120" t="s">
        <v>884</v>
      </c>
      <c r="J4" s="121"/>
      <c r="K4" s="121"/>
      <c r="M4" t="s">
        <v>21</v>
      </c>
      <c r="N4">
        <f>SUMIFS(E:E,G:G,"CTT")</f>
        <v>19</v>
      </c>
    </row>
    <row r="5" spans="1:14" ht="42.75" customHeight="1">
      <c r="A5" s="17">
        <v>1</v>
      </c>
      <c r="B5" s="14" t="s">
        <v>100</v>
      </c>
      <c r="C5" s="14" t="s">
        <v>885</v>
      </c>
      <c r="D5" s="15" t="s">
        <v>886</v>
      </c>
      <c r="E5" s="14">
        <v>3</v>
      </c>
      <c r="F5" s="14">
        <v>1</v>
      </c>
      <c r="G5" s="14" t="s">
        <v>19</v>
      </c>
      <c r="H5" s="26" t="s">
        <v>887</v>
      </c>
      <c r="I5" s="16">
        <v>42833</v>
      </c>
      <c r="J5" s="36" t="s">
        <v>888</v>
      </c>
      <c r="K5" s="17"/>
      <c r="M5" t="s">
        <v>25</v>
      </c>
      <c r="N5">
        <f>SUMIFS(E:E,G:G,"FLU")</f>
        <v>31</v>
      </c>
    </row>
    <row r="6" spans="1:14" ht="42.75" customHeight="1">
      <c r="A6" s="17">
        <v>2</v>
      </c>
      <c r="B6" s="14" t="s">
        <v>100</v>
      </c>
      <c r="C6" s="14" t="s">
        <v>889</v>
      </c>
      <c r="D6" s="15" t="s">
        <v>890</v>
      </c>
      <c r="E6" s="14">
        <v>4</v>
      </c>
      <c r="F6" s="14">
        <v>1</v>
      </c>
      <c r="G6" s="14" t="s">
        <v>24</v>
      </c>
      <c r="H6" s="26" t="s">
        <v>887</v>
      </c>
      <c r="I6" s="16">
        <v>42833</v>
      </c>
      <c r="J6" s="36" t="s">
        <v>891</v>
      </c>
      <c r="K6" s="17"/>
      <c r="M6" t="s">
        <v>30</v>
      </c>
      <c r="N6">
        <f>SUMIFS(E:E,G:G,"JCC")</f>
        <v>0</v>
      </c>
    </row>
    <row r="7" spans="1:14" ht="42.75" customHeight="1">
      <c r="A7" s="17">
        <v>3</v>
      </c>
      <c r="B7" s="11" t="s">
        <v>26</v>
      </c>
      <c r="C7" s="11" t="s">
        <v>892</v>
      </c>
      <c r="D7" s="12" t="s">
        <v>893</v>
      </c>
      <c r="E7" s="11">
        <v>4</v>
      </c>
      <c r="F7" s="11">
        <v>1</v>
      </c>
      <c r="G7" s="11" t="s">
        <v>24</v>
      </c>
      <c r="H7" s="27" t="s">
        <v>887</v>
      </c>
      <c r="I7" s="13">
        <v>42833</v>
      </c>
      <c r="J7" s="13" t="s">
        <v>894</v>
      </c>
      <c r="K7" s="10" t="s">
        <v>895</v>
      </c>
      <c r="M7" t="s">
        <v>34</v>
      </c>
      <c r="N7">
        <f>SUMIFS(E:E,G:G,"EDI")</f>
        <v>4</v>
      </c>
    </row>
    <row r="8" spans="1:14" ht="42.75" customHeight="1">
      <c r="A8" s="17">
        <v>4</v>
      </c>
      <c r="B8" s="11" t="s">
        <v>16</v>
      </c>
      <c r="C8" s="11" t="s">
        <v>896</v>
      </c>
      <c r="D8" s="12" t="s">
        <v>897</v>
      </c>
      <c r="E8" s="11">
        <v>1</v>
      </c>
      <c r="F8" s="11">
        <v>1</v>
      </c>
      <c r="G8" s="11" t="s">
        <v>19</v>
      </c>
      <c r="H8" s="27" t="s">
        <v>887</v>
      </c>
      <c r="I8" s="13">
        <v>42833</v>
      </c>
      <c r="J8" s="11" t="s">
        <v>898</v>
      </c>
      <c r="K8" s="11" t="s">
        <v>899</v>
      </c>
      <c r="M8" t="s">
        <v>37</v>
      </c>
      <c r="N8">
        <f>SUMIFS(E:E,G:G,"par")</f>
        <v>0</v>
      </c>
    </row>
    <row r="9" spans="1:14" ht="42.75" customHeight="1">
      <c r="A9" s="17">
        <v>5</v>
      </c>
      <c r="B9" s="11" t="s">
        <v>447</v>
      </c>
      <c r="C9" s="11" t="s">
        <v>900</v>
      </c>
      <c r="D9" s="12" t="s">
        <v>901</v>
      </c>
      <c r="E9" s="11">
        <v>4</v>
      </c>
      <c r="F9" s="11">
        <v>1</v>
      </c>
      <c r="G9" s="11" t="s">
        <v>24</v>
      </c>
      <c r="H9" s="27" t="s">
        <v>887</v>
      </c>
      <c r="I9" s="13">
        <v>42833</v>
      </c>
      <c r="J9" s="11" t="s">
        <v>902</v>
      </c>
      <c r="K9" s="11"/>
      <c r="M9" t="s">
        <v>38</v>
      </c>
      <c r="N9">
        <f>SUMIFS(E:E,G:G,"phi")</f>
        <v>0</v>
      </c>
    </row>
    <row r="10" spans="1:14" ht="42.75" customHeight="1">
      <c r="A10" s="17">
        <v>6</v>
      </c>
      <c r="B10" s="11" t="s">
        <v>903</v>
      </c>
      <c r="C10" s="11" t="s">
        <v>904</v>
      </c>
      <c r="D10" s="12" t="s">
        <v>905</v>
      </c>
      <c r="E10" s="11">
        <v>4</v>
      </c>
      <c r="F10" s="11">
        <v>2</v>
      </c>
      <c r="G10" s="11" t="s">
        <v>24</v>
      </c>
      <c r="H10" s="27" t="s">
        <v>887</v>
      </c>
      <c r="I10" s="13">
        <v>42833</v>
      </c>
      <c r="J10" s="11" t="s">
        <v>906</v>
      </c>
      <c r="K10" s="41"/>
      <c r="M10" t="s">
        <v>39</v>
      </c>
      <c r="N10">
        <f>SUMIFS(E:E,G:G,"BRK")</f>
        <v>5</v>
      </c>
    </row>
    <row r="11" spans="1:14" ht="42.75" customHeight="1">
      <c r="A11" s="17">
        <v>7</v>
      </c>
      <c r="B11" s="11" t="s">
        <v>584</v>
      </c>
      <c r="C11" s="11" t="s">
        <v>907</v>
      </c>
      <c r="D11" s="12" t="s">
        <v>908</v>
      </c>
      <c r="E11" s="11">
        <v>4</v>
      </c>
      <c r="F11" s="11">
        <v>2</v>
      </c>
      <c r="G11" s="11" t="s">
        <v>19</v>
      </c>
      <c r="H11" s="27" t="s">
        <v>887</v>
      </c>
      <c r="I11" s="13">
        <v>42833</v>
      </c>
      <c r="J11" s="14" t="s">
        <v>909</v>
      </c>
      <c r="K11" s="10" t="s">
        <v>895</v>
      </c>
      <c r="M11" s="22" t="s">
        <v>41</v>
      </c>
      <c r="N11" s="22">
        <f>SUMIFS(E:E,G:G,"SPC")</f>
        <v>0</v>
      </c>
    </row>
    <row r="12" spans="1:14" ht="42.75" customHeight="1">
      <c r="A12" s="14">
        <v>8</v>
      </c>
      <c r="B12" s="14" t="s">
        <v>26</v>
      </c>
      <c r="C12" s="14" t="s">
        <v>910</v>
      </c>
      <c r="D12" s="15" t="s">
        <v>911</v>
      </c>
      <c r="E12" s="14">
        <v>2</v>
      </c>
      <c r="F12" s="14">
        <v>1</v>
      </c>
      <c r="G12" s="14" t="s">
        <v>24</v>
      </c>
      <c r="H12" s="26" t="s">
        <v>887</v>
      </c>
      <c r="I12" s="16">
        <v>42833</v>
      </c>
      <c r="J12" s="14" t="s">
        <v>912</v>
      </c>
      <c r="K12" s="14"/>
      <c r="M12" s="23" t="s">
        <v>44</v>
      </c>
      <c r="N12" s="23">
        <f>SUMIFS(E:E,G:G,"H")</f>
        <v>0</v>
      </c>
    </row>
    <row r="13" spans="1:14" ht="42.75" customHeight="1">
      <c r="A13" s="17">
        <v>9</v>
      </c>
      <c r="B13" s="14" t="s">
        <v>913</v>
      </c>
      <c r="C13" s="14" t="s">
        <v>914</v>
      </c>
      <c r="D13" s="15" t="s">
        <v>915</v>
      </c>
      <c r="E13" s="14">
        <v>5</v>
      </c>
      <c r="F13" s="14">
        <v>2</v>
      </c>
      <c r="G13" s="14" t="s">
        <v>24</v>
      </c>
      <c r="H13" s="26" t="s">
        <v>887</v>
      </c>
      <c r="I13" s="16">
        <v>42833</v>
      </c>
      <c r="J13" s="14" t="s">
        <v>916</v>
      </c>
      <c r="K13" s="14"/>
      <c r="M13" s="23"/>
      <c r="N13" s="23"/>
    </row>
    <row r="14" spans="1:14" ht="42.75" customHeight="1">
      <c r="A14" s="17">
        <v>10</v>
      </c>
      <c r="B14" s="14" t="s">
        <v>917</v>
      </c>
      <c r="C14" s="14" t="s">
        <v>918</v>
      </c>
      <c r="D14" s="15" t="s">
        <v>919</v>
      </c>
      <c r="E14" s="14">
        <v>4</v>
      </c>
      <c r="F14" s="14">
        <v>1</v>
      </c>
      <c r="G14" s="14" t="s">
        <v>19</v>
      </c>
      <c r="H14" s="26" t="s">
        <v>887</v>
      </c>
      <c r="I14" s="16">
        <v>42833</v>
      </c>
      <c r="J14" s="14" t="s">
        <v>920</v>
      </c>
      <c r="K14" s="14"/>
      <c r="M14" s="24" t="s">
        <v>50</v>
      </c>
      <c r="N14" s="24">
        <f>SUM(M4:N12)</f>
        <v>59</v>
      </c>
    </row>
    <row r="15" spans="1:14" ht="42.75" customHeight="1">
      <c r="A15" s="17">
        <v>11</v>
      </c>
      <c r="B15" s="14" t="s">
        <v>921</v>
      </c>
      <c r="C15" s="14" t="s">
        <v>922</v>
      </c>
      <c r="D15" s="15" t="s">
        <v>923</v>
      </c>
      <c r="E15" s="14">
        <v>3</v>
      </c>
      <c r="F15" s="14">
        <v>1</v>
      </c>
      <c r="G15" s="14" t="s">
        <v>103</v>
      </c>
      <c r="H15" s="26" t="s">
        <v>887</v>
      </c>
      <c r="I15" s="16">
        <v>42833</v>
      </c>
      <c r="J15" s="14" t="s">
        <v>924</v>
      </c>
      <c r="K15" s="14" t="s">
        <v>925</v>
      </c>
    </row>
    <row r="16" spans="1:14" ht="42.75" customHeight="1">
      <c r="A16" s="17">
        <v>12</v>
      </c>
      <c r="B16" s="11" t="s">
        <v>926</v>
      </c>
      <c r="C16" s="11" t="s">
        <v>927</v>
      </c>
      <c r="D16" s="12" t="s">
        <v>928</v>
      </c>
      <c r="E16" s="11">
        <v>4</v>
      </c>
      <c r="F16" s="11">
        <v>1</v>
      </c>
      <c r="G16" s="26" t="s">
        <v>267</v>
      </c>
      <c r="H16" s="26" t="s">
        <v>887</v>
      </c>
      <c r="I16" s="13">
        <v>42833</v>
      </c>
      <c r="J16" s="11" t="s">
        <v>929</v>
      </c>
      <c r="K16" s="10"/>
    </row>
    <row r="17" spans="1:11" ht="42.75" customHeight="1">
      <c r="A17" s="17">
        <v>13</v>
      </c>
      <c r="B17" s="14" t="s">
        <v>930</v>
      </c>
      <c r="C17" s="14" t="s">
        <v>931</v>
      </c>
      <c r="D17" s="15" t="s">
        <v>932</v>
      </c>
      <c r="E17" s="14">
        <v>2</v>
      </c>
      <c r="F17" s="14">
        <v>1</v>
      </c>
      <c r="G17" s="26" t="s">
        <v>103</v>
      </c>
      <c r="H17" s="26" t="s">
        <v>887</v>
      </c>
      <c r="I17" s="16">
        <v>42833</v>
      </c>
      <c r="J17" s="14" t="s">
        <v>933</v>
      </c>
      <c r="K17" s="14"/>
    </row>
    <row r="18" spans="1:11" ht="42.75" customHeight="1">
      <c r="A18" s="14">
        <v>14</v>
      </c>
      <c r="B18" s="14" t="s">
        <v>934</v>
      </c>
      <c r="C18" s="14" t="s">
        <v>935</v>
      </c>
      <c r="D18" s="15" t="s">
        <v>936</v>
      </c>
      <c r="E18" s="14">
        <v>3</v>
      </c>
      <c r="F18" s="14">
        <v>1</v>
      </c>
      <c r="G18" s="14" t="s">
        <v>19</v>
      </c>
      <c r="H18" s="26" t="s">
        <v>887</v>
      </c>
      <c r="I18" s="16">
        <v>42833</v>
      </c>
      <c r="J18" s="14" t="s">
        <v>937</v>
      </c>
      <c r="K18" s="14"/>
    </row>
    <row r="19" spans="1:11" ht="42.75" customHeight="1">
      <c r="A19" s="11">
        <v>15</v>
      </c>
      <c r="B19" s="11" t="s">
        <v>376</v>
      </c>
      <c r="C19" s="11" t="s">
        <v>938</v>
      </c>
      <c r="D19" s="12" t="s">
        <v>939</v>
      </c>
      <c r="E19" s="11">
        <v>2</v>
      </c>
      <c r="F19" s="11">
        <v>1</v>
      </c>
      <c r="G19" s="36" t="s">
        <v>24</v>
      </c>
      <c r="H19" s="26" t="s">
        <v>887</v>
      </c>
      <c r="I19" s="13">
        <v>42833</v>
      </c>
      <c r="J19" s="11" t="s">
        <v>940</v>
      </c>
      <c r="K19" s="11"/>
    </row>
    <row r="20" spans="1:11" ht="42.75" customHeight="1">
      <c r="A20" s="17">
        <v>16</v>
      </c>
      <c r="B20" s="14" t="s">
        <v>941</v>
      </c>
      <c r="C20" s="14" t="s">
        <v>942</v>
      </c>
      <c r="D20" s="15" t="s">
        <v>943</v>
      </c>
      <c r="E20" s="14">
        <v>2</v>
      </c>
      <c r="F20" s="14">
        <v>1</v>
      </c>
      <c r="G20" s="14" t="s">
        <v>19</v>
      </c>
      <c r="H20" s="26" t="s">
        <v>887</v>
      </c>
      <c r="I20" s="13">
        <v>42833</v>
      </c>
      <c r="J20" s="14" t="s">
        <v>944</v>
      </c>
      <c r="K20" s="14" t="s">
        <v>945</v>
      </c>
    </row>
    <row r="21" spans="1:11" ht="42.75" customHeight="1">
      <c r="A21" s="10">
        <v>17</v>
      </c>
      <c r="B21" s="11" t="s">
        <v>504</v>
      </c>
      <c r="C21" s="13" t="s">
        <v>946</v>
      </c>
      <c r="D21" s="12" t="s">
        <v>947</v>
      </c>
      <c r="E21" s="11">
        <v>4</v>
      </c>
      <c r="F21" s="11">
        <v>1</v>
      </c>
      <c r="G21" s="36" t="s">
        <v>24</v>
      </c>
      <c r="H21" s="26" t="s">
        <v>887</v>
      </c>
      <c r="I21" s="13">
        <v>42833</v>
      </c>
      <c r="J21" s="11" t="s">
        <v>948</v>
      </c>
      <c r="K21" s="11"/>
    </row>
    <row r="22" spans="1:11" ht="42.75" customHeight="1">
      <c r="A22" s="17">
        <v>18</v>
      </c>
      <c r="B22" s="11" t="s">
        <v>903</v>
      </c>
      <c r="C22" s="11" t="s">
        <v>949</v>
      </c>
      <c r="D22" s="12" t="s">
        <v>950</v>
      </c>
      <c r="E22" s="11">
        <v>2</v>
      </c>
      <c r="F22" s="11">
        <v>1</v>
      </c>
      <c r="G22" s="11" t="s">
        <v>24</v>
      </c>
      <c r="H22" s="26" t="s">
        <v>887</v>
      </c>
      <c r="I22" s="13">
        <v>42833</v>
      </c>
      <c r="J22" s="13" t="s">
        <v>951</v>
      </c>
      <c r="K22" s="10"/>
    </row>
    <row r="23" spans="1:11" ht="42.75" customHeight="1">
      <c r="A23" s="17">
        <v>20</v>
      </c>
      <c r="B23" s="11" t="s">
        <v>952</v>
      </c>
      <c r="C23" s="11" t="s">
        <v>953</v>
      </c>
      <c r="D23" s="12" t="s">
        <v>954</v>
      </c>
      <c r="E23" s="11">
        <v>2</v>
      </c>
      <c r="F23" s="11">
        <v>1</v>
      </c>
      <c r="G23" s="11" t="s">
        <v>19</v>
      </c>
      <c r="H23" s="26" t="s">
        <v>887</v>
      </c>
      <c r="I23" s="13">
        <v>42833</v>
      </c>
      <c r="J23" s="13" t="s">
        <v>955</v>
      </c>
      <c r="K23" s="11"/>
    </row>
    <row r="24" spans="1:11" ht="42.75" customHeight="1">
      <c r="A24" s="17"/>
      <c r="B24" s="14"/>
      <c r="C24" s="14"/>
      <c r="D24" s="15"/>
      <c r="E24" s="20">
        <f>SUM(E5:E23)</f>
        <v>59</v>
      </c>
      <c r="F24" s="20">
        <f>SUM(F5:F23)</f>
        <v>22</v>
      </c>
      <c r="G24" s="14"/>
      <c r="H24" s="14"/>
      <c r="I24" s="122" t="s">
        <v>956</v>
      </c>
      <c r="J24" s="14"/>
      <c r="K24" s="14"/>
    </row>
    <row r="25" spans="1:11" ht="42.75" customHeight="1">
      <c r="A25" s="17"/>
      <c r="B25" s="14"/>
      <c r="C25" s="14"/>
      <c r="D25" s="15"/>
      <c r="E25" s="14"/>
      <c r="F25" s="14"/>
      <c r="G25" s="14"/>
      <c r="H25" s="14"/>
      <c r="I25" s="122"/>
      <c r="J25" s="14"/>
      <c r="K25" s="17"/>
    </row>
    <row r="26" spans="1:11" ht="42.75" customHeight="1">
      <c r="A26" s="10"/>
      <c r="B26" s="11"/>
      <c r="C26" s="11"/>
      <c r="D26" s="12"/>
      <c r="E26" s="11"/>
      <c r="F26" s="11"/>
      <c r="G26" s="11"/>
      <c r="H26" s="11"/>
      <c r="I26" s="13"/>
      <c r="J26" s="13"/>
      <c r="K26" s="10"/>
    </row>
    <row r="27" spans="1:11" ht="42.75" customHeight="1">
      <c r="A27" s="10"/>
      <c r="B27" s="11"/>
      <c r="C27" s="11"/>
      <c r="D27" s="12"/>
      <c r="E27" s="11"/>
      <c r="F27" s="11"/>
      <c r="G27" s="11"/>
      <c r="H27" s="11"/>
      <c r="I27" s="13"/>
      <c r="J27" s="13"/>
      <c r="K27" s="10"/>
    </row>
    <row r="28" spans="1:11" ht="42.75" customHeight="1">
      <c r="A28" s="10"/>
      <c r="B28" s="11"/>
      <c r="C28" s="11"/>
      <c r="D28" s="12"/>
      <c r="E28" s="11"/>
      <c r="F28" s="11"/>
      <c r="G28" s="11"/>
      <c r="H28" s="11"/>
      <c r="I28" s="13"/>
      <c r="J28" s="13"/>
      <c r="K28" s="10"/>
    </row>
    <row r="29" spans="1:11" ht="42.75" customHeight="1">
      <c r="A29" s="10"/>
      <c r="B29" s="11"/>
      <c r="C29" s="11"/>
      <c r="D29" s="12"/>
      <c r="E29" s="11"/>
      <c r="F29" s="11"/>
      <c r="G29" s="11"/>
      <c r="H29" s="11"/>
      <c r="I29" s="13"/>
      <c r="J29" s="13"/>
      <c r="K29" s="10"/>
    </row>
    <row r="30" spans="1:11" ht="42.75" customHeight="1">
      <c r="A30" s="10"/>
      <c r="B30" s="11"/>
      <c r="C30" s="11"/>
      <c r="D30" s="12"/>
      <c r="E30" s="11"/>
      <c r="F30" s="11"/>
      <c r="G30" s="11"/>
      <c r="H30" s="11"/>
      <c r="I30" s="13"/>
      <c r="J30" s="13"/>
      <c r="K30" s="10"/>
    </row>
    <row r="31" spans="1:11" ht="42.75" customHeight="1">
      <c r="A31" s="10"/>
      <c r="B31" s="11"/>
      <c r="C31" s="11"/>
      <c r="D31" s="12"/>
      <c r="E31" s="11"/>
      <c r="F31" s="11"/>
      <c r="G31" s="11"/>
      <c r="H31" s="11"/>
      <c r="I31" s="13"/>
      <c r="J31" s="13"/>
      <c r="K31" s="10"/>
    </row>
  </sheetData>
  <customSheetViews>
    <customSheetView guid="{AA44E4F0-677A-F74C-AC1B-ACAC8B70C1FF}" scale="70" fitToPage="1" topLeftCell="C1">
      <selection activeCell="K17" sqref="K17"/>
      <pageSetup paperSize="9" scale="42" fitToHeight="0" orientation="landscape"/>
    </customSheetView>
    <customSheetView guid="{5246E692-162D-4111-9D4A-F15DE95A35DE}" scale="70" fitToPage="1">
      <selection activeCell="D21" sqref="D21"/>
      <pageSetup paperSize="9" scale="42" fitToHeight="0" orientation="landscape"/>
    </customSheetView>
    <customSheetView guid="{41CE7307-71A6-4591-8A98-2D119D51401C}" scale="70" fitToPage="1">
      <selection activeCell="D21" sqref="D21"/>
      <pageSetup paperSize="9" scale="42" fitToHeight="0" orientation="landscape"/>
    </customSheetView>
    <customSheetView guid="{B59CC80C-E336-4CC7-9648-E1EA96701BC7}" scale="70" showPageBreaks="1" fitToPage="1" printArea="1" topLeftCell="C1">
      <selection activeCell="K17" sqref="K17"/>
      <pageSetup paperSize="9" scale="42" fitToHeight="0" orientation="landscape"/>
    </customSheetView>
    <customSheetView guid="{8565FD63-AFC0-4175-82F0-0C259B8EF6A2}" scale="70" fitToPage="1" topLeftCell="C1">
      <selection activeCell="K17" sqref="K17"/>
      <pageSetup paperSize="9" scale="42" fitToHeight="0" orientation="landscape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paperSize="9" scale="42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D26" sqref="D26"/>
    </sheetView>
  </sheetViews>
  <sheetFormatPr baseColWidth="10" defaultColWidth="8.83203125" defaultRowHeight="26.25" customHeight="1" x14ac:dyDescent="0"/>
  <cols>
    <col min="1" max="1" width="12.33203125" customWidth="1"/>
    <col min="2" max="2" width="22" customWidth="1"/>
    <col min="3" max="3" width="33.5" customWidth="1"/>
    <col min="4" max="4" width="38.1640625" customWidth="1"/>
    <col min="5" max="5" width="17.5" customWidth="1"/>
    <col min="6" max="6" width="12.33203125" customWidth="1"/>
    <col min="7" max="7" width="14" customWidth="1"/>
    <col min="8" max="8" width="13.5" customWidth="1"/>
    <col min="9" max="9" width="19.33203125" customWidth="1"/>
    <col min="10" max="10" width="21.1640625" customWidth="1"/>
    <col min="11" max="11" width="52.5" customWidth="1"/>
  </cols>
  <sheetData>
    <row r="1" spans="1:11" ht="41.25" customHeight="1">
      <c r="A1" s="123" t="s">
        <v>957</v>
      </c>
      <c r="B1" s="124">
        <v>42833</v>
      </c>
      <c r="C1" s="125"/>
      <c r="D1" s="126"/>
      <c r="E1" s="127"/>
      <c r="F1" s="87"/>
      <c r="G1" s="87"/>
      <c r="H1" s="87"/>
      <c r="I1" s="87"/>
      <c r="J1" s="87"/>
      <c r="K1" s="87"/>
    </row>
    <row r="2" spans="1:11" ht="26.25" customHeight="1" thickBot="1">
      <c r="A2" s="128" t="s">
        <v>958</v>
      </c>
      <c r="B2" s="129"/>
      <c r="C2" s="129"/>
      <c r="D2" s="130"/>
      <c r="E2" s="131"/>
      <c r="F2" s="132"/>
      <c r="G2" s="132"/>
      <c r="H2" s="132"/>
      <c r="I2" s="132"/>
      <c r="J2" s="132"/>
      <c r="K2" s="132"/>
    </row>
    <row r="3" spans="1:11" ht="26.25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959</v>
      </c>
    </row>
    <row r="4" spans="1:11" ht="26.25" customHeight="1">
      <c r="A4" s="17"/>
      <c r="B4" s="14" t="s">
        <v>393</v>
      </c>
      <c r="C4" s="14">
        <v>171432</v>
      </c>
      <c r="D4" s="61" t="s">
        <v>394</v>
      </c>
      <c r="E4" s="14">
        <v>2</v>
      </c>
      <c r="F4" s="14">
        <v>0</v>
      </c>
      <c r="G4" s="14" t="s">
        <v>103</v>
      </c>
      <c r="H4" s="14" t="s">
        <v>329</v>
      </c>
      <c r="I4" s="16">
        <v>42833</v>
      </c>
      <c r="J4" s="14" t="s">
        <v>395</v>
      </c>
      <c r="K4" s="14"/>
    </row>
    <row r="5" spans="1:11" ht="26.25" customHeight="1">
      <c r="A5" s="17"/>
      <c r="B5" s="11" t="s">
        <v>31</v>
      </c>
      <c r="C5" s="11" t="s">
        <v>406</v>
      </c>
      <c r="D5" s="12" t="s">
        <v>407</v>
      </c>
      <c r="E5" s="11">
        <v>2</v>
      </c>
      <c r="F5" s="11">
        <v>0</v>
      </c>
      <c r="G5" s="11" t="s">
        <v>103</v>
      </c>
      <c r="H5" s="11" t="s">
        <v>329</v>
      </c>
      <c r="I5" s="13">
        <v>42833</v>
      </c>
      <c r="J5" s="13" t="s">
        <v>71</v>
      </c>
      <c r="K5" s="10"/>
    </row>
    <row r="6" spans="1:11" ht="26.25" customHeight="1">
      <c r="A6" s="11"/>
      <c r="B6" s="11" t="s">
        <v>31</v>
      </c>
      <c r="C6" s="11" t="s">
        <v>441</v>
      </c>
      <c r="D6" s="12" t="s">
        <v>442</v>
      </c>
      <c r="E6" s="11">
        <v>2</v>
      </c>
      <c r="F6" s="11">
        <v>1</v>
      </c>
      <c r="G6" s="11" t="s">
        <v>103</v>
      </c>
      <c r="H6" s="11" t="s">
        <v>439</v>
      </c>
      <c r="I6" s="13">
        <v>42833</v>
      </c>
      <c r="J6" s="11" t="s">
        <v>71</v>
      </c>
      <c r="K6" s="63"/>
    </row>
    <row r="7" spans="1:11" ht="26.25" customHeight="1">
      <c r="A7" s="11"/>
      <c r="B7" s="14" t="s">
        <v>455</v>
      </c>
      <c r="C7" s="11" t="s">
        <v>509</v>
      </c>
      <c r="D7" s="12" t="s">
        <v>510</v>
      </c>
      <c r="E7" s="11">
        <v>3</v>
      </c>
      <c r="F7" s="11">
        <v>1</v>
      </c>
      <c r="G7" s="11" t="s">
        <v>103</v>
      </c>
      <c r="H7" s="27" t="s">
        <v>488</v>
      </c>
      <c r="I7" s="13">
        <v>42833</v>
      </c>
      <c r="J7" s="11" t="s">
        <v>511</v>
      </c>
      <c r="K7" s="27" t="s">
        <v>512</v>
      </c>
    </row>
    <row r="8" spans="1:11" ht="26.25" customHeight="1">
      <c r="A8" s="11"/>
      <c r="B8" s="11" t="s">
        <v>555</v>
      </c>
      <c r="C8" s="11" t="s">
        <v>556</v>
      </c>
      <c r="D8" s="12" t="s">
        <v>557</v>
      </c>
      <c r="E8" s="11">
        <v>3</v>
      </c>
      <c r="F8" s="11">
        <v>1</v>
      </c>
      <c r="G8" s="11" t="s">
        <v>103</v>
      </c>
      <c r="H8" s="77" t="s">
        <v>553</v>
      </c>
      <c r="I8" s="13">
        <v>42833</v>
      </c>
      <c r="J8" s="14" t="s">
        <v>558</v>
      </c>
      <c r="K8" s="27" t="s">
        <v>559</v>
      </c>
    </row>
    <row r="9" spans="1:11" ht="26.25" customHeight="1">
      <c r="A9" s="11"/>
      <c r="B9" s="11" t="s">
        <v>563</v>
      </c>
      <c r="C9" s="11" t="s">
        <v>564</v>
      </c>
      <c r="D9" s="12" t="s">
        <v>565</v>
      </c>
      <c r="E9" s="11">
        <v>6</v>
      </c>
      <c r="F9" s="11">
        <v>2</v>
      </c>
      <c r="G9" s="11" t="s">
        <v>103</v>
      </c>
      <c r="H9" s="77" t="s">
        <v>553</v>
      </c>
      <c r="I9" s="13">
        <v>42833</v>
      </c>
      <c r="J9" s="14" t="s">
        <v>566</v>
      </c>
      <c r="K9" s="26" t="s">
        <v>567</v>
      </c>
    </row>
    <row r="10" spans="1:11" ht="26.25" customHeight="1">
      <c r="A10" s="11"/>
      <c r="B10" s="14" t="s">
        <v>100</v>
      </c>
      <c r="C10" s="14" t="s">
        <v>596</v>
      </c>
      <c r="D10" s="15" t="s">
        <v>597</v>
      </c>
      <c r="E10" s="14">
        <v>2</v>
      </c>
      <c r="F10" s="14">
        <v>1</v>
      </c>
      <c r="G10" s="14" t="s">
        <v>103</v>
      </c>
      <c r="H10" s="79" t="s">
        <v>572</v>
      </c>
      <c r="I10" s="16">
        <v>42833</v>
      </c>
      <c r="J10" s="14" t="s">
        <v>598</v>
      </c>
      <c r="K10" s="14"/>
    </row>
    <row r="11" spans="1:11" ht="26.25" customHeight="1">
      <c r="A11" s="11"/>
      <c r="B11" s="96" t="s">
        <v>31</v>
      </c>
      <c r="C11" s="36" t="s">
        <v>768</v>
      </c>
      <c r="D11" s="97" t="s">
        <v>769</v>
      </c>
      <c r="E11" s="36">
        <v>2</v>
      </c>
      <c r="F11" s="36">
        <v>1</v>
      </c>
      <c r="G11" s="34" t="s">
        <v>103</v>
      </c>
      <c r="H11" s="77" t="s">
        <v>617</v>
      </c>
      <c r="I11" s="81">
        <v>42833</v>
      </c>
      <c r="J11" s="36" t="s">
        <v>71</v>
      </c>
      <c r="K11" s="34"/>
    </row>
    <row r="12" spans="1:11" ht="26.25" customHeight="1">
      <c r="A12" s="11"/>
      <c r="B12" s="11" t="s">
        <v>770</v>
      </c>
      <c r="C12" s="11">
        <v>10315</v>
      </c>
      <c r="D12" s="12" t="s">
        <v>771</v>
      </c>
      <c r="E12" s="11">
        <v>4</v>
      </c>
      <c r="F12" s="11">
        <v>1</v>
      </c>
      <c r="G12" s="11" t="s">
        <v>103</v>
      </c>
      <c r="H12" s="79" t="s">
        <v>662</v>
      </c>
      <c r="I12" s="13">
        <v>42833</v>
      </c>
      <c r="J12" s="11" t="s">
        <v>772</v>
      </c>
      <c r="K12" s="98" t="s">
        <v>773</v>
      </c>
    </row>
    <row r="13" spans="1:11" ht="26.25" customHeight="1">
      <c r="A13" s="11"/>
      <c r="B13" s="102" t="s">
        <v>785</v>
      </c>
      <c r="C13" s="14" t="s">
        <v>786</v>
      </c>
      <c r="D13" s="15" t="s">
        <v>787</v>
      </c>
      <c r="E13" s="14">
        <v>7</v>
      </c>
      <c r="F13" s="14">
        <v>2</v>
      </c>
      <c r="G13" s="14" t="s">
        <v>103</v>
      </c>
      <c r="H13" s="80" t="s">
        <v>617</v>
      </c>
      <c r="I13" s="16">
        <v>42833</v>
      </c>
      <c r="J13" s="70" t="s">
        <v>788</v>
      </c>
      <c r="K13" s="26" t="s">
        <v>789</v>
      </c>
    </row>
    <row r="14" spans="1:11" ht="26.25" customHeight="1">
      <c r="A14" s="11"/>
      <c r="B14" s="102" t="s">
        <v>790</v>
      </c>
      <c r="C14" s="46" t="s">
        <v>791</v>
      </c>
      <c r="D14" s="15" t="s">
        <v>787</v>
      </c>
      <c r="E14" s="14">
        <v>3</v>
      </c>
      <c r="F14" s="14">
        <v>1</v>
      </c>
      <c r="G14" s="14" t="s">
        <v>103</v>
      </c>
      <c r="H14" s="36" t="s">
        <v>617</v>
      </c>
      <c r="I14" s="16">
        <v>42833</v>
      </c>
      <c r="J14" s="70" t="s">
        <v>792</v>
      </c>
      <c r="K14" s="26" t="s">
        <v>638</v>
      </c>
    </row>
    <row r="15" spans="1:11" ht="26.25" customHeight="1">
      <c r="A15" s="11"/>
      <c r="B15" s="14" t="s">
        <v>31</v>
      </c>
      <c r="C15" s="14" t="s">
        <v>798</v>
      </c>
      <c r="D15" s="15" t="s">
        <v>799</v>
      </c>
      <c r="E15" s="14">
        <v>3</v>
      </c>
      <c r="F15" s="14">
        <v>1</v>
      </c>
      <c r="G15" s="14" t="s">
        <v>103</v>
      </c>
      <c r="H15" s="88" t="s">
        <v>625</v>
      </c>
      <c r="I15" s="16">
        <v>42833</v>
      </c>
      <c r="J15" s="14" t="s">
        <v>71</v>
      </c>
      <c r="K15" s="14"/>
    </row>
    <row r="16" spans="1:11" ht="26.25" customHeight="1">
      <c r="A16" s="11"/>
      <c r="B16" s="14" t="s">
        <v>126</v>
      </c>
      <c r="C16" s="14" t="s">
        <v>800</v>
      </c>
      <c r="D16" s="15" t="s">
        <v>801</v>
      </c>
      <c r="E16" s="14">
        <v>5</v>
      </c>
      <c r="F16" s="14">
        <v>2</v>
      </c>
      <c r="G16" s="14" t="s">
        <v>103</v>
      </c>
      <c r="H16" s="85" t="s">
        <v>625</v>
      </c>
      <c r="I16" s="16">
        <v>42833</v>
      </c>
      <c r="J16" s="14" t="s">
        <v>802</v>
      </c>
      <c r="K16" s="14"/>
    </row>
    <row r="17" spans="1:11" ht="26.25" customHeight="1">
      <c r="A17" s="11"/>
      <c r="B17" s="11" t="s">
        <v>100</v>
      </c>
      <c r="C17" s="11" t="s">
        <v>101</v>
      </c>
      <c r="D17" s="12" t="s">
        <v>102</v>
      </c>
      <c r="E17" s="11">
        <v>2</v>
      </c>
      <c r="F17" s="11">
        <v>1</v>
      </c>
      <c r="G17" s="10" t="s">
        <v>103</v>
      </c>
      <c r="H17" s="11" t="s">
        <v>58</v>
      </c>
      <c r="I17" s="13">
        <v>42833</v>
      </c>
      <c r="J17" s="14" t="s">
        <v>104</v>
      </c>
      <c r="K17" s="17"/>
    </row>
    <row r="18" spans="1:11" ht="26.25" customHeight="1">
      <c r="A18" s="11"/>
      <c r="B18" s="14" t="s">
        <v>105</v>
      </c>
      <c r="C18" s="14">
        <v>99488</v>
      </c>
      <c r="D18" s="15" t="s">
        <v>106</v>
      </c>
      <c r="E18" s="14">
        <v>2</v>
      </c>
      <c r="F18" s="14">
        <v>1</v>
      </c>
      <c r="G18" s="14" t="s">
        <v>103</v>
      </c>
      <c r="H18" s="14" t="s">
        <v>58</v>
      </c>
      <c r="I18" s="16">
        <v>42833</v>
      </c>
      <c r="J18" s="14" t="s">
        <v>107</v>
      </c>
      <c r="K18" s="26" t="s">
        <v>108</v>
      </c>
    </row>
    <row r="19" spans="1:11" ht="26.25" customHeight="1">
      <c r="A19" s="11"/>
      <c r="B19" s="14" t="s">
        <v>173</v>
      </c>
      <c r="C19" s="14" t="s">
        <v>174</v>
      </c>
      <c r="D19" s="15" t="s">
        <v>175</v>
      </c>
      <c r="E19" s="14">
        <v>2</v>
      </c>
      <c r="F19" s="14">
        <v>1</v>
      </c>
      <c r="G19" s="14" t="s">
        <v>103</v>
      </c>
      <c r="H19" s="14" t="s">
        <v>135</v>
      </c>
      <c r="I19" s="16">
        <v>42833</v>
      </c>
      <c r="J19" s="14" t="s">
        <v>176</v>
      </c>
      <c r="K19" s="14" t="s">
        <v>177</v>
      </c>
    </row>
    <row r="20" spans="1:11" ht="26.25" customHeight="1">
      <c r="A20" s="11"/>
      <c r="B20" s="11" t="s">
        <v>31</v>
      </c>
      <c r="C20" s="11" t="s">
        <v>254</v>
      </c>
      <c r="D20" s="12" t="s">
        <v>255</v>
      </c>
      <c r="E20" s="11">
        <v>3</v>
      </c>
      <c r="F20" s="11">
        <v>1</v>
      </c>
      <c r="G20" s="11" t="s">
        <v>103</v>
      </c>
      <c r="H20" s="11" t="s">
        <v>249</v>
      </c>
      <c r="I20" s="13">
        <v>42833</v>
      </c>
      <c r="J20" s="13" t="s">
        <v>71</v>
      </c>
      <c r="K20" s="10"/>
    </row>
    <row r="21" spans="1:11" ht="26.25" customHeight="1">
      <c r="A21" s="11"/>
      <c r="B21" s="11" t="s">
        <v>100</v>
      </c>
      <c r="C21" s="11" t="s">
        <v>314</v>
      </c>
      <c r="D21" s="12" t="s">
        <v>315</v>
      </c>
      <c r="E21" s="11">
        <v>1</v>
      </c>
      <c r="F21" s="11">
        <v>1</v>
      </c>
      <c r="G21" s="33" t="s">
        <v>103</v>
      </c>
      <c r="H21" s="14" t="s">
        <v>249</v>
      </c>
      <c r="I21" s="16">
        <v>42833</v>
      </c>
      <c r="J21" s="11" t="s">
        <v>316</v>
      </c>
      <c r="K21" s="33"/>
    </row>
    <row r="22" spans="1:11" ht="26.25" customHeight="1">
      <c r="A22" s="11"/>
      <c r="B22" s="14" t="s">
        <v>921</v>
      </c>
      <c r="C22" s="14" t="s">
        <v>922</v>
      </c>
      <c r="D22" s="15" t="s">
        <v>923</v>
      </c>
      <c r="E22" s="14">
        <v>3</v>
      </c>
      <c r="F22" s="14">
        <v>1</v>
      </c>
      <c r="G22" s="14" t="s">
        <v>103</v>
      </c>
      <c r="H22" s="26" t="s">
        <v>887</v>
      </c>
      <c r="I22" s="16">
        <v>42833</v>
      </c>
      <c r="J22" s="14" t="s">
        <v>924</v>
      </c>
      <c r="K22" s="14" t="s">
        <v>925</v>
      </c>
    </row>
    <row r="23" spans="1:11" ht="26.25" customHeight="1">
      <c r="A23" s="11"/>
      <c r="B23" s="14" t="s">
        <v>930</v>
      </c>
      <c r="C23" s="14" t="s">
        <v>931</v>
      </c>
      <c r="D23" s="15" t="s">
        <v>932</v>
      </c>
      <c r="E23" s="14">
        <v>2</v>
      </c>
      <c r="F23" s="14">
        <v>1</v>
      </c>
      <c r="G23" s="26" t="s">
        <v>103</v>
      </c>
      <c r="H23" s="26" t="s">
        <v>887</v>
      </c>
      <c r="I23" s="16">
        <v>42833</v>
      </c>
      <c r="J23" s="14" t="s">
        <v>933</v>
      </c>
      <c r="K23" s="14"/>
    </row>
    <row r="24" spans="1:11" ht="26.25" customHeight="1">
      <c r="A24" s="11"/>
      <c r="B24" s="14"/>
      <c r="C24" s="14"/>
      <c r="D24" s="15"/>
      <c r="E24" s="14"/>
      <c r="F24" s="14"/>
      <c r="G24" s="14"/>
      <c r="H24" s="88"/>
      <c r="I24" s="16"/>
      <c r="J24" s="14"/>
      <c r="K24" s="14"/>
    </row>
    <row r="25" spans="1:11" ht="26.25" customHeight="1">
      <c r="A25" s="11"/>
      <c r="B25" s="14"/>
      <c r="C25" s="14"/>
      <c r="D25" s="15"/>
      <c r="E25" s="14"/>
      <c r="F25" s="14"/>
      <c r="G25" s="14"/>
      <c r="H25" s="88"/>
      <c r="I25" s="16"/>
      <c r="J25" s="14"/>
      <c r="K25" s="14"/>
    </row>
    <row r="26" spans="1:11" ht="26.25" customHeight="1">
      <c r="A26" s="11"/>
      <c r="B26" s="14"/>
      <c r="C26" s="14"/>
      <c r="D26" s="15"/>
      <c r="E26" s="14"/>
      <c r="F26" s="14"/>
      <c r="G26" s="14"/>
      <c r="H26" s="14"/>
      <c r="I26" s="16"/>
      <c r="J26" s="14"/>
      <c r="K26" s="14"/>
    </row>
    <row r="27" spans="1:11" ht="26.25" customHeight="1">
      <c r="A27" s="11"/>
      <c r="B27" s="11"/>
      <c r="C27" s="11"/>
      <c r="D27" s="12"/>
      <c r="E27" s="121">
        <f>SUM(E4:E26)</f>
        <v>59</v>
      </c>
      <c r="F27" s="11"/>
      <c r="G27" s="11"/>
      <c r="H27" s="11"/>
      <c r="I27" s="13"/>
      <c r="J27" s="13"/>
      <c r="K27" s="10"/>
    </row>
    <row r="28" spans="1:11" ht="26.25" customHeight="1">
      <c r="A28" s="11"/>
      <c r="B28" s="11"/>
      <c r="C28" s="11"/>
      <c r="D28" s="12"/>
      <c r="E28" s="11"/>
      <c r="F28" s="11"/>
      <c r="G28" s="11"/>
      <c r="H28" s="11"/>
      <c r="I28" s="13"/>
      <c r="J28" s="13"/>
      <c r="K28" s="10"/>
    </row>
    <row r="29" spans="1:11" ht="26.25" customHeight="1">
      <c r="A29" s="127"/>
      <c r="B29" s="133"/>
      <c r="C29" s="133"/>
      <c r="D29" s="133"/>
      <c r="E29" s="133"/>
      <c r="F29" s="134"/>
      <c r="G29" s="135"/>
      <c r="H29" s="133"/>
      <c r="I29" s="136"/>
      <c r="J29" s="133"/>
      <c r="K29" s="137"/>
    </row>
    <row r="30" spans="1:11" ht="26.25" customHeight="1">
      <c r="A30" s="11"/>
      <c r="B30" s="11"/>
      <c r="C30" s="11"/>
      <c r="D30" s="12"/>
      <c r="E30" s="11"/>
      <c r="F30" s="11"/>
      <c r="G30" s="11"/>
      <c r="H30" s="11"/>
      <c r="I30" s="13"/>
      <c r="J30" s="13"/>
      <c r="K30" s="10"/>
    </row>
    <row r="31" spans="1:11" ht="26.25" customHeight="1">
      <c r="A31" s="128" t="s">
        <v>960</v>
      </c>
      <c r="B31" s="129"/>
      <c r="C31" s="129"/>
      <c r="D31" s="130"/>
      <c r="E31" s="131"/>
      <c r="F31" s="138"/>
      <c r="G31" s="138"/>
      <c r="H31" s="138"/>
      <c r="I31" s="138"/>
      <c r="J31" s="138"/>
      <c r="K31" s="138"/>
    </row>
    <row r="32" spans="1:11" s="139" customFormat="1" ht="26.25" customHeight="1">
      <c r="B32" s="11" t="s">
        <v>264</v>
      </c>
      <c r="C32" s="11" t="s">
        <v>265</v>
      </c>
      <c r="D32" s="12" t="s">
        <v>266</v>
      </c>
      <c r="E32" s="11">
        <v>3</v>
      </c>
      <c r="F32" s="11">
        <v>2</v>
      </c>
      <c r="G32" s="11" t="s">
        <v>267</v>
      </c>
      <c r="H32" s="11" t="s">
        <v>249</v>
      </c>
      <c r="I32" s="13">
        <v>42833</v>
      </c>
      <c r="J32" s="11" t="s">
        <v>268</v>
      </c>
      <c r="K32" s="27" t="s">
        <v>269</v>
      </c>
    </row>
    <row r="33" spans="1:11" ht="26.25" customHeight="1">
      <c r="A33" s="11"/>
      <c r="B33" s="11"/>
      <c r="C33" s="11"/>
      <c r="D33" s="12"/>
      <c r="E33" s="11"/>
      <c r="F33" s="11"/>
      <c r="G33" s="11"/>
      <c r="H33" s="14"/>
      <c r="I33" s="13"/>
      <c r="J33" s="11"/>
      <c r="K33" s="10"/>
    </row>
    <row r="34" spans="1:11" ht="26.25" customHeight="1">
      <c r="A34" s="11"/>
      <c r="B34" s="11"/>
      <c r="C34" s="11"/>
      <c r="D34" s="12"/>
      <c r="E34" s="11"/>
      <c r="F34" s="11"/>
      <c r="G34" s="11"/>
      <c r="H34" s="11"/>
      <c r="I34" s="13"/>
      <c r="J34" s="11"/>
      <c r="K34" s="10"/>
    </row>
    <row r="35" spans="1:11" ht="26.25" customHeight="1">
      <c r="A35" s="11"/>
      <c r="B35" s="11"/>
      <c r="C35" s="11"/>
      <c r="D35" s="12"/>
      <c r="E35" s="11"/>
      <c r="F35" s="11"/>
      <c r="G35" s="11"/>
      <c r="H35" s="11"/>
      <c r="I35" s="13"/>
      <c r="J35" s="13"/>
      <c r="K35" s="10"/>
    </row>
    <row r="36" spans="1:11" ht="26.25" customHeight="1">
      <c r="A36" s="127"/>
      <c r="B36" s="133"/>
      <c r="C36" s="133"/>
      <c r="D36" s="133"/>
      <c r="E36" s="140">
        <f>SUM(E32:E35)</f>
        <v>3</v>
      </c>
      <c r="F36" s="134"/>
      <c r="G36" s="135"/>
      <c r="H36" s="133"/>
      <c r="I36" s="136"/>
      <c r="J36" s="133"/>
      <c r="K36" s="137"/>
    </row>
    <row r="37" spans="1:11" ht="26.25" customHeight="1">
      <c r="A37" s="127"/>
      <c r="B37" s="133"/>
      <c r="C37" s="133"/>
      <c r="D37" s="133"/>
      <c r="E37" s="133"/>
      <c r="F37" s="134"/>
      <c r="G37" s="135"/>
      <c r="H37" s="133"/>
      <c r="I37" s="136"/>
      <c r="J37" s="133"/>
      <c r="K37" s="137"/>
    </row>
    <row r="38" spans="1:11" ht="26.25" customHeight="1">
      <c r="A38" s="11"/>
      <c r="B38" s="11"/>
      <c r="C38" s="11"/>
      <c r="D38" s="12"/>
      <c r="E38" s="11"/>
      <c r="F38" s="11"/>
      <c r="G38" s="11"/>
      <c r="H38" s="11"/>
      <c r="I38" s="13"/>
      <c r="J38" s="13"/>
      <c r="K38" s="10"/>
    </row>
    <row r="39" spans="1:11" ht="26.25" customHeight="1">
      <c r="A39" s="11"/>
      <c r="B39" s="11"/>
      <c r="C39" s="11"/>
      <c r="D39" s="12"/>
      <c r="E39" s="11"/>
      <c r="F39" s="11"/>
      <c r="G39" s="11"/>
      <c r="H39" s="11"/>
      <c r="I39" s="13"/>
      <c r="J39" s="13"/>
      <c r="K39" s="10"/>
    </row>
    <row r="40" spans="1:11" ht="26.25" customHeight="1">
      <c r="A40" s="11"/>
      <c r="B40" s="11"/>
      <c r="C40" s="11"/>
      <c r="D40" s="12"/>
      <c r="E40" s="11"/>
      <c r="F40" s="11"/>
      <c r="G40" s="11"/>
      <c r="H40" s="11"/>
      <c r="I40" s="13"/>
      <c r="J40" s="13"/>
      <c r="K40" s="10"/>
    </row>
    <row r="41" spans="1:11" ht="26.25" customHeight="1">
      <c r="A41" s="11"/>
      <c r="B41" s="11"/>
      <c r="C41" s="11"/>
      <c r="D41" s="12"/>
      <c r="E41" s="11"/>
      <c r="F41" s="11"/>
      <c r="G41" s="11"/>
      <c r="H41" s="11"/>
      <c r="I41" s="13"/>
      <c r="J41" s="13"/>
      <c r="K41" s="10"/>
    </row>
  </sheetData>
  <customSheetViews>
    <customSheetView guid="{AA44E4F0-677A-F74C-AC1B-ACAC8B70C1FF}" topLeftCell="A7">
      <selection activeCell="D26" sqref="D26"/>
      <pageSetup paperSize="9" orientation="portrait"/>
    </customSheetView>
    <customSheetView guid="{5246E692-162D-4111-9D4A-F15DE95A35DE}" topLeftCell="A22">
      <selection activeCell="D43" sqref="D43"/>
      <pageSetup paperSize="9" orientation="portrait"/>
    </customSheetView>
    <customSheetView guid="{41CE7307-71A6-4591-8A98-2D119D51401C}" topLeftCell="A22">
      <selection activeCell="D43" sqref="D43"/>
      <pageSetup paperSize="9" orientation="portrait"/>
    </customSheetView>
    <customSheetView guid="{B59CC80C-E336-4CC7-9648-E1EA96701BC7}" topLeftCell="A4">
      <selection activeCell="I7" sqref="H7:I7"/>
      <pageSetup paperSize="9" orientation="portrait"/>
    </customSheetView>
    <customSheetView guid="{8565FD63-AFC0-4175-82F0-0C259B8EF6A2}" topLeftCell="A22">
      <selection activeCell="D43" sqref="D43"/>
      <pageSetup paperSize="9" orientation="portrait"/>
    </customSheetView>
  </customSheetViews>
  <phoneticPr fontId="10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0" zoomScaleNormal="90" zoomScalePageLayoutView="90" workbookViewId="0">
      <selection activeCell="D12" sqref="D12"/>
    </sheetView>
  </sheetViews>
  <sheetFormatPr baseColWidth="10" defaultColWidth="8.83203125" defaultRowHeight="31.5" customHeight="1" x14ac:dyDescent="0"/>
  <cols>
    <col min="2" max="2" width="29.1640625" customWidth="1"/>
    <col min="3" max="3" width="33.33203125" customWidth="1"/>
    <col min="4" max="4" width="30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51" customHeight="1" thickBot="1">
      <c r="A1" s="749" t="s">
        <v>0</v>
      </c>
      <c r="B1" s="750"/>
      <c r="C1" s="750"/>
      <c r="D1" s="750"/>
      <c r="E1" s="750"/>
      <c r="F1" s="750"/>
      <c r="G1" s="750" t="s">
        <v>880</v>
      </c>
      <c r="H1" s="750"/>
      <c r="I1" s="750"/>
      <c r="J1" s="751"/>
      <c r="K1" s="752"/>
    </row>
    <row r="2" spans="1:14" ht="31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25</v>
      </c>
    </row>
    <row r="3" spans="1:14" ht="31.5" customHeight="1">
      <c r="A3" s="17"/>
      <c r="B3" s="46" t="s">
        <v>879</v>
      </c>
      <c r="C3" s="14" t="s">
        <v>860</v>
      </c>
      <c r="D3" s="15" t="s">
        <v>861</v>
      </c>
      <c r="E3" s="14">
        <v>4</v>
      </c>
      <c r="F3" s="14">
        <v>0</v>
      </c>
      <c r="G3" s="26" t="s">
        <v>822</v>
      </c>
      <c r="H3" s="14" t="s">
        <v>862</v>
      </c>
      <c r="I3" s="16">
        <v>42833</v>
      </c>
      <c r="J3" s="14" t="s">
        <v>863</v>
      </c>
      <c r="K3" s="17"/>
      <c r="M3" s="9" t="s">
        <v>15</v>
      </c>
      <c r="N3" s="9">
        <f>N2-N14</f>
        <v>13</v>
      </c>
    </row>
    <row r="4" spans="1:14" ht="31.5" customHeight="1">
      <c r="A4" s="10"/>
      <c r="B4" s="11" t="s">
        <v>100</v>
      </c>
      <c r="C4" s="11" t="s">
        <v>864</v>
      </c>
      <c r="D4" s="12" t="s">
        <v>865</v>
      </c>
      <c r="E4" s="11">
        <v>2</v>
      </c>
      <c r="F4" s="11">
        <v>0</v>
      </c>
      <c r="G4" s="11" t="s">
        <v>24</v>
      </c>
      <c r="H4" s="14" t="s">
        <v>862</v>
      </c>
      <c r="I4" s="16">
        <v>42833</v>
      </c>
      <c r="J4" s="11" t="s">
        <v>866</v>
      </c>
      <c r="K4" s="10" t="s">
        <v>867</v>
      </c>
      <c r="M4" t="s">
        <v>21</v>
      </c>
      <c r="N4">
        <f>SUMIFS(E:E,G:G,"CTT")</f>
        <v>2</v>
      </c>
    </row>
    <row r="5" spans="1:14" ht="31.5" customHeight="1">
      <c r="A5" s="10"/>
      <c r="B5" s="38" t="s">
        <v>879</v>
      </c>
      <c r="C5" s="11" t="s">
        <v>868</v>
      </c>
      <c r="D5" s="12" t="s">
        <v>869</v>
      </c>
      <c r="E5" s="11">
        <v>2</v>
      </c>
      <c r="F5" s="11">
        <v>0</v>
      </c>
      <c r="G5" s="27" t="s">
        <v>822</v>
      </c>
      <c r="H5" s="11" t="s">
        <v>862</v>
      </c>
      <c r="I5" s="13">
        <v>42833</v>
      </c>
      <c r="J5" s="13" t="s">
        <v>870</v>
      </c>
      <c r="K5" s="10" t="s">
        <v>871</v>
      </c>
      <c r="M5" t="s">
        <v>25</v>
      </c>
      <c r="N5">
        <f>SUMIFS(E:E,G:G,"FLU")</f>
        <v>2</v>
      </c>
    </row>
    <row r="6" spans="1:14" ht="31.5" customHeight="1">
      <c r="A6" s="17"/>
      <c r="B6" s="14" t="s">
        <v>872</v>
      </c>
      <c r="C6" s="14" t="s">
        <v>873</v>
      </c>
      <c r="D6" s="15" t="s">
        <v>874</v>
      </c>
      <c r="E6" s="14">
        <v>2</v>
      </c>
      <c r="F6" s="14">
        <v>0</v>
      </c>
      <c r="G6" s="26" t="s">
        <v>822</v>
      </c>
      <c r="H6" s="14" t="s">
        <v>862</v>
      </c>
      <c r="I6" s="16">
        <v>42833</v>
      </c>
      <c r="J6" s="14" t="s">
        <v>875</v>
      </c>
      <c r="K6" s="10" t="s">
        <v>871</v>
      </c>
      <c r="M6" t="s">
        <v>30</v>
      </c>
      <c r="N6">
        <f>SUMIFS(E:E,G:G,"JCC")</f>
        <v>0</v>
      </c>
    </row>
    <row r="7" spans="1:14" ht="31.5" customHeight="1">
      <c r="A7" s="10"/>
      <c r="B7" s="11" t="s">
        <v>91</v>
      </c>
      <c r="C7" s="11" t="s">
        <v>876</v>
      </c>
      <c r="D7" s="12" t="s">
        <v>877</v>
      </c>
      <c r="E7" s="11">
        <v>2</v>
      </c>
      <c r="F7" s="11">
        <v>0</v>
      </c>
      <c r="G7" s="11" t="s">
        <v>19</v>
      </c>
      <c r="H7" s="11" t="s">
        <v>862</v>
      </c>
      <c r="I7" s="13">
        <v>42833</v>
      </c>
      <c r="J7" s="11" t="s">
        <v>878</v>
      </c>
      <c r="K7" s="43"/>
      <c r="M7" t="s">
        <v>34</v>
      </c>
      <c r="N7">
        <f>SUMIFS(E:E,G:G,"EDI")</f>
        <v>0</v>
      </c>
    </row>
    <row r="8" spans="1:14" ht="31.5" customHeight="1">
      <c r="A8" s="17"/>
      <c r="B8" s="14"/>
      <c r="C8" s="14"/>
      <c r="D8" s="15"/>
      <c r="E8" s="14"/>
      <c r="F8" s="14"/>
      <c r="G8" s="14"/>
      <c r="H8" s="14"/>
      <c r="I8" s="14"/>
      <c r="J8" s="14"/>
      <c r="K8" s="17"/>
      <c r="M8" t="s">
        <v>37</v>
      </c>
      <c r="N8">
        <f>SUMIFS(E:E,G:G,"par")</f>
        <v>0</v>
      </c>
    </row>
    <row r="9" spans="1:14" ht="31.5" customHeight="1">
      <c r="A9" s="10"/>
      <c r="B9" s="11"/>
      <c r="C9" s="11"/>
      <c r="D9" s="12"/>
      <c r="E9" s="11"/>
      <c r="F9" s="11"/>
      <c r="G9" s="11"/>
      <c r="H9" s="11"/>
      <c r="I9" s="13"/>
      <c r="J9" s="13"/>
      <c r="K9" s="10"/>
      <c r="M9" t="s">
        <v>38</v>
      </c>
      <c r="N9">
        <f>SUMIFS(E:E,G:G,"phi")</f>
        <v>0</v>
      </c>
    </row>
    <row r="10" spans="1:14" ht="31.5" customHeight="1">
      <c r="A10" s="10"/>
      <c r="B10" s="11"/>
      <c r="C10" s="11"/>
      <c r="D10" s="12"/>
      <c r="E10" s="11"/>
      <c r="F10" s="11"/>
      <c r="G10" s="10"/>
      <c r="H10" s="11"/>
      <c r="I10" s="11"/>
      <c r="J10" s="11"/>
      <c r="K10" s="10"/>
      <c r="M10" t="s">
        <v>39</v>
      </c>
      <c r="N10">
        <f>SUMIFS(E:E,G:G,"BRK")</f>
        <v>0</v>
      </c>
    </row>
    <row r="11" spans="1:14" ht="31.5" customHeight="1">
      <c r="A11" s="10"/>
      <c r="B11" s="11"/>
      <c r="C11" s="11"/>
      <c r="D11" s="12"/>
      <c r="E11" s="11"/>
      <c r="F11" s="11"/>
      <c r="G11" s="10"/>
      <c r="H11" s="11"/>
      <c r="I11" s="11"/>
      <c r="J11" s="11"/>
      <c r="K11" s="10"/>
      <c r="M11" s="22" t="s">
        <v>41</v>
      </c>
      <c r="N11" s="22">
        <f>SUMIFS(E:E,G:G,"SPC")</f>
        <v>8</v>
      </c>
    </row>
    <row r="12" spans="1:14" ht="31.5" customHeight="1">
      <c r="A12" s="10"/>
      <c r="B12" s="11"/>
      <c r="C12" s="11"/>
      <c r="D12" s="12"/>
      <c r="E12" s="11"/>
      <c r="F12" s="11"/>
      <c r="G12" s="10"/>
      <c r="H12" s="11"/>
      <c r="I12" s="11"/>
      <c r="J12" s="11"/>
      <c r="K12" s="10"/>
      <c r="M12" s="23" t="s">
        <v>44</v>
      </c>
      <c r="N12" s="23">
        <f>SUMIFS(E:E,G:G,"H")</f>
        <v>0</v>
      </c>
    </row>
    <row r="13" spans="1:14" ht="31.5" customHeight="1">
      <c r="A13" s="10"/>
      <c r="B13" s="11"/>
      <c r="C13" s="11"/>
      <c r="D13" s="12"/>
      <c r="E13" s="11"/>
      <c r="F13" s="11"/>
      <c r="G13" s="10"/>
      <c r="H13" s="11"/>
      <c r="I13" s="11"/>
      <c r="J13" s="14"/>
      <c r="K13" s="17"/>
      <c r="M13" s="23"/>
      <c r="N13" s="23"/>
    </row>
    <row r="14" spans="1:14" ht="31.5" customHeight="1">
      <c r="A14" s="17"/>
      <c r="B14" s="14"/>
      <c r="C14" s="14"/>
      <c r="D14" s="15"/>
      <c r="E14" s="14"/>
      <c r="F14" s="14"/>
      <c r="G14" s="14"/>
      <c r="H14" s="14"/>
      <c r="I14" s="14"/>
      <c r="J14" s="14"/>
      <c r="K14" s="17"/>
      <c r="M14" s="24" t="s">
        <v>50</v>
      </c>
      <c r="N14" s="24">
        <f>SUM(M4:N12)</f>
        <v>12</v>
      </c>
    </row>
    <row r="15" spans="1:14" ht="31.5" customHeight="1">
      <c r="A15" s="17"/>
      <c r="B15" s="14"/>
      <c r="C15" s="14"/>
      <c r="D15" s="15"/>
      <c r="E15" s="14"/>
      <c r="F15" s="14"/>
      <c r="G15" s="14"/>
      <c r="H15" s="14"/>
      <c r="I15" s="14"/>
      <c r="K15" s="14"/>
    </row>
    <row r="16" spans="1:14" ht="31.5" customHeight="1">
      <c r="A16" s="10"/>
      <c r="B16" s="11"/>
      <c r="C16" s="11"/>
      <c r="D16" s="12"/>
      <c r="E16" s="11"/>
      <c r="F16" s="11"/>
      <c r="G16" s="11"/>
      <c r="H16" s="11"/>
      <c r="I16" s="13"/>
      <c r="J16" s="11"/>
      <c r="K16" s="10"/>
    </row>
    <row r="17" spans="1:11" ht="31.5" customHeight="1">
      <c r="A17" s="17"/>
      <c r="B17" s="14"/>
      <c r="C17" s="14"/>
      <c r="D17" s="15"/>
      <c r="E17" s="14"/>
      <c r="F17" s="14"/>
      <c r="G17" s="14"/>
      <c r="H17" s="14"/>
      <c r="I17" s="14"/>
      <c r="J17" s="14"/>
      <c r="K17" s="17"/>
    </row>
    <row r="18" spans="1:11" ht="31.5" customHeight="1">
      <c r="A18" s="17"/>
      <c r="B18" s="14"/>
      <c r="C18" s="14"/>
      <c r="D18" s="15"/>
      <c r="E18" s="14"/>
      <c r="F18" s="14"/>
      <c r="G18" s="14"/>
      <c r="H18" s="14"/>
      <c r="I18" s="14"/>
      <c r="J18" s="14"/>
      <c r="K18" s="17"/>
    </row>
    <row r="19" spans="1:11" ht="31.5" customHeight="1">
      <c r="A19" s="10"/>
      <c r="B19" s="11"/>
      <c r="C19" s="11"/>
      <c r="D19" s="12"/>
      <c r="E19" s="11"/>
      <c r="F19" s="11"/>
      <c r="G19" s="10"/>
      <c r="H19" s="11"/>
      <c r="I19" s="11"/>
      <c r="J19" s="11"/>
      <c r="K19" s="10"/>
    </row>
    <row r="20" spans="1:11" ht="31.5" customHeight="1">
      <c r="A20" s="10"/>
      <c r="B20" s="11"/>
      <c r="C20" s="11"/>
      <c r="D20" s="12"/>
      <c r="E20" s="11"/>
      <c r="F20" s="11"/>
      <c r="G20" s="11"/>
      <c r="H20" s="11"/>
      <c r="I20" s="13"/>
      <c r="J20" s="13"/>
      <c r="K20" s="10"/>
    </row>
  </sheetData>
  <customSheetViews>
    <customSheetView guid="{AA44E4F0-677A-F74C-AC1B-ACAC8B70C1FF}" scale="90">
      <selection activeCell="D12" sqref="D12"/>
    </customSheetView>
    <customSheetView guid="{5246E692-162D-4111-9D4A-F15DE95A35DE}" scale="90">
      <selection activeCell="C13" sqref="C13"/>
    </customSheetView>
    <customSheetView guid="{41CE7307-71A6-4591-8A98-2D119D51401C}" scale="90">
      <selection activeCell="C13" sqref="C13"/>
    </customSheetView>
    <customSheetView guid="{B59CC80C-E336-4CC7-9648-E1EA96701BC7}" scale="90">
      <selection activeCell="C13" sqref="C13"/>
    </customSheetView>
    <customSheetView guid="{8565FD63-AFC0-4175-82F0-0C259B8EF6A2}" scale="90">
      <selection activeCell="C13" sqref="C13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/>
  </sheetViews>
  <sheetFormatPr baseColWidth="10" defaultColWidth="8.83203125" defaultRowHeight="14" x14ac:dyDescent="0"/>
  <sheetData>
    <row r="1" spans="1:18" ht="21">
      <c r="A1" s="424">
        <v>42833</v>
      </c>
      <c r="Q1" s="425"/>
      <c r="R1" s="425"/>
    </row>
    <row r="2" spans="1:18">
      <c r="Q2" s="425"/>
      <c r="R2" s="425"/>
    </row>
    <row r="3" spans="1:18" ht="23">
      <c r="A3" s="426" t="s">
        <v>1222</v>
      </c>
      <c r="Q3" s="425"/>
      <c r="R3" s="425"/>
    </row>
    <row r="4" spans="1:18" ht="15" thickBot="1">
      <c r="Q4" s="425"/>
      <c r="R4" s="425"/>
    </row>
    <row r="5" spans="1:18" ht="112">
      <c r="A5" s="427" t="s">
        <v>1223</v>
      </c>
      <c r="B5" s="428"/>
      <c r="C5" s="429"/>
      <c r="D5" s="430"/>
      <c r="E5" s="431"/>
      <c r="F5" s="431"/>
      <c r="G5" s="430"/>
      <c r="H5" s="431"/>
      <c r="I5" s="431"/>
      <c r="J5" s="432"/>
      <c r="K5" s="433"/>
      <c r="L5" s="434"/>
      <c r="M5" s="431"/>
      <c r="N5" s="431"/>
      <c r="O5" s="435" t="s">
        <v>1224</v>
      </c>
      <c r="P5" s="436"/>
      <c r="Q5" s="437"/>
      <c r="R5" s="438"/>
    </row>
    <row r="6" spans="1:18">
      <c r="A6" s="439" t="s">
        <v>1225</v>
      </c>
      <c r="B6" s="440" t="s">
        <v>1226</v>
      </c>
      <c r="C6" s="441" t="s">
        <v>1227</v>
      </c>
      <c r="D6" s="442" t="s">
        <v>1228</v>
      </c>
      <c r="E6" s="442" t="s">
        <v>1229</v>
      </c>
      <c r="F6" s="443" t="s">
        <v>1230</v>
      </c>
      <c r="G6" s="442" t="s">
        <v>1231</v>
      </c>
      <c r="H6" s="442" t="s">
        <v>1232</v>
      </c>
      <c r="I6" s="444" t="s">
        <v>1233</v>
      </c>
      <c r="J6" s="443" t="s">
        <v>1234</v>
      </c>
      <c r="K6" s="445" t="s">
        <v>1231</v>
      </c>
      <c r="L6" s="442" t="s">
        <v>1232</v>
      </c>
      <c r="M6" s="444" t="s">
        <v>1233</v>
      </c>
      <c r="N6" s="444" t="s">
        <v>1235</v>
      </c>
      <c r="O6" s="446" t="s">
        <v>1236</v>
      </c>
      <c r="P6" s="447" t="s">
        <v>1237</v>
      </c>
      <c r="Q6" s="446" t="s">
        <v>1238</v>
      </c>
      <c r="R6" s="448" t="s">
        <v>1239</v>
      </c>
    </row>
    <row r="7" spans="1:18" ht="21">
      <c r="A7" s="449" t="s">
        <v>1240</v>
      </c>
      <c r="B7" s="450"/>
      <c r="C7" s="451"/>
      <c r="D7" s="451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50"/>
      <c r="Q7" s="452"/>
      <c r="R7" s="453"/>
    </row>
    <row r="8" spans="1:18" ht="24">
      <c r="A8" s="441" t="s">
        <v>1241</v>
      </c>
      <c r="B8" s="454" t="s">
        <v>1242</v>
      </c>
      <c r="C8" s="454">
        <v>2</v>
      </c>
      <c r="D8" s="455">
        <v>1</v>
      </c>
      <c r="E8" s="454" t="s">
        <v>1243</v>
      </c>
      <c r="F8" s="456">
        <v>42832</v>
      </c>
      <c r="G8" s="454" t="s">
        <v>1244</v>
      </c>
      <c r="H8" s="454" t="s">
        <v>1245</v>
      </c>
      <c r="I8" s="457">
        <v>0.49305555555555558</v>
      </c>
      <c r="J8" s="456">
        <v>42838</v>
      </c>
      <c r="K8" s="454" t="s">
        <v>1246</v>
      </c>
      <c r="L8" s="454"/>
      <c r="M8" s="457"/>
      <c r="N8" s="454" t="s">
        <v>1247</v>
      </c>
      <c r="O8" s="454" t="s">
        <v>1248</v>
      </c>
      <c r="P8" s="458" t="s">
        <v>1249</v>
      </c>
      <c r="Q8" s="459" t="s">
        <v>1070</v>
      </c>
      <c r="R8" s="460" t="s">
        <v>1067</v>
      </c>
    </row>
    <row r="9" spans="1:18" ht="21">
      <c r="A9" s="449" t="s">
        <v>1250</v>
      </c>
      <c r="B9" s="450"/>
      <c r="C9" s="451"/>
      <c r="D9" s="451"/>
      <c r="E9" s="425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2"/>
      <c r="Q9" s="463"/>
      <c r="R9" s="460"/>
    </row>
    <row r="10" spans="1:18" ht="108">
      <c r="A10" s="464" t="s">
        <v>1251</v>
      </c>
      <c r="B10" s="465" t="s">
        <v>1252</v>
      </c>
      <c r="C10" s="465">
        <v>2</v>
      </c>
      <c r="D10" s="466">
        <v>1</v>
      </c>
      <c r="E10" s="465" t="s">
        <v>1253</v>
      </c>
      <c r="F10" s="467">
        <v>42832</v>
      </c>
      <c r="G10" s="465" t="s">
        <v>1254</v>
      </c>
      <c r="H10" s="465" t="s">
        <v>1255</v>
      </c>
      <c r="I10" s="468">
        <v>0.4861111111111111</v>
      </c>
      <c r="J10" s="467">
        <v>42838</v>
      </c>
      <c r="K10" s="465" t="s">
        <v>1256</v>
      </c>
      <c r="L10" s="465"/>
      <c r="M10" s="468"/>
      <c r="N10" s="465" t="s">
        <v>1257</v>
      </c>
      <c r="O10" s="469" t="s">
        <v>1258</v>
      </c>
      <c r="P10" s="465"/>
      <c r="Q10" s="459" t="s">
        <v>1070</v>
      </c>
      <c r="R10" s="460" t="s">
        <v>1067</v>
      </c>
    </row>
    <row r="11" spans="1:18" ht="21">
      <c r="A11" s="449" t="s">
        <v>1259</v>
      </c>
      <c r="B11" s="450"/>
      <c r="C11" s="451"/>
      <c r="D11" s="451"/>
      <c r="E11" s="425"/>
      <c r="F11" s="461"/>
      <c r="G11" s="461"/>
      <c r="H11" s="461"/>
      <c r="I11" s="461"/>
      <c r="J11" s="461"/>
      <c r="K11" s="461"/>
      <c r="L11" s="461"/>
      <c r="M11" s="461"/>
      <c r="N11" s="461"/>
      <c r="O11" s="461"/>
      <c r="P11" s="462"/>
      <c r="Q11" s="463"/>
      <c r="R11" s="460"/>
    </row>
    <row r="12" spans="1:18">
      <c r="A12" s="441" t="s">
        <v>1260</v>
      </c>
      <c r="B12" s="454" t="s">
        <v>1261</v>
      </c>
      <c r="C12" s="454">
        <v>1</v>
      </c>
      <c r="D12" s="455">
        <v>1</v>
      </c>
      <c r="E12" s="454" t="s">
        <v>1262</v>
      </c>
      <c r="F12" s="456">
        <v>42832</v>
      </c>
      <c r="G12" s="454" t="s">
        <v>1263</v>
      </c>
      <c r="H12" s="454" t="s">
        <v>1264</v>
      </c>
      <c r="I12" s="457">
        <v>0.71527777777777779</v>
      </c>
      <c r="J12" s="456">
        <v>42839</v>
      </c>
      <c r="K12" s="454" t="s">
        <v>1265</v>
      </c>
      <c r="L12" s="454"/>
      <c r="M12" s="457"/>
      <c r="N12" s="454" t="s">
        <v>1266</v>
      </c>
      <c r="O12" s="454"/>
      <c r="P12" s="454" t="s">
        <v>1267</v>
      </c>
      <c r="Q12" s="459" t="s">
        <v>1070</v>
      </c>
      <c r="R12" s="460" t="s">
        <v>1067</v>
      </c>
    </row>
    <row r="13" spans="1:18">
      <c r="A13" s="441" t="s">
        <v>1268</v>
      </c>
      <c r="B13" s="454" t="s">
        <v>1269</v>
      </c>
      <c r="C13" s="454">
        <v>3</v>
      </c>
      <c r="D13" s="455">
        <v>1</v>
      </c>
      <c r="E13" s="454" t="s">
        <v>1270</v>
      </c>
      <c r="F13" s="456">
        <v>42832</v>
      </c>
      <c r="G13" s="454" t="s">
        <v>1244</v>
      </c>
      <c r="H13" s="454" t="s">
        <v>1271</v>
      </c>
      <c r="I13" s="457">
        <v>0.59722222222222221</v>
      </c>
      <c r="J13" s="456">
        <v>42839</v>
      </c>
      <c r="K13" s="454"/>
      <c r="L13" s="454"/>
      <c r="M13" s="457"/>
      <c r="N13" s="454" t="s">
        <v>1272</v>
      </c>
      <c r="O13" s="454"/>
      <c r="P13" s="454" t="s">
        <v>1273</v>
      </c>
      <c r="Q13" s="459" t="s">
        <v>1070</v>
      </c>
      <c r="R13" s="460" t="s">
        <v>1067</v>
      </c>
    </row>
    <row r="14" spans="1:18">
      <c r="A14" s="441" t="s">
        <v>1274</v>
      </c>
      <c r="B14" s="454" t="s">
        <v>1275</v>
      </c>
      <c r="C14" s="454"/>
      <c r="D14" s="455"/>
      <c r="E14" s="454"/>
      <c r="F14" s="456">
        <v>42832</v>
      </c>
      <c r="G14" s="454" t="s">
        <v>1254</v>
      </c>
      <c r="H14" s="454" t="s">
        <v>1276</v>
      </c>
      <c r="I14" s="457">
        <v>0.81111111111111101</v>
      </c>
      <c r="J14" s="456">
        <v>42839</v>
      </c>
      <c r="K14" s="454"/>
      <c r="L14" s="454"/>
      <c r="M14" s="457"/>
      <c r="N14" s="454"/>
      <c r="O14" s="454"/>
      <c r="P14" s="454"/>
      <c r="Q14" s="459" t="s">
        <v>1070</v>
      </c>
      <c r="R14" s="460" t="s">
        <v>1067</v>
      </c>
    </row>
    <row r="15" spans="1:18" ht="21">
      <c r="A15" s="449" t="s">
        <v>1277</v>
      </c>
      <c r="B15" s="450"/>
      <c r="C15" s="451"/>
      <c r="D15" s="451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50"/>
      <c r="Q15" s="452"/>
      <c r="R15" s="453"/>
    </row>
    <row r="16" spans="1:18" ht="72">
      <c r="A16" s="441" t="s">
        <v>1278</v>
      </c>
      <c r="B16" s="454" t="s">
        <v>1279</v>
      </c>
      <c r="C16" s="454">
        <v>2</v>
      </c>
      <c r="D16" s="455">
        <v>1</v>
      </c>
      <c r="E16" s="454" t="s">
        <v>1280</v>
      </c>
      <c r="F16" s="456">
        <v>42832</v>
      </c>
      <c r="G16" s="454" t="s">
        <v>1244</v>
      </c>
      <c r="H16" s="454" t="s">
        <v>1281</v>
      </c>
      <c r="I16" s="457">
        <v>0.29166666666666669</v>
      </c>
      <c r="J16" s="456">
        <v>42840</v>
      </c>
      <c r="K16" s="454" t="s">
        <v>1244</v>
      </c>
      <c r="L16" s="454" t="s">
        <v>1282</v>
      </c>
      <c r="M16" s="457">
        <v>0.91319444444444453</v>
      </c>
      <c r="N16" s="454" t="s">
        <v>1283</v>
      </c>
      <c r="O16" s="454"/>
      <c r="P16" s="458" t="s">
        <v>1284</v>
      </c>
      <c r="Q16" s="459" t="s">
        <v>1070</v>
      </c>
      <c r="R16" s="460" t="s">
        <v>1067</v>
      </c>
    </row>
    <row r="17" spans="1:18">
      <c r="A17" s="470"/>
      <c r="B17" s="471"/>
      <c r="C17" s="471"/>
      <c r="D17" s="471"/>
      <c r="E17" s="471"/>
      <c r="F17" s="471"/>
      <c r="G17" s="471"/>
      <c r="H17" s="471"/>
      <c r="I17" s="471"/>
      <c r="J17" s="471"/>
      <c r="K17" s="471"/>
      <c r="L17" s="471"/>
      <c r="M17" s="471"/>
      <c r="N17" s="471"/>
      <c r="O17" s="471"/>
      <c r="P17" s="471"/>
      <c r="Q17" s="471"/>
      <c r="R17" s="472"/>
    </row>
    <row r="18" spans="1:18" ht="15" thickBot="1">
      <c r="A18" s="473" t="s">
        <v>1285</v>
      </c>
      <c r="B18" s="474"/>
      <c r="C18" s="475">
        <f>SUM(C8:C16)</f>
        <v>10</v>
      </c>
      <c r="D18" s="476">
        <f>SUM(D8:D17)</f>
        <v>5</v>
      </c>
      <c r="E18" s="477"/>
      <c r="F18" s="478"/>
      <c r="G18" s="477"/>
      <c r="H18" s="477"/>
      <c r="I18" s="477"/>
      <c r="J18" s="478"/>
      <c r="K18" s="477"/>
      <c r="L18" s="477"/>
      <c r="M18" s="477"/>
      <c r="N18" s="477"/>
      <c r="O18" s="477"/>
      <c r="P18" s="477"/>
      <c r="Q18" s="479"/>
      <c r="R18" s="480"/>
    </row>
    <row r="19" spans="1:18" ht="15" thickBot="1"/>
    <row r="20" spans="1:18" ht="28">
      <c r="A20" s="427" t="s">
        <v>1286</v>
      </c>
      <c r="B20" s="428"/>
      <c r="C20" s="429"/>
      <c r="D20" s="430"/>
      <c r="E20" s="431"/>
      <c r="F20" s="431"/>
      <c r="G20" s="430"/>
      <c r="H20" s="431"/>
      <c r="I20" s="431"/>
      <c r="J20" s="432"/>
      <c r="K20" s="433"/>
      <c r="L20" s="434"/>
      <c r="M20" s="431"/>
      <c r="N20" s="431"/>
      <c r="O20" s="435" t="s">
        <v>1287</v>
      </c>
      <c r="P20" s="436"/>
      <c r="Q20" s="437"/>
      <c r="R20" s="438"/>
    </row>
    <row r="21" spans="1:18">
      <c r="A21" s="439" t="s">
        <v>1225</v>
      </c>
      <c r="B21" s="440" t="s">
        <v>1226</v>
      </c>
      <c r="C21" s="441" t="s">
        <v>1227</v>
      </c>
      <c r="D21" s="442" t="s">
        <v>1228</v>
      </c>
      <c r="E21" s="442" t="s">
        <v>1229</v>
      </c>
      <c r="F21" s="443" t="s">
        <v>1230</v>
      </c>
      <c r="G21" s="442" t="s">
        <v>1231</v>
      </c>
      <c r="H21" s="442" t="s">
        <v>1232</v>
      </c>
      <c r="I21" s="444" t="s">
        <v>1233</v>
      </c>
      <c r="J21" s="443" t="s">
        <v>1234</v>
      </c>
      <c r="K21" s="445" t="s">
        <v>1231</v>
      </c>
      <c r="L21" s="442" t="s">
        <v>1232</v>
      </c>
      <c r="M21" s="444" t="s">
        <v>1233</v>
      </c>
      <c r="N21" s="444" t="s">
        <v>1235</v>
      </c>
      <c r="O21" s="446" t="s">
        <v>1236</v>
      </c>
      <c r="P21" s="447" t="s">
        <v>1237</v>
      </c>
      <c r="Q21" s="446" t="s">
        <v>1238</v>
      </c>
      <c r="R21" s="448" t="s">
        <v>1239</v>
      </c>
    </row>
    <row r="22" spans="1:18" ht="21">
      <c r="A22" s="449" t="s">
        <v>1288</v>
      </c>
      <c r="B22" s="450"/>
      <c r="C22" s="451"/>
      <c r="D22" s="451"/>
      <c r="E22" s="425"/>
      <c r="F22" s="425"/>
      <c r="G22" s="425"/>
      <c r="H22" s="425"/>
      <c r="I22" s="425"/>
      <c r="J22" s="425"/>
      <c r="K22" s="425"/>
      <c r="L22" s="425"/>
      <c r="M22" s="425"/>
      <c r="N22" s="425"/>
      <c r="O22" s="425"/>
      <c r="P22" s="450"/>
      <c r="Q22" s="452"/>
      <c r="R22" s="453"/>
    </row>
    <row r="23" spans="1:18">
      <c r="A23" s="441" t="s">
        <v>1289</v>
      </c>
      <c r="B23" s="454" t="s">
        <v>1290</v>
      </c>
      <c r="C23" s="454">
        <v>4</v>
      </c>
      <c r="D23" s="455">
        <v>1</v>
      </c>
      <c r="E23" s="454" t="s">
        <v>1291</v>
      </c>
      <c r="F23" s="456">
        <v>42826</v>
      </c>
      <c r="G23" s="454" t="s">
        <v>1246</v>
      </c>
      <c r="H23" s="454"/>
      <c r="I23" s="457">
        <v>0.66666666666666663</v>
      </c>
      <c r="J23" s="456">
        <v>42833</v>
      </c>
      <c r="K23" s="454" t="s">
        <v>1244</v>
      </c>
      <c r="L23" s="454"/>
      <c r="M23" s="457"/>
      <c r="N23" s="454" t="s">
        <v>1266</v>
      </c>
      <c r="O23" s="454" t="s">
        <v>1292</v>
      </c>
      <c r="P23" s="454"/>
      <c r="Q23" s="459" t="s">
        <v>1293</v>
      </c>
      <c r="R23" s="460" t="s">
        <v>1293</v>
      </c>
    </row>
    <row r="24" spans="1:18">
      <c r="A24" s="441" t="s">
        <v>1294</v>
      </c>
      <c r="B24" s="454" t="s">
        <v>1295</v>
      </c>
      <c r="C24" s="454">
        <v>13</v>
      </c>
      <c r="D24" s="455">
        <v>4</v>
      </c>
      <c r="E24" s="454" t="s">
        <v>1296</v>
      </c>
      <c r="F24" s="456">
        <v>42826</v>
      </c>
      <c r="G24" s="454" t="s">
        <v>1244</v>
      </c>
      <c r="H24" s="454" t="s">
        <v>1297</v>
      </c>
      <c r="I24" s="457">
        <v>0.71319444444444446</v>
      </c>
      <c r="J24" s="456">
        <v>42833</v>
      </c>
      <c r="K24" s="454" t="s">
        <v>24</v>
      </c>
      <c r="L24" s="454"/>
      <c r="M24" s="457"/>
      <c r="N24" s="454" t="s">
        <v>1266</v>
      </c>
      <c r="O24" s="454" t="s">
        <v>1298</v>
      </c>
      <c r="P24" s="454" t="s">
        <v>1299</v>
      </c>
      <c r="Q24" s="459" t="s">
        <v>1293</v>
      </c>
      <c r="R24" s="460" t="s">
        <v>1293</v>
      </c>
    </row>
    <row r="25" spans="1:18">
      <c r="A25" s="441" t="s">
        <v>1300</v>
      </c>
      <c r="B25" s="454" t="s">
        <v>1301</v>
      </c>
      <c r="C25" s="454">
        <v>5</v>
      </c>
      <c r="D25" s="455">
        <v>2</v>
      </c>
      <c r="E25" s="454" t="s">
        <v>1302</v>
      </c>
      <c r="F25" s="456">
        <v>42826</v>
      </c>
      <c r="G25" s="454" t="s">
        <v>1263</v>
      </c>
      <c r="H25" s="454" t="s">
        <v>1303</v>
      </c>
      <c r="I25" s="457">
        <v>0.7319444444444444</v>
      </c>
      <c r="J25" s="456">
        <v>42833</v>
      </c>
      <c r="K25" s="454"/>
      <c r="L25" s="454"/>
      <c r="M25" s="457"/>
      <c r="N25" s="454" t="s">
        <v>1266</v>
      </c>
      <c r="O25" s="454" t="s">
        <v>1304</v>
      </c>
      <c r="P25" s="454" t="s">
        <v>1305</v>
      </c>
      <c r="Q25" s="459" t="s">
        <v>1293</v>
      </c>
      <c r="R25" s="460" t="s">
        <v>1293</v>
      </c>
    </row>
    <row r="26" spans="1:18" ht="48">
      <c r="A26" s="441" t="s">
        <v>1306</v>
      </c>
      <c r="B26" s="454" t="s">
        <v>1307</v>
      </c>
      <c r="C26" s="454">
        <v>2</v>
      </c>
      <c r="D26" s="455">
        <v>1</v>
      </c>
      <c r="E26" s="454" t="s">
        <v>1308</v>
      </c>
      <c r="F26" s="456">
        <v>42826</v>
      </c>
      <c r="G26" s="454" t="s">
        <v>1244</v>
      </c>
      <c r="H26" s="454" t="s">
        <v>1309</v>
      </c>
      <c r="I26" s="457">
        <v>0.71250000000000002</v>
      </c>
      <c r="J26" s="456">
        <v>42833</v>
      </c>
      <c r="K26" s="454" t="s">
        <v>1244</v>
      </c>
      <c r="L26" s="454" t="s">
        <v>1310</v>
      </c>
      <c r="M26" s="457">
        <v>0.83333333333333337</v>
      </c>
      <c r="N26" s="458" t="s">
        <v>1266</v>
      </c>
      <c r="O26" s="458"/>
      <c r="P26" s="458" t="s">
        <v>1311</v>
      </c>
      <c r="Q26" s="459" t="s">
        <v>1293</v>
      </c>
      <c r="R26" s="460" t="s">
        <v>1293</v>
      </c>
    </row>
    <row r="27" spans="1:18" ht="192">
      <c r="A27" s="441" t="s">
        <v>1312</v>
      </c>
      <c r="B27" s="454" t="s">
        <v>1313</v>
      </c>
      <c r="C27" s="454">
        <v>2</v>
      </c>
      <c r="D27" s="455">
        <v>1</v>
      </c>
      <c r="E27" s="454" t="s">
        <v>1314</v>
      </c>
      <c r="F27" s="456">
        <v>42826</v>
      </c>
      <c r="G27" s="454" t="s">
        <v>1244</v>
      </c>
      <c r="H27" s="454" t="s">
        <v>1315</v>
      </c>
      <c r="I27" s="457">
        <v>0.84027777777777779</v>
      </c>
      <c r="J27" s="456">
        <v>42834</v>
      </c>
      <c r="K27" s="454" t="s">
        <v>1244</v>
      </c>
      <c r="L27" s="481" t="s">
        <v>1316</v>
      </c>
      <c r="M27" s="457">
        <v>0.875</v>
      </c>
      <c r="N27" s="458" t="s">
        <v>1317</v>
      </c>
      <c r="O27" s="458" t="s">
        <v>1318</v>
      </c>
      <c r="P27" s="458" t="s">
        <v>1319</v>
      </c>
      <c r="Q27" s="459" t="s">
        <v>1293</v>
      </c>
      <c r="R27" s="460" t="s">
        <v>1293</v>
      </c>
    </row>
    <row r="28" spans="1:18" ht="144">
      <c r="A28" s="441" t="s">
        <v>1320</v>
      </c>
      <c r="B28" s="454" t="s">
        <v>1321</v>
      </c>
      <c r="C28" s="454">
        <v>3</v>
      </c>
      <c r="D28" s="455">
        <v>1</v>
      </c>
      <c r="E28" s="454" t="s">
        <v>1322</v>
      </c>
      <c r="F28" s="456">
        <v>42826</v>
      </c>
      <c r="G28" s="454" t="s">
        <v>24</v>
      </c>
      <c r="H28" s="454"/>
      <c r="I28" s="457">
        <v>0.70833333333333337</v>
      </c>
      <c r="J28" s="456">
        <v>42834</v>
      </c>
      <c r="K28" s="454" t="s">
        <v>1244</v>
      </c>
      <c r="L28" s="481"/>
      <c r="M28" s="457"/>
      <c r="N28" s="458" t="s">
        <v>1317</v>
      </c>
      <c r="O28" s="458" t="s">
        <v>1323</v>
      </c>
      <c r="P28" s="458" t="s">
        <v>1324</v>
      </c>
      <c r="Q28" s="459" t="s">
        <v>1293</v>
      </c>
      <c r="R28" s="460" t="s">
        <v>1293</v>
      </c>
    </row>
    <row r="29" spans="1:18">
      <c r="A29" s="441" t="s">
        <v>1325</v>
      </c>
      <c r="B29" s="454" t="s">
        <v>1326</v>
      </c>
      <c r="C29" s="454">
        <v>4</v>
      </c>
      <c r="D29" s="455">
        <v>1</v>
      </c>
      <c r="E29" s="454" t="s">
        <v>1253</v>
      </c>
      <c r="F29" s="456">
        <v>42826</v>
      </c>
      <c r="G29" s="454" t="s">
        <v>1263</v>
      </c>
      <c r="H29" s="454" t="s">
        <v>1327</v>
      </c>
      <c r="I29" s="457">
        <v>0.61805555555555558</v>
      </c>
      <c r="J29" s="456">
        <v>42833</v>
      </c>
      <c r="K29" s="454"/>
      <c r="L29" s="454"/>
      <c r="M29" s="457"/>
      <c r="N29" s="454" t="s">
        <v>1266</v>
      </c>
      <c r="O29" s="454" t="s">
        <v>1328</v>
      </c>
      <c r="P29" s="454" t="s">
        <v>1329</v>
      </c>
      <c r="Q29" s="459" t="s">
        <v>1293</v>
      </c>
      <c r="R29" s="460" t="s">
        <v>1293</v>
      </c>
    </row>
    <row r="30" spans="1:18">
      <c r="A30" s="441" t="s">
        <v>1330</v>
      </c>
      <c r="B30" s="454" t="s">
        <v>1331</v>
      </c>
      <c r="C30" s="454">
        <v>2</v>
      </c>
      <c r="D30" s="455">
        <v>1</v>
      </c>
      <c r="E30" s="454" t="s">
        <v>1253</v>
      </c>
      <c r="F30" s="456">
        <v>42826</v>
      </c>
      <c r="G30" s="454"/>
      <c r="H30" s="454"/>
      <c r="I30" s="457"/>
      <c r="J30" s="456">
        <v>42833</v>
      </c>
      <c r="K30" s="454"/>
      <c r="L30" s="454"/>
      <c r="M30" s="457"/>
      <c r="N30" s="454" t="s">
        <v>1266</v>
      </c>
      <c r="O30" s="454"/>
      <c r="P30" s="454" t="s">
        <v>1332</v>
      </c>
      <c r="Q30" s="459" t="s">
        <v>1293</v>
      </c>
      <c r="R30" s="460" t="s">
        <v>1293</v>
      </c>
    </row>
    <row r="31" spans="1:18">
      <c r="A31" s="441" t="s">
        <v>1333</v>
      </c>
      <c r="B31" s="454" t="s">
        <v>1334</v>
      </c>
      <c r="C31" s="454">
        <v>2</v>
      </c>
      <c r="D31" s="455">
        <v>1</v>
      </c>
      <c r="E31" s="454" t="s">
        <v>1335</v>
      </c>
      <c r="F31" s="456">
        <v>42826</v>
      </c>
      <c r="G31" s="454" t="s">
        <v>1244</v>
      </c>
      <c r="H31" s="454" t="s">
        <v>1297</v>
      </c>
      <c r="I31" s="457">
        <v>0.71319444444444446</v>
      </c>
      <c r="J31" s="456">
        <v>42833</v>
      </c>
      <c r="K31" s="454" t="s">
        <v>24</v>
      </c>
      <c r="L31" s="454"/>
      <c r="M31" s="457"/>
      <c r="N31" s="454" t="s">
        <v>1266</v>
      </c>
      <c r="O31" s="454" t="s">
        <v>1336</v>
      </c>
      <c r="P31" s="454" t="s">
        <v>1337</v>
      </c>
      <c r="Q31" s="459" t="s">
        <v>1293</v>
      </c>
      <c r="R31" s="460" t="s">
        <v>1293</v>
      </c>
    </row>
    <row r="32" spans="1:18" ht="84">
      <c r="A32" s="441" t="s">
        <v>1338</v>
      </c>
      <c r="B32" s="454" t="s">
        <v>1339</v>
      </c>
      <c r="C32" s="454">
        <v>4</v>
      </c>
      <c r="D32" s="455">
        <v>1</v>
      </c>
      <c r="E32" s="454" t="s">
        <v>1280</v>
      </c>
      <c r="F32" s="456">
        <v>42827</v>
      </c>
      <c r="G32" s="454" t="s">
        <v>1246</v>
      </c>
      <c r="H32" s="454"/>
      <c r="I32" s="457">
        <v>0.33333333333333331</v>
      </c>
      <c r="J32" s="456">
        <v>42833</v>
      </c>
      <c r="K32" s="454" t="s">
        <v>1340</v>
      </c>
      <c r="L32" s="454"/>
      <c r="M32" s="457"/>
      <c r="N32" s="454" t="s">
        <v>1341</v>
      </c>
      <c r="O32" s="454"/>
      <c r="P32" s="458" t="s">
        <v>1342</v>
      </c>
      <c r="Q32" s="459" t="s">
        <v>1293</v>
      </c>
      <c r="R32" s="460" t="s">
        <v>1293</v>
      </c>
    </row>
    <row r="33" spans="1:18">
      <c r="A33" s="441" t="s">
        <v>1343</v>
      </c>
      <c r="B33" s="454" t="s">
        <v>1344</v>
      </c>
      <c r="C33" s="454">
        <v>2</v>
      </c>
      <c r="D33" s="455">
        <v>1</v>
      </c>
      <c r="E33" s="454" t="s">
        <v>580</v>
      </c>
      <c r="F33" s="456">
        <v>42825</v>
      </c>
      <c r="G33" s="454" t="s">
        <v>1263</v>
      </c>
      <c r="H33" s="454" t="s">
        <v>1345</v>
      </c>
      <c r="I33" s="457">
        <v>0.37152777777777773</v>
      </c>
      <c r="J33" s="456">
        <v>42833</v>
      </c>
      <c r="K33" s="454" t="s">
        <v>1263</v>
      </c>
      <c r="L33" s="454" t="s">
        <v>1346</v>
      </c>
      <c r="M33" s="457">
        <v>0.80208333333333337</v>
      </c>
      <c r="N33" s="454" t="s">
        <v>1347</v>
      </c>
      <c r="O33" s="454"/>
      <c r="P33" s="454" t="s">
        <v>1348</v>
      </c>
      <c r="Q33" s="459" t="s">
        <v>1074</v>
      </c>
      <c r="R33" s="460" t="s">
        <v>1293</v>
      </c>
    </row>
    <row r="34" spans="1:18" ht="72">
      <c r="A34" s="441" t="s">
        <v>1349</v>
      </c>
      <c r="B34" s="454" t="s">
        <v>1350</v>
      </c>
      <c r="C34" s="454">
        <v>6</v>
      </c>
      <c r="D34" s="455">
        <v>2.1</v>
      </c>
      <c r="E34" s="454" t="s">
        <v>1351</v>
      </c>
      <c r="F34" s="456">
        <v>42825</v>
      </c>
      <c r="G34" s="454" t="s">
        <v>1263</v>
      </c>
      <c r="H34" s="454" t="s">
        <v>1352</v>
      </c>
      <c r="I34" s="457">
        <v>0.39583333333333331</v>
      </c>
      <c r="J34" s="456">
        <v>42833</v>
      </c>
      <c r="K34" s="454" t="s">
        <v>1263</v>
      </c>
      <c r="L34" s="454"/>
      <c r="M34" s="457"/>
      <c r="N34" s="454" t="s">
        <v>1347</v>
      </c>
      <c r="O34" s="458" t="s">
        <v>1353</v>
      </c>
      <c r="P34" s="454" t="s">
        <v>1354</v>
      </c>
      <c r="Q34" s="459" t="s">
        <v>1074</v>
      </c>
      <c r="R34" s="460" t="s">
        <v>1293</v>
      </c>
    </row>
    <row r="35" spans="1:18">
      <c r="A35" s="441" t="s">
        <v>1355</v>
      </c>
      <c r="B35" s="454" t="s">
        <v>1356</v>
      </c>
      <c r="C35" s="454">
        <v>2</v>
      </c>
      <c r="D35" s="455">
        <v>1</v>
      </c>
      <c r="E35" s="454" t="s">
        <v>1253</v>
      </c>
      <c r="F35" s="456">
        <v>42825</v>
      </c>
      <c r="G35" s="454" t="s">
        <v>1244</v>
      </c>
      <c r="H35" s="454" t="s">
        <v>1357</v>
      </c>
      <c r="I35" s="457">
        <v>0.77083333333333337</v>
      </c>
      <c r="J35" s="456">
        <v>42833</v>
      </c>
      <c r="K35" s="454" t="s">
        <v>1244</v>
      </c>
      <c r="L35" s="454" t="s">
        <v>1358</v>
      </c>
      <c r="M35" s="457">
        <v>0.82638888888888884</v>
      </c>
      <c r="N35" s="454" t="s">
        <v>1347</v>
      </c>
      <c r="O35" s="454"/>
      <c r="P35" s="454" t="s">
        <v>1359</v>
      </c>
      <c r="Q35" s="459" t="s">
        <v>1074</v>
      </c>
      <c r="R35" s="460" t="s">
        <v>1293</v>
      </c>
    </row>
    <row r="36" spans="1:18">
      <c r="A36" s="441" t="s">
        <v>1360</v>
      </c>
      <c r="B36" s="454" t="s">
        <v>1361</v>
      </c>
      <c r="C36" s="454">
        <v>3</v>
      </c>
      <c r="D36" s="455">
        <v>1</v>
      </c>
      <c r="E36" s="454" t="s">
        <v>1362</v>
      </c>
      <c r="F36" s="456">
        <v>42827</v>
      </c>
      <c r="G36" s="454" t="s">
        <v>24</v>
      </c>
      <c r="H36" s="454"/>
      <c r="I36" s="457">
        <v>0.29166666666666669</v>
      </c>
      <c r="J36" s="456">
        <v>42833</v>
      </c>
      <c r="K36" s="454"/>
      <c r="L36" s="454"/>
      <c r="M36" s="457"/>
      <c r="N36" s="454" t="s">
        <v>1341</v>
      </c>
      <c r="O36" s="454"/>
      <c r="P36" s="454" t="s">
        <v>1363</v>
      </c>
      <c r="Q36" s="459" t="s">
        <v>1074</v>
      </c>
      <c r="R36" s="460" t="s">
        <v>1293</v>
      </c>
    </row>
    <row r="37" spans="1:18">
      <c r="A37" s="482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59"/>
      <c r="R37" s="484"/>
    </row>
    <row r="38" spans="1:18" ht="15" thickBot="1">
      <c r="A38" s="473" t="s">
        <v>1285</v>
      </c>
      <c r="B38" s="474"/>
      <c r="C38" s="475">
        <f>SUM(C22:C37)</f>
        <v>54</v>
      </c>
      <c r="D38" s="476">
        <f>SUM(D22:D37)</f>
        <v>19.100000000000001</v>
      </c>
      <c r="E38" s="477"/>
      <c r="F38" s="478"/>
      <c r="G38" s="477"/>
      <c r="H38" s="477"/>
      <c r="I38" s="477"/>
      <c r="J38" s="478"/>
      <c r="K38" s="477"/>
      <c r="L38" s="477"/>
      <c r="M38" s="477"/>
      <c r="N38" s="477"/>
      <c r="O38" s="477"/>
      <c r="P38" s="477"/>
      <c r="Q38" s="479"/>
      <c r="R38" s="480"/>
    </row>
    <row r="40" spans="1:18" ht="23">
      <c r="A40" s="426" t="s">
        <v>1364</v>
      </c>
    </row>
    <row r="41" spans="1:18" ht="15" thickBot="1">
      <c r="Q41" s="425"/>
      <c r="R41" s="425"/>
    </row>
    <row r="42" spans="1:18" ht="112">
      <c r="A42" s="427" t="s">
        <v>1365</v>
      </c>
      <c r="B42" s="428"/>
      <c r="C42" s="429"/>
      <c r="D42" s="430"/>
      <c r="E42" s="431"/>
      <c r="F42" s="431"/>
      <c r="G42" s="430"/>
      <c r="H42" s="431"/>
      <c r="I42" s="431"/>
      <c r="J42" s="432"/>
      <c r="K42" s="433"/>
      <c r="L42" s="434"/>
      <c r="M42" s="431"/>
      <c r="N42" s="431"/>
      <c r="O42" s="435" t="s">
        <v>1366</v>
      </c>
      <c r="P42" s="436"/>
      <c r="Q42" s="437"/>
      <c r="R42" s="438"/>
    </row>
    <row r="43" spans="1:18">
      <c r="A43" s="439" t="s">
        <v>1225</v>
      </c>
      <c r="B43" s="440" t="s">
        <v>1226</v>
      </c>
      <c r="C43" s="441" t="s">
        <v>1227</v>
      </c>
      <c r="D43" s="442" t="s">
        <v>1228</v>
      </c>
      <c r="E43" s="442" t="s">
        <v>1229</v>
      </c>
      <c r="F43" s="443" t="s">
        <v>1230</v>
      </c>
      <c r="G43" s="442" t="s">
        <v>1231</v>
      </c>
      <c r="H43" s="442" t="s">
        <v>1232</v>
      </c>
      <c r="I43" s="444" t="s">
        <v>1233</v>
      </c>
      <c r="J43" s="443" t="s">
        <v>1234</v>
      </c>
      <c r="K43" s="445" t="s">
        <v>1231</v>
      </c>
      <c r="L43" s="442" t="s">
        <v>1232</v>
      </c>
      <c r="M43" s="444" t="s">
        <v>1233</v>
      </c>
      <c r="N43" s="444" t="s">
        <v>1235</v>
      </c>
      <c r="O43" s="446" t="s">
        <v>1236</v>
      </c>
      <c r="P43" s="447" t="s">
        <v>1237</v>
      </c>
      <c r="Q43" s="446" t="s">
        <v>1238</v>
      </c>
      <c r="R43" s="448" t="s">
        <v>1239</v>
      </c>
    </row>
    <row r="44" spans="1:18" ht="21">
      <c r="A44" s="449" t="s">
        <v>1367</v>
      </c>
      <c r="B44" s="450"/>
      <c r="C44" s="451"/>
      <c r="D44" s="451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50"/>
      <c r="Q44" s="452"/>
      <c r="R44" s="453"/>
    </row>
    <row r="45" spans="1:18" ht="108">
      <c r="A45" s="441" t="s">
        <v>1368</v>
      </c>
      <c r="B45" s="454" t="s">
        <v>1369</v>
      </c>
      <c r="C45" s="454">
        <v>2</v>
      </c>
      <c r="D45" s="455">
        <v>1</v>
      </c>
      <c r="E45" s="454" t="s">
        <v>1370</v>
      </c>
      <c r="F45" s="456">
        <v>42827</v>
      </c>
      <c r="G45" s="454"/>
      <c r="H45" s="454"/>
      <c r="I45" s="457"/>
      <c r="J45" s="456">
        <v>42833</v>
      </c>
      <c r="K45" s="454"/>
      <c r="L45" s="454"/>
      <c r="M45" s="457"/>
      <c r="N45" s="454" t="s">
        <v>1371</v>
      </c>
      <c r="O45" s="458" t="s">
        <v>1372</v>
      </c>
      <c r="P45" s="458" t="s">
        <v>1373</v>
      </c>
      <c r="Q45" s="459" t="s">
        <v>1074</v>
      </c>
      <c r="R45" s="459" t="s">
        <v>1074</v>
      </c>
    </row>
    <row r="46" spans="1:18">
      <c r="A46" s="441" t="s">
        <v>1374</v>
      </c>
      <c r="B46" s="454" t="s">
        <v>1375</v>
      </c>
      <c r="C46" s="454">
        <v>4</v>
      </c>
      <c r="D46" s="455">
        <v>1</v>
      </c>
      <c r="E46" s="454" t="s">
        <v>1376</v>
      </c>
      <c r="F46" s="456">
        <v>42827</v>
      </c>
      <c r="G46" s="454" t="s">
        <v>1244</v>
      </c>
      <c r="H46" s="454" t="s">
        <v>1377</v>
      </c>
      <c r="I46" s="457">
        <v>0.35833333333333334</v>
      </c>
      <c r="J46" s="456">
        <v>42833</v>
      </c>
      <c r="K46" s="454" t="s">
        <v>1244</v>
      </c>
      <c r="L46" s="454" t="s">
        <v>1378</v>
      </c>
      <c r="M46" s="457">
        <v>0.88888888888888884</v>
      </c>
      <c r="N46" s="454" t="s">
        <v>1371</v>
      </c>
      <c r="O46" s="454"/>
      <c r="P46" s="454" t="s">
        <v>1379</v>
      </c>
      <c r="Q46" s="459" t="s">
        <v>1074</v>
      </c>
      <c r="R46" s="459" t="s">
        <v>1074</v>
      </c>
    </row>
    <row r="47" spans="1:18" ht="24">
      <c r="A47" s="485" t="s">
        <v>1380</v>
      </c>
      <c r="B47" s="454" t="s">
        <v>1381</v>
      </c>
      <c r="C47" s="454">
        <v>3</v>
      </c>
      <c r="D47" s="455">
        <v>1</v>
      </c>
      <c r="E47" s="454" t="s">
        <v>1382</v>
      </c>
      <c r="F47" s="456">
        <v>42828</v>
      </c>
      <c r="G47" s="454" t="s">
        <v>1095</v>
      </c>
      <c r="H47" s="454"/>
      <c r="I47" s="457">
        <v>0.54166666666666663</v>
      </c>
      <c r="J47" s="456">
        <v>42833</v>
      </c>
      <c r="K47" s="454"/>
      <c r="L47" s="454"/>
      <c r="M47" s="457"/>
      <c r="N47" s="454" t="s">
        <v>1383</v>
      </c>
      <c r="O47" s="458"/>
      <c r="P47" s="458" t="s">
        <v>1384</v>
      </c>
      <c r="Q47" s="459" t="s">
        <v>1074</v>
      </c>
      <c r="R47" s="459" t="s">
        <v>1074</v>
      </c>
    </row>
    <row r="48" spans="1:18" ht="24">
      <c r="A48" s="485" t="s">
        <v>1385</v>
      </c>
      <c r="B48" s="454" t="s">
        <v>1386</v>
      </c>
      <c r="C48" s="454">
        <v>2</v>
      </c>
      <c r="D48" s="455">
        <v>1</v>
      </c>
      <c r="E48" s="454" t="s">
        <v>1387</v>
      </c>
      <c r="F48" s="456">
        <v>42829</v>
      </c>
      <c r="G48" s="454" t="s">
        <v>1388</v>
      </c>
      <c r="H48" s="454"/>
      <c r="I48" s="457">
        <v>0.28125</v>
      </c>
      <c r="J48" s="456">
        <v>42833</v>
      </c>
      <c r="K48" s="454" t="s">
        <v>1265</v>
      </c>
      <c r="L48" s="454"/>
      <c r="M48" s="457"/>
      <c r="N48" s="454" t="s">
        <v>1389</v>
      </c>
      <c r="O48" s="458"/>
      <c r="P48" s="458" t="s">
        <v>1390</v>
      </c>
      <c r="Q48" s="459" t="s">
        <v>1074</v>
      </c>
      <c r="R48" s="459" t="s">
        <v>1074</v>
      </c>
    </row>
    <row r="49" spans="1:18" ht="36">
      <c r="A49" s="485" t="s">
        <v>1391</v>
      </c>
      <c r="B49" s="454" t="s">
        <v>1392</v>
      </c>
      <c r="C49" s="454">
        <v>1</v>
      </c>
      <c r="D49" s="455">
        <v>0.1</v>
      </c>
      <c r="E49" s="454" t="s">
        <v>1393</v>
      </c>
      <c r="F49" s="456">
        <v>42829</v>
      </c>
      <c r="G49" s="454" t="s">
        <v>1388</v>
      </c>
      <c r="H49" s="454"/>
      <c r="I49" s="457">
        <v>0.28125</v>
      </c>
      <c r="J49" s="456">
        <v>42833</v>
      </c>
      <c r="K49" s="454" t="s">
        <v>1265</v>
      </c>
      <c r="L49" s="454"/>
      <c r="M49" s="457"/>
      <c r="N49" s="454" t="s">
        <v>1389</v>
      </c>
      <c r="O49" s="458" t="s">
        <v>1394</v>
      </c>
      <c r="P49" s="458"/>
      <c r="Q49" s="459" t="s">
        <v>1074</v>
      </c>
      <c r="R49" s="459" t="s">
        <v>1074</v>
      </c>
    </row>
    <row r="50" spans="1:18" ht="24">
      <c r="A50" s="441" t="s">
        <v>1395</v>
      </c>
      <c r="B50" s="454" t="s">
        <v>1396</v>
      </c>
      <c r="C50" s="454">
        <v>3</v>
      </c>
      <c r="D50" s="455">
        <v>1</v>
      </c>
      <c r="E50" s="454" t="s">
        <v>1397</v>
      </c>
      <c r="F50" s="456">
        <v>42828</v>
      </c>
      <c r="G50" s="454" t="s">
        <v>1398</v>
      </c>
      <c r="H50" s="454"/>
      <c r="I50" s="457"/>
      <c r="J50" s="456">
        <v>42833</v>
      </c>
      <c r="K50" s="454" t="s">
        <v>1244</v>
      </c>
      <c r="L50" s="454" t="s">
        <v>1399</v>
      </c>
      <c r="M50" s="457">
        <v>0.86458333333333337</v>
      </c>
      <c r="N50" s="454" t="s">
        <v>1400</v>
      </c>
      <c r="O50" s="458"/>
      <c r="P50" s="458" t="s">
        <v>1401</v>
      </c>
      <c r="Q50" s="459" t="s">
        <v>1074</v>
      </c>
      <c r="R50" s="459" t="s">
        <v>1074</v>
      </c>
    </row>
    <row r="51" spans="1:18" ht="15" thickBot="1">
      <c r="A51" s="473" t="s">
        <v>1285</v>
      </c>
      <c r="B51" s="474"/>
      <c r="C51" s="475">
        <f>SUM(C45:C50)</f>
        <v>15</v>
      </c>
      <c r="D51" s="476">
        <f>SUM(D45:D50)</f>
        <v>5.0999999999999996</v>
      </c>
      <c r="E51" s="477"/>
      <c r="F51" s="478"/>
      <c r="G51" s="477"/>
      <c r="H51" s="477"/>
      <c r="I51" s="477"/>
      <c r="J51" s="478"/>
      <c r="K51" s="477"/>
      <c r="L51" s="477"/>
      <c r="M51" s="477"/>
      <c r="N51" s="477"/>
      <c r="O51" s="477"/>
      <c r="P51" s="477"/>
      <c r="Q51" s="479"/>
      <c r="R51" s="480"/>
    </row>
    <row r="53" spans="1:18" ht="23">
      <c r="A53" s="426" t="s">
        <v>1402</v>
      </c>
    </row>
    <row r="54" spans="1:18" ht="15" thickBot="1"/>
    <row r="55" spans="1:18" ht="27">
      <c r="A55" s="427" t="s">
        <v>1403</v>
      </c>
      <c r="B55" s="428"/>
      <c r="C55" s="429"/>
      <c r="D55" s="430"/>
      <c r="E55" s="431"/>
      <c r="F55" s="431"/>
      <c r="G55" s="430"/>
      <c r="H55" s="431"/>
      <c r="I55" s="431"/>
      <c r="J55" s="432"/>
      <c r="K55" s="433"/>
      <c r="L55" s="434"/>
      <c r="M55" s="431"/>
      <c r="N55" s="431"/>
      <c r="O55" s="486"/>
      <c r="P55" s="436"/>
      <c r="Q55" s="437"/>
      <c r="R55" s="438"/>
    </row>
    <row r="56" spans="1:18">
      <c r="A56" s="439" t="s">
        <v>1225</v>
      </c>
      <c r="B56" s="440" t="s">
        <v>1226</v>
      </c>
      <c r="C56" s="441" t="s">
        <v>1227</v>
      </c>
      <c r="D56" s="442" t="s">
        <v>1228</v>
      </c>
      <c r="E56" s="442" t="s">
        <v>1229</v>
      </c>
      <c r="F56" s="443" t="s">
        <v>1230</v>
      </c>
      <c r="G56" s="442" t="s">
        <v>1231</v>
      </c>
      <c r="H56" s="442" t="s">
        <v>1232</v>
      </c>
      <c r="I56" s="444" t="s">
        <v>1233</v>
      </c>
      <c r="J56" s="443" t="s">
        <v>1234</v>
      </c>
      <c r="K56" s="445" t="s">
        <v>1231</v>
      </c>
      <c r="L56" s="442" t="s">
        <v>1232</v>
      </c>
      <c r="M56" s="444" t="s">
        <v>1233</v>
      </c>
      <c r="N56" s="444" t="s">
        <v>1235</v>
      </c>
      <c r="O56" s="446" t="s">
        <v>1236</v>
      </c>
      <c r="P56" s="447" t="s">
        <v>1237</v>
      </c>
      <c r="Q56" s="446" t="s">
        <v>1238</v>
      </c>
      <c r="R56" s="448" t="s">
        <v>1239</v>
      </c>
    </row>
    <row r="57" spans="1:18" ht="21">
      <c r="A57" s="449" t="s">
        <v>1404</v>
      </c>
      <c r="B57" s="450"/>
      <c r="C57" s="451"/>
      <c r="D57" s="451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50"/>
      <c r="Q57" s="452"/>
      <c r="R57" s="453"/>
    </row>
    <row r="58" spans="1:18" ht="96">
      <c r="A58" s="441" t="s">
        <v>1405</v>
      </c>
      <c r="B58" s="454" t="s">
        <v>1406</v>
      </c>
      <c r="C58" s="454">
        <v>4</v>
      </c>
      <c r="D58" s="455">
        <v>1</v>
      </c>
      <c r="E58" s="454" t="s">
        <v>1280</v>
      </c>
      <c r="F58" s="456">
        <v>42832</v>
      </c>
      <c r="G58" s="454"/>
      <c r="H58" s="454"/>
      <c r="I58" s="457"/>
      <c r="J58" s="456">
        <v>42838</v>
      </c>
      <c r="K58" s="454"/>
      <c r="L58" s="454"/>
      <c r="M58" s="457"/>
      <c r="N58" s="454" t="s">
        <v>1407</v>
      </c>
      <c r="O58" s="454"/>
      <c r="P58" s="458" t="s">
        <v>1408</v>
      </c>
      <c r="Q58" s="459" t="s">
        <v>1070</v>
      </c>
      <c r="R58" s="471" t="s">
        <v>1409</v>
      </c>
    </row>
    <row r="59" spans="1:18">
      <c r="A59" s="487"/>
      <c r="B59" s="488"/>
      <c r="C59" s="488"/>
      <c r="D59" s="489"/>
      <c r="E59" s="488"/>
      <c r="F59" s="490"/>
      <c r="G59" s="488"/>
      <c r="H59" s="488"/>
      <c r="I59" s="491"/>
      <c r="J59" s="490"/>
      <c r="K59" s="488"/>
      <c r="L59" s="488"/>
      <c r="M59" s="491"/>
      <c r="N59" s="488"/>
      <c r="O59" s="488"/>
      <c r="P59" s="492"/>
      <c r="Q59" s="493"/>
      <c r="R59" s="494"/>
    </row>
    <row r="60" spans="1:18" ht="15" thickBot="1">
      <c r="A60" s="473" t="s">
        <v>1285</v>
      </c>
      <c r="B60" s="474"/>
      <c r="C60" s="475">
        <f>SUM(C53:C58)</f>
        <v>4</v>
      </c>
      <c r="D60" s="476">
        <f>SUM(D53:D58)</f>
        <v>1</v>
      </c>
      <c r="E60" s="495"/>
      <c r="F60" s="496"/>
      <c r="G60" s="495"/>
      <c r="H60" s="495"/>
      <c r="I60" s="495"/>
      <c r="J60" s="496"/>
      <c r="K60" s="495"/>
      <c r="L60" s="495"/>
      <c r="M60" s="495"/>
      <c r="N60" s="495"/>
      <c r="O60" s="495"/>
      <c r="P60" s="495"/>
      <c r="Q60" s="479"/>
      <c r="R60" s="480"/>
    </row>
    <row r="61" spans="1:18" ht="15" thickBot="1"/>
    <row r="62" spans="1:18" ht="27">
      <c r="A62" s="497" t="s">
        <v>1410</v>
      </c>
      <c r="B62" s="498"/>
      <c r="C62" s="499"/>
      <c r="D62" s="500"/>
      <c r="E62" s="501"/>
      <c r="F62" s="501"/>
      <c r="G62" s="500"/>
      <c r="H62" s="501"/>
      <c r="I62" s="501"/>
      <c r="J62" s="502"/>
      <c r="K62" s="503"/>
      <c r="L62" s="504"/>
      <c r="M62" s="501"/>
      <c r="N62" s="501"/>
      <c r="O62" s="505"/>
      <c r="P62" s="504"/>
      <c r="Q62" s="506"/>
      <c r="R62" s="507"/>
    </row>
    <row r="63" spans="1:18">
      <c r="A63" s="508" t="s">
        <v>1225</v>
      </c>
      <c r="B63" s="509" t="s">
        <v>1226</v>
      </c>
      <c r="C63" s="441" t="s">
        <v>1227</v>
      </c>
      <c r="D63" s="441" t="s">
        <v>1228</v>
      </c>
      <c r="E63" s="441" t="s">
        <v>1229</v>
      </c>
      <c r="F63" s="510" t="s">
        <v>1230</v>
      </c>
      <c r="G63" s="441" t="s">
        <v>1231</v>
      </c>
      <c r="H63" s="441" t="s">
        <v>1232</v>
      </c>
      <c r="I63" s="511" t="s">
        <v>1233</v>
      </c>
      <c r="J63" s="510" t="s">
        <v>1234</v>
      </c>
      <c r="K63" s="512" t="s">
        <v>1231</v>
      </c>
      <c r="L63" s="441" t="s">
        <v>1232</v>
      </c>
      <c r="M63" s="511" t="s">
        <v>1233</v>
      </c>
      <c r="N63" s="511" t="s">
        <v>1235</v>
      </c>
      <c r="O63" s="447" t="s">
        <v>1236</v>
      </c>
      <c r="P63" s="447" t="s">
        <v>1237</v>
      </c>
      <c r="Q63" s="447" t="s">
        <v>1238</v>
      </c>
      <c r="R63" s="448" t="s">
        <v>1239</v>
      </c>
    </row>
    <row r="64" spans="1:18" ht="21">
      <c r="A64" s="513" t="s">
        <v>1259</v>
      </c>
      <c r="B64" s="514"/>
      <c r="C64" s="515"/>
      <c r="D64" s="515"/>
      <c r="E64" s="516"/>
      <c r="F64" s="516"/>
      <c r="G64" s="516"/>
      <c r="H64" s="516"/>
      <c r="I64" s="516"/>
      <c r="J64" s="516"/>
      <c r="K64" s="516"/>
      <c r="L64" s="516"/>
      <c r="M64" s="516"/>
      <c r="N64" s="516"/>
      <c r="O64" s="516"/>
      <c r="P64" s="514"/>
      <c r="Q64" s="517"/>
      <c r="R64" s="518"/>
    </row>
    <row r="65" spans="1:18" ht="144">
      <c r="A65" s="441" t="s">
        <v>1411</v>
      </c>
      <c r="B65" s="454" t="s">
        <v>1412</v>
      </c>
      <c r="C65" s="454">
        <v>2</v>
      </c>
      <c r="D65" s="455">
        <v>2</v>
      </c>
      <c r="E65" s="454" t="s">
        <v>1413</v>
      </c>
      <c r="F65" s="456">
        <v>42826</v>
      </c>
      <c r="G65" s="454" t="s">
        <v>1263</v>
      </c>
      <c r="H65" s="454" t="s">
        <v>1414</v>
      </c>
      <c r="I65" s="457" t="s">
        <v>1415</v>
      </c>
      <c r="J65" s="456">
        <v>42834</v>
      </c>
      <c r="K65" s="454" t="s">
        <v>1263</v>
      </c>
      <c r="L65" s="454" t="s">
        <v>1416</v>
      </c>
      <c r="M65" s="457" t="s">
        <v>1417</v>
      </c>
      <c r="N65" s="458" t="s">
        <v>1317</v>
      </c>
      <c r="O65" s="458" t="s">
        <v>1418</v>
      </c>
      <c r="P65" s="458" t="s">
        <v>1419</v>
      </c>
      <c r="Q65" s="459" t="s">
        <v>1293</v>
      </c>
      <c r="R65" s="471" t="s">
        <v>1409</v>
      </c>
    </row>
    <row r="66" spans="1:18" ht="96">
      <c r="A66" s="441" t="s">
        <v>1420</v>
      </c>
      <c r="B66" s="454" t="s">
        <v>1421</v>
      </c>
      <c r="C66" s="454"/>
      <c r="D66" s="455"/>
      <c r="E66" s="454" t="s">
        <v>1422</v>
      </c>
      <c r="F66" s="456">
        <v>42826</v>
      </c>
      <c r="G66" s="454" t="s">
        <v>1263</v>
      </c>
      <c r="H66" s="454" t="s">
        <v>1414</v>
      </c>
      <c r="I66" s="457" t="s">
        <v>1415</v>
      </c>
      <c r="J66" s="456">
        <v>42834</v>
      </c>
      <c r="K66" s="454" t="s">
        <v>1263</v>
      </c>
      <c r="L66" s="454" t="s">
        <v>1423</v>
      </c>
      <c r="M66" s="457" t="s">
        <v>1424</v>
      </c>
      <c r="N66" s="458" t="s">
        <v>1317</v>
      </c>
      <c r="O66" s="458" t="s">
        <v>1425</v>
      </c>
      <c r="P66" s="458"/>
      <c r="Q66" s="459" t="s">
        <v>1293</v>
      </c>
      <c r="R66" s="520" t="s">
        <v>1409</v>
      </c>
    </row>
    <row r="67" spans="1:18">
      <c r="A67" s="487"/>
      <c r="B67" s="488"/>
      <c r="C67" s="488"/>
      <c r="D67" s="489"/>
      <c r="E67" s="488"/>
      <c r="F67" s="490"/>
      <c r="G67" s="488"/>
      <c r="H67" s="488"/>
      <c r="I67" s="491"/>
      <c r="J67" s="490"/>
      <c r="K67" s="488"/>
      <c r="L67" s="488"/>
      <c r="M67" s="491"/>
      <c r="N67" s="492"/>
      <c r="O67" s="492"/>
      <c r="P67" s="492"/>
      <c r="Q67" s="493"/>
      <c r="R67" s="494"/>
    </row>
    <row r="68" spans="1:18" ht="15" thickBot="1">
      <c r="A68" s="473" t="s">
        <v>1285</v>
      </c>
      <c r="B68" s="474"/>
      <c r="C68" s="475">
        <f>SUM(C65:C66)</f>
        <v>2</v>
      </c>
      <c r="D68" s="476">
        <f>SUM(D65:D66)</f>
        <v>2</v>
      </c>
      <c r="E68" s="495"/>
      <c r="F68" s="496"/>
      <c r="G68" s="495"/>
      <c r="H68" s="495"/>
      <c r="I68" s="495"/>
      <c r="J68" s="496"/>
      <c r="K68" s="495"/>
      <c r="L68" s="495"/>
      <c r="M68" s="495"/>
      <c r="N68" s="495"/>
      <c r="O68" s="495"/>
      <c r="P68" s="495"/>
      <c r="Q68" s="479"/>
      <c r="R68" s="480"/>
    </row>
    <row r="69" spans="1:18" ht="15" thickBot="1"/>
    <row r="70" spans="1:18" ht="27">
      <c r="A70" s="427" t="s">
        <v>1426</v>
      </c>
      <c r="B70" s="428"/>
      <c r="C70" s="429"/>
      <c r="D70" s="430"/>
      <c r="E70" s="431"/>
      <c r="F70" s="431"/>
      <c r="G70" s="430"/>
      <c r="H70" s="431"/>
      <c r="I70" s="431"/>
      <c r="J70" s="432"/>
      <c r="K70" s="433"/>
      <c r="L70" s="434"/>
      <c r="M70" s="431"/>
      <c r="N70" s="431"/>
      <c r="O70" s="486"/>
      <c r="P70" s="436"/>
      <c r="Q70" s="437"/>
      <c r="R70" s="438"/>
    </row>
    <row r="71" spans="1:18">
      <c r="A71" s="439" t="s">
        <v>1225</v>
      </c>
      <c r="B71" s="440" t="s">
        <v>1226</v>
      </c>
      <c r="C71" s="441" t="s">
        <v>1227</v>
      </c>
      <c r="D71" s="442" t="s">
        <v>1228</v>
      </c>
      <c r="E71" s="442" t="s">
        <v>1229</v>
      </c>
      <c r="F71" s="443" t="s">
        <v>1230</v>
      </c>
      <c r="G71" s="442" t="s">
        <v>1231</v>
      </c>
      <c r="H71" s="442" t="s">
        <v>1232</v>
      </c>
      <c r="I71" s="444" t="s">
        <v>1233</v>
      </c>
      <c r="J71" s="443" t="s">
        <v>1234</v>
      </c>
      <c r="K71" s="445" t="s">
        <v>1231</v>
      </c>
      <c r="L71" s="442" t="s">
        <v>1232</v>
      </c>
      <c r="M71" s="444" t="s">
        <v>1233</v>
      </c>
      <c r="N71" s="444" t="s">
        <v>1235</v>
      </c>
      <c r="O71" s="446" t="s">
        <v>1236</v>
      </c>
      <c r="P71" s="447" t="s">
        <v>1237</v>
      </c>
      <c r="Q71" s="446" t="s">
        <v>1238</v>
      </c>
      <c r="R71" s="448" t="s">
        <v>1239</v>
      </c>
    </row>
    <row r="72" spans="1:18" ht="21">
      <c r="A72" s="449" t="s">
        <v>1427</v>
      </c>
      <c r="B72" s="450"/>
      <c r="C72" s="451"/>
      <c r="D72" s="451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50"/>
      <c r="Q72" s="452"/>
      <c r="R72" s="453"/>
    </row>
    <row r="73" spans="1:18" ht="72">
      <c r="A73" s="441" t="s">
        <v>1428</v>
      </c>
      <c r="B73" s="454" t="s">
        <v>1429</v>
      </c>
      <c r="C73" s="454">
        <v>2</v>
      </c>
      <c r="D73" s="455">
        <v>1</v>
      </c>
      <c r="E73" s="454" t="s">
        <v>1430</v>
      </c>
      <c r="F73" s="456">
        <v>42829</v>
      </c>
      <c r="G73" s="454" t="s">
        <v>1388</v>
      </c>
      <c r="H73" s="454"/>
      <c r="I73" s="457">
        <v>0.28125</v>
      </c>
      <c r="J73" s="456">
        <v>42833</v>
      </c>
      <c r="K73" s="454"/>
      <c r="L73" s="454"/>
      <c r="M73" s="457"/>
      <c r="N73" s="454" t="s">
        <v>1431</v>
      </c>
      <c r="O73" s="458"/>
      <c r="P73" s="458" t="s">
        <v>1432</v>
      </c>
      <c r="Q73" s="459" t="s">
        <v>1074</v>
      </c>
      <c r="R73" s="472" t="s">
        <v>1409</v>
      </c>
    </row>
    <row r="74" spans="1:18">
      <c r="A74" s="470"/>
      <c r="B74" s="471"/>
      <c r="C74" s="471"/>
      <c r="D74" s="471"/>
      <c r="E74" s="471"/>
      <c r="F74" s="471"/>
      <c r="G74" s="471"/>
      <c r="H74" s="471"/>
      <c r="I74" s="471"/>
      <c r="J74" s="471"/>
      <c r="K74" s="471"/>
      <c r="L74" s="471"/>
      <c r="M74" s="471"/>
      <c r="N74" s="471"/>
      <c r="O74" s="471"/>
      <c r="P74" s="471"/>
      <c r="Q74" s="471"/>
      <c r="R74" s="472"/>
    </row>
    <row r="75" spans="1:18" ht="15" thickBot="1">
      <c r="A75" s="473" t="s">
        <v>1285</v>
      </c>
      <c r="B75" s="474"/>
      <c r="C75" s="475">
        <f>SUM(C73:C74)</f>
        <v>2</v>
      </c>
      <c r="D75" s="476">
        <f>SUM(D73:D74)</f>
        <v>1</v>
      </c>
      <c r="E75" s="477"/>
      <c r="F75" s="478"/>
      <c r="G75" s="477"/>
      <c r="H75" s="477"/>
      <c r="I75" s="477"/>
      <c r="J75" s="478"/>
      <c r="K75" s="477"/>
      <c r="L75" s="477"/>
      <c r="M75" s="477"/>
      <c r="N75" s="477"/>
      <c r="O75" s="477"/>
      <c r="P75" s="477"/>
      <c r="Q75" s="479"/>
      <c r="R75" s="480"/>
    </row>
    <row r="76" spans="1:18" ht="15" thickBot="1"/>
    <row r="77" spans="1:18" ht="27">
      <c r="A77" s="427" t="s">
        <v>1433</v>
      </c>
      <c r="B77" s="428"/>
      <c r="C77" s="429"/>
      <c r="D77" s="430"/>
      <c r="E77" s="431"/>
      <c r="F77" s="431"/>
      <c r="G77" s="430"/>
      <c r="H77" s="431"/>
      <c r="I77" s="431"/>
      <c r="J77" s="432"/>
      <c r="K77" s="433"/>
      <c r="L77" s="434"/>
      <c r="M77" s="431"/>
      <c r="N77" s="431"/>
      <c r="O77" s="486"/>
      <c r="P77" s="436"/>
      <c r="Q77" s="437"/>
      <c r="R77" s="438"/>
    </row>
    <row r="78" spans="1:18">
      <c r="A78" s="439" t="s">
        <v>1225</v>
      </c>
      <c r="B78" s="440" t="s">
        <v>1226</v>
      </c>
      <c r="C78" s="441" t="s">
        <v>1227</v>
      </c>
      <c r="D78" s="442" t="s">
        <v>1228</v>
      </c>
      <c r="E78" s="442" t="s">
        <v>1229</v>
      </c>
      <c r="F78" s="443" t="s">
        <v>1230</v>
      </c>
      <c r="G78" s="442" t="s">
        <v>1231</v>
      </c>
      <c r="H78" s="442" t="s">
        <v>1232</v>
      </c>
      <c r="I78" s="444" t="s">
        <v>1233</v>
      </c>
      <c r="J78" s="443" t="s">
        <v>1234</v>
      </c>
      <c r="K78" s="445" t="s">
        <v>1231</v>
      </c>
      <c r="L78" s="442" t="s">
        <v>1232</v>
      </c>
      <c r="M78" s="444" t="s">
        <v>1233</v>
      </c>
      <c r="N78" s="444" t="s">
        <v>1235</v>
      </c>
      <c r="O78" s="446" t="s">
        <v>1236</v>
      </c>
      <c r="P78" s="447" t="s">
        <v>1237</v>
      </c>
      <c r="Q78" s="446" t="s">
        <v>1238</v>
      </c>
      <c r="R78" s="448" t="s">
        <v>1239</v>
      </c>
    </row>
    <row r="79" spans="1:18" ht="21">
      <c r="A79" s="449" t="s">
        <v>1434</v>
      </c>
      <c r="B79" s="450"/>
      <c r="C79" s="451"/>
      <c r="D79" s="451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50"/>
      <c r="Q79" s="452"/>
      <c r="R79" s="453"/>
    </row>
    <row r="80" spans="1:18" ht="72">
      <c r="A80" s="441" t="s">
        <v>1435</v>
      </c>
      <c r="B80" s="454" t="s">
        <v>1436</v>
      </c>
      <c r="C80" s="454">
        <v>4</v>
      </c>
      <c r="D80" s="455">
        <v>1</v>
      </c>
      <c r="E80" s="454" t="s">
        <v>1280</v>
      </c>
      <c r="F80" s="456">
        <v>42832</v>
      </c>
      <c r="G80" s="454" t="s">
        <v>1244</v>
      </c>
      <c r="H80" s="454" t="s">
        <v>1437</v>
      </c>
      <c r="I80" s="457">
        <v>0.49305555555555558</v>
      </c>
      <c r="J80" s="456">
        <v>42837</v>
      </c>
      <c r="K80" s="454" t="s">
        <v>1263</v>
      </c>
      <c r="L80" s="454"/>
      <c r="M80" s="457"/>
      <c r="N80" s="454" t="s">
        <v>1438</v>
      </c>
      <c r="O80" s="454"/>
      <c r="P80" s="458" t="s">
        <v>1439</v>
      </c>
      <c r="Q80" s="459" t="s">
        <v>1440</v>
      </c>
      <c r="R80" s="460" t="s">
        <v>1583</v>
      </c>
    </row>
    <row r="81" spans="1:18">
      <c r="A81" s="487"/>
      <c r="B81" s="488"/>
      <c r="C81" s="488"/>
      <c r="D81" s="489"/>
      <c r="E81" s="488"/>
      <c r="F81" s="490"/>
      <c r="G81" s="488"/>
      <c r="H81" s="488"/>
      <c r="I81" s="491"/>
      <c r="J81" s="490"/>
      <c r="K81" s="488"/>
      <c r="L81" s="488"/>
      <c r="M81" s="491"/>
      <c r="N81" s="488"/>
      <c r="O81" s="488"/>
      <c r="P81" s="492"/>
      <c r="Q81" s="519"/>
      <c r="R81" s="494"/>
    </row>
    <row r="82" spans="1:18" ht="15" thickBot="1">
      <c r="A82" s="473" t="s">
        <v>1285</v>
      </c>
      <c r="B82" s="474"/>
      <c r="C82" s="475">
        <f>SUM(C80:C80)</f>
        <v>4</v>
      </c>
      <c r="D82" s="476">
        <f>SUM(D80:D80)</f>
        <v>1</v>
      </c>
      <c r="E82" s="477"/>
      <c r="F82" s="478"/>
      <c r="G82" s="477"/>
      <c r="H82" s="477"/>
      <c r="I82" s="477"/>
      <c r="J82" s="478"/>
      <c r="K82" s="477"/>
      <c r="L82" s="477"/>
      <c r="M82" s="477"/>
      <c r="N82" s="477"/>
      <c r="O82" s="477"/>
      <c r="P82" s="477"/>
      <c r="Q82" s="479"/>
      <c r="R82" s="480"/>
    </row>
  </sheetData>
  <customSheetViews>
    <customSheetView guid="{AA44E4F0-677A-F74C-AC1B-ACAC8B70C1FF}"/>
    <customSheetView guid="{5246E692-162D-4111-9D4A-F15DE95A35DE}"/>
    <customSheetView guid="{41CE7307-71A6-4591-8A98-2D119D51401C}" topLeftCell="A52">
      <selection activeCell="S49" sqref="S49"/>
    </customSheetView>
    <customSheetView guid="{B59CC80C-E336-4CC7-9648-E1EA96701BC7}"/>
    <customSheetView guid="{8565FD63-AFC0-4175-82F0-0C259B8EF6A2}" topLeftCell="A70">
      <selection activeCell="N73" sqref="N73"/>
    </customSheetView>
  </customSheetView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J34" sqref="J34"/>
    </sheetView>
  </sheetViews>
  <sheetFormatPr baseColWidth="10" defaultColWidth="8.83203125" defaultRowHeight="30.75" customHeight="1" x14ac:dyDescent="0"/>
  <cols>
    <col min="1" max="1" width="22.83203125" customWidth="1"/>
    <col min="2" max="2" width="13.6640625" customWidth="1"/>
    <col min="3" max="3" width="26" customWidth="1"/>
    <col min="18" max="18" width="56.83203125" customWidth="1"/>
    <col min="19" max="19" width="53.5" customWidth="1"/>
  </cols>
  <sheetData>
    <row r="1" spans="1:19" ht="30.75" customHeight="1">
      <c r="A1" s="522"/>
      <c r="B1" s="523" t="s">
        <v>1443</v>
      </c>
      <c r="C1" s="524">
        <v>42833</v>
      </c>
      <c r="D1" s="525" t="s">
        <v>761</v>
      </c>
      <c r="E1" s="525"/>
      <c r="F1" s="525" t="s">
        <v>694</v>
      </c>
      <c r="G1" s="525"/>
      <c r="H1" s="526"/>
      <c r="I1" s="527"/>
      <c r="J1" s="528"/>
      <c r="K1" s="528"/>
      <c r="L1" s="529"/>
      <c r="M1" s="530"/>
      <c r="N1" s="528"/>
      <c r="O1" s="528"/>
      <c r="P1" s="529"/>
      <c r="Q1" s="529"/>
      <c r="R1" s="531"/>
      <c r="S1" s="532"/>
    </row>
    <row r="2" spans="1:19" ht="30.75" customHeight="1">
      <c r="A2" s="533"/>
      <c r="B2" s="534"/>
      <c r="C2" s="535" t="s">
        <v>1444</v>
      </c>
      <c r="D2" s="536" t="s">
        <v>1445</v>
      </c>
      <c r="E2" s="536"/>
      <c r="F2" s="536" t="s">
        <v>1446</v>
      </c>
      <c r="G2" s="536"/>
      <c r="H2" s="537"/>
      <c r="I2" s="538"/>
      <c r="J2" s="539"/>
      <c r="K2" s="539"/>
      <c r="L2" s="540"/>
      <c r="M2" s="541"/>
      <c r="N2" s="539"/>
      <c r="O2" s="539"/>
      <c r="P2" s="540"/>
      <c r="Q2" s="540"/>
      <c r="R2" s="542"/>
      <c r="S2" s="543"/>
    </row>
    <row r="3" spans="1:19" ht="30.75" customHeight="1" thickBot="1">
      <c r="A3" s="533"/>
      <c r="B3" s="534"/>
      <c r="C3" s="544" t="s">
        <v>1447</v>
      </c>
      <c r="D3" s="545" t="s">
        <v>1087</v>
      </c>
      <c r="E3" s="545"/>
      <c r="F3" s="545" t="s">
        <v>1093</v>
      </c>
      <c r="G3" s="545"/>
      <c r="H3" s="537"/>
      <c r="I3" s="538"/>
      <c r="J3" s="539"/>
      <c r="K3" s="539"/>
      <c r="L3" s="540"/>
      <c r="M3" s="541"/>
      <c r="N3" s="539"/>
      <c r="O3" s="539"/>
      <c r="P3" s="540"/>
      <c r="Q3" s="540"/>
      <c r="R3" s="542"/>
      <c r="S3" s="543"/>
    </row>
    <row r="4" spans="1:19" ht="30.75" customHeight="1">
      <c r="A4" s="546"/>
      <c r="B4" s="547" t="s">
        <v>1448</v>
      </c>
      <c r="C4" s="548"/>
      <c r="D4" s="536"/>
      <c r="E4" s="536"/>
      <c r="F4" s="536"/>
      <c r="G4" s="536"/>
      <c r="H4" s="549"/>
      <c r="I4" s="550"/>
      <c r="J4" s="550"/>
      <c r="K4" s="551"/>
      <c r="L4" s="552"/>
      <c r="M4" s="550"/>
      <c r="N4" s="551"/>
      <c r="O4" s="551"/>
      <c r="P4" s="553"/>
      <c r="Q4" s="553"/>
      <c r="R4" s="554"/>
      <c r="S4" s="555"/>
    </row>
    <row r="5" spans="1:19" ht="30.75" customHeight="1">
      <c r="A5" s="556" t="s">
        <v>11</v>
      </c>
      <c r="B5" s="557" t="s">
        <v>1225</v>
      </c>
      <c r="C5" s="558" t="s">
        <v>1226</v>
      </c>
      <c r="D5" s="557" t="s">
        <v>1449</v>
      </c>
      <c r="E5" s="557" t="s">
        <v>1450</v>
      </c>
      <c r="F5" s="557" t="s">
        <v>1449</v>
      </c>
      <c r="G5" s="557" t="s">
        <v>1450</v>
      </c>
      <c r="H5" s="559" t="s">
        <v>1229</v>
      </c>
      <c r="I5" s="560" t="s">
        <v>1230</v>
      </c>
      <c r="J5" s="557" t="s">
        <v>1231</v>
      </c>
      <c r="K5" s="557" t="s">
        <v>1232</v>
      </c>
      <c r="L5" s="561" t="s">
        <v>1233</v>
      </c>
      <c r="M5" s="560" t="s">
        <v>1234</v>
      </c>
      <c r="N5" s="557" t="s">
        <v>1231</v>
      </c>
      <c r="O5" s="557" t="s">
        <v>1232</v>
      </c>
      <c r="P5" s="561" t="s">
        <v>1233</v>
      </c>
      <c r="Q5" s="561" t="s">
        <v>1235</v>
      </c>
      <c r="R5" s="562" t="s">
        <v>1236</v>
      </c>
      <c r="S5" s="557" t="s">
        <v>1237</v>
      </c>
    </row>
    <row r="6" spans="1:19" ht="30.75" customHeight="1">
      <c r="A6" s="563" t="s">
        <v>1451</v>
      </c>
      <c r="B6" s="564" t="s">
        <v>1452</v>
      </c>
      <c r="C6" s="565" t="s">
        <v>1453</v>
      </c>
      <c r="D6" s="565">
        <v>5</v>
      </c>
      <c r="E6" s="566">
        <v>2</v>
      </c>
      <c r="F6" s="567"/>
      <c r="G6" s="567"/>
      <c r="H6" s="565" t="s">
        <v>1280</v>
      </c>
      <c r="I6" s="568">
        <v>42468</v>
      </c>
      <c r="J6" s="565" t="s">
        <v>1246</v>
      </c>
      <c r="K6" s="565"/>
      <c r="L6" s="569">
        <v>0.33333333333333331</v>
      </c>
      <c r="M6" s="568">
        <v>42472</v>
      </c>
      <c r="N6" s="565"/>
      <c r="O6" s="565"/>
      <c r="P6" s="569"/>
      <c r="Q6" s="565" t="s">
        <v>1454</v>
      </c>
      <c r="R6" s="565" t="s">
        <v>1455</v>
      </c>
      <c r="S6" s="570" t="s">
        <v>1456</v>
      </c>
    </row>
    <row r="7" spans="1:19" ht="30.75" customHeight="1">
      <c r="A7" s="563" t="s">
        <v>1457</v>
      </c>
      <c r="B7" s="564" t="s">
        <v>1458</v>
      </c>
      <c r="C7" s="565" t="s">
        <v>1459</v>
      </c>
      <c r="D7" s="565"/>
      <c r="E7" s="566"/>
      <c r="F7" s="565">
        <v>1</v>
      </c>
      <c r="G7" s="566">
        <v>1</v>
      </c>
      <c r="H7" s="565" t="s">
        <v>1460</v>
      </c>
      <c r="I7" s="568">
        <v>42833</v>
      </c>
      <c r="J7" s="565" t="s">
        <v>1246</v>
      </c>
      <c r="K7" s="565"/>
      <c r="L7" s="569">
        <v>0.33333333333333331</v>
      </c>
      <c r="M7" s="568">
        <v>42837</v>
      </c>
      <c r="N7" s="565"/>
      <c r="O7" s="565"/>
      <c r="P7" s="569"/>
      <c r="Q7" s="565" t="s">
        <v>1461</v>
      </c>
      <c r="R7" s="565"/>
      <c r="S7" s="565" t="s">
        <v>1462</v>
      </c>
    </row>
    <row r="8" spans="1:19" ht="58.5" customHeight="1">
      <c r="A8" s="563" t="s">
        <v>1463</v>
      </c>
      <c r="B8" s="564" t="s">
        <v>1464</v>
      </c>
      <c r="C8" s="565" t="s">
        <v>1465</v>
      </c>
      <c r="D8" s="567"/>
      <c r="E8" s="567"/>
      <c r="F8" s="565">
        <v>2</v>
      </c>
      <c r="G8" s="566">
        <v>1</v>
      </c>
      <c r="H8" s="565" t="s">
        <v>1466</v>
      </c>
      <c r="I8" s="568">
        <v>42833</v>
      </c>
      <c r="J8" s="565" t="s">
        <v>1246</v>
      </c>
      <c r="K8" s="565"/>
      <c r="L8" s="569">
        <v>0.33333333333333331</v>
      </c>
      <c r="M8" s="568">
        <v>42837</v>
      </c>
      <c r="N8" s="565"/>
      <c r="O8" s="565"/>
      <c r="P8" s="569"/>
      <c r="Q8" s="565" t="s">
        <v>1461</v>
      </c>
      <c r="R8" s="570" t="s">
        <v>1467</v>
      </c>
      <c r="S8" s="565" t="s">
        <v>1468</v>
      </c>
    </row>
    <row r="9" spans="1:19" ht="30.75" customHeight="1">
      <c r="A9" s="563" t="s">
        <v>1469</v>
      </c>
      <c r="B9" s="564" t="s">
        <v>1470</v>
      </c>
      <c r="C9" s="565" t="s">
        <v>1471</v>
      </c>
      <c r="D9" s="565"/>
      <c r="E9" s="566"/>
      <c r="F9" s="565">
        <v>3</v>
      </c>
      <c r="G9" s="566">
        <v>1</v>
      </c>
      <c r="H9" s="565" t="s">
        <v>1472</v>
      </c>
      <c r="I9" s="568">
        <v>42833</v>
      </c>
      <c r="J9" s="565" t="s">
        <v>1246</v>
      </c>
      <c r="K9" s="565"/>
      <c r="L9" s="569">
        <v>0.33333333333333331</v>
      </c>
      <c r="M9" s="568">
        <v>42837</v>
      </c>
      <c r="N9" s="565" t="s">
        <v>1246</v>
      </c>
      <c r="O9" s="565"/>
      <c r="P9" s="569"/>
      <c r="Q9" s="565" t="s">
        <v>1454</v>
      </c>
      <c r="R9" s="565" t="s">
        <v>1473</v>
      </c>
      <c r="S9" s="565" t="s">
        <v>1474</v>
      </c>
    </row>
    <row r="10" spans="1:19" ht="30.75" customHeight="1">
      <c r="A10" s="571"/>
      <c r="B10" s="572"/>
      <c r="C10" s="573"/>
      <c r="D10" s="574"/>
      <c r="E10" s="574"/>
      <c r="F10" s="574"/>
      <c r="G10" s="574"/>
      <c r="H10" s="575"/>
      <c r="I10" s="576"/>
      <c r="J10" s="577"/>
      <c r="K10" s="577"/>
      <c r="L10" s="578"/>
      <c r="M10" s="576"/>
      <c r="N10" s="577"/>
      <c r="O10" s="577"/>
      <c r="P10" s="578"/>
      <c r="Q10" s="577"/>
      <c r="R10" s="579"/>
      <c r="S10" s="580"/>
    </row>
    <row r="11" spans="1:19" ht="30.75" customHeight="1" thickBot="1">
      <c r="A11" s="581"/>
      <c r="B11" s="582" t="s">
        <v>1285</v>
      </c>
      <c r="C11" s="583"/>
      <c r="D11" s="584">
        <v>5</v>
      </c>
      <c r="E11" s="584">
        <v>2</v>
      </c>
      <c r="F11" s="584">
        <v>6</v>
      </c>
      <c r="G11" s="584">
        <v>3</v>
      </c>
      <c r="H11" s="585"/>
      <c r="I11" s="581"/>
      <c r="J11" s="581"/>
      <c r="K11" s="581"/>
      <c r="L11" s="581"/>
      <c r="M11" s="581"/>
      <c r="N11" s="581"/>
      <c r="O11" s="581"/>
      <c r="P11" s="586"/>
      <c r="Q11" s="586"/>
      <c r="R11" s="587"/>
      <c r="S11" s="588"/>
    </row>
    <row r="12" spans="1:19" ht="30.75" customHeight="1" thickBot="1">
      <c r="A12" s="589"/>
      <c r="B12" s="590"/>
      <c r="C12" s="590"/>
      <c r="D12" s="591"/>
      <c r="E12" s="591"/>
      <c r="F12" s="591"/>
      <c r="G12" s="591"/>
      <c r="H12" s="590"/>
      <c r="I12" s="590"/>
      <c r="J12" s="590"/>
      <c r="K12" s="590"/>
      <c r="L12" s="590"/>
      <c r="M12" s="590"/>
      <c r="N12" s="590"/>
      <c r="O12" s="590"/>
      <c r="P12" s="590"/>
      <c r="Q12" s="590"/>
      <c r="R12" s="592"/>
      <c r="S12" s="593"/>
    </row>
    <row r="13" spans="1:19" ht="30.75" customHeight="1">
      <c r="A13" s="594"/>
      <c r="B13" s="547" t="s">
        <v>1475</v>
      </c>
      <c r="C13" s="595"/>
      <c r="D13" s="596"/>
      <c r="E13" s="596"/>
      <c r="F13" s="596"/>
      <c r="G13" s="596"/>
      <c r="H13" s="597"/>
      <c r="I13" s="598"/>
      <c r="J13" s="599"/>
      <c r="K13" s="599"/>
      <c r="L13" s="599"/>
      <c r="M13" s="599"/>
      <c r="N13" s="599"/>
      <c r="O13" s="599"/>
      <c r="P13" s="600"/>
      <c r="Q13" s="600"/>
      <c r="R13" s="601"/>
      <c r="S13" s="588"/>
    </row>
    <row r="14" spans="1:19" ht="30.75" customHeight="1">
      <c r="A14" s="602" t="s">
        <v>1476</v>
      </c>
      <c r="B14" s="603" t="s">
        <v>1477</v>
      </c>
      <c r="C14" s="604" t="s">
        <v>1478</v>
      </c>
      <c r="D14" s="604">
        <v>2</v>
      </c>
      <c r="E14" s="605">
        <v>1</v>
      </c>
      <c r="F14" s="606"/>
      <c r="G14" s="606"/>
      <c r="H14" s="604" t="s">
        <v>1280</v>
      </c>
      <c r="I14" s="607">
        <v>42833</v>
      </c>
      <c r="J14" s="604" t="s">
        <v>24</v>
      </c>
      <c r="K14" s="604"/>
      <c r="L14" s="608">
        <v>0.29166666666666669</v>
      </c>
      <c r="M14" s="607">
        <v>42472</v>
      </c>
      <c r="N14" s="604"/>
      <c r="O14" s="604"/>
      <c r="P14" s="608"/>
      <c r="Q14" s="604" t="s">
        <v>1454</v>
      </c>
      <c r="R14" s="604"/>
      <c r="S14" s="609" t="s">
        <v>1479</v>
      </c>
    </row>
    <row r="15" spans="1:19" ht="30.75" customHeight="1">
      <c r="A15" s="602" t="s">
        <v>1480</v>
      </c>
      <c r="B15" s="603" t="s">
        <v>1481</v>
      </c>
      <c r="C15" s="604" t="s">
        <v>1482</v>
      </c>
      <c r="D15" s="604">
        <v>8</v>
      </c>
      <c r="E15" s="605">
        <v>2</v>
      </c>
      <c r="F15" s="604"/>
      <c r="G15" s="605"/>
      <c r="H15" s="604" t="s">
        <v>1483</v>
      </c>
      <c r="I15" s="607">
        <v>42833</v>
      </c>
      <c r="J15" s="604" t="s">
        <v>24</v>
      </c>
      <c r="K15" s="604"/>
      <c r="L15" s="608">
        <v>0.29166666666666669</v>
      </c>
      <c r="M15" s="607">
        <v>42837</v>
      </c>
      <c r="N15" s="604"/>
      <c r="O15" s="604"/>
      <c r="P15" s="608"/>
      <c r="Q15" s="604" t="s">
        <v>1454</v>
      </c>
      <c r="R15" s="604"/>
      <c r="S15" s="609" t="s">
        <v>1484</v>
      </c>
    </row>
    <row r="16" spans="1:19" ht="30.75" customHeight="1">
      <c r="A16" s="602" t="s">
        <v>1485</v>
      </c>
      <c r="B16" s="603" t="s">
        <v>1486</v>
      </c>
      <c r="C16" s="604" t="s">
        <v>1487</v>
      </c>
      <c r="D16" s="604"/>
      <c r="E16" s="605"/>
      <c r="F16" s="604">
        <v>6</v>
      </c>
      <c r="G16" s="605">
        <v>2</v>
      </c>
      <c r="H16" s="604" t="s">
        <v>1488</v>
      </c>
      <c r="I16" s="607">
        <v>42833</v>
      </c>
      <c r="J16" s="604" t="s">
        <v>24</v>
      </c>
      <c r="K16" s="604"/>
      <c r="L16" s="608">
        <v>0.29166666666666669</v>
      </c>
      <c r="M16" s="607">
        <v>42837</v>
      </c>
      <c r="N16" s="604"/>
      <c r="O16" s="604"/>
      <c r="P16" s="608"/>
      <c r="Q16" s="604" t="s">
        <v>1461</v>
      </c>
      <c r="R16" s="609" t="s">
        <v>1489</v>
      </c>
      <c r="S16" s="604" t="s">
        <v>1490</v>
      </c>
    </row>
    <row r="17" spans="1:19" ht="30.75" customHeight="1">
      <c r="A17" s="610"/>
      <c r="B17" s="611"/>
      <c r="C17" s="612"/>
      <c r="D17" s="613"/>
      <c r="E17" s="613"/>
      <c r="F17" s="613"/>
      <c r="G17" s="613"/>
      <c r="H17" s="614"/>
      <c r="I17" s="615"/>
      <c r="J17" s="616"/>
      <c r="K17" s="616"/>
      <c r="L17" s="617"/>
      <c r="M17" s="615"/>
      <c r="N17" s="616"/>
      <c r="O17" s="616"/>
      <c r="P17" s="617"/>
      <c r="Q17" s="616"/>
      <c r="R17" s="612"/>
      <c r="S17" s="613"/>
    </row>
    <row r="18" spans="1:19" ht="30.75" customHeight="1" thickBot="1">
      <c r="A18" s="581"/>
      <c r="B18" s="582" t="s">
        <v>1285</v>
      </c>
      <c r="C18" s="583"/>
      <c r="D18" s="584">
        <v>10</v>
      </c>
      <c r="E18" s="584">
        <v>3</v>
      </c>
      <c r="F18" s="584">
        <v>6</v>
      </c>
      <c r="G18" s="584">
        <v>2</v>
      </c>
      <c r="H18" s="585"/>
      <c r="I18" s="581"/>
      <c r="J18" s="581"/>
      <c r="K18" s="581"/>
      <c r="L18" s="581"/>
      <c r="M18" s="581"/>
      <c r="N18" s="581"/>
      <c r="O18" s="581"/>
      <c r="P18" s="586"/>
      <c r="Q18" s="586"/>
      <c r="R18" s="618"/>
      <c r="S18" s="588"/>
    </row>
    <row r="19" spans="1:19" ht="30.75" customHeight="1" thickBot="1">
      <c r="A19" s="619"/>
      <c r="B19" s="620"/>
      <c r="C19" s="620"/>
      <c r="D19" s="584"/>
      <c r="E19" s="584"/>
      <c r="F19" s="584"/>
      <c r="G19" s="584"/>
      <c r="H19" s="621"/>
      <c r="I19" s="621"/>
      <c r="J19" s="621"/>
      <c r="K19" s="621"/>
      <c r="L19" s="621"/>
      <c r="M19" s="621"/>
      <c r="N19" s="621"/>
      <c r="O19" s="621"/>
      <c r="P19" s="590"/>
      <c r="Q19" s="590"/>
      <c r="R19" s="592"/>
      <c r="S19" s="593"/>
    </row>
    <row r="20" spans="1:19" ht="30.75" customHeight="1">
      <c r="A20" s="594"/>
      <c r="B20" s="547" t="s">
        <v>1491</v>
      </c>
      <c r="C20" s="595"/>
      <c r="D20" s="596"/>
      <c r="E20" s="596"/>
      <c r="F20" s="596"/>
      <c r="G20" s="596"/>
      <c r="H20" s="597"/>
      <c r="I20" s="598"/>
      <c r="J20" s="599"/>
      <c r="K20" s="599"/>
      <c r="L20" s="599"/>
      <c r="M20" s="599"/>
      <c r="N20" s="599"/>
      <c r="O20" s="599"/>
      <c r="P20" s="600"/>
      <c r="Q20" s="600"/>
      <c r="R20" s="622"/>
      <c r="S20" s="600"/>
    </row>
    <row r="21" spans="1:19" ht="30.75" customHeight="1">
      <c r="A21" s="623"/>
      <c r="B21" s="624"/>
      <c r="C21" s="625"/>
      <c r="D21" s="626"/>
      <c r="E21" s="626"/>
      <c r="F21" s="626"/>
      <c r="G21" s="626"/>
      <c r="H21" s="627"/>
      <c r="I21" s="628"/>
      <c r="J21" s="629"/>
      <c r="K21" s="629"/>
      <c r="L21" s="630"/>
      <c r="M21" s="628"/>
      <c r="N21" s="629"/>
      <c r="O21" s="629"/>
      <c r="P21" s="630"/>
      <c r="Q21" s="629"/>
      <c r="R21" s="631"/>
      <c r="S21" s="629"/>
    </row>
    <row r="22" spans="1:19" ht="30.75" customHeight="1" thickBot="1">
      <c r="A22" s="581"/>
      <c r="B22" s="582" t="s">
        <v>1285</v>
      </c>
      <c r="C22" s="583"/>
      <c r="D22" s="584"/>
      <c r="E22" s="584"/>
      <c r="F22" s="584"/>
      <c r="G22" s="584"/>
      <c r="H22" s="585"/>
      <c r="I22" s="581"/>
      <c r="J22" s="581"/>
      <c r="K22" s="581"/>
      <c r="L22" s="581"/>
      <c r="M22" s="581"/>
      <c r="N22" s="581"/>
      <c r="O22" s="581"/>
      <c r="P22" s="586"/>
      <c r="Q22" s="586"/>
      <c r="R22" s="587"/>
      <c r="S22" s="586"/>
    </row>
    <row r="23" spans="1:19" ht="30.75" customHeight="1" thickBot="1">
      <c r="A23" s="619"/>
      <c r="B23" s="620"/>
      <c r="C23" s="620"/>
      <c r="D23" s="584"/>
      <c r="E23" s="584"/>
      <c r="F23" s="584"/>
      <c r="G23" s="584"/>
      <c r="H23" s="621"/>
      <c r="I23" s="621"/>
      <c r="J23" s="621"/>
      <c r="K23" s="621"/>
      <c r="L23" s="621"/>
      <c r="M23" s="621"/>
      <c r="N23" s="621"/>
      <c r="O23" s="621"/>
      <c r="P23" s="590"/>
      <c r="Q23" s="590"/>
      <c r="R23" s="592"/>
      <c r="S23" s="593"/>
    </row>
    <row r="24" spans="1:19" ht="30.75" customHeight="1">
      <c r="A24" s="594"/>
      <c r="B24" s="547" t="s">
        <v>1492</v>
      </c>
      <c r="C24" s="595"/>
      <c r="D24" s="596"/>
      <c r="E24" s="596"/>
      <c r="F24" s="596"/>
      <c r="G24" s="596"/>
      <c r="H24" s="597"/>
      <c r="I24" s="598"/>
      <c r="J24" s="599"/>
      <c r="K24" s="599"/>
      <c r="L24" s="599"/>
      <c r="M24" s="599"/>
      <c r="N24" s="599"/>
      <c r="O24" s="599"/>
      <c r="P24" s="600"/>
      <c r="Q24" s="600"/>
      <c r="R24" s="622"/>
      <c r="S24" s="588"/>
    </row>
    <row r="25" spans="1:19" ht="30.75" customHeight="1">
      <c r="A25" s="632" t="s">
        <v>1493</v>
      </c>
      <c r="B25" s="633" t="s">
        <v>1494</v>
      </c>
      <c r="C25" s="634" t="s">
        <v>1495</v>
      </c>
      <c r="D25" s="634">
        <v>3</v>
      </c>
      <c r="E25" s="635">
        <v>1</v>
      </c>
      <c r="F25" s="636"/>
      <c r="G25" s="636"/>
      <c r="H25" s="634" t="s">
        <v>1496</v>
      </c>
      <c r="I25" s="637">
        <v>42833</v>
      </c>
      <c r="J25" s="634" t="s">
        <v>103</v>
      </c>
      <c r="K25" s="634"/>
      <c r="L25" s="638">
        <v>0.29166666666666669</v>
      </c>
      <c r="M25" s="637">
        <v>42837</v>
      </c>
      <c r="N25" s="634"/>
      <c r="O25" s="634"/>
      <c r="P25" s="638"/>
      <c r="Q25" s="634" t="s">
        <v>1454</v>
      </c>
      <c r="R25" s="634"/>
      <c r="S25" s="634" t="s">
        <v>1497</v>
      </c>
    </row>
    <row r="26" spans="1:19" ht="102.75" customHeight="1">
      <c r="A26" s="632" t="s">
        <v>1498</v>
      </c>
      <c r="B26" s="633" t="s">
        <v>1499</v>
      </c>
      <c r="C26" s="634" t="s">
        <v>1500</v>
      </c>
      <c r="D26" s="634"/>
      <c r="E26" s="635"/>
      <c r="F26" s="634">
        <v>2</v>
      </c>
      <c r="G26" s="635">
        <v>1</v>
      </c>
      <c r="H26" s="634" t="s">
        <v>580</v>
      </c>
      <c r="I26" s="637">
        <v>42833</v>
      </c>
      <c r="J26" s="634" t="s">
        <v>103</v>
      </c>
      <c r="K26" s="634"/>
      <c r="L26" s="638">
        <v>0.29166666666666669</v>
      </c>
      <c r="M26" s="637">
        <v>42837</v>
      </c>
      <c r="N26" s="634"/>
      <c r="O26" s="634"/>
      <c r="P26" s="638"/>
      <c r="Q26" s="634" t="s">
        <v>1461</v>
      </c>
      <c r="R26" s="639" t="s">
        <v>1501</v>
      </c>
      <c r="S26" s="634" t="s">
        <v>1502</v>
      </c>
    </row>
    <row r="27" spans="1:19" ht="30.75" customHeight="1">
      <c r="A27" s="640"/>
      <c r="B27" s="641"/>
      <c r="C27" s="642"/>
      <c r="D27" s="642"/>
      <c r="E27" s="642"/>
      <c r="F27" s="642"/>
      <c r="G27" s="642"/>
      <c r="H27" s="642"/>
      <c r="I27" s="643"/>
      <c r="J27" s="642"/>
      <c r="K27" s="642"/>
      <c r="L27" s="644"/>
      <c r="M27" s="643"/>
      <c r="N27" s="642"/>
      <c r="O27" s="642"/>
      <c r="P27" s="644"/>
      <c r="Q27" s="642"/>
      <c r="R27" s="645"/>
      <c r="S27" s="642"/>
    </row>
    <row r="28" spans="1:19" ht="30.75" customHeight="1" thickBot="1">
      <c r="A28" s="646"/>
      <c r="B28" s="647" t="s">
        <v>1285</v>
      </c>
      <c r="C28" s="648"/>
      <c r="D28" s="649">
        <v>3</v>
      </c>
      <c r="E28" s="649">
        <v>1</v>
      </c>
      <c r="F28" s="649">
        <v>2</v>
      </c>
      <c r="G28" s="649">
        <v>1</v>
      </c>
      <c r="H28" s="650"/>
      <c r="I28" s="646"/>
      <c r="J28" s="646"/>
      <c r="K28" s="646"/>
      <c r="L28" s="646"/>
      <c r="M28" s="646"/>
      <c r="N28" s="646"/>
      <c r="O28" s="646"/>
      <c r="P28" s="588"/>
      <c r="Q28" s="588"/>
      <c r="R28" s="651"/>
      <c r="S28" s="588"/>
    </row>
    <row r="29" spans="1:19" ht="30.75" customHeight="1">
      <c r="A29" s="594"/>
      <c r="B29" s="547" t="s">
        <v>1503</v>
      </c>
      <c r="C29" s="595"/>
      <c r="D29" s="596"/>
      <c r="E29" s="596"/>
      <c r="F29" s="596"/>
      <c r="G29" s="596"/>
      <c r="H29" s="597"/>
      <c r="I29" s="598"/>
      <c r="J29" s="599"/>
      <c r="K29" s="599"/>
      <c r="L29" s="599"/>
      <c r="M29" s="599"/>
      <c r="N29" s="599"/>
      <c r="O29" s="599"/>
      <c r="P29" s="600"/>
      <c r="Q29" s="600"/>
      <c r="R29" s="622"/>
      <c r="S29" s="588"/>
    </row>
    <row r="30" spans="1:19" ht="30.75" customHeight="1">
      <c r="A30" s="640"/>
      <c r="B30" s="641"/>
      <c r="C30" s="642"/>
      <c r="D30" s="642"/>
      <c r="E30" s="642"/>
      <c r="F30" s="642"/>
      <c r="G30" s="642"/>
      <c r="H30" s="642"/>
      <c r="I30" s="643"/>
      <c r="J30" s="642"/>
      <c r="K30" s="642"/>
      <c r="L30" s="644"/>
      <c r="M30" s="643"/>
      <c r="N30" s="642"/>
      <c r="O30" s="642"/>
      <c r="P30" s="644"/>
      <c r="Q30" s="642"/>
      <c r="R30" s="645"/>
      <c r="S30" s="642"/>
    </row>
    <row r="31" spans="1:19" ht="30.75" customHeight="1">
      <c r="A31" s="646"/>
      <c r="B31" s="647" t="s">
        <v>1285</v>
      </c>
      <c r="C31" s="648"/>
      <c r="D31" s="649"/>
      <c r="E31" s="649"/>
      <c r="F31" s="649"/>
      <c r="G31" s="649"/>
      <c r="H31" s="650"/>
      <c r="I31" s="646"/>
      <c r="J31" s="646"/>
      <c r="K31" s="646"/>
      <c r="L31" s="646"/>
      <c r="M31" s="646"/>
      <c r="N31" s="646"/>
      <c r="O31" s="646"/>
      <c r="P31" s="588"/>
      <c r="Q31" s="588"/>
      <c r="R31" s="651"/>
      <c r="S31" s="588"/>
    </row>
  </sheetData>
  <customSheetViews>
    <customSheetView guid="{AA44E4F0-677A-F74C-AC1B-ACAC8B70C1FF}">
      <selection activeCell="J34" sqref="J34"/>
    </customSheetView>
    <customSheetView guid="{5246E692-162D-4111-9D4A-F15DE95A35DE}">
      <selection activeCell="J34" sqref="J34"/>
    </customSheetView>
    <customSheetView guid="{B59CC80C-E336-4CC7-9648-E1EA96701BC7}">
      <selection activeCell="J34" sqref="J34"/>
    </customSheetView>
    <customSheetView guid="{8565FD63-AFC0-4175-82F0-0C259B8EF6A2}">
      <selection activeCell="J34" sqref="J34"/>
    </customSheetView>
  </customSheetView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J6" sqref="J6"/>
    </sheetView>
  </sheetViews>
  <sheetFormatPr baseColWidth="10" defaultColWidth="10.83203125" defaultRowHeight="39" customHeight="1" x14ac:dyDescent="0"/>
  <cols>
    <col min="2" max="2" width="40.33203125" customWidth="1"/>
    <col min="3" max="3" width="26.6640625" customWidth="1"/>
    <col min="4" max="4" width="32.83203125" customWidth="1"/>
    <col min="9" max="9" width="21.83203125" customWidth="1"/>
    <col min="10" max="10" width="23.5" customWidth="1"/>
    <col min="11" max="11" width="32.33203125" customWidth="1"/>
  </cols>
  <sheetData>
    <row r="1" spans="1:15" ht="39" customHeight="1" thickBot="1">
      <c r="A1" s="652" t="s">
        <v>1504</v>
      </c>
      <c r="B1" s="653"/>
      <c r="C1" s="653"/>
      <c r="D1" s="653"/>
      <c r="E1" s="653"/>
      <c r="F1" s="654"/>
      <c r="G1" s="521" t="s">
        <v>1505</v>
      </c>
      <c r="H1" s="653"/>
      <c r="I1" s="653"/>
      <c r="J1" s="653"/>
      <c r="K1" s="655"/>
      <c r="N1" s="656"/>
    </row>
    <row r="2" spans="1:15" ht="39" customHeight="1" thickBot="1">
      <c r="A2" s="1" t="s">
        <v>2</v>
      </c>
      <c r="B2" s="2" t="s">
        <v>3</v>
      </c>
      <c r="C2" s="2" t="s">
        <v>4</v>
      </c>
      <c r="D2" s="657" t="s">
        <v>5</v>
      </c>
      <c r="E2" s="658" t="s">
        <v>6</v>
      </c>
      <c r="F2" s="658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659" t="s">
        <v>12</v>
      </c>
      <c r="M2" s="5" t="s">
        <v>13</v>
      </c>
      <c r="N2" s="660">
        <v>56</v>
      </c>
    </row>
    <row r="3" spans="1:15" ht="39" customHeight="1">
      <c r="A3" s="661"/>
      <c r="B3" s="53" t="s">
        <v>1506</v>
      </c>
      <c r="C3" s="661"/>
      <c r="D3" s="662"/>
      <c r="E3" s="663"/>
      <c r="F3" s="663"/>
      <c r="G3" s="664"/>
      <c r="H3" s="664"/>
      <c r="I3" s="665"/>
      <c r="J3" s="661"/>
      <c r="K3" s="666"/>
      <c r="M3" s="9" t="s">
        <v>15</v>
      </c>
      <c r="N3" s="667">
        <f>N2-N13</f>
        <v>43</v>
      </c>
      <c r="O3" s="668"/>
    </row>
    <row r="4" spans="1:15" ht="39" customHeight="1">
      <c r="A4" s="669" t="s">
        <v>1507</v>
      </c>
      <c r="B4" s="669" t="s">
        <v>1280</v>
      </c>
      <c r="C4" s="670" t="s">
        <v>1508</v>
      </c>
      <c r="D4" s="671" t="s">
        <v>1509</v>
      </c>
      <c r="E4" s="672">
        <v>2</v>
      </c>
      <c r="F4" s="672">
        <v>1</v>
      </c>
      <c r="G4" s="673" t="s">
        <v>19</v>
      </c>
      <c r="H4" s="674" t="s">
        <v>1510</v>
      </c>
      <c r="I4" s="674">
        <v>42833</v>
      </c>
      <c r="J4" s="675" t="s">
        <v>1511</v>
      </c>
      <c r="K4" s="676"/>
      <c r="M4" t="s">
        <v>21</v>
      </c>
      <c r="N4" s="656">
        <v>6</v>
      </c>
    </row>
    <row r="5" spans="1:15" ht="39" customHeight="1">
      <c r="A5" s="669" t="s">
        <v>1512</v>
      </c>
      <c r="B5" s="669" t="s">
        <v>1513</v>
      </c>
      <c r="C5" s="670" t="s">
        <v>1514</v>
      </c>
      <c r="D5" s="671" t="s">
        <v>1515</v>
      </c>
      <c r="E5" s="672">
        <v>2</v>
      </c>
      <c r="F5" s="672">
        <v>1</v>
      </c>
      <c r="G5" s="673" t="s">
        <v>19</v>
      </c>
      <c r="H5" s="674" t="s">
        <v>1510</v>
      </c>
      <c r="I5" s="674">
        <v>42833</v>
      </c>
      <c r="J5" s="675" t="s">
        <v>1516</v>
      </c>
      <c r="K5" s="676"/>
      <c r="M5" t="s">
        <v>25</v>
      </c>
      <c r="N5" s="656">
        <v>7</v>
      </c>
    </row>
    <row r="6" spans="1:15" ht="39" customHeight="1">
      <c r="A6" s="669" t="s">
        <v>1510</v>
      </c>
      <c r="B6" s="669" t="s">
        <v>1280</v>
      </c>
      <c r="C6" s="670" t="s">
        <v>1517</v>
      </c>
      <c r="D6" s="671" t="s">
        <v>1518</v>
      </c>
      <c r="E6" s="672">
        <v>2</v>
      </c>
      <c r="F6" s="672">
        <v>1</v>
      </c>
      <c r="G6" s="673" t="s">
        <v>24</v>
      </c>
      <c r="H6" s="674" t="s">
        <v>1510</v>
      </c>
      <c r="I6" s="674">
        <v>42833</v>
      </c>
      <c r="J6" s="675" t="s">
        <v>1519</v>
      </c>
      <c r="K6" s="676"/>
      <c r="M6" t="s">
        <v>30</v>
      </c>
      <c r="N6" s="656">
        <f>SUMIFS(E:E,G:G,"JCC")</f>
        <v>0</v>
      </c>
    </row>
    <row r="7" spans="1:15" ht="39" customHeight="1">
      <c r="A7" s="669" t="s">
        <v>1520</v>
      </c>
      <c r="B7" s="669" t="s">
        <v>1521</v>
      </c>
      <c r="C7" s="670" t="s">
        <v>1522</v>
      </c>
      <c r="D7" s="671" t="s">
        <v>1523</v>
      </c>
      <c r="E7" s="672">
        <v>2</v>
      </c>
      <c r="F7" s="672">
        <v>1</v>
      </c>
      <c r="G7" s="673" t="s">
        <v>1246</v>
      </c>
      <c r="H7" s="674" t="s">
        <v>1524</v>
      </c>
      <c r="I7" s="674">
        <v>42833</v>
      </c>
      <c r="J7" s="675" t="s">
        <v>1525</v>
      </c>
      <c r="K7" s="676"/>
      <c r="M7" t="s">
        <v>1526</v>
      </c>
      <c r="N7" s="656">
        <v>0</v>
      </c>
    </row>
    <row r="8" spans="1:15" ht="39" customHeight="1">
      <c r="A8" s="669" t="s">
        <v>1527</v>
      </c>
      <c r="B8" s="669" t="s">
        <v>1528</v>
      </c>
      <c r="C8" s="670" t="s">
        <v>1529</v>
      </c>
      <c r="D8" s="671" t="s">
        <v>1530</v>
      </c>
      <c r="E8" s="672">
        <v>3</v>
      </c>
      <c r="F8" s="672">
        <v>1</v>
      </c>
      <c r="G8" s="673" t="s">
        <v>24</v>
      </c>
      <c r="H8" s="674" t="s">
        <v>1524</v>
      </c>
      <c r="I8" s="674">
        <v>42833</v>
      </c>
      <c r="J8" s="675" t="s">
        <v>1531</v>
      </c>
      <c r="K8" s="676" t="s">
        <v>1532</v>
      </c>
      <c r="M8" t="s">
        <v>37</v>
      </c>
      <c r="N8" s="656">
        <v>0</v>
      </c>
    </row>
    <row r="9" spans="1:15" ht="39" customHeight="1">
      <c r="A9" s="669" t="s">
        <v>1533</v>
      </c>
      <c r="B9" s="669" t="s">
        <v>1534</v>
      </c>
      <c r="C9" s="670" t="s">
        <v>1535</v>
      </c>
      <c r="D9" s="671" t="s">
        <v>1536</v>
      </c>
      <c r="E9" s="672">
        <v>2</v>
      </c>
      <c r="F9" s="672">
        <v>1</v>
      </c>
      <c r="G9" s="673" t="s">
        <v>24</v>
      </c>
      <c r="H9" s="674" t="s">
        <v>1524</v>
      </c>
      <c r="I9" s="674">
        <v>42833</v>
      </c>
      <c r="J9" s="675" t="s">
        <v>1537</v>
      </c>
      <c r="K9" s="676" t="s">
        <v>1538</v>
      </c>
      <c r="M9" t="s">
        <v>38</v>
      </c>
      <c r="N9" s="656">
        <f>SUMIFS(E:E,G:G,"phi")</f>
        <v>0</v>
      </c>
    </row>
    <row r="10" spans="1:15" ht="39" customHeight="1">
      <c r="A10" s="669"/>
      <c r="B10" s="669"/>
      <c r="C10" s="670"/>
      <c r="D10" s="672"/>
      <c r="E10" s="672"/>
      <c r="F10" s="672"/>
      <c r="G10" s="673"/>
      <c r="H10" s="674"/>
      <c r="I10" s="673"/>
      <c r="J10" s="675"/>
      <c r="K10" s="669"/>
      <c r="M10" t="s">
        <v>39</v>
      </c>
      <c r="N10" s="656">
        <f>SUMIFS(E:E,G:G,"BRK")</f>
        <v>0</v>
      </c>
    </row>
    <row r="11" spans="1:15" ht="39" customHeight="1">
      <c r="A11" s="669"/>
      <c r="B11" s="669"/>
      <c r="C11" s="670"/>
      <c r="D11" s="672"/>
      <c r="E11" s="672"/>
      <c r="F11" s="672"/>
      <c r="G11" s="673"/>
      <c r="H11" s="674"/>
      <c r="I11" s="673"/>
      <c r="J11" s="675"/>
      <c r="K11" s="669"/>
      <c r="M11" s="22" t="s">
        <v>41</v>
      </c>
      <c r="N11" s="677">
        <v>0</v>
      </c>
    </row>
    <row r="12" spans="1:15" ht="39" customHeight="1">
      <c r="A12" s="669"/>
      <c r="B12" s="669"/>
      <c r="C12" s="670"/>
      <c r="D12" s="672"/>
      <c r="E12" s="672"/>
      <c r="F12" s="672"/>
      <c r="G12" s="673"/>
      <c r="H12" s="674"/>
      <c r="I12" s="673"/>
      <c r="J12" s="675"/>
      <c r="K12" s="669"/>
      <c r="M12" s="23" t="s">
        <v>44</v>
      </c>
      <c r="N12" s="678">
        <f>SUMIFS(E:E,G:G,"H")</f>
        <v>0</v>
      </c>
    </row>
    <row r="13" spans="1:15" ht="39" customHeight="1">
      <c r="A13" s="669"/>
      <c r="B13" s="669"/>
      <c r="C13" s="670"/>
      <c r="D13" s="672"/>
      <c r="E13" s="672"/>
      <c r="F13" s="672"/>
      <c r="G13" s="673"/>
      <c r="H13" s="674"/>
      <c r="I13" s="673"/>
      <c r="J13" s="675"/>
      <c r="K13" s="669"/>
      <c r="M13" s="24" t="s">
        <v>50</v>
      </c>
      <c r="N13" s="679">
        <f>SUM(M4:N12)</f>
        <v>13</v>
      </c>
    </row>
    <row r="14" spans="1:15" ht="39" customHeight="1">
      <c r="A14" s="669"/>
      <c r="B14" s="669"/>
      <c r="C14" s="670"/>
      <c r="D14" s="672"/>
      <c r="E14" s="672"/>
      <c r="F14" s="672"/>
      <c r="G14" s="673"/>
      <c r="H14" s="674"/>
      <c r="I14" s="673"/>
      <c r="J14" s="675"/>
      <c r="K14" s="669"/>
      <c r="M14" s="65"/>
      <c r="N14" s="680"/>
    </row>
    <row r="15" spans="1:15" ht="39" customHeight="1">
      <c r="A15" s="669"/>
      <c r="B15" s="669"/>
      <c r="C15" s="670"/>
      <c r="D15" s="672"/>
      <c r="E15" s="672"/>
      <c r="F15" s="672"/>
      <c r="G15" s="673"/>
      <c r="H15" s="674"/>
      <c r="I15" s="673"/>
      <c r="J15" s="675"/>
      <c r="K15" s="669"/>
      <c r="M15" s="65"/>
      <c r="N15" s="680"/>
    </row>
    <row r="16" spans="1:15" ht="39" customHeight="1">
      <c r="A16" s="681"/>
      <c r="B16" s="669"/>
      <c r="C16" s="669"/>
      <c r="D16" s="670"/>
      <c r="E16" s="672"/>
      <c r="F16" s="672"/>
      <c r="G16" s="669"/>
      <c r="H16" s="673"/>
      <c r="I16" s="674"/>
      <c r="J16" s="673"/>
      <c r="K16" s="675"/>
      <c r="N16" s="656"/>
    </row>
    <row r="17" spans="1:17" ht="39" customHeight="1">
      <c r="A17" s="681"/>
      <c r="B17" s="669"/>
      <c r="C17" s="669"/>
      <c r="D17" s="670"/>
      <c r="E17" s="682">
        <f>SUM(E4:E16)</f>
        <v>13</v>
      </c>
      <c r="F17" s="682">
        <f>SUM(F4:F16)</f>
        <v>6</v>
      </c>
      <c r="G17" s="669"/>
      <c r="H17" s="673"/>
      <c r="I17" s="674"/>
      <c r="J17" s="673"/>
      <c r="K17" s="675"/>
      <c r="N17" s="656"/>
    </row>
    <row r="18" spans="1:17" ht="39" customHeight="1" thickBot="1">
      <c r="D18" s="683"/>
      <c r="E18" s="656"/>
      <c r="F18" s="656"/>
      <c r="K18" s="683"/>
      <c r="N18" s="656"/>
    </row>
    <row r="19" spans="1:17" ht="39" customHeight="1">
      <c r="A19" s="684"/>
      <c r="B19" s="684"/>
      <c r="D19" s="683"/>
      <c r="E19" s="656"/>
      <c r="F19" s="656"/>
      <c r="G19" s="685"/>
      <c r="H19" s="685"/>
      <c r="I19" s="685"/>
      <c r="J19" s="686"/>
      <c r="K19" s="687"/>
      <c r="L19" s="686"/>
      <c r="M19" s="688" t="s">
        <v>1539</v>
      </c>
      <c r="N19" s="689"/>
      <c r="O19" s="690" t="s">
        <v>1078</v>
      </c>
      <c r="P19" s="691"/>
      <c r="Q19" s="692"/>
    </row>
    <row r="20" spans="1:17" ht="39" customHeight="1">
      <c r="A20" s="693" t="s">
        <v>1540</v>
      </c>
      <c r="B20" s="694"/>
      <c r="C20" s="694"/>
      <c r="D20" s="694"/>
      <c r="E20" s="694"/>
      <c r="F20" s="694"/>
      <c r="G20" s="694"/>
      <c r="H20" s="694"/>
      <c r="I20" s="694"/>
      <c r="J20" s="694"/>
      <c r="K20" s="694"/>
      <c r="L20" s="694"/>
      <c r="M20" s="694"/>
      <c r="N20" s="694"/>
      <c r="O20" s="695"/>
      <c r="P20" s="696" t="s">
        <v>1541</v>
      </c>
      <c r="Q20" s="696" t="s">
        <v>1542</v>
      </c>
    </row>
    <row r="21" spans="1:17" ht="39" customHeight="1">
      <c r="A21" s="697" t="s">
        <v>1543</v>
      </c>
      <c r="B21" s="698"/>
      <c r="C21" s="698"/>
      <c r="D21" s="698"/>
      <c r="E21" s="698"/>
      <c r="F21" s="699"/>
      <c r="G21" s="700"/>
      <c r="H21" s="701"/>
      <c r="I21" s="701"/>
      <c r="J21" s="701"/>
      <c r="K21" s="701"/>
      <c r="L21" s="701"/>
      <c r="M21" s="701"/>
      <c r="N21" s="702"/>
      <c r="O21" s="701"/>
      <c r="P21" s="703">
        <v>13</v>
      </c>
      <c r="Q21" s="704">
        <v>6</v>
      </c>
    </row>
    <row r="22" spans="1:17" ht="39" customHeight="1">
      <c r="A22" s="705" t="s">
        <v>1544</v>
      </c>
      <c r="B22" s="706" t="s">
        <v>1545</v>
      </c>
      <c r="C22" s="707"/>
      <c r="D22" s="707"/>
      <c r="E22" s="707"/>
      <c r="F22" s="708"/>
      <c r="G22" s="709"/>
      <c r="H22" s="710"/>
      <c r="I22" s="710"/>
      <c r="J22" s="710"/>
      <c r="K22" s="710"/>
      <c r="L22" s="710"/>
      <c r="M22" s="710"/>
      <c r="N22" s="710"/>
      <c r="O22" s="711"/>
      <c r="P22" s="712"/>
      <c r="Q22" s="713"/>
    </row>
    <row r="23" spans="1:17" ht="39" customHeight="1">
      <c r="A23" s="714" t="s">
        <v>1546</v>
      </c>
      <c r="B23" s="715" t="s">
        <v>1547</v>
      </c>
      <c r="C23" s="716"/>
      <c r="D23" s="716"/>
      <c r="E23" s="716"/>
      <c r="F23" s="717"/>
      <c r="G23" s="718"/>
      <c r="H23" s="719"/>
      <c r="I23" s="719"/>
      <c r="J23" s="719"/>
      <c r="K23" s="719"/>
      <c r="L23" s="719"/>
      <c r="M23" s="719"/>
      <c r="N23" s="719"/>
      <c r="O23" s="720"/>
      <c r="P23" s="721"/>
      <c r="Q23" s="722"/>
    </row>
    <row r="24" spans="1:17" ht="39" customHeight="1">
      <c r="A24" s="705" t="s">
        <v>1546</v>
      </c>
      <c r="B24" s="706" t="s">
        <v>1548</v>
      </c>
      <c r="C24" s="707"/>
      <c r="D24" s="707"/>
      <c r="E24" s="707"/>
      <c r="F24" s="708"/>
      <c r="G24" s="709"/>
      <c r="H24" s="710"/>
      <c r="I24" s="710"/>
      <c r="J24" s="710"/>
      <c r="K24" s="710"/>
      <c r="L24" s="710"/>
      <c r="M24" s="710"/>
      <c r="N24" s="710"/>
      <c r="O24" s="711"/>
      <c r="P24" s="723" t="s">
        <v>1549</v>
      </c>
      <c r="Q24" s="724">
        <v>0</v>
      </c>
    </row>
    <row r="25" spans="1:17" ht="39" customHeight="1">
      <c r="A25" s="714" t="s">
        <v>1546</v>
      </c>
      <c r="B25" s="715" t="s">
        <v>1550</v>
      </c>
      <c r="C25" s="716"/>
      <c r="D25" s="716"/>
      <c r="E25" s="716"/>
      <c r="F25" s="717"/>
      <c r="G25" s="718"/>
      <c r="H25" s="719"/>
      <c r="I25" s="719"/>
      <c r="J25" s="719"/>
      <c r="K25" s="719"/>
      <c r="L25" s="719"/>
      <c r="M25" s="719"/>
      <c r="N25" s="719"/>
      <c r="O25" s="720"/>
      <c r="P25" s="721" t="s">
        <v>1551</v>
      </c>
      <c r="Q25" s="722">
        <v>0</v>
      </c>
    </row>
    <row r="26" spans="1:17" ht="39" customHeight="1">
      <c r="A26" s="725" t="s">
        <v>1552</v>
      </c>
      <c r="B26" s="53"/>
      <c r="C26" s="53"/>
      <c r="D26" s="53"/>
      <c r="E26" s="53"/>
      <c r="F26" s="726"/>
      <c r="G26" s="727"/>
      <c r="H26" s="728"/>
      <c r="I26" s="728"/>
      <c r="J26" s="728"/>
      <c r="K26" s="728"/>
      <c r="L26" s="728"/>
      <c r="M26" s="728"/>
      <c r="N26" s="728"/>
      <c r="O26" s="729"/>
      <c r="P26" s="730">
        <f>SUM(P21:P25)</f>
        <v>13</v>
      </c>
      <c r="Q26" s="731">
        <f>SUM(Q21:Q25)</f>
        <v>6</v>
      </c>
    </row>
    <row r="27" spans="1:17" ht="39" customHeight="1">
      <c r="A27" s="732" t="s">
        <v>1553</v>
      </c>
      <c r="B27" s="733"/>
      <c r="C27" s="733"/>
      <c r="D27" s="733"/>
      <c r="E27" s="733"/>
      <c r="F27" s="734"/>
      <c r="G27" s="735" t="s">
        <v>1554</v>
      </c>
      <c r="H27" s="736"/>
      <c r="I27" s="736"/>
      <c r="J27" s="736"/>
      <c r="K27" s="736"/>
      <c r="L27" s="736"/>
      <c r="M27" s="736"/>
      <c r="N27" s="736"/>
      <c r="O27" s="736"/>
      <c r="P27" s="736"/>
      <c r="Q27" s="737"/>
    </row>
    <row r="28" spans="1:17" ht="39" customHeight="1">
      <c r="A28" s="738" t="s">
        <v>1555</v>
      </c>
      <c r="B28" s="739"/>
      <c r="C28" s="739"/>
      <c r="D28" s="739"/>
      <c r="E28" s="739"/>
      <c r="F28" s="739"/>
      <c r="G28" s="739"/>
      <c r="H28" s="739"/>
      <c r="I28" s="739"/>
      <c r="J28" s="739"/>
      <c r="K28" s="739"/>
      <c r="L28" s="739"/>
      <c r="M28" s="739"/>
      <c r="N28" s="739"/>
      <c r="O28" s="739"/>
      <c r="P28" s="739"/>
      <c r="Q28" s="740"/>
    </row>
  </sheetData>
  <customSheetViews>
    <customSheetView guid="{AA44E4F0-677A-F74C-AC1B-ACAC8B70C1FF}">
      <selection activeCell="J6" sqref="J6"/>
    </customSheetView>
    <customSheetView guid="{5246E692-162D-4111-9D4A-F15DE95A35DE}">
      <selection activeCell="J6" sqref="J6"/>
    </customSheetView>
    <customSheetView guid="{B59CC80C-E336-4CC7-9648-E1EA96701BC7}">
      <selection activeCell="J6" sqref="J6"/>
    </customSheetView>
    <customSheetView guid="{8565FD63-AFC0-4175-82F0-0C259B8EF6A2}">
      <selection activeCell="J6" sqref="J6"/>
    </customSheetView>
  </customSheetView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10" sqref="C10"/>
    </sheetView>
  </sheetViews>
  <sheetFormatPr baseColWidth="10" defaultColWidth="8.83203125" defaultRowHeight="41.25" customHeight="1" x14ac:dyDescent="0"/>
  <cols>
    <col min="1" max="1" width="12.5" customWidth="1"/>
    <col min="2" max="2" width="41" customWidth="1"/>
    <col min="3" max="3" width="34.83203125" customWidth="1"/>
    <col min="4" max="4" width="27.33203125" customWidth="1"/>
    <col min="10" max="10" width="22.5" customWidth="1"/>
    <col min="11" max="11" width="42.33203125" customWidth="1"/>
  </cols>
  <sheetData>
    <row r="1" spans="1:15" ht="41.25" customHeight="1" thickBot="1">
      <c r="A1" s="801" t="s">
        <v>1504</v>
      </c>
      <c r="B1" s="802"/>
      <c r="C1" s="802"/>
      <c r="D1" s="802"/>
      <c r="E1" s="802"/>
      <c r="F1" s="803"/>
      <c r="G1" s="755" t="s">
        <v>1505</v>
      </c>
      <c r="H1" s="802"/>
      <c r="I1" s="802"/>
      <c r="J1" s="802"/>
      <c r="K1" s="804"/>
      <c r="N1" s="656"/>
    </row>
    <row r="2" spans="1:15" ht="41.25" customHeight="1" thickBot="1">
      <c r="A2" s="1" t="s">
        <v>2</v>
      </c>
      <c r="B2" s="2" t="s">
        <v>3</v>
      </c>
      <c r="C2" s="2" t="s">
        <v>4</v>
      </c>
      <c r="D2" s="657" t="s">
        <v>5</v>
      </c>
      <c r="E2" s="658" t="s">
        <v>6</v>
      </c>
      <c r="F2" s="658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659" t="s">
        <v>12</v>
      </c>
      <c r="M2" s="5" t="s">
        <v>13</v>
      </c>
      <c r="N2" s="660">
        <v>56</v>
      </c>
    </row>
    <row r="3" spans="1:15" ht="41.25" customHeight="1">
      <c r="A3" s="661"/>
      <c r="B3" s="53" t="s">
        <v>1556</v>
      </c>
      <c r="C3" s="661"/>
      <c r="D3" s="662"/>
      <c r="E3" s="663"/>
      <c r="F3" s="663"/>
      <c r="G3" s="664"/>
      <c r="H3" s="664"/>
      <c r="I3" s="665"/>
      <c r="J3" s="661"/>
      <c r="K3" s="666"/>
      <c r="M3" s="9" t="s">
        <v>15</v>
      </c>
      <c r="N3" s="667">
        <f>N2-N13</f>
        <v>48</v>
      </c>
      <c r="O3" s="668"/>
    </row>
    <row r="4" spans="1:15" ht="41.25" customHeight="1">
      <c r="A4" s="669" t="s">
        <v>1524</v>
      </c>
      <c r="B4" s="669" t="s">
        <v>1557</v>
      </c>
      <c r="C4" s="670" t="s">
        <v>1558</v>
      </c>
      <c r="D4" s="671" t="s">
        <v>1559</v>
      </c>
      <c r="E4" s="672">
        <v>4</v>
      </c>
      <c r="F4" s="672">
        <v>1</v>
      </c>
      <c r="G4" s="673" t="s">
        <v>19</v>
      </c>
      <c r="H4" s="674" t="s">
        <v>1510</v>
      </c>
      <c r="I4" s="674">
        <v>42833</v>
      </c>
      <c r="J4" s="675" t="s">
        <v>1560</v>
      </c>
      <c r="K4" s="676"/>
      <c r="M4" t="s">
        <v>21</v>
      </c>
      <c r="N4" s="656">
        <v>4</v>
      </c>
    </row>
    <row r="5" spans="1:15" ht="41.25" customHeight="1">
      <c r="A5" s="669" t="s">
        <v>1561</v>
      </c>
      <c r="B5" s="669" t="s">
        <v>1562</v>
      </c>
      <c r="C5" s="670" t="s">
        <v>1563</v>
      </c>
      <c r="D5" s="671" t="s">
        <v>1564</v>
      </c>
      <c r="E5" s="672">
        <v>2</v>
      </c>
      <c r="F5" s="672">
        <v>1</v>
      </c>
      <c r="G5" s="673"/>
      <c r="H5" s="674" t="s">
        <v>1565</v>
      </c>
      <c r="I5" s="674">
        <v>42833</v>
      </c>
      <c r="J5" s="675" t="s">
        <v>1566</v>
      </c>
      <c r="K5" s="676" t="s">
        <v>1567</v>
      </c>
      <c r="M5" t="s">
        <v>25</v>
      </c>
      <c r="N5" s="656">
        <v>0</v>
      </c>
    </row>
    <row r="6" spans="1:15" ht="41.25" customHeight="1">
      <c r="A6" s="669" t="s">
        <v>1568</v>
      </c>
      <c r="B6" s="669" t="s">
        <v>1562</v>
      </c>
      <c r="C6" s="670" t="s">
        <v>1569</v>
      </c>
      <c r="D6" s="671" t="s">
        <v>1570</v>
      </c>
      <c r="E6" s="672">
        <v>2</v>
      </c>
      <c r="F6" s="672">
        <v>1</v>
      </c>
      <c r="G6" s="673"/>
      <c r="H6" s="674" t="s">
        <v>1565</v>
      </c>
      <c r="I6" s="674">
        <v>42833</v>
      </c>
      <c r="J6" s="675" t="s">
        <v>1571</v>
      </c>
      <c r="K6" s="676" t="s">
        <v>1572</v>
      </c>
      <c r="M6" t="s">
        <v>30</v>
      </c>
      <c r="N6" s="656">
        <f>SUMIFS(E:E,G:G,"JCC")</f>
        <v>0</v>
      </c>
    </row>
    <row r="7" spans="1:15" ht="41.25" customHeight="1">
      <c r="A7" s="669"/>
      <c r="B7" s="669"/>
      <c r="C7" s="670"/>
      <c r="D7" s="672"/>
      <c r="E7" s="672"/>
      <c r="F7" s="672"/>
      <c r="G7" s="673"/>
      <c r="H7" s="674"/>
      <c r="I7" s="673"/>
      <c r="J7" s="675"/>
      <c r="K7" s="669"/>
      <c r="M7" t="s">
        <v>1526</v>
      </c>
      <c r="N7" s="656">
        <v>0</v>
      </c>
    </row>
    <row r="8" spans="1:15" ht="41.25" customHeight="1">
      <c r="A8" s="669"/>
      <c r="B8" s="669"/>
      <c r="C8" s="670"/>
      <c r="D8" s="672"/>
      <c r="E8" s="672"/>
      <c r="F8" s="672"/>
      <c r="G8" s="673"/>
      <c r="H8" s="674"/>
      <c r="I8" s="673"/>
      <c r="J8" s="675"/>
      <c r="K8" s="669"/>
      <c r="M8" t="s">
        <v>37</v>
      </c>
      <c r="N8" s="656">
        <v>0</v>
      </c>
    </row>
    <row r="9" spans="1:15" ht="41.25" customHeight="1">
      <c r="A9" s="669"/>
      <c r="B9" s="669"/>
      <c r="C9" s="670"/>
      <c r="D9" s="672"/>
      <c r="E9" s="672"/>
      <c r="F9" s="672"/>
      <c r="G9" s="673"/>
      <c r="H9" s="674"/>
      <c r="I9" s="673"/>
      <c r="J9" s="675"/>
      <c r="K9" s="669"/>
      <c r="M9" t="s">
        <v>38</v>
      </c>
      <c r="N9" s="656">
        <f>SUMIFS(E:E,G:G,"phi")</f>
        <v>0</v>
      </c>
    </row>
    <row r="10" spans="1:15" ht="41.25" customHeight="1">
      <c r="A10" s="669"/>
      <c r="B10" s="669"/>
      <c r="C10" s="670"/>
      <c r="D10" s="672"/>
      <c r="E10" s="672"/>
      <c r="F10" s="672"/>
      <c r="G10" s="673"/>
      <c r="H10" s="674"/>
      <c r="I10" s="673"/>
      <c r="J10" s="675"/>
      <c r="K10" s="669"/>
      <c r="M10" t="s">
        <v>39</v>
      </c>
      <c r="N10" s="656">
        <f>SUMIFS(E:E,G:G,"BRK")</f>
        <v>0</v>
      </c>
    </row>
    <row r="11" spans="1:15" ht="41.25" customHeight="1">
      <c r="A11" s="669"/>
      <c r="B11" s="669"/>
      <c r="C11" s="670"/>
      <c r="D11" s="672"/>
      <c r="E11" s="672"/>
      <c r="F11" s="672"/>
      <c r="G11" s="673"/>
      <c r="H11" s="674"/>
      <c r="I11" s="673"/>
      <c r="J11" s="675"/>
      <c r="K11" s="669"/>
      <c r="M11" s="22" t="s">
        <v>41</v>
      </c>
      <c r="N11" s="677">
        <v>4</v>
      </c>
    </row>
    <row r="12" spans="1:15" ht="41.25" customHeight="1">
      <c r="A12" s="669"/>
      <c r="B12" s="669"/>
      <c r="C12" s="670"/>
      <c r="D12" s="672"/>
      <c r="E12" s="672"/>
      <c r="F12" s="672"/>
      <c r="G12" s="673"/>
      <c r="H12" s="674"/>
      <c r="I12" s="673"/>
      <c r="J12" s="675"/>
      <c r="K12" s="669"/>
      <c r="M12" s="23" t="s">
        <v>44</v>
      </c>
      <c r="N12" s="678">
        <f>SUMIFS(E:E,G:G,"H")</f>
        <v>0</v>
      </c>
    </row>
    <row r="13" spans="1:15" ht="41.25" customHeight="1">
      <c r="A13" s="669"/>
      <c r="B13" s="669"/>
      <c r="C13" s="670"/>
      <c r="D13" s="672"/>
      <c r="E13" s="672"/>
      <c r="F13" s="672"/>
      <c r="G13" s="673"/>
      <c r="H13" s="674"/>
      <c r="I13" s="673"/>
      <c r="J13" s="675"/>
      <c r="K13" s="669"/>
      <c r="M13" s="24" t="s">
        <v>50</v>
      </c>
      <c r="N13" s="679">
        <f>SUM(M4:N12)</f>
        <v>8</v>
      </c>
    </row>
    <row r="14" spans="1:15" ht="41.25" customHeight="1">
      <c r="A14" s="669"/>
      <c r="B14" s="669"/>
      <c r="C14" s="670"/>
      <c r="D14" s="672"/>
      <c r="E14" s="672"/>
      <c r="F14" s="672"/>
      <c r="G14" s="673"/>
      <c r="H14" s="674"/>
      <c r="I14" s="673"/>
      <c r="J14" s="675"/>
      <c r="K14" s="669"/>
      <c r="M14" s="65"/>
      <c r="N14" s="680"/>
    </row>
    <row r="15" spans="1:15" ht="41.25" customHeight="1">
      <c r="A15" s="669"/>
      <c r="B15" s="669"/>
      <c r="C15" s="670"/>
      <c r="D15" s="672"/>
      <c r="E15" s="672"/>
      <c r="F15" s="672"/>
      <c r="G15" s="673"/>
      <c r="H15" s="674"/>
      <c r="I15" s="673"/>
      <c r="J15" s="675"/>
      <c r="K15" s="669"/>
      <c r="M15" s="65"/>
      <c r="N15" s="680"/>
    </row>
    <row r="16" spans="1:15" ht="41.25" customHeight="1">
      <c r="A16" s="681"/>
      <c r="B16" s="669"/>
      <c r="C16" s="669"/>
      <c r="D16" s="670"/>
      <c r="E16" s="672"/>
      <c r="F16" s="672"/>
      <c r="G16" s="669"/>
      <c r="H16" s="673"/>
      <c r="I16" s="674"/>
      <c r="J16" s="673"/>
      <c r="K16" s="675"/>
      <c r="N16" s="656"/>
    </row>
    <row r="17" spans="1:17" ht="41.25" customHeight="1">
      <c r="A17" s="681"/>
      <c r="B17" s="669"/>
      <c r="C17" s="669"/>
      <c r="D17" s="670"/>
      <c r="E17" s="682">
        <f>SUM(E4:E16)</f>
        <v>8</v>
      </c>
      <c r="F17" s="682">
        <f>SUM(F4:F16)</f>
        <v>3</v>
      </c>
      <c r="G17" s="669"/>
      <c r="H17" s="673"/>
      <c r="I17" s="674"/>
      <c r="J17" s="673"/>
      <c r="K17" s="675"/>
      <c r="N17" s="656"/>
    </row>
    <row r="18" spans="1:17" ht="41.25" customHeight="1" thickBot="1">
      <c r="D18" s="683"/>
      <c r="E18" s="656"/>
      <c r="F18" s="656"/>
      <c r="K18" s="683"/>
      <c r="N18" s="656"/>
    </row>
    <row r="19" spans="1:17" ht="41.25" customHeight="1">
      <c r="A19" s="684"/>
      <c r="B19" s="684"/>
      <c r="D19" s="683"/>
      <c r="E19" s="656"/>
      <c r="F19" s="656"/>
      <c r="G19" s="685"/>
      <c r="H19" s="685"/>
      <c r="I19" s="685"/>
      <c r="J19" s="686"/>
      <c r="K19" s="687"/>
      <c r="L19" s="686"/>
      <c r="M19" s="805" t="s">
        <v>1539</v>
      </c>
      <c r="N19" s="806"/>
      <c r="O19" s="807" t="s">
        <v>1573</v>
      </c>
      <c r="P19" s="808"/>
      <c r="Q19" s="809"/>
    </row>
    <row r="20" spans="1:17" ht="41.25" customHeight="1">
      <c r="A20" s="810" t="s">
        <v>1540</v>
      </c>
      <c r="B20" s="811"/>
      <c r="C20" s="811"/>
      <c r="D20" s="811"/>
      <c r="E20" s="811"/>
      <c r="F20" s="811"/>
      <c r="G20" s="811"/>
      <c r="H20" s="811"/>
      <c r="I20" s="811"/>
      <c r="J20" s="811"/>
      <c r="K20" s="811"/>
      <c r="L20" s="811"/>
      <c r="M20" s="811"/>
      <c r="N20" s="811"/>
      <c r="O20" s="812"/>
      <c r="P20" s="696" t="s">
        <v>1541</v>
      </c>
      <c r="Q20" s="696" t="s">
        <v>1542</v>
      </c>
    </row>
    <row r="21" spans="1:17" ht="41.25" customHeight="1">
      <c r="A21" s="798" t="s">
        <v>1543</v>
      </c>
      <c r="B21" s="799"/>
      <c r="C21" s="799"/>
      <c r="D21" s="799"/>
      <c r="E21" s="799"/>
      <c r="F21" s="800"/>
      <c r="G21" s="700"/>
      <c r="H21" s="701"/>
      <c r="I21" s="701"/>
      <c r="J21" s="701"/>
      <c r="K21" s="701"/>
      <c r="L21" s="701"/>
      <c r="M21" s="701"/>
      <c r="N21" s="702"/>
      <c r="O21" s="701"/>
      <c r="P21" s="703">
        <v>8</v>
      </c>
      <c r="Q21" s="704">
        <v>3</v>
      </c>
    </row>
    <row r="22" spans="1:17" ht="41.25" customHeight="1">
      <c r="A22" s="705" t="s">
        <v>1544</v>
      </c>
      <c r="B22" s="792" t="s">
        <v>1545</v>
      </c>
      <c r="C22" s="793"/>
      <c r="D22" s="793"/>
      <c r="E22" s="793"/>
      <c r="F22" s="794"/>
      <c r="G22" s="795"/>
      <c r="H22" s="796"/>
      <c r="I22" s="796"/>
      <c r="J22" s="796"/>
      <c r="K22" s="796"/>
      <c r="L22" s="796"/>
      <c r="M22" s="796"/>
      <c r="N22" s="796"/>
      <c r="O22" s="797"/>
      <c r="P22" s="712"/>
      <c r="Q22" s="713"/>
    </row>
    <row r="23" spans="1:17" ht="41.25" customHeight="1">
      <c r="A23" s="714" t="s">
        <v>1546</v>
      </c>
      <c r="B23" s="774" t="s">
        <v>1547</v>
      </c>
      <c r="C23" s="775"/>
      <c r="D23" s="775"/>
      <c r="E23" s="775"/>
      <c r="F23" s="776"/>
      <c r="G23" s="777"/>
      <c r="H23" s="778"/>
      <c r="I23" s="778"/>
      <c r="J23" s="778"/>
      <c r="K23" s="778"/>
      <c r="L23" s="778"/>
      <c r="M23" s="778"/>
      <c r="N23" s="778"/>
      <c r="O23" s="779"/>
      <c r="P23" s="721"/>
      <c r="Q23" s="722"/>
    </row>
    <row r="24" spans="1:17" ht="41.25" customHeight="1">
      <c r="A24" s="705" t="s">
        <v>1546</v>
      </c>
      <c r="B24" s="792" t="s">
        <v>1548</v>
      </c>
      <c r="C24" s="793"/>
      <c r="D24" s="793"/>
      <c r="E24" s="793"/>
      <c r="F24" s="794"/>
      <c r="G24" s="795"/>
      <c r="H24" s="796"/>
      <c r="I24" s="796"/>
      <c r="J24" s="796"/>
      <c r="K24" s="796"/>
      <c r="L24" s="796"/>
      <c r="M24" s="796"/>
      <c r="N24" s="796"/>
      <c r="O24" s="797"/>
      <c r="P24" s="723" t="s">
        <v>1549</v>
      </c>
      <c r="Q24" s="724">
        <v>0</v>
      </c>
    </row>
    <row r="25" spans="1:17" ht="41.25" customHeight="1">
      <c r="A25" s="714" t="s">
        <v>1546</v>
      </c>
      <c r="B25" s="774" t="s">
        <v>1550</v>
      </c>
      <c r="C25" s="775"/>
      <c r="D25" s="775"/>
      <c r="E25" s="775"/>
      <c r="F25" s="776"/>
      <c r="G25" s="777"/>
      <c r="H25" s="778"/>
      <c r="I25" s="778"/>
      <c r="J25" s="778"/>
      <c r="K25" s="778"/>
      <c r="L25" s="778"/>
      <c r="M25" s="778"/>
      <c r="N25" s="778"/>
      <c r="O25" s="779"/>
      <c r="P25" s="721" t="s">
        <v>1551</v>
      </c>
      <c r="Q25" s="722">
        <v>0</v>
      </c>
    </row>
    <row r="26" spans="1:17" ht="41.25" customHeight="1">
      <c r="A26" s="780" t="s">
        <v>1552</v>
      </c>
      <c r="B26" s="781"/>
      <c r="C26" s="781"/>
      <c r="D26" s="781"/>
      <c r="E26" s="781"/>
      <c r="F26" s="782"/>
      <c r="G26" s="783"/>
      <c r="H26" s="784"/>
      <c r="I26" s="784"/>
      <c r="J26" s="784"/>
      <c r="K26" s="784"/>
      <c r="L26" s="784"/>
      <c r="M26" s="784"/>
      <c r="N26" s="784"/>
      <c r="O26" s="785"/>
      <c r="P26" s="730">
        <f>SUM(P21:P25)</f>
        <v>8</v>
      </c>
      <c r="Q26" s="731">
        <f>SUM(Q21:Q25)</f>
        <v>3</v>
      </c>
    </row>
    <row r="27" spans="1:17" ht="41.25" customHeight="1">
      <c r="A27" s="786" t="s">
        <v>1553</v>
      </c>
      <c r="B27" s="787"/>
      <c r="C27" s="787"/>
      <c r="D27" s="787"/>
      <c r="E27" s="787"/>
      <c r="F27" s="788"/>
      <c r="G27" s="789" t="s">
        <v>1554</v>
      </c>
      <c r="H27" s="790"/>
      <c r="I27" s="790"/>
      <c r="J27" s="790"/>
      <c r="K27" s="790"/>
      <c r="L27" s="790"/>
      <c r="M27" s="790"/>
      <c r="N27" s="790"/>
      <c r="O27" s="790"/>
      <c r="P27" s="790"/>
      <c r="Q27" s="791"/>
    </row>
    <row r="28" spans="1:17" ht="41.25" customHeight="1">
      <c r="A28" s="771" t="s">
        <v>1555</v>
      </c>
      <c r="B28" s="772"/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3"/>
    </row>
  </sheetData>
  <customSheetViews>
    <customSheetView guid="{AA44E4F0-677A-F74C-AC1B-ACAC8B70C1FF}">
      <selection activeCell="C10" sqref="C10"/>
    </customSheetView>
    <customSheetView guid="{5246E692-162D-4111-9D4A-F15DE95A35DE}">
      <selection activeCell="C10" sqref="C10"/>
    </customSheetView>
    <customSheetView guid="{B59CC80C-E336-4CC7-9648-E1EA96701BC7}">
      <selection activeCell="C10" sqref="C10"/>
    </customSheetView>
    <customSheetView guid="{8565FD63-AFC0-4175-82F0-0C259B8EF6A2}">
      <selection activeCell="C10" sqref="C10"/>
    </customSheetView>
  </customSheetViews>
  <mergeCells count="19">
    <mergeCell ref="A21:F21"/>
    <mergeCell ref="A1:F1"/>
    <mergeCell ref="G1:K1"/>
    <mergeCell ref="M19:N19"/>
    <mergeCell ref="O19:Q19"/>
    <mergeCell ref="A20:O20"/>
    <mergeCell ref="B22:F22"/>
    <mergeCell ref="G22:O22"/>
    <mergeCell ref="B23:F23"/>
    <mergeCell ref="G23:O23"/>
    <mergeCell ref="B24:F24"/>
    <mergeCell ref="G24:O24"/>
    <mergeCell ref="A28:Q28"/>
    <mergeCell ref="B25:F25"/>
    <mergeCell ref="G25:O25"/>
    <mergeCell ref="A26:F26"/>
    <mergeCell ref="G26:O26"/>
    <mergeCell ref="A27:F27"/>
    <mergeCell ref="G27:Q27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80" zoomScaleNormal="80" zoomScalePageLayoutView="80" workbookViewId="0">
      <selection activeCell="D19" sqref="D19"/>
    </sheetView>
  </sheetViews>
  <sheetFormatPr baseColWidth="10" defaultColWidth="8.83203125" defaultRowHeight="33.75" customHeight="1" x14ac:dyDescent="0"/>
  <cols>
    <col min="2" max="2" width="24.5" customWidth="1"/>
    <col min="3" max="3" width="22.5" customWidth="1"/>
    <col min="4" max="4" width="37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.75" customHeight="1" thickBot="1">
      <c r="A1" s="753" t="s">
        <v>0</v>
      </c>
      <c r="B1" s="754"/>
      <c r="C1" s="754"/>
      <c r="D1" s="754"/>
      <c r="E1" s="754"/>
      <c r="F1" s="754"/>
      <c r="G1" s="754" t="s">
        <v>1</v>
      </c>
      <c r="H1" s="754"/>
      <c r="I1" s="754"/>
      <c r="J1" s="755"/>
      <c r="K1" s="756"/>
    </row>
    <row r="2" spans="1:14" ht="33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3.75" customHeight="1">
      <c r="A3" s="6"/>
      <c r="B3" s="6" t="s">
        <v>14</v>
      </c>
      <c r="C3" s="6"/>
      <c r="D3" s="7"/>
      <c r="E3" s="6"/>
      <c r="F3" s="6"/>
      <c r="G3" s="6"/>
      <c r="H3" s="6"/>
      <c r="I3" s="8"/>
      <c r="J3" s="6"/>
      <c r="K3" s="6"/>
      <c r="M3" s="9" t="s">
        <v>15</v>
      </c>
      <c r="N3" s="9">
        <f>N2-N14</f>
        <v>29</v>
      </c>
    </row>
    <row r="4" spans="1:14" ht="33.75" customHeight="1">
      <c r="A4" s="10">
        <v>1</v>
      </c>
      <c r="B4" s="11" t="s">
        <v>16</v>
      </c>
      <c r="C4" s="11" t="s">
        <v>17</v>
      </c>
      <c r="D4" s="12" t="s">
        <v>18</v>
      </c>
      <c r="E4" s="11">
        <v>3</v>
      </c>
      <c r="F4" s="11">
        <v>0</v>
      </c>
      <c r="G4" s="10" t="s">
        <v>19</v>
      </c>
      <c r="H4" s="11" t="s">
        <v>20</v>
      </c>
      <c r="I4" s="13">
        <v>42833</v>
      </c>
      <c r="J4" s="11"/>
      <c r="K4" s="10"/>
      <c r="M4" t="s">
        <v>21</v>
      </c>
      <c r="N4">
        <f>SUMIFS(E:E,G:G,"CTT")</f>
        <v>18</v>
      </c>
    </row>
    <row r="5" spans="1:14" ht="33.75" customHeight="1">
      <c r="A5" s="10">
        <v>2</v>
      </c>
      <c r="B5" s="11" t="s">
        <v>22</v>
      </c>
      <c r="C5" s="11">
        <v>98185</v>
      </c>
      <c r="D5" s="12" t="s">
        <v>23</v>
      </c>
      <c r="E5" s="11">
        <v>3</v>
      </c>
      <c r="F5" s="11">
        <v>0</v>
      </c>
      <c r="G5" s="11" t="s">
        <v>24</v>
      </c>
      <c r="H5" s="11" t="s">
        <v>20</v>
      </c>
      <c r="I5" s="13">
        <v>42833</v>
      </c>
      <c r="J5" s="11"/>
      <c r="K5" s="10"/>
      <c r="M5" t="s">
        <v>25</v>
      </c>
      <c r="N5">
        <f>SUMIFS(E:E,G:G,"FLU")</f>
        <v>8</v>
      </c>
    </row>
    <row r="6" spans="1:14" ht="33.75" customHeight="1">
      <c r="A6" s="10">
        <v>3</v>
      </c>
      <c r="B6" s="11" t="s">
        <v>26</v>
      </c>
      <c r="C6" s="11" t="s">
        <v>27</v>
      </c>
      <c r="D6" s="12" t="s">
        <v>28</v>
      </c>
      <c r="E6" s="11">
        <v>1</v>
      </c>
      <c r="F6" s="11">
        <v>0</v>
      </c>
      <c r="G6" s="11" t="s">
        <v>24</v>
      </c>
      <c r="H6" s="11" t="s">
        <v>20</v>
      </c>
      <c r="I6" s="13">
        <v>42833</v>
      </c>
      <c r="J6" s="11"/>
      <c r="K6" s="10" t="s">
        <v>29</v>
      </c>
      <c r="M6" t="s">
        <v>30</v>
      </c>
      <c r="N6">
        <f>SUMIFS(E:E,G:G,"JCC")</f>
        <v>0</v>
      </c>
    </row>
    <row r="7" spans="1:14" ht="33.75" customHeight="1">
      <c r="A7" s="10">
        <v>4</v>
      </c>
      <c r="B7" s="14" t="s">
        <v>31</v>
      </c>
      <c r="C7" s="14" t="s">
        <v>32</v>
      </c>
      <c r="D7" s="15" t="s">
        <v>33</v>
      </c>
      <c r="E7" s="14">
        <v>3</v>
      </c>
      <c r="F7" s="14">
        <v>0</v>
      </c>
      <c r="G7" s="14" t="s">
        <v>19</v>
      </c>
      <c r="H7" s="14" t="s">
        <v>20</v>
      </c>
      <c r="I7" s="16">
        <v>42833</v>
      </c>
      <c r="J7" s="14"/>
      <c r="K7" s="17"/>
      <c r="M7" t="s">
        <v>34</v>
      </c>
      <c r="N7">
        <f>SUMIFS(E:E,G:G,"EDI")</f>
        <v>0</v>
      </c>
    </row>
    <row r="8" spans="1:14" ht="33.75" customHeight="1">
      <c r="A8" s="10">
        <v>5</v>
      </c>
      <c r="B8" s="11" t="s">
        <v>31</v>
      </c>
      <c r="C8" s="11" t="s">
        <v>35</v>
      </c>
      <c r="D8" s="12" t="s">
        <v>36</v>
      </c>
      <c r="E8" s="11">
        <v>3</v>
      </c>
      <c r="F8" s="11">
        <v>0</v>
      </c>
      <c r="G8" s="11" t="s">
        <v>19</v>
      </c>
      <c r="H8" s="11" t="s">
        <v>20</v>
      </c>
      <c r="I8" s="13">
        <v>42833</v>
      </c>
      <c r="J8" s="13"/>
      <c r="K8" s="10"/>
      <c r="M8" t="s">
        <v>37</v>
      </c>
      <c r="N8">
        <f>SUMIFS(E:E,G:G,"par")</f>
        <v>0</v>
      </c>
    </row>
    <row r="9" spans="1:14" ht="33.75" customHeight="1">
      <c r="A9" s="18"/>
      <c r="B9" s="18"/>
      <c r="C9" s="18"/>
      <c r="D9" s="19"/>
      <c r="E9" s="20">
        <f>SUM(E4:E8)</f>
        <v>13</v>
      </c>
      <c r="F9" s="18"/>
      <c r="G9" s="18"/>
      <c r="H9" s="18"/>
      <c r="I9" s="21"/>
      <c r="J9" s="18"/>
      <c r="K9" s="18"/>
      <c r="M9" t="s">
        <v>38</v>
      </c>
      <c r="N9">
        <f>SUMIFS(E:E,G:G,"phi")</f>
        <v>0</v>
      </c>
    </row>
    <row r="10" spans="1:14" ht="33.75" customHeight="1">
      <c r="A10" s="17"/>
      <c r="B10" s="14"/>
      <c r="C10" s="14"/>
      <c r="D10" s="15"/>
      <c r="E10" s="14"/>
      <c r="F10" s="14"/>
      <c r="G10" s="14"/>
      <c r="H10" s="14"/>
      <c r="I10" s="16"/>
      <c r="J10" s="14"/>
      <c r="K10" s="17"/>
      <c r="M10" t="s">
        <v>39</v>
      </c>
      <c r="N10">
        <f>SUMIFS(E:E,G:G,"BRK")</f>
        <v>0</v>
      </c>
    </row>
    <row r="11" spans="1:14" ht="33.75" customHeight="1">
      <c r="A11" s="6"/>
      <c r="B11" s="6" t="s">
        <v>40</v>
      </c>
      <c r="C11" s="6"/>
      <c r="D11" s="7"/>
      <c r="E11" s="6"/>
      <c r="F11" s="6"/>
      <c r="G11" s="6"/>
      <c r="H11" s="6"/>
      <c r="I11" s="8"/>
      <c r="J11" s="6"/>
      <c r="K11" s="6"/>
      <c r="M11" s="22" t="s">
        <v>41</v>
      </c>
      <c r="N11" s="22">
        <f>SUMIFS(E:E,G:G,"SPC")</f>
        <v>0</v>
      </c>
    </row>
    <row r="12" spans="1:14" ht="33.75" customHeight="1">
      <c r="A12" s="10">
        <v>1</v>
      </c>
      <c r="B12" s="11" t="s">
        <v>31</v>
      </c>
      <c r="C12" s="11" t="s">
        <v>42</v>
      </c>
      <c r="D12" s="12" t="s">
        <v>43</v>
      </c>
      <c r="E12" s="11">
        <v>9</v>
      </c>
      <c r="F12" s="11">
        <v>0</v>
      </c>
      <c r="G12" s="11" t="s">
        <v>19</v>
      </c>
      <c r="H12" s="11" t="s">
        <v>20</v>
      </c>
      <c r="I12" s="13">
        <v>42833</v>
      </c>
      <c r="J12" s="11"/>
      <c r="K12" s="11"/>
      <c r="M12" s="23" t="s">
        <v>44</v>
      </c>
      <c r="N12" s="23">
        <f>SUMIFS(E:E,G:G,"H")</f>
        <v>0</v>
      </c>
    </row>
    <row r="13" spans="1:14" ht="33.75" customHeight="1">
      <c r="A13" s="17">
        <v>2</v>
      </c>
      <c r="B13" s="11" t="s">
        <v>45</v>
      </c>
      <c r="C13" s="11" t="s">
        <v>46</v>
      </c>
      <c r="D13" s="12" t="s">
        <v>47</v>
      </c>
      <c r="E13" s="11">
        <v>2</v>
      </c>
      <c r="F13" s="11">
        <v>0</v>
      </c>
      <c r="G13" s="11" t="s">
        <v>24</v>
      </c>
      <c r="H13" s="11" t="s">
        <v>20</v>
      </c>
      <c r="I13" s="13">
        <v>42833</v>
      </c>
      <c r="J13" s="11"/>
      <c r="K13" s="10"/>
      <c r="M13" s="23"/>
      <c r="N13" s="23"/>
    </row>
    <row r="14" spans="1:14" ht="33.75" customHeight="1">
      <c r="A14" s="17">
        <v>3</v>
      </c>
      <c r="B14" s="14" t="s">
        <v>48</v>
      </c>
      <c r="C14" s="14">
        <v>99898</v>
      </c>
      <c r="D14" s="15" t="s">
        <v>49</v>
      </c>
      <c r="E14" s="14">
        <v>2</v>
      </c>
      <c r="F14" s="14">
        <v>0</v>
      </c>
      <c r="G14" s="14" t="s">
        <v>24</v>
      </c>
      <c r="H14" s="14" t="s">
        <v>20</v>
      </c>
      <c r="I14" s="16">
        <v>42833</v>
      </c>
      <c r="J14" s="14"/>
      <c r="K14" s="17"/>
      <c r="M14" s="24" t="s">
        <v>50</v>
      </c>
      <c r="N14" s="24">
        <f>SUM(M4:N12)</f>
        <v>26</v>
      </c>
    </row>
    <row r="15" spans="1:14" ht="33.75" customHeight="1">
      <c r="A15" s="17"/>
      <c r="B15" s="14"/>
      <c r="C15" s="14"/>
      <c r="D15" s="15"/>
      <c r="E15" s="14"/>
      <c r="F15" s="14"/>
      <c r="G15" s="14"/>
      <c r="H15" s="14"/>
      <c r="I15" s="14"/>
      <c r="J15" s="14"/>
      <c r="K15" s="17"/>
    </row>
    <row r="16" spans="1:14" ht="33.75" customHeight="1">
      <c r="A16" s="10"/>
      <c r="B16" s="11"/>
      <c r="C16" s="11"/>
      <c r="D16" s="12"/>
      <c r="E16" s="11"/>
      <c r="F16" s="11"/>
      <c r="G16" s="11"/>
      <c r="H16" s="11"/>
      <c r="I16" s="13"/>
      <c r="J16" s="11"/>
      <c r="K16" s="11"/>
      <c r="M16" s="25" t="s">
        <v>51</v>
      </c>
    </row>
    <row r="17" spans="1:13" ht="33.75" customHeight="1">
      <c r="A17" s="17"/>
      <c r="B17" s="14"/>
      <c r="C17" s="14"/>
      <c r="D17" s="15"/>
      <c r="E17" s="14"/>
      <c r="F17" s="14"/>
      <c r="G17" s="14"/>
      <c r="H17" s="14"/>
      <c r="I17" s="14"/>
      <c r="J17" s="14"/>
      <c r="K17" s="17"/>
      <c r="M17" t="s">
        <v>52</v>
      </c>
    </row>
    <row r="18" spans="1:13" ht="33.75" customHeight="1">
      <c r="A18" s="17"/>
      <c r="B18" s="14"/>
      <c r="C18" s="14"/>
      <c r="D18" s="15"/>
      <c r="E18" s="14"/>
      <c r="F18" s="14"/>
      <c r="G18" s="14"/>
      <c r="H18" s="14"/>
      <c r="I18" s="14"/>
      <c r="J18" s="14"/>
      <c r="K18" s="17"/>
    </row>
    <row r="19" spans="1:13" ht="33.75" customHeight="1">
      <c r="A19" s="10"/>
      <c r="B19" s="11"/>
      <c r="C19" s="11"/>
      <c r="D19" s="12"/>
      <c r="E19" s="11"/>
      <c r="F19" s="11"/>
      <c r="G19" s="10"/>
      <c r="H19" s="11"/>
      <c r="I19" s="11"/>
      <c r="J19" s="11"/>
      <c r="K19" s="10"/>
    </row>
    <row r="20" spans="1:13" ht="33.75" customHeight="1">
      <c r="A20" s="10"/>
      <c r="B20" s="11"/>
      <c r="C20" s="11"/>
      <c r="D20" s="12"/>
      <c r="E20" s="11"/>
      <c r="F20" s="11"/>
      <c r="G20" s="11"/>
      <c r="H20" s="11"/>
      <c r="I20" s="13"/>
      <c r="J20" s="13"/>
      <c r="K20" s="10"/>
    </row>
    <row r="21" spans="1:13" ht="33.75" customHeight="1">
      <c r="A21" s="10"/>
      <c r="B21" s="11"/>
      <c r="C21" s="11"/>
      <c r="D21" s="12"/>
      <c r="E21" s="11"/>
      <c r="F21" s="11"/>
      <c r="G21" s="11"/>
      <c r="H21" s="11"/>
      <c r="I21" s="13"/>
      <c r="J21" s="13"/>
      <c r="K21" s="10"/>
    </row>
    <row r="22" spans="1:13" ht="33.75" customHeight="1">
      <c r="A22" s="10"/>
      <c r="B22" s="11"/>
      <c r="C22" s="11"/>
      <c r="D22" s="12"/>
      <c r="E22" s="11"/>
      <c r="F22" s="11"/>
      <c r="G22" s="10"/>
      <c r="H22" s="11"/>
      <c r="I22" s="11"/>
      <c r="J22" s="11"/>
      <c r="K22" s="10"/>
    </row>
    <row r="23" spans="1:13" ht="33.75" customHeight="1">
      <c r="A23" s="10"/>
      <c r="B23" s="11"/>
      <c r="C23" s="11"/>
      <c r="D23" s="12"/>
      <c r="E23" s="11"/>
      <c r="F23" s="11"/>
      <c r="G23" s="10"/>
      <c r="H23" s="11"/>
      <c r="I23" s="11"/>
      <c r="J23" s="11"/>
      <c r="K23" s="10"/>
    </row>
    <row r="24" spans="1:13" ht="33.75" customHeight="1">
      <c r="A24" s="10"/>
      <c r="B24" s="11"/>
      <c r="C24" s="11"/>
      <c r="D24" s="12"/>
      <c r="E24" s="11"/>
      <c r="F24" s="11"/>
      <c r="G24" s="10"/>
      <c r="H24" s="11"/>
      <c r="I24" s="11"/>
      <c r="J24" s="11"/>
      <c r="K24" s="10"/>
    </row>
    <row r="25" spans="1:13" ht="33.75" customHeight="1">
      <c r="A25" s="10"/>
      <c r="B25" s="11"/>
      <c r="C25" s="11"/>
      <c r="D25" s="12"/>
      <c r="E25" s="11"/>
      <c r="F25" s="11"/>
      <c r="G25" s="10"/>
      <c r="H25" s="11"/>
      <c r="I25" s="11"/>
      <c r="J25" s="11"/>
      <c r="K25" s="10"/>
    </row>
    <row r="26" spans="1:13" ht="33.75" customHeight="1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7"/>
    </row>
    <row r="27" spans="1:13" ht="33.75" customHeight="1">
      <c r="A27" s="10"/>
      <c r="B27" s="11"/>
      <c r="C27" s="11"/>
      <c r="D27" s="12"/>
      <c r="E27" s="11"/>
      <c r="F27" s="11"/>
      <c r="G27" s="10"/>
      <c r="H27" s="11"/>
      <c r="I27" s="11"/>
      <c r="J27" s="11"/>
      <c r="K27" s="10"/>
    </row>
    <row r="28" spans="1:13" ht="33.75" customHeight="1">
      <c r="A28" s="10"/>
      <c r="B28" s="11"/>
      <c r="C28" s="11"/>
      <c r="D28" s="12"/>
      <c r="E28" s="11"/>
      <c r="F28" s="11"/>
      <c r="G28" s="11"/>
      <c r="H28" s="11"/>
      <c r="I28" s="13"/>
      <c r="J28" s="13"/>
      <c r="K28" s="10"/>
    </row>
    <row r="29" spans="1:13" ht="33.75" customHeight="1">
      <c r="A29" s="17"/>
      <c r="B29" s="14"/>
      <c r="C29" s="14"/>
      <c r="D29" s="15"/>
      <c r="E29" s="14"/>
      <c r="F29" s="14"/>
      <c r="G29" s="14"/>
      <c r="H29" s="14"/>
      <c r="I29" s="14"/>
      <c r="J29" s="14"/>
      <c r="K29" s="17"/>
    </row>
    <row r="30" spans="1:13" ht="33.75" customHeight="1">
      <c r="A30" s="17"/>
      <c r="B30" s="14"/>
      <c r="C30" s="14"/>
      <c r="D30" s="15"/>
      <c r="E30" s="14"/>
      <c r="F30" s="14"/>
      <c r="G30" s="14"/>
      <c r="H30" s="14"/>
      <c r="I30" s="14"/>
      <c r="J30" s="14"/>
      <c r="K30" s="17"/>
    </row>
    <row r="31" spans="1:13" ht="33.75" customHeight="1">
      <c r="A31" s="10"/>
      <c r="B31" s="11"/>
      <c r="C31" s="11"/>
      <c r="D31" s="12"/>
      <c r="E31" s="11"/>
      <c r="F31" s="11"/>
      <c r="G31" s="10"/>
      <c r="H31" s="11"/>
      <c r="I31" s="11"/>
      <c r="J31" s="11"/>
      <c r="K31" s="10"/>
    </row>
    <row r="32" spans="1:13" ht="33.75" customHeight="1">
      <c r="A32" s="10"/>
      <c r="B32" s="11"/>
      <c r="C32" s="11"/>
      <c r="D32" s="12"/>
      <c r="E32" s="11"/>
      <c r="F32" s="11"/>
      <c r="G32" s="11"/>
      <c r="H32" s="11"/>
      <c r="I32" s="13"/>
      <c r="J32" s="13"/>
      <c r="K32" s="10"/>
    </row>
    <row r="33" spans="1:11" ht="33.75" customHeight="1">
      <c r="A33" s="17"/>
      <c r="B33" s="14"/>
      <c r="C33" s="14"/>
      <c r="D33" s="15"/>
      <c r="E33" s="14"/>
      <c r="F33" s="14"/>
      <c r="G33" s="14"/>
      <c r="H33" s="14"/>
      <c r="I33" s="14"/>
      <c r="J33" s="14"/>
      <c r="K33" s="17"/>
    </row>
    <row r="34" spans="1:11" ht="33.75" customHeight="1">
      <c r="A34" s="17"/>
      <c r="B34" s="14"/>
      <c r="C34" s="14"/>
      <c r="D34" s="15"/>
      <c r="E34" s="14"/>
      <c r="F34" s="14"/>
      <c r="G34" s="14"/>
      <c r="H34" s="14"/>
      <c r="I34" s="14"/>
      <c r="J34" s="14"/>
      <c r="K34" s="17"/>
    </row>
    <row r="35" spans="1:11" ht="33.75" customHeight="1">
      <c r="A35" s="10"/>
      <c r="B35" s="11"/>
      <c r="C35" s="11"/>
      <c r="D35" s="12"/>
      <c r="E35" s="11"/>
      <c r="F35" s="11"/>
      <c r="G35" s="10"/>
      <c r="H35" s="11"/>
      <c r="I35" s="11"/>
      <c r="J35" s="11"/>
      <c r="K35" s="10"/>
    </row>
    <row r="36" spans="1:11" ht="33.75" customHeight="1">
      <c r="A36" s="10"/>
      <c r="B36" s="11"/>
      <c r="C36" s="11"/>
      <c r="D36" s="12"/>
      <c r="E36" s="11"/>
      <c r="F36" s="11"/>
      <c r="G36" s="11"/>
      <c r="H36" s="11"/>
      <c r="I36" s="13"/>
      <c r="J36" s="13"/>
      <c r="K36" s="10"/>
    </row>
    <row r="37" spans="1:11" ht="33.75" customHeight="1">
      <c r="A37" s="10"/>
      <c r="B37" s="11"/>
      <c r="C37" s="11"/>
      <c r="D37" s="12"/>
      <c r="E37" s="11"/>
      <c r="F37" s="11"/>
      <c r="G37" s="11"/>
      <c r="H37" s="11"/>
      <c r="I37" s="13"/>
      <c r="J37" s="13"/>
      <c r="K37" s="10"/>
    </row>
    <row r="38" spans="1:11" ht="33.75" customHeight="1">
      <c r="A38" s="10"/>
      <c r="B38" s="11"/>
      <c r="C38" s="11"/>
      <c r="D38" s="12"/>
      <c r="E38" s="11"/>
      <c r="F38" s="11"/>
      <c r="G38" s="10"/>
      <c r="H38" s="11"/>
      <c r="I38" s="11"/>
      <c r="J38" s="11"/>
      <c r="K38" s="10"/>
    </row>
    <row r="39" spans="1:11" ht="33.75" customHeight="1">
      <c r="A39" s="10"/>
      <c r="B39" s="11"/>
      <c r="C39" s="11"/>
      <c r="D39" s="12"/>
      <c r="E39" s="11"/>
      <c r="F39" s="11"/>
      <c r="G39" s="10"/>
      <c r="H39" s="11"/>
      <c r="I39" s="11"/>
      <c r="J39" s="11"/>
      <c r="K39" s="10"/>
    </row>
    <row r="40" spans="1:11" ht="33.75" customHeight="1">
      <c r="A40" s="10"/>
      <c r="B40" s="11"/>
      <c r="C40" s="11"/>
      <c r="D40" s="12"/>
      <c r="E40" s="11"/>
      <c r="F40" s="11"/>
      <c r="G40" s="10"/>
      <c r="H40" s="11"/>
      <c r="I40" s="11"/>
      <c r="J40" s="11"/>
      <c r="K40" s="10"/>
    </row>
  </sheetData>
  <customSheetViews>
    <customSheetView guid="{AA44E4F0-677A-F74C-AC1B-ACAC8B70C1FF}" scale="80">
      <selection activeCell="D19" sqref="D19"/>
    </customSheetView>
    <customSheetView guid="{5246E692-162D-4111-9D4A-F15DE95A35DE}" scale="80">
      <selection activeCell="C22" sqref="C22"/>
    </customSheetView>
    <customSheetView guid="{41CE7307-71A6-4591-8A98-2D119D51401C}" scale="80">
      <selection activeCell="C22" sqref="C22"/>
    </customSheetView>
    <customSheetView guid="{B59CC80C-E336-4CC7-9648-E1EA96701BC7}" scale="80">
      <selection activeCell="D19" sqref="D19"/>
    </customSheetView>
    <customSheetView guid="{8565FD63-AFC0-4175-82F0-0C259B8EF6A2}" scale="80">
      <selection activeCell="D19" sqref="D19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B1" zoomScale="70" zoomScaleNormal="90" zoomScalePageLayoutView="90" workbookViewId="0">
      <selection activeCell="G23" sqref="G23"/>
    </sheetView>
  </sheetViews>
  <sheetFormatPr baseColWidth="10" defaultColWidth="8.83203125" defaultRowHeight="34.5" customHeight="1" x14ac:dyDescent="0"/>
  <cols>
    <col min="2" max="2" width="27" customWidth="1"/>
    <col min="3" max="3" width="30.5" customWidth="1"/>
    <col min="4" max="4" width="42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0.33203125" customWidth="1"/>
    <col min="13" max="13" width="18.1640625" customWidth="1"/>
  </cols>
  <sheetData>
    <row r="1" spans="1:14" ht="34.5" customHeight="1" thickBot="1">
      <c r="A1" s="757" t="s">
        <v>0</v>
      </c>
      <c r="B1" s="758"/>
      <c r="C1" s="758"/>
      <c r="D1" s="758"/>
      <c r="E1" s="758"/>
      <c r="F1" s="758"/>
      <c r="G1" s="759" t="s">
        <v>324</v>
      </c>
      <c r="H1" s="758"/>
      <c r="I1" s="758"/>
      <c r="J1" s="760"/>
      <c r="K1" s="761"/>
    </row>
    <row r="2" spans="1:14" ht="34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4" ht="34.5" customHeight="1">
      <c r="A3" s="53"/>
      <c r="B3" s="54" t="s">
        <v>325</v>
      </c>
      <c r="C3" s="53"/>
      <c r="D3" s="55"/>
      <c r="E3" s="53"/>
      <c r="F3" s="53"/>
      <c r="G3" s="53"/>
      <c r="H3" s="54"/>
      <c r="I3" s="56"/>
      <c r="J3" s="54"/>
      <c r="K3" s="57" t="s">
        <v>326</v>
      </c>
      <c r="M3" s="9" t="s">
        <v>15</v>
      </c>
      <c r="N3" s="9">
        <f>N2-N14</f>
        <v>2</v>
      </c>
    </row>
    <row r="4" spans="1:14" ht="34.5" customHeight="1">
      <c r="A4" s="10">
        <v>1</v>
      </c>
      <c r="B4" s="11" t="s">
        <v>31</v>
      </c>
      <c r="C4" s="58" t="s">
        <v>327</v>
      </c>
      <c r="D4" s="12" t="s">
        <v>328</v>
      </c>
      <c r="E4" s="59">
        <v>15</v>
      </c>
      <c r="F4" s="11">
        <v>0</v>
      </c>
      <c r="G4" s="11" t="s">
        <v>267</v>
      </c>
      <c r="H4" s="11" t="s">
        <v>329</v>
      </c>
      <c r="I4" s="13">
        <v>42833</v>
      </c>
      <c r="J4" s="11" t="s">
        <v>71</v>
      </c>
      <c r="K4" s="10" t="s">
        <v>330</v>
      </c>
      <c r="M4" t="s">
        <v>21</v>
      </c>
      <c r="N4">
        <f>SUMIFS(E:E,G:G,"CTT")</f>
        <v>22</v>
      </c>
    </row>
    <row r="5" spans="1:14" ht="34.5" customHeight="1">
      <c r="A5" s="10">
        <v>2</v>
      </c>
      <c r="B5" s="11" t="s">
        <v>31</v>
      </c>
      <c r="C5" s="58" t="s">
        <v>331</v>
      </c>
      <c r="D5" s="12" t="s">
        <v>332</v>
      </c>
      <c r="E5" s="11">
        <v>5</v>
      </c>
      <c r="F5" s="11">
        <v>0</v>
      </c>
      <c r="G5" s="11" t="s">
        <v>19</v>
      </c>
      <c r="H5" s="11" t="s">
        <v>329</v>
      </c>
      <c r="I5" s="13">
        <v>42833</v>
      </c>
      <c r="J5" s="13" t="s">
        <v>71</v>
      </c>
      <c r="K5" s="10"/>
      <c r="M5" t="s">
        <v>25</v>
      </c>
      <c r="N5">
        <f>SUMIFS(E:E,G:G,"FLU")</f>
        <v>0</v>
      </c>
    </row>
    <row r="6" spans="1:14" ht="34.5" customHeight="1">
      <c r="A6" s="10">
        <v>3</v>
      </c>
      <c r="B6" s="11" t="s">
        <v>333</v>
      </c>
      <c r="C6" s="58" t="s">
        <v>334</v>
      </c>
      <c r="D6" s="12" t="s">
        <v>335</v>
      </c>
      <c r="E6" s="11">
        <v>6</v>
      </c>
      <c r="F6" s="11">
        <v>0</v>
      </c>
      <c r="G6" s="11" t="s">
        <v>267</v>
      </c>
      <c r="H6" s="11" t="s">
        <v>329</v>
      </c>
      <c r="I6" s="13">
        <v>42833</v>
      </c>
      <c r="J6" s="11" t="s">
        <v>336</v>
      </c>
      <c r="K6" s="11"/>
      <c r="M6" t="s">
        <v>30</v>
      </c>
      <c r="N6">
        <f>SUMIFS(E:E,G:G,"JCC")</f>
        <v>0</v>
      </c>
    </row>
    <row r="7" spans="1:14" ht="34.5" customHeight="1">
      <c r="A7" s="10">
        <v>4</v>
      </c>
      <c r="B7" s="14" t="s">
        <v>31</v>
      </c>
      <c r="C7" s="36" t="s">
        <v>337</v>
      </c>
      <c r="D7" s="15" t="s">
        <v>338</v>
      </c>
      <c r="E7" s="14">
        <v>2</v>
      </c>
      <c r="F7" s="14">
        <v>0</v>
      </c>
      <c r="G7" s="14" t="s">
        <v>19</v>
      </c>
      <c r="H7" s="14" t="s">
        <v>329</v>
      </c>
      <c r="I7" s="16">
        <v>42833</v>
      </c>
      <c r="J7" s="14" t="s">
        <v>71</v>
      </c>
      <c r="K7" s="17"/>
      <c r="M7" t="s">
        <v>34</v>
      </c>
      <c r="N7">
        <f>SUMIFS(E:E,G:G,"EDI")</f>
        <v>35</v>
      </c>
    </row>
    <row r="8" spans="1:14" ht="34.5" customHeight="1">
      <c r="A8" s="10">
        <v>5</v>
      </c>
      <c r="B8" s="11" t="s">
        <v>187</v>
      </c>
      <c r="C8" s="58" t="s">
        <v>339</v>
      </c>
      <c r="D8" s="12" t="s">
        <v>340</v>
      </c>
      <c r="E8" s="11">
        <v>5</v>
      </c>
      <c r="F8" s="11">
        <v>0</v>
      </c>
      <c r="G8" s="10" t="s">
        <v>267</v>
      </c>
      <c r="H8" s="14" t="s">
        <v>329</v>
      </c>
      <c r="I8" s="16">
        <v>42833</v>
      </c>
      <c r="J8" s="14" t="s">
        <v>341</v>
      </c>
      <c r="K8" s="17"/>
      <c r="M8" t="s">
        <v>37</v>
      </c>
      <c r="N8">
        <f>SUMIFS(E:E,G:G,"par")</f>
        <v>0</v>
      </c>
    </row>
    <row r="9" spans="1:14" ht="34.5" customHeight="1">
      <c r="A9" s="10">
        <v>6</v>
      </c>
      <c r="B9" s="14" t="s">
        <v>187</v>
      </c>
      <c r="C9" s="36">
        <v>2431</v>
      </c>
      <c r="D9" s="15" t="s">
        <v>342</v>
      </c>
      <c r="E9" s="14">
        <v>2</v>
      </c>
      <c r="F9" s="14">
        <v>0</v>
      </c>
      <c r="G9" s="14" t="s">
        <v>267</v>
      </c>
      <c r="H9" s="14" t="s">
        <v>329</v>
      </c>
      <c r="I9" s="16">
        <v>42833</v>
      </c>
      <c r="J9" s="14" t="s">
        <v>343</v>
      </c>
      <c r="K9" s="17"/>
      <c r="M9" t="s">
        <v>38</v>
      </c>
      <c r="N9">
        <f>SUMIFS(E:E,G:G,"phi")</f>
        <v>0</v>
      </c>
    </row>
    <row r="10" spans="1:14" ht="34.5" customHeight="1">
      <c r="A10" s="10">
        <v>7</v>
      </c>
      <c r="B10" s="14" t="s">
        <v>31</v>
      </c>
      <c r="C10" s="58" t="s">
        <v>344</v>
      </c>
      <c r="D10" s="12" t="s">
        <v>345</v>
      </c>
      <c r="E10" s="11">
        <v>5</v>
      </c>
      <c r="F10" s="11">
        <v>0</v>
      </c>
      <c r="G10" s="10" t="s">
        <v>267</v>
      </c>
      <c r="H10" s="14" t="s">
        <v>329</v>
      </c>
      <c r="I10" s="16">
        <v>42833</v>
      </c>
      <c r="J10" s="14" t="s">
        <v>71</v>
      </c>
      <c r="M10" t="s">
        <v>39</v>
      </c>
      <c r="N10">
        <f>SUMIFS(E:E,G:G,"BRK")</f>
        <v>0</v>
      </c>
    </row>
    <row r="11" spans="1:14" ht="34.5" customHeight="1">
      <c r="A11" s="10">
        <v>8</v>
      </c>
      <c r="B11" s="14" t="s">
        <v>31</v>
      </c>
      <c r="C11" s="36" t="s">
        <v>346</v>
      </c>
      <c r="D11" s="15" t="s">
        <v>347</v>
      </c>
      <c r="E11" s="14">
        <v>5</v>
      </c>
      <c r="F11" s="14">
        <v>0</v>
      </c>
      <c r="G11" s="14" t="s">
        <v>19</v>
      </c>
      <c r="H11" s="14" t="s">
        <v>329</v>
      </c>
      <c r="I11" s="16">
        <v>42833</v>
      </c>
      <c r="J11" s="14" t="s">
        <v>71</v>
      </c>
      <c r="K11" s="10"/>
      <c r="M11" s="22" t="s">
        <v>41</v>
      </c>
      <c r="N11" s="22">
        <f>SUMIFS(E:E,G:G,"SPC")</f>
        <v>0</v>
      </c>
    </row>
    <row r="12" spans="1:14" ht="34.5" customHeight="1">
      <c r="A12" s="10">
        <v>9</v>
      </c>
      <c r="B12" s="14" t="s">
        <v>31</v>
      </c>
      <c r="C12" s="36" t="s">
        <v>348</v>
      </c>
      <c r="D12" s="15" t="s">
        <v>349</v>
      </c>
      <c r="E12" s="14">
        <v>2</v>
      </c>
      <c r="F12" s="14">
        <v>0</v>
      </c>
      <c r="G12" s="14" t="s">
        <v>19</v>
      </c>
      <c r="H12" s="14" t="s">
        <v>329</v>
      </c>
      <c r="I12" s="16">
        <v>42833</v>
      </c>
      <c r="J12" s="14" t="s">
        <v>71</v>
      </c>
      <c r="K12" s="17"/>
      <c r="M12" s="23" t="s">
        <v>44</v>
      </c>
      <c r="N12" s="23">
        <f>SUMIFS(E:E,G:G,"H")</f>
        <v>0</v>
      </c>
    </row>
    <row r="13" spans="1:14" ht="34.5" customHeight="1">
      <c r="A13" s="10">
        <v>10</v>
      </c>
      <c r="B13" s="14" t="s">
        <v>31</v>
      </c>
      <c r="C13" s="36" t="s">
        <v>350</v>
      </c>
      <c r="D13" s="15" t="s">
        <v>351</v>
      </c>
      <c r="E13" s="14">
        <v>4</v>
      </c>
      <c r="F13" s="14">
        <v>0</v>
      </c>
      <c r="G13" s="14" t="s">
        <v>19</v>
      </c>
      <c r="H13" s="14" t="s">
        <v>329</v>
      </c>
      <c r="I13" s="16">
        <v>42833</v>
      </c>
      <c r="J13" s="14" t="s">
        <v>71</v>
      </c>
      <c r="K13" s="17"/>
      <c r="M13" s="23"/>
      <c r="N13" s="23"/>
    </row>
    <row r="14" spans="1:14" ht="34.5" customHeight="1">
      <c r="A14" s="17">
        <v>11</v>
      </c>
      <c r="B14" s="14" t="s">
        <v>100</v>
      </c>
      <c r="C14" s="36" t="s">
        <v>352</v>
      </c>
      <c r="D14" s="15" t="s">
        <v>353</v>
      </c>
      <c r="E14" s="14">
        <v>2</v>
      </c>
      <c r="F14" s="14">
        <v>0</v>
      </c>
      <c r="G14" s="14" t="s">
        <v>19</v>
      </c>
      <c r="H14" s="14" t="s">
        <v>329</v>
      </c>
      <c r="I14" s="16">
        <v>42833</v>
      </c>
      <c r="J14" s="14" t="s">
        <v>354</v>
      </c>
      <c r="K14" s="17"/>
      <c r="M14" s="24" t="s">
        <v>50</v>
      </c>
      <c r="N14" s="24">
        <f>SUM(M4:N12)</f>
        <v>57</v>
      </c>
    </row>
    <row r="15" spans="1:14" ht="34.5" customHeight="1">
      <c r="A15" s="10">
        <v>12</v>
      </c>
      <c r="B15" s="14" t="s">
        <v>31</v>
      </c>
      <c r="C15" s="58" t="s">
        <v>355</v>
      </c>
      <c r="D15" s="12" t="s">
        <v>356</v>
      </c>
      <c r="E15" s="11">
        <v>2</v>
      </c>
      <c r="F15" s="11">
        <v>0</v>
      </c>
      <c r="G15" s="10" t="s">
        <v>19</v>
      </c>
      <c r="H15" s="14" t="s">
        <v>329</v>
      </c>
      <c r="I15" s="16">
        <v>42833</v>
      </c>
      <c r="J15" s="14" t="s">
        <v>71</v>
      </c>
    </row>
    <row r="16" spans="1:14" ht="34.5" customHeight="1">
      <c r="A16" s="10">
        <v>13</v>
      </c>
      <c r="B16" s="11" t="s">
        <v>31</v>
      </c>
      <c r="C16" s="11" t="s">
        <v>1579</v>
      </c>
      <c r="D16" s="12" t="s">
        <v>1580</v>
      </c>
      <c r="E16" s="11">
        <v>2</v>
      </c>
      <c r="F16" s="11">
        <v>0</v>
      </c>
      <c r="G16" s="11" t="s">
        <v>267</v>
      </c>
      <c r="H16" s="11" t="s">
        <v>329</v>
      </c>
      <c r="I16" s="13">
        <v>42833</v>
      </c>
      <c r="J16" s="13" t="s">
        <v>71</v>
      </c>
      <c r="K16" s="10"/>
      <c r="M16" s="60" t="s">
        <v>357</v>
      </c>
    </row>
    <row r="17" spans="1:13" ht="34.5" customHeight="1">
      <c r="A17" s="10"/>
      <c r="B17" s="11"/>
      <c r="C17" s="11"/>
      <c r="D17" s="12"/>
      <c r="E17" s="11"/>
      <c r="F17" s="11"/>
      <c r="G17" s="11"/>
      <c r="H17" s="11"/>
      <c r="I17" s="13"/>
      <c r="J17" s="13"/>
      <c r="K17" s="10"/>
      <c r="M17" s="60" t="s">
        <v>358</v>
      </c>
    </row>
    <row r="18" spans="1:13" ht="34.5" customHeight="1">
      <c r="A18" s="10"/>
      <c r="B18" s="11"/>
      <c r="C18" s="11"/>
      <c r="D18" s="12"/>
      <c r="E18" s="39">
        <f>SUM(E3:E16)</f>
        <v>57</v>
      </c>
      <c r="F18" s="11"/>
      <c r="G18" s="11"/>
      <c r="H18" s="11"/>
      <c r="I18" s="13"/>
      <c r="J18" s="13"/>
      <c r="K18" s="10"/>
      <c r="M18" t="s">
        <v>359</v>
      </c>
    </row>
    <row r="19" spans="1:13" ht="34.5" customHeight="1">
      <c r="A19" s="17"/>
      <c r="B19" s="14"/>
      <c r="C19" s="26"/>
      <c r="D19" s="15"/>
      <c r="E19" s="20"/>
      <c r="F19" s="14"/>
      <c r="G19" s="14"/>
      <c r="H19" s="14"/>
      <c r="I19" s="16"/>
      <c r="J19" s="14"/>
      <c r="K19" s="10"/>
    </row>
    <row r="20" spans="1:13" ht="34.5" customHeight="1">
      <c r="A20" s="10"/>
      <c r="B20" s="11"/>
      <c r="C20" s="11"/>
      <c r="D20" s="12"/>
      <c r="E20" s="11"/>
      <c r="F20" s="11"/>
      <c r="G20" s="10"/>
      <c r="H20" s="11"/>
      <c r="I20" s="11"/>
      <c r="J20" s="11"/>
      <c r="K20" s="10"/>
    </row>
    <row r="21" spans="1:13" ht="34.5" customHeight="1">
      <c r="A21" s="10"/>
      <c r="B21" s="11"/>
      <c r="C21" s="11"/>
      <c r="D21" s="12"/>
      <c r="E21" s="11"/>
      <c r="F21" s="11"/>
      <c r="G21" s="11"/>
      <c r="H21" s="11"/>
      <c r="I21" s="13"/>
      <c r="J21" s="13"/>
      <c r="K21" s="10"/>
    </row>
  </sheetData>
  <customSheetViews>
    <customSheetView guid="{AA44E4F0-677A-F74C-AC1B-ACAC8B70C1FF}" scale="70" topLeftCell="B1">
      <selection activeCell="G23" sqref="G23"/>
      <pageSetup paperSize="9" orientation="portrait"/>
    </customSheetView>
    <customSheetView guid="{5246E692-162D-4111-9D4A-F15DE95A35DE}" scale="70">
      <selection activeCell="C25" sqref="C25"/>
      <pageSetup paperSize="9" orientation="portrait"/>
    </customSheetView>
    <customSheetView guid="{41CE7307-71A6-4591-8A98-2D119D51401C}" scale="70">
      <selection activeCell="C25" sqref="C25"/>
      <pageSetup paperSize="9" orientation="portrait"/>
    </customSheetView>
    <customSheetView guid="{B59CC80C-E336-4CC7-9648-E1EA96701BC7}" scale="70" topLeftCell="B1">
      <selection activeCell="D21" sqref="D21"/>
      <pageSetup paperSize="9" orientation="portrait"/>
    </customSheetView>
    <customSheetView guid="{8565FD63-AFC0-4175-82F0-0C259B8EF6A2}" scale="70" topLeftCell="B1">
      <selection activeCell="H17" sqref="H17"/>
      <pageSetup paperSize="9" orientation="portrait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zoomScale="70" zoomScaleNormal="90" zoomScalePageLayoutView="90" workbookViewId="0">
      <selection activeCell="J24" sqref="J24"/>
    </sheetView>
  </sheetViews>
  <sheetFormatPr baseColWidth="10" defaultColWidth="8.83203125" defaultRowHeight="50.25" customHeight="1" x14ac:dyDescent="0"/>
  <cols>
    <col min="2" max="2" width="26.33203125" customWidth="1"/>
    <col min="3" max="3" width="30.5" customWidth="1"/>
    <col min="4" max="4" width="36.5" customWidth="1"/>
    <col min="5" max="5" width="13.3320312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50.33203125" customWidth="1"/>
    <col min="13" max="13" width="18.1640625" customWidth="1"/>
  </cols>
  <sheetData>
    <row r="1" spans="1:14" ht="50.25" customHeight="1" thickBot="1">
      <c r="A1" s="757" t="s">
        <v>0</v>
      </c>
      <c r="B1" s="758"/>
      <c r="C1" s="758"/>
      <c r="D1" s="758"/>
      <c r="E1" s="758"/>
      <c r="F1" s="758"/>
      <c r="G1" s="759" t="s">
        <v>324</v>
      </c>
      <c r="H1" s="758"/>
      <c r="I1" s="758"/>
      <c r="J1" s="760"/>
      <c r="K1" s="761"/>
    </row>
    <row r="2" spans="1:14" ht="50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50.25" customHeight="1">
      <c r="A3" s="53"/>
      <c r="B3" s="54" t="s">
        <v>360</v>
      </c>
      <c r="C3" s="53"/>
      <c r="D3" s="55"/>
      <c r="E3" s="53"/>
      <c r="F3" s="53"/>
      <c r="G3" s="53"/>
      <c r="H3" s="54"/>
      <c r="I3" s="56"/>
      <c r="J3" s="54"/>
      <c r="K3" s="57"/>
      <c r="M3" s="9" t="s">
        <v>15</v>
      </c>
      <c r="N3" s="9">
        <f>N2-N14</f>
        <v>22</v>
      </c>
    </row>
    <row r="4" spans="1:14" ht="50.25" customHeight="1">
      <c r="A4" s="14">
        <v>1</v>
      </c>
      <c r="B4" s="14" t="s">
        <v>361</v>
      </c>
      <c r="C4" s="14">
        <v>97864</v>
      </c>
      <c r="D4" s="15" t="s">
        <v>362</v>
      </c>
      <c r="E4" s="14">
        <v>2</v>
      </c>
      <c r="F4" s="14">
        <v>0</v>
      </c>
      <c r="G4" s="14" t="s">
        <v>24</v>
      </c>
      <c r="H4" s="14" t="s">
        <v>329</v>
      </c>
      <c r="I4" s="16">
        <v>42833</v>
      </c>
      <c r="J4" s="14" t="s">
        <v>363</v>
      </c>
      <c r="K4" s="14" t="s">
        <v>364</v>
      </c>
      <c r="M4" t="s">
        <v>21</v>
      </c>
      <c r="N4">
        <f>SUMIFS(E:E,G:G,"CTT")</f>
        <v>3</v>
      </c>
    </row>
    <row r="5" spans="1:14" ht="50.25" customHeight="1">
      <c r="A5" s="10">
        <v>2</v>
      </c>
      <c r="B5" s="11" t="s">
        <v>365</v>
      </c>
      <c r="C5" s="11">
        <v>98907</v>
      </c>
      <c r="D5" s="12" t="s">
        <v>366</v>
      </c>
      <c r="E5" s="11">
        <v>4</v>
      </c>
      <c r="F5" s="11">
        <v>0</v>
      </c>
      <c r="G5" s="11" t="s">
        <v>24</v>
      </c>
      <c r="H5" s="11" t="s">
        <v>329</v>
      </c>
      <c r="I5" s="13">
        <v>42833</v>
      </c>
      <c r="J5" s="13" t="s">
        <v>367</v>
      </c>
      <c r="K5" s="10" t="s">
        <v>368</v>
      </c>
      <c r="M5" t="s">
        <v>25</v>
      </c>
      <c r="N5">
        <f>SUMIFS(E:E,G:G,"FLU")</f>
        <v>31</v>
      </c>
    </row>
    <row r="6" spans="1:14" ht="50.25" customHeight="1">
      <c r="A6" s="14">
        <v>3</v>
      </c>
      <c r="B6" s="11" t="s">
        <v>31</v>
      </c>
      <c r="C6" s="58" t="s">
        <v>369</v>
      </c>
      <c r="D6" s="12" t="s">
        <v>370</v>
      </c>
      <c r="E6" s="11">
        <v>2</v>
      </c>
      <c r="F6" s="11">
        <v>0</v>
      </c>
      <c r="G6" s="10" t="s">
        <v>24</v>
      </c>
      <c r="H6" s="14" t="s">
        <v>329</v>
      </c>
      <c r="I6" s="16">
        <v>42833</v>
      </c>
      <c r="J6" s="14" t="s">
        <v>71</v>
      </c>
      <c r="K6" s="10"/>
      <c r="M6" t="s">
        <v>30</v>
      </c>
      <c r="N6">
        <f>SUMIFS(E:E,G:G,"JCC")</f>
        <v>0</v>
      </c>
    </row>
    <row r="7" spans="1:14" ht="50.25" customHeight="1">
      <c r="A7" s="10">
        <v>4</v>
      </c>
      <c r="B7" s="11" t="s">
        <v>31</v>
      </c>
      <c r="C7" s="58" t="s">
        <v>371</v>
      </c>
      <c r="D7" s="12" t="s">
        <v>372</v>
      </c>
      <c r="E7" s="11">
        <v>2</v>
      </c>
      <c r="F7" s="11">
        <v>0</v>
      </c>
      <c r="G7" s="10" t="s">
        <v>24</v>
      </c>
      <c r="H7" s="14" t="s">
        <v>329</v>
      </c>
      <c r="I7" s="16">
        <v>42833</v>
      </c>
      <c r="J7" s="14" t="s">
        <v>71</v>
      </c>
      <c r="K7" s="10"/>
      <c r="M7" t="s">
        <v>34</v>
      </c>
      <c r="N7">
        <f>SUMIFS(E:E,G:G,"EDI")</f>
        <v>0</v>
      </c>
    </row>
    <row r="8" spans="1:14" ht="50.25" customHeight="1">
      <c r="A8" s="14">
        <v>5</v>
      </c>
      <c r="B8" s="11" t="s">
        <v>26</v>
      </c>
      <c r="C8" s="11" t="s">
        <v>373</v>
      </c>
      <c r="D8" s="12" t="s">
        <v>374</v>
      </c>
      <c r="E8" s="11">
        <v>1</v>
      </c>
      <c r="F8" s="11">
        <v>0</v>
      </c>
      <c r="G8" s="11" t="s">
        <v>24</v>
      </c>
      <c r="H8" s="11" t="s">
        <v>329</v>
      </c>
      <c r="I8" s="13">
        <v>42833</v>
      </c>
      <c r="J8" s="11" t="s">
        <v>375</v>
      </c>
      <c r="K8" s="11"/>
      <c r="M8" t="s">
        <v>37</v>
      </c>
      <c r="N8">
        <f>SUMIFS(E:E,G:G,"par")</f>
        <v>0</v>
      </c>
    </row>
    <row r="9" spans="1:14" ht="50.25" customHeight="1">
      <c r="A9" s="10">
        <v>6</v>
      </c>
      <c r="B9" s="11" t="s">
        <v>376</v>
      </c>
      <c r="C9" s="11" t="s">
        <v>377</v>
      </c>
      <c r="D9" s="12" t="s">
        <v>378</v>
      </c>
      <c r="E9" s="11">
        <v>3</v>
      </c>
      <c r="F9" s="11">
        <v>0</v>
      </c>
      <c r="G9" s="11" t="s">
        <v>24</v>
      </c>
      <c r="H9" s="11" t="s">
        <v>329</v>
      </c>
      <c r="I9" s="13">
        <v>42833</v>
      </c>
      <c r="J9" s="11" t="s">
        <v>379</v>
      </c>
      <c r="K9" s="11"/>
      <c r="M9" t="s">
        <v>38</v>
      </c>
      <c r="N9">
        <f>SUMIFS(E:E,G:G,"phi")</f>
        <v>0</v>
      </c>
    </row>
    <row r="10" spans="1:14" ht="50.25" customHeight="1">
      <c r="A10" s="14">
        <v>7</v>
      </c>
      <c r="B10" s="11" t="s">
        <v>31</v>
      </c>
      <c r="C10" s="11" t="s">
        <v>380</v>
      </c>
      <c r="D10" s="12" t="s">
        <v>381</v>
      </c>
      <c r="E10" s="11">
        <v>2</v>
      </c>
      <c r="F10" s="11">
        <v>1</v>
      </c>
      <c r="G10" s="11" t="s">
        <v>24</v>
      </c>
      <c r="H10" s="11" t="s">
        <v>329</v>
      </c>
      <c r="I10" s="13">
        <v>42833</v>
      </c>
      <c r="J10" s="13" t="s">
        <v>71</v>
      </c>
      <c r="K10" s="10"/>
      <c r="M10" t="s">
        <v>39</v>
      </c>
      <c r="N10">
        <f>SUMIFS(E:E,G:G,"BRK")</f>
        <v>4</v>
      </c>
    </row>
    <row r="11" spans="1:14" ht="50.25" customHeight="1">
      <c r="A11" s="10">
        <v>8</v>
      </c>
      <c r="B11" s="14" t="s">
        <v>382</v>
      </c>
      <c r="C11" s="14" t="s">
        <v>383</v>
      </c>
      <c r="D11" s="15" t="s">
        <v>384</v>
      </c>
      <c r="E11" s="14">
        <v>3</v>
      </c>
      <c r="F11" s="14">
        <v>0</v>
      </c>
      <c r="G11" s="14" t="s">
        <v>24</v>
      </c>
      <c r="H11" s="14" t="s">
        <v>329</v>
      </c>
      <c r="I11" s="16">
        <v>42833</v>
      </c>
      <c r="J11" s="14" t="s">
        <v>385</v>
      </c>
      <c r="K11" s="14"/>
      <c r="M11" s="22" t="s">
        <v>41</v>
      </c>
      <c r="N11" s="22">
        <f>SUMIFS(E:E,G:G,"SPC")</f>
        <v>0</v>
      </c>
    </row>
    <row r="12" spans="1:14" ht="50.25" customHeight="1">
      <c r="A12" s="14">
        <v>9</v>
      </c>
      <c r="B12" s="11" t="s">
        <v>386</v>
      </c>
      <c r="C12" s="11" t="s">
        <v>387</v>
      </c>
      <c r="D12" s="12" t="s">
        <v>388</v>
      </c>
      <c r="E12" s="11">
        <v>2</v>
      </c>
      <c r="F12" s="11">
        <v>0</v>
      </c>
      <c r="G12" s="10" t="s">
        <v>24</v>
      </c>
      <c r="H12" s="11" t="s">
        <v>329</v>
      </c>
      <c r="I12" s="13">
        <v>42833</v>
      </c>
      <c r="J12" s="11" t="s">
        <v>389</v>
      </c>
      <c r="K12" s="10"/>
      <c r="M12" s="23" t="s">
        <v>44</v>
      </c>
      <c r="N12" s="23">
        <f>SUMIFS(E:E,G:G,"H")</f>
        <v>0</v>
      </c>
    </row>
    <row r="13" spans="1:14" ht="50.25" customHeight="1">
      <c r="A13" s="10">
        <v>10</v>
      </c>
      <c r="B13" s="11" t="s">
        <v>390</v>
      </c>
      <c r="C13" s="11">
        <v>99693</v>
      </c>
      <c r="D13" s="12" t="s">
        <v>391</v>
      </c>
      <c r="E13" s="11">
        <v>1</v>
      </c>
      <c r="F13" s="11">
        <v>0</v>
      </c>
      <c r="G13" s="11" t="s">
        <v>24</v>
      </c>
      <c r="H13" s="11" t="s">
        <v>329</v>
      </c>
      <c r="I13" s="13">
        <v>42833</v>
      </c>
      <c r="J13" s="13" t="s">
        <v>392</v>
      </c>
      <c r="K13" s="10"/>
      <c r="M13" s="23"/>
      <c r="N13" s="23"/>
    </row>
    <row r="14" spans="1:14" ht="50.25" customHeight="1">
      <c r="A14" s="14">
        <v>11</v>
      </c>
      <c r="B14" s="14" t="s">
        <v>393</v>
      </c>
      <c r="C14" s="14">
        <v>171432</v>
      </c>
      <c r="D14" s="61" t="s">
        <v>394</v>
      </c>
      <c r="E14" s="14">
        <v>2</v>
      </c>
      <c r="F14" s="14">
        <v>0</v>
      </c>
      <c r="G14" s="14" t="s">
        <v>103</v>
      </c>
      <c r="H14" s="14" t="s">
        <v>329</v>
      </c>
      <c r="I14" s="16">
        <v>42833</v>
      </c>
      <c r="J14" s="14" t="s">
        <v>395</v>
      </c>
      <c r="K14" s="14"/>
      <c r="M14" s="24" t="s">
        <v>50</v>
      </c>
      <c r="N14" s="24">
        <f>SUM(M4:N12)</f>
        <v>38</v>
      </c>
    </row>
    <row r="15" spans="1:14" ht="50.25" customHeight="1">
      <c r="A15" s="10">
        <v>12</v>
      </c>
      <c r="B15" s="14" t="s">
        <v>31</v>
      </c>
      <c r="C15" s="14" t="s">
        <v>396</v>
      </c>
      <c r="D15" s="61" t="s">
        <v>397</v>
      </c>
      <c r="E15" s="14">
        <v>1</v>
      </c>
      <c r="F15" s="14">
        <v>0</v>
      </c>
      <c r="G15" s="14" t="s">
        <v>19</v>
      </c>
      <c r="H15" s="14" t="s">
        <v>329</v>
      </c>
      <c r="I15" s="16">
        <v>42833</v>
      </c>
      <c r="J15" s="14" t="s">
        <v>71</v>
      </c>
      <c r="K15" s="14"/>
    </row>
    <row r="16" spans="1:14" ht="50.25" customHeight="1">
      <c r="A16" s="14">
        <v>13</v>
      </c>
      <c r="B16" s="14" t="s">
        <v>31</v>
      </c>
      <c r="C16" s="14" t="s">
        <v>398</v>
      </c>
      <c r="D16" s="61" t="s">
        <v>399</v>
      </c>
      <c r="E16" s="14">
        <v>2</v>
      </c>
      <c r="F16" s="14">
        <v>0</v>
      </c>
      <c r="G16" s="14" t="s">
        <v>19</v>
      </c>
      <c r="H16" s="14" t="s">
        <v>329</v>
      </c>
      <c r="I16" s="16">
        <v>42833</v>
      </c>
      <c r="J16" s="14" t="s">
        <v>71</v>
      </c>
      <c r="K16" s="14"/>
      <c r="M16" s="60" t="s">
        <v>357</v>
      </c>
    </row>
    <row r="17" spans="1:13" ht="50.25" customHeight="1">
      <c r="A17" s="10">
        <v>14</v>
      </c>
      <c r="B17" s="14" t="s">
        <v>31</v>
      </c>
      <c r="C17" s="14" t="s">
        <v>400</v>
      </c>
      <c r="D17" s="61" t="s">
        <v>401</v>
      </c>
      <c r="E17" s="14">
        <v>3</v>
      </c>
      <c r="F17" s="14">
        <v>0</v>
      </c>
      <c r="G17" s="14" t="s">
        <v>24</v>
      </c>
      <c r="H17" s="14" t="s">
        <v>329</v>
      </c>
      <c r="I17" s="16">
        <v>42833</v>
      </c>
      <c r="J17" s="14" t="s">
        <v>71</v>
      </c>
      <c r="K17" s="14"/>
      <c r="M17" s="60" t="s">
        <v>358</v>
      </c>
    </row>
    <row r="18" spans="1:13" ht="50.25" customHeight="1">
      <c r="A18" s="14">
        <v>15</v>
      </c>
      <c r="B18" s="11" t="s">
        <v>402</v>
      </c>
      <c r="C18" s="11" t="s">
        <v>403</v>
      </c>
      <c r="D18" s="12" t="s">
        <v>404</v>
      </c>
      <c r="E18" s="11">
        <v>2</v>
      </c>
      <c r="F18" s="11">
        <v>0</v>
      </c>
      <c r="G18" s="11" t="s">
        <v>24</v>
      </c>
      <c r="H18" s="11" t="s">
        <v>329</v>
      </c>
      <c r="I18" s="13">
        <v>42833</v>
      </c>
      <c r="J18" s="11" t="s">
        <v>405</v>
      </c>
      <c r="K18" s="11"/>
      <c r="M18" t="s">
        <v>359</v>
      </c>
    </row>
    <row r="19" spans="1:13" ht="50.25" customHeight="1">
      <c r="A19" s="10">
        <v>16</v>
      </c>
      <c r="B19" s="11" t="s">
        <v>31</v>
      </c>
      <c r="C19" s="11" t="s">
        <v>406</v>
      </c>
      <c r="D19" s="12" t="s">
        <v>407</v>
      </c>
      <c r="E19" s="11">
        <v>2</v>
      </c>
      <c r="F19" s="11">
        <v>0</v>
      </c>
      <c r="G19" s="11" t="s">
        <v>103</v>
      </c>
      <c r="H19" s="11" t="s">
        <v>329</v>
      </c>
      <c r="I19" s="13">
        <v>42833</v>
      </c>
      <c r="J19" s="13" t="s">
        <v>71</v>
      </c>
      <c r="K19" s="10"/>
      <c r="M19" t="s">
        <v>1582</v>
      </c>
    </row>
    <row r="20" spans="1:13" ht="50.25" customHeight="1">
      <c r="A20" s="17">
        <v>17</v>
      </c>
      <c r="B20" s="14" t="s">
        <v>26</v>
      </c>
      <c r="C20" s="14" t="s">
        <v>408</v>
      </c>
      <c r="D20" s="15" t="s">
        <v>409</v>
      </c>
      <c r="E20" s="14">
        <v>3</v>
      </c>
      <c r="F20" s="14">
        <v>0</v>
      </c>
      <c r="G20" s="14" t="s">
        <v>24</v>
      </c>
      <c r="H20" s="14" t="s">
        <v>329</v>
      </c>
      <c r="I20" s="16">
        <v>42833</v>
      </c>
      <c r="J20" s="14" t="s">
        <v>410</v>
      </c>
      <c r="K20" s="14"/>
    </row>
    <row r="21" spans="1:13" ht="50.25" customHeight="1">
      <c r="A21" s="141">
        <v>18</v>
      </c>
      <c r="B21" s="89" t="s">
        <v>961</v>
      </c>
      <c r="C21" s="89" t="s">
        <v>962</v>
      </c>
      <c r="D21" s="90" t="s">
        <v>963</v>
      </c>
      <c r="E21" s="89">
        <v>1</v>
      </c>
      <c r="F21" s="89">
        <v>0</v>
      </c>
      <c r="G21" s="89" t="s">
        <v>24</v>
      </c>
      <c r="H21" s="89" t="s">
        <v>329</v>
      </c>
      <c r="I21" s="91">
        <v>42833</v>
      </c>
      <c r="J21" s="89" t="s">
        <v>964</v>
      </c>
      <c r="K21" s="141"/>
    </row>
    <row r="22" spans="1:13" ht="50.25" customHeight="1">
      <c r="A22" s="14"/>
      <c r="B22" s="11"/>
      <c r="C22" s="58"/>
      <c r="D22" s="12"/>
      <c r="E22" s="11"/>
      <c r="F22" s="11"/>
      <c r="G22" s="10"/>
      <c r="H22" s="14"/>
      <c r="I22" s="16"/>
      <c r="J22" s="14"/>
      <c r="K22" s="10"/>
    </row>
    <row r="23" spans="1:13" ht="50.25" customHeight="1">
      <c r="A23" s="10"/>
      <c r="B23" s="11"/>
      <c r="C23" s="58"/>
      <c r="D23" s="12"/>
      <c r="E23" s="11"/>
      <c r="F23" s="11"/>
      <c r="G23" s="10"/>
      <c r="H23" s="14"/>
      <c r="I23" s="16"/>
      <c r="J23" s="14"/>
      <c r="K23" s="10"/>
    </row>
    <row r="24" spans="1:13" ht="50.25" customHeight="1">
      <c r="A24" s="14"/>
      <c r="B24" s="11"/>
      <c r="C24" s="11"/>
      <c r="D24" s="12"/>
      <c r="E24" s="11"/>
      <c r="F24" s="11"/>
      <c r="G24" s="11"/>
      <c r="H24" s="11"/>
      <c r="I24" s="13"/>
      <c r="J24" s="11"/>
      <c r="K24" s="11"/>
    </row>
    <row r="25" spans="1:13" ht="50.25" customHeight="1">
      <c r="A25" s="10"/>
      <c r="B25" s="11"/>
      <c r="C25" s="11"/>
      <c r="D25" s="12"/>
      <c r="E25" s="11"/>
      <c r="F25" s="11"/>
      <c r="G25" s="11"/>
      <c r="H25" s="11"/>
      <c r="I25" s="13"/>
      <c r="J25" s="13"/>
      <c r="K25" s="10"/>
    </row>
    <row r="26" spans="1:13" ht="50.25" customHeight="1">
      <c r="A26" s="10"/>
      <c r="B26" s="11"/>
      <c r="C26" s="11"/>
      <c r="D26" s="12"/>
      <c r="E26" s="11"/>
      <c r="F26" s="11"/>
      <c r="G26" s="11"/>
      <c r="H26" s="11"/>
      <c r="I26" s="13"/>
      <c r="J26" s="13"/>
      <c r="K26" s="10"/>
    </row>
    <row r="27" spans="1:13" ht="50.25" customHeight="1">
      <c r="A27" s="10"/>
      <c r="B27" s="11"/>
      <c r="C27" s="11"/>
      <c r="D27" s="12"/>
      <c r="E27" s="11"/>
      <c r="F27" s="11"/>
      <c r="G27" s="10"/>
      <c r="H27" s="11"/>
      <c r="I27" s="11"/>
      <c r="J27" s="11"/>
      <c r="K27" s="10"/>
    </row>
    <row r="28" spans="1:13" ht="50.25" customHeight="1">
      <c r="A28" s="10"/>
      <c r="B28" s="11"/>
      <c r="C28" s="11"/>
      <c r="D28" s="12"/>
      <c r="E28" s="11"/>
      <c r="F28" s="11"/>
      <c r="G28" s="10"/>
      <c r="H28" s="11"/>
      <c r="I28" s="11"/>
      <c r="J28" s="11"/>
      <c r="K28" s="10"/>
    </row>
    <row r="29" spans="1:13" ht="50.25" customHeight="1">
      <c r="A29" s="10"/>
      <c r="B29" s="11"/>
      <c r="C29" s="11"/>
      <c r="D29" s="12"/>
      <c r="E29" s="11"/>
      <c r="F29" s="11"/>
      <c r="G29" s="10"/>
      <c r="H29" s="11"/>
      <c r="I29" s="11"/>
      <c r="J29" s="11"/>
      <c r="K29" s="10"/>
    </row>
  </sheetData>
  <customSheetViews>
    <customSheetView guid="{AA44E4F0-677A-F74C-AC1B-ACAC8B70C1FF}" scale="70" topLeftCell="A4">
      <selection activeCell="J24" sqref="J24"/>
      <pageSetup paperSize="9" orientation="portrait"/>
    </customSheetView>
    <customSheetView guid="{5246E692-162D-4111-9D4A-F15DE95A35DE}" scale="70" topLeftCell="A10">
      <selection activeCell="M19" sqref="M19"/>
      <pageSetup paperSize="9" orientation="portrait"/>
    </customSheetView>
    <customSheetView guid="{41CE7307-71A6-4591-8A98-2D119D51401C}" scale="70" topLeftCell="A13">
      <selection activeCell="H26" sqref="H26"/>
      <pageSetup paperSize="9" orientation="portrait"/>
    </customSheetView>
    <customSheetView guid="{B59CC80C-E336-4CC7-9648-E1EA96701BC7}" scale="70" topLeftCell="A10">
      <selection activeCell="D13" sqref="D13"/>
      <pageSetup paperSize="9" orientation="portrait"/>
    </customSheetView>
    <customSheetView guid="{8565FD63-AFC0-4175-82F0-0C259B8EF6A2}" scale="70" topLeftCell="B1">
      <selection activeCell="K5" sqref="K5"/>
      <pageSetup paperSize="9" orientation="portrait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0" zoomScaleNormal="80" zoomScalePageLayoutView="80" workbookViewId="0">
      <selection activeCell="E15" sqref="E15"/>
    </sheetView>
  </sheetViews>
  <sheetFormatPr baseColWidth="10" defaultColWidth="8.83203125" defaultRowHeight="45.75" customHeight="1" x14ac:dyDescent="0"/>
  <cols>
    <col min="2" max="2" width="25.5" customWidth="1"/>
    <col min="3" max="3" width="25.33203125" customWidth="1"/>
    <col min="4" max="4" width="21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5.75" customHeight="1" thickBot="1">
      <c r="A1" s="757" t="s">
        <v>0</v>
      </c>
      <c r="B1" s="758"/>
      <c r="C1" s="758"/>
      <c r="D1" s="758"/>
      <c r="E1" s="758"/>
      <c r="F1" s="758"/>
      <c r="G1" s="758" t="s">
        <v>411</v>
      </c>
      <c r="H1" s="758"/>
      <c r="I1" s="758"/>
      <c r="J1" s="760"/>
      <c r="K1" s="761"/>
    </row>
    <row r="2" spans="1:14" ht="45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14</v>
      </c>
    </row>
    <row r="3" spans="1:14" ht="45.75" customHeight="1">
      <c r="A3" s="14">
        <v>1</v>
      </c>
      <c r="B3" s="14" t="s">
        <v>412</v>
      </c>
      <c r="C3" s="14">
        <v>98014</v>
      </c>
      <c r="D3" s="15" t="s">
        <v>413</v>
      </c>
      <c r="E3" s="14">
        <v>2</v>
      </c>
      <c r="F3" s="14">
        <v>1</v>
      </c>
      <c r="G3" s="14" t="s">
        <v>19</v>
      </c>
      <c r="H3" s="14" t="s">
        <v>414</v>
      </c>
      <c r="I3" s="16">
        <v>42833</v>
      </c>
      <c r="J3" s="14" t="s">
        <v>415</v>
      </c>
      <c r="K3" s="14" t="s">
        <v>416</v>
      </c>
      <c r="M3" s="9" t="s">
        <v>15</v>
      </c>
      <c r="N3" s="9">
        <f>N2-N14</f>
        <v>2</v>
      </c>
    </row>
    <row r="4" spans="1:14" ht="45.75" customHeight="1">
      <c r="A4" s="10">
        <v>2</v>
      </c>
      <c r="B4" s="11" t="s">
        <v>417</v>
      </c>
      <c r="C4" s="11" t="s">
        <v>418</v>
      </c>
      <c r="D4" s="12" t="s">
        <v>419</v>
      </c>
      <c r="E4" s="11">
        <v>2</v>
      </c>
      <c r="F4" s="11">
        <v>1</v>
      </c>
      <c r="G4" s="11" t="s">
        <v>24</v>
      </c>
      <c r="H4" s="14" t="s">
        <v>414</v>
      </c>
      <c r="I4" s="16">
        <v>42833</v>
      </c>
      <c r="J4" s="13" t="s">
        <v>420</v>
      </c>
      <c r="K4" s="11" t="s">
        <v>421</v>
      </c>
      <c r="M4" t="s">
        <v>21</v>
      </c>
      <c r="N4">
        <f>SUMIFS(E:E,G:G,"CTT")</f>
        <v>2</v>
      </c>
    </row>
    <row r="5" spans="1:14" ht="45.75" customHeight="1">
      <c r="A5" s="14">
        <v>3</v>
      </c>
      <c r="B5" s="11" t="s">
        <v>402</v>
      </c>
      <c r="C5" s="11" t="s">
        <v>422</v>
      </c>
      <c r="D5" s="12" t="s">
        <v>423</v>
      </c>
      <c r="E5" s="11">
        <v>1</v>
      </c>
      <c r="F5" s="11">
        <v>1</v>
      </c>
      <c r="G5" s="11" t="s">
        <v>24</v>
      </c>
      <c r="H5" s="11" t="s">
        <v>414</v>
      </c>
      <c r="I5" s="13">
        <v>42833</v>
      </c>
      <c r="J5" s="13" t="s">
        <v>424</v>
      </c>
      <c r="K5" s="11" t="s">
        <v>425</v>
      </c>
      <c r="M5" t="s">
        <v>25</v>
      </c>
      <c r="N5">
        <f>SUMIFS(E:E,G:G,"FLU")</f>
        <v>6</v>
      </c>
    </row>
    <row r="6" spans="1:14" ht="45.75" customHeight="1">
      <c r="A6" s="10">
        <v>4</v>
      </c>
      <c r="B6" s="11" t="s">
        <v>426</v>
      </c>
      <c r="C6" s="11" t="s">
        <v>427</v>
      </c>
      <c r="D6" s="12" t="s">
        <v>428</v>
      </c>
      <c r="E6" s="11">
        <v>3</v>
      </c>
      <c r="F6" s="11">
        <v>1</v>
      </c>
      <c r="G6" s="11" t="s">
        <v>24</v>
      </c>
      <c r="H6" s="11" t="s">
        <v>414</v>
      </c>
      <c r="I6" s="13">
        <v>42833</v>
      </c>
      <c r="J6" s="11" t="s">
        <v>429</v>
      </c>
      <c r="K6" s="43"/>
      <c r="M6" t="s">
        <v>30</v>
      </c>
      <c r="N6">
        <f>SUMIFS(E:E,G:G,"JCC")</f>
        <v>0</v>
      </c>
    </row>
    <row r="7" spans="1:14" ht="45.75" customHeight="1">
      <c r="A7" s="14">
        <v>5</v>
      </c>
      <c r="B7" s="11" t="s">
        <v>430</v>
      </c>
      <c r="C7" s="11" t="s">
        <v>431</v>
      </c>
      <c r="D7" s="12" t="s">
        <v>432</v>
      </c>
      <c r="E7" s="11">
        <v>4</v>
      </c>
      <c r="F7" s="11">
        <v>1</v>
      </c>
      <c r="G7" s="11" t="s">
        <v>267</v>
      </c>
      <c r="H7" s="11" t="s">
        <v>414</v>
      </c>
      <c r="I7" s="13">
        <v>42833</v>
      </c>
      <c r="J7" s="14" t="s">
        <v>433</v>
      </c>
      <c r="K7" s="17" t="s">
        <v>434</v>
      </c>
      <c r="M7" t="s">
        <v>34</v>
      </c>
      <c r="N7">
        <f>SUMIFS(E:E,G:G,"EDI")</f>
        <v>4</v>
      </c>
    </row>
    <row r="8" spans="1:14" ht="45.75" customHeight="1">
      <c r="A8" s="17"/>
      <c r="B8" s="14"/>
      <c r="C8" s="14"/>
      <c r="D8" s="15"/>
      <c r="E8" s="14"/>
      <c r="F8" s="14"/>
      <c r="G8" s="14"/>
      <c r="H8" s="14"/>
      <c r="I8" s="14"/>
      <c r="J8" s="14"/>
      <c r="K8" s="17"/>
      <c r="M8" t="s">
        <v>37</v>
      </c>
      <c r="N8">
        <f>SUMIFS(E:E,G:G,"par")</f>
        <v>0</v>
      </c>
    </row>
    <row r="9" spans="1:14" ht="45.75" customHeight="1">
      <c r="A9" s="10"/>
      <c r="B9" s="11"/>
      <c r="C9" s="11"/>
      <c r="D9" s="12"/>
      <c r="E9" s="11"/>
      <c r="F9" s="11"/>
      <c r="G9" s="11"/>
      <c r="H9" s="11"/>
      <c r="I9" s="13"/>
      <c r="J9" s="13"/>
      <c r="K9" s="10"/>
      <c r="M9" t="s">
        <v>38</v>
      </c>
      <c r="N9">
        <f>SUMIFS(E:E,G:G,"phi")</f>
        <v>0</v>
      </c>
    </row>
    <row r="10" spans="1:14" ht="45.75" customHeight="1">
      <c r="A10" s="10"/>
      <c r="B10" s="11"/>
      <c r="C10" s="11"/>
      <c r="D10" s="12"/>
      <c r="E10" s="59">
        <f>SUM(E3:E9)</f>
        <v>12</v>
      </c>
      <c r="F10" s="11"/>
      <c r="G10" s="10"/>
      <c r="H10" s="11"/>
      <c r="I10" s="62"/>
      <c r="J10" s="11"/>
      <c r="K10" s="10"/>
      <c r="M10" t="s">
        <v>39</v>
      </c>
      <c r="N10">
        <f>SUMIFS(E:E,G:G,"BRK")</f>
        <v>0</v>
      </c>
    </row>
    <row r="11" spans="1:14" ht="45.75" customHeight="1">
      <c r="A11" s="10"/>
      <c r="B11" s="11"/>
      <c r="C11" s="11"/>
      <c r="D11" s="12"/>
      <c r="E11" s="11"/>
      <c r="F11" s="11"/>
      <c r="G11" s="10"/>
      <c r="H11" s="11"/>
      <c r="I11" s="11"/>
      <c r="J11" s="11"/>
      <c r="K11" s="10"/>
      <c r="M11" s="22" t="s">
        <v>41</v>
      </c>
      <c r="N11" s="22">
        <f>SUMIFS(E:E,G:G,"SPC")</f>
        <v>0</v>
      </c>
    </row>
    <row r="12" spans="1:14" ht="45.75" customHeight="1">
      <c r="A12" s="11"/>
      <c r="B12" s="11"/>
      <c r="C12" s="11"/>
      <c r="D12" s="12"/>
      <c r="E12" s="11"/>
      <c r="F12" s="11"/>
      <c r="G12" s="11"/>
      <c r="H12" s="11"/>
      <c r="I12" s="62"/>
      <c r="J12" s="11"/>
      <c r="K12" s="11"/>
      <c r="M12" s="23" t="s">
        <v>44</v>
      </c>
      <c r="N12" s="23">
        <f>SUMIFS(E:E,G:G,"H")</f>
        <v>0</v>
      </c>
    </row>
    <row r="13" spans="1:14" ht="45.75" customHeight="1">
      <c r="A13" s="11"/>
      <c r="B13" s="11"/>
      <c r="C13" s="11"/>
      <c r="D13" s="12"/>
      <c r="E13" s="11"/>
      <c r="F13" s="11"/>
      <c r="G13" s="11"/>
      <c r="H13" s="11"/>
      <c r="I13" s="11"/>
      <c r="J13" s="14"/>
      <c r="K13" s="14"/>
      <c r="M13" s="23"/>
      <c r="N13" s="23"/>
    </row>
    <row r="14" spans="1:14" ht="45.75" customHeight="1">
      <c r="A14" s="14"/>
      <c r="B14" s="14"/>
      <c r="C14" s="14"/>
      <c r="D14" s="15"/>
      <c r="E14" s="14"/>
      <c r="F14" s="14"/>
      <c r="G14" s="14"/>
      <c r="H14" s="14"/>
      <c r="I14" s="14"/>
      <c r="J14" s="14"/>
      <c r="K14" s="14"/>
      <c r="M14" s="24" t="s">
        <v>50</v>
      </c>
      <c r="N14" s="24">
        <f>SUM(M4:N12)</f>
        <v>12</v>
      </c>
    </row>
    <row r="15" spans="1:14" ht="45.75" customHeight="1">
      <c r="A15" s="17"/>
      <c r="B15" s="14"/>
      <c r="C15" s="14"/>
      <c r="D15" s="15"/>
      <c r="E15" s="14"/>
      <c r="F15" s="14"/>
      <c r="G15" s="14"/>
      <c r="H15" s="14"/>
      <c r="I15" s="14"/>
      <c r="J15" s="14"/>
      <c r="K15" s="17"/>
    </row>
    <row r="16" spans="1:14" ht="45.75" customHeight="1">
      <c r="A16" s="10"/>
      <c r="B16" s="11"/>
      <c r="C16" s="11"/>
      <c r="D16" s="12"/>
      <c r="E16" s="11"/>
      <c r="F16" s="11"/>
      <c r="G16" s="10"/>
      <c r="H16" s="11"/>
      <c r="I16" s="11"/>
      <c r="J16" s="11"/>
      <c r="K16" s="10"/>
    </row>
  </sheetData>
  <customSheetViews>
    <customSheetView guid="{AA44E4F0-677A-F74C-AC1B-ACAC8B70C1FF}" scale="80">
      <selection activeCell="E15" sqref="E15"/>
      <pageSetup scale="36" orientation="portrait"/>
    </customSheetView>
    <customSheetView guid="{5246E692-162D-4111-9D4A-F15DE95A35DE}" scale="80">
      <selection activeCell="G24" sqref="G24"/>
      <pageSetup scale="36" orientation="portrait"/>
    </customSheetView>
    <customSheetView guid="{41CE7307-71A6-4591-8A98-2D119D51401C}" scale="80">
      <selection activeCell="G24" sqref="G24"/>
      <pageSetup scale="36" orientation="portrait"/>
    </customSheetView>
    <customSheetView guid="{B59CC80C-E336-4CC7-9648-E1EA96701BC7}" scale="80" showPageBreaks="1">
      <selection activeCell="E15" sqref="E15"/>
      <pageSetup scale="36" orientation="portrait"/>
    </customSheetView>
    <customSheetView guid="{8565FD63-AFC0-4175-82F0-0C259B8EF6A2}" scale="80">
      <selection activeCell="D12" sqref="D12"/>
      <pageSetup scale="36" orientation="portrait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90" zoomScalePageLayoutView="90" workbookViewId="0">
      <selection activeCell="D22" sqref="D22"/>
    </sheetView>
  </sheetViews>
  <sheetFormatPr baseColWidth="10" defaultColWidth="8.83203125" defaultRowHeight="33" customHeight="1" x14ac:dyDescent="0"/>
  <cols>
    <col min="2" max="2" width="26.33203125" customWidth="1"/>
    <col min="3" max="3" width="31.5" customWidth="1"/>
    <col min="4" max="4" width="31" customWidth="1"/>
    <col min="5" max="5" width="10.5" customWidth="1"/>
    <col min="6" max="6" width="10.33203125" customWidth="1"/>
    <col min="7" max="7" width="15.1640625" customWidth="1"/>
    <col min="8" max="8" width="16.6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" customHeight="1" thickBot="1">
      <c r="A1" s="757" t="s">
        <v>0</v>
      </c>
      <c r="B1" s="758"/>
      <c r="C1" s="758"/>
      <c r="D1" s="758"/>
      <c r="E1" s="758"/>
      <c r="F1" s="758"/>
      <c r="G1" s="758" t="s">
        <v>435</v>
      </c>
      <c r="H1" s="758"/>
      <c r="I1" s="758"/>
      <c r="J1" s="760"/>
      <c r="K1" s="761"/>
    </row>
    <row r="2" spans="1:14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33" customHeight="1">
      <c r="A3" s="17">
        <v>1</v>
      </c>
      <c r="B3" s="14" t="s">
        <v>436</v>
      </c>
      <c r="C3" s="14" t="s">
        <v>437</v>
      </c>
      <c r="D3" s="15" t="s">
        <v>438</v>
      </c>
      <c r="E3" s="14">
        <v>3</v>
      </c>
      <c r="F3" s="14">
        <v>1</v>
      </c>
      <c r="G3" s="14" t="s">
        <v>19</v>
      </c>
      <c r="H3" s="14" t="s">
        <v>439</v>
      </c>
      <c r="I3" s="16">
        <v>42833</v>
      </c>
      <c r="J3" s="11" t="s">
        <v>440</v>
      </c>
      <c r="K3" s="17"/>
      <c r="M3" s="9" t="s">
        <v>15</v>
      </c>
      <c r="N3" s="9">
        <f>N2-N14</f>
        <v>14</v>
      </c>
    </row>
    <row r="4" spans="1:14" ht="33" customHeight="1">
      <c r="A4" s="10">
        <v>2</v>
      </c>
      <c r="B4" s="11" t="s">
        <v>31</v>
      </c>
      <c r="C4" s="11" t="s">
        <v>441</v>
      </c>
      <c r="D4" s="12" t="s">
        <v>442</v>
      </c>
      <c r="E4" s="11">
        <v>2</v>
      </c>
      <c r="F4" s="11">
        <v>1</v>
      </c>
      <c r="G4" s="11" t="s">
        <v>103</v>
      </c>
      <c r="H4" s="11" t="s">
        <v>439</v>
      </c>
      <c r="I4" s="13">
        <v>42833</v>
      </c>
      <c r="J4" s="11" t="s">
        <v>71</v>
      </c>
      <c r="K4" s="63"/>
      <c r="M4" t="s">
        <v>21</v>
      </c>
      <c r="N4">
        <f>SUMIFS(E:E,G:G,"CTT")</f>
        <v>12</v>
      </c>
    </row>
    <row r="5" spans="1:14" ht="33" customHeight="1">
      <c r="A5" s="17">
        <v>3</v>
      </c>
      <c r="B5" s="11" t="s">
        <v>16</v>
      </c>
      <c r="C5" s="11" t="s">
        <v>443</v>
      </c>
      <c r="D5" s="28" t="s">
        <v>444</v>
      </c>
      <c r="E5" s="11">
        <v>6</v>
      </c>
      <c r="F5" s="11">
        <v>2</v>
      </c>
      <c r="G5" s="11" t="s">
        <v>19</v>
      </c>
      <c r="H5" s="14" t="s">
        <v>439</v>
      </c>
      <c r="I5" s="13">
        <v>42833</v>
      </c>
      <c r="J5" s="11" t="s">
        <v>445</v>
      </c>
      <c r="K5" s="27" t="s">
        <v>446</v>
      </c>
      <c r="M5" t="s">
        <v>25</v>
      </c>
      <c r="N5">
        <f>SUMIFS(E:E,G:G,"FLU")</f>
        <v>28</v>
      </c>
    </row>
    <row r="6" spans="1:14" ht="33" customHeight="1">
      <c r="A6" s="10">
        <v>4</v>
      </c>
      <c r="B6" s="11" t="s">
        <v>447</v>
      </c>
      <c r="C6" s="11">
        <v>99380</v>
      </c>
      <c r="D6" s="64">
        <v>6463015916</v>
      </c>
      <c r="E6" s="11">
        <v>2</v>
      </c>
      <c r="F6" s="11">
        <v>1</v>
      </c>
      <c r="G6" s="11" t="s">
        <v>24</v>
      </c>
      <c r="H6" s="11" t="s">
        <v>439</v>
      </c>
      <c r="I6" s="13">
        <v>42833</v>
      </c>
      <c r="J6" s="11" t="s">
        <v>448</v>
      </c>
      <c r="K6" s="58" t="s">
        <v>449</v>
      </c>
      <c r="M6" t="s">
        <v>30</v>
      </c>
      <c r="N6">
        <f>SUMIFS(E:E,G:G,"JCC")</f>
        <v>0</v>
      </c>
    </row>
    <row r="7" spans="1:14" ht="33" customHeight="1">
      <c r="A7" s="17">
        <v>5</v>
      </c>
      <c r="B7" s="14" t="s">
        <v>450</v>
      </c>
      <c r="C7" s="14" t="s">
        <v>451</v>
      </c>
      <c r="D7" s="15" t="s">
        <v>452</v>
      </c>
      <c r="E7" s="14">
        <v>3</v>
      </c>
      <c r="F7" s="14">
        <v>1</v>
      </c>
      <c r="G7" s="14" t="s">
        <v>24</v>
      </c>
      <c r="H7" s="14" t="s">
        <v>439</v>
      </c>
      <c r="I7" s="16">
        <v>42833</v>
      </c>
      <c r="J7" s="14" t="s">
        <v>453</v>
      </c>
      <c r="K7" s="36" t="s">
        <v>454</v>
      </c>
      <c r="M7" t="s">
        <v>34</v>
      </c>
      <c r="N7">
        <f>SUMIFS(E:E,G:G,"EDI")</f>
        <v>0</v>
      </c>
    </row>
    <row r="8" spans="1:14" ht="33" customHeight="1">
      <c r="A8" s="10">
        <v>6</v>
      </c>
      <c r="B8" s="14" t="s">
        <v>455</v>
      </c>
      <c r="C8" s="14" t="s">
        <v>456</v>
      </c>
      <c r="D8" s="15" t="s">
        <v>457</v>
      </c>
      <c r="E8" s="14">
        <v>4</v>
      </c>
      <c r="F8" s="14">
        <v>1</v>
      </c>
      <c r="G8" s="14" t="s">
        <v>24</v>
      </c>
      <c r="H8" s="11" t="s">
        <v>439</v>
      </c>
      <c r="I8" s="13">
        <v>42833</v>
      </c>
      <c r="J8" s="14" t="s">
        <v>458</v>
      </c>
      <c r="K8" s="36" t="s">
        <v>459</v>
      </c>
      <c r="L8" s="65"/>
      <c r="M8" t="s">
        <v>37</v>
      </c>
      <c r="N8">
        <f>SUMIFS(E:E,G:G,"par")</f>
        <v>0</v>
      </c>
    </row>
    <row r="9" spans="1:14" ht="33" customHeight="1">
      <c r="A9" s="35">
        <v>7</v>
      </c>
      <c r="B9" s="11" t="s">
        <v>460</v>
      </c>
      <c r="C9" s="11">
        <v>99400</v>
      </c>
      <c r="D9" s="12" t="s">
        <v>461</v>
      </c>
      <c r="E9" s="11">
        <v>2</v>
      </c>
      <c r="F9" s="11">
        <v>1</v>
      </c>
      <c r="G9" s="11" t="s">
        <v>24</v>
      </c>
      <c r="H9" s="11" t="s">
        <v>439</v>
      </c>
      <c r="I9" s="13">
        <v>42833</v>
      </c>
      <c r="J9" s="13" t="s">
        <v>462</v>
      </c>
      <c r="K9" s="58" t="s">
        <v>99</v>
      </c>
      <c r="M9" t="s">
        <v>38</v>
      </c>
      <c r="N9">
        <f>SUMIFS(E:E,G:G,"phi")</f>
        <v>0</v>
      </c>
    </row>
    <row r="10" spans="1:14" ht="33" customHeight="1">
      <c r="A10" s="10">
        <v>8</v>
      </c>
      <c r="B10" s="11" t="s">
        <v>402</v>
      </c>
      <c r="C10" s="11" t="s">
        <v>463</v>
      </c>
      <c r="D10" s="12" t="s">
        <v>464</v>
      </c>
      <c r="E10" s="11">
        <v>3</v>
      </c>
      <c r="F10" s="11">
        <v>1</v>
      </c>
      <c r="G10" s="11" t="s">
        <v>24</v>
      </c>
      <c r="H10" s="11" t="s">
        <v>439</v>
      </c>
      <c r="I10" s="13">
        <v>42833</v>
      </c>
      <c r="J10" s="11" t="s">
        <v>465</v>
      </c>
      <c r="K10" s="11" t="s">
        <v>466</v>
      </c>
      <c r="M10" t="s">
        <v>39</v>
      </c>
      <c r="N10">
        <f>SUMIFS(E:E,G:G,"BRK")</f>
        <v>2</v>
      </c>
    </row>
    <row r="11" spans="1:14" ht="33" customHeight="1">
      <c r="A11" s="35">
        <v>9</v>
      </c>
      <c r="B11" s="11" t="s">
        <v>467</v>
      </c>
      <c r="C11" s="11" t="s">
        <v>468</v>
      </c>
      <c r="D11" s="12" t="s">
        <v>469</v>
      </c>
      <c r="E11" s="11">
        <v>1</v>
      </c>
      <c r="F11" s="11">
        <v>1</v>
      </c>
      <c r="G11" s="11" t="s">
        <v>24</v>
      </c>
      <c r="H11" s="11" t="s">
        <v>439</v>
      </c>
      <c r="I11" s="13">
        <v>42833</v>
      </c>
      <c r="J11" s="11" t="s">
        <v>470</v>
      </c>
      <c r="K11" s="11" t="s">
        <v>471</v>
      </c>
      <c r="M11" s="22" t="s">
        <v>41</v>
      </c>
      <c r="N11" s="22">
        <f>SUMIFS(E:E,G:G,"SPC")</f>
        <v>0</v>
      </c>
    </row>
    <row r="12" spans="1:14" ht="33" customHeight="1">
      <c r="A12" s="10">
        <v>10</v>
      </c>
      <c r="B12" s="11" t="s">
        <v>31</v>
      </c>
      <c r="C12" s="11" t="s">
        <v>472</v>
      </c>
      <c r="D12" s="12" t="s">
        <v>473</v>
      </c>
      <c r="E12" s="11">
        <v>3</v>
      </c>
      <c r="F12" s="11">
        <v>1</v>
      </c>
      <c r="G12" s="33" t="s">
        <v>19</v>
      </c>
      <c r="H12" s="11" t="s">
        <v>439</v>
      </c>
      <c r="I12" s="13">
        <v>42833</v>
      </c>
      <c r="J12" s="11" t="s">
        <v>71</v>
      </c>
      <c r="K12" s="35"/>
      <c r="M12" s="23" t="s">
        <v>44</v>
      </c>
      <c r="N12" s="23">
        <f>SUMIFS(E:E,G:G,"H")</f>
        <v>0</v>
      </c>
    </row>
    <row r="13" spans="1:14" ht="33" customHeight="1">
      <c r="A13" s="35">
        <v>11</v>
      </c>
      <c r="B13" s="11" t="s">
        <v>31</v>
      </c>
      <c r="C13" s="66" t="s">
        <v>474</v>
      </c>
      <c r="D13" s="12" t="s">
        <v>475</v>
      </c>
      <c r="E13" s="11">
        <v>2</v>
      </c>
      <c r="F13" s="11">
        <v>1</v>
      </c>
      <c r="G13" s="11" t="s">
        <v>24</v>
      </c>
      <c r="H13" s="11" t="s">
        <v>439</v>
      </c>
      <c r="I13" s="13">
        <v>42833</v>
      </c>
      <c r="J13" s="11" t="s">
        <v>71</v>
      </c>
      <c r="K13" s="67"/>
      <c r="M13" s="23"/>
      <c r="N13" s="23"/>
    </row>
    <row r="14" spans="1:14" ht="33" customHeight="1">
      <c r="A14" s="10">
        <v>12</v>
      </c>
      <c r="B14" s="14" t="s">
        <v>476</v>
      </c>
      <c r="C14" s="14" t="s">
        <v>477</v>
      </c>
      <c r="D14" s="15" t="s">
        <v>478</v>
      </c>
      <c r="E14" s="14">
        <v>3</v>
      </c>
      <c r="F14" s="14">
        <v>1</v>
      </c>
      <c r="G14" s="14" t="s">
        <v>24</v>
      </c>
      <c r="H14" s="14" t="s">
        <v>439</v>
      </c>
      <c r="I14" s="16">
        <v>42833</v>
      </c>
      <c r="J14" s="14" t="s">
        <v>479</v>
      </c>
      <c r="K14" s="14" t="s">
        <v>480</v>
      </c>
      <c r="M14" s="24" t="s">
        <v>50</v>
      </c>
      <c r="N14" s="24">
        <f>SUM(M4:N12)</f>
        <v>42</v>
      </c>
    </row>
    <row r="15" spans="1:14" ht="33" customHeight="1">
      <c r="A15" s="10">
        <v>13</v>
      </c>
      <c r="B15" s="11" t="s">
        <v>481</v>
      </c>
      <c r="C15" s="11" t="s">
        <v>482</v>
      </c>
      <c r="D15" s="12" t="s">
        <v>483</v>
      </c>
      <c r="E15" s="11">
        <v>3</v>
      </c>
      <c r="F15" s="11">
        <v>1</v>
      </c>
      <c r="G15" s="11" t="s">
        <v>24</v>
      </c>
      <c r="H15" s="11" t="s">
        <v>439</v>
      </c>
      <c r="I15" s="13">
        <v>42833</v>
      </c>
      <c r="J15" s="11" t="s">
        <v>484</v>
      </c>
      <c r="K15" s="11"/>
    </row>
    <row r="16" spans="1:14" ht="33" customHeight="1">
      <c r="A16" s="10">
        <v>14</v>
      </c>
      <c r="B16" s="11" t="s">
        <v>1574</v>
      </c>
      <c r="C16" s="741" t="s">
        <v>1575</v>
      </c>
      <c r="D16" s="12" t="s">
        <v>1576</v>
      </c>
      <c r="E16" s="11">
        <v>4</v>
      </c>
      <c r="F16" s="11">
        <v>1</v>
      </c>
      <c r="G16" s="11" t="s">
        <v>24</v>
      </c>
      <c r="H16" s="11" t="s">
        <v>439</v>
      </c>
      <c r="I16" s="13">
        <v>42833</v>
      </c>
      <c r="J16" s="11" t="s">
        <v>1577</v>
      </c>
      <c r="K16" s="84" t="s">
        <v>1578</v>
      </c>
    </row>
    <row r="17" spans="1:11" ht="33" customHeight="1">
      <c r="A17" s="10">
        <v>15</v>
      </c>
      <c r="B17" s="11" t="s">
        <v>1441</v>
      </c>
      <c r="C17" s="11">
        <v>99921</v>
      </c>
      <c r="D17" s="12" t="s">
        <v>1442</v>
      </c>
      <c r="E17" s="11">
        <v>1</v>
      </c>
      <c r="F17" s="11">
        <v>1</v>
      </c>
      <c r="G17" s="10" t="s">
        <v>24</v>
      </c>
      <c r="H17" s="11" t="s">
        <v>439</v>
      </c>
      <c r="I17" s="13">
        <v>42833</v>
      </c>
      <c r="J17" s="11" t="s">
        <v>1581</v>
      </c>
      <c r="K17" s="10"/>
    </row>
    <row r="18" spans="1:11" ht="33" customHeight="1">
      <c r="A18" s="10"/>
      <c r="B18" s="11"/>
      <c r="C18" s="11"/>
      <c r="D18" s="12"/>
      <c r="E18" s="11"/>
      <c r="F18" s="11"/>
      <c r="G18" s="11"/>
      <c r="H18" s="11"/>
      <c r="I18" s="13"/>
      <c r="J18" s="13"/>
      <c r="K18" s="10"/>
    </row>
    <row r="19" spans="1:11" ht="33" customHeight="1">
      <c r="A19" s="10"/>
      <c r="B19" s="11"/>
      <c r="C19" s="11"/>
      <c r="D19" s="12"/>
      <c r="E19" s="11"/>
      <c r="F19" s="11"/>
      <c r="G19" s="11"/>
      <c r="H19" s="11"/>
      <c r="I19" s="13"/>
      <c r="J19" s="13"/>
      <c r="K19" s="10"/>
    </row>
    <row r="20" spans="1:11" ht="33" customHeight="1">
      <c r="A20" s="10"/>
      <c r="B20" s="11"/>
      <c r="C20" s="11"/>
      <c r="D20" s="12"/>
      <c r="E20" s="68">
        <f>SUM(E3:E19)</f>
        <v>42</v>
      </c>
      <c r="F20" s="68">
        <f>SUM(F3:F19)</f>
        <v>16</v>
      </c>
      <c r="G20" s="10"/>
      <c r="H20" s="11"/>
      <c r="I20" s="11"/>
      <c r="J20" s="11"/>
      <c r="K20" s="10"/>
    </row>
    <row r="21" spans="1:11" ht="33" customHeight="1">
      <c r="A21" s="10"/>
      <c r="B21" s="11"/>
      <c r="C21" s="11"/>
      <c r="D21" s="12"/>
      <c r="E21" s="11"/>
      <c r="F21" s="11"/>
      <c r="G21" s="10"/>
      <c r="H21" s="11"/>
      <c r="I21" s="11"/>
      <c r="J21" s="11"/>
      <c r="K21" s="10"/>
    </row>
    <row r="22" spans="1:11" ht="33" customHeight="1">
      <c r="A22" s="10"/>
      <c r="B22" s="11"/>
      <c r="C22" s="11"/>
      <c r="D22" s="12"/>
      <c r="E22" s="11"/>
      <c r="F22" s="11"/>
      <c r="G22" s="10"/>
      <c r="H22" s="11"/>
      <c r="I22" s="11"/>
      <c r="J22" s="11"/>
      <c r="K22" s="10"/>
    </row>
    <row r="23" spans="1:11" ht="33" customHeight="1">
      <c r="A23" s="10"/>
      <c r="B23" s="11"/>
      <c r="C23" s="11"/>
      <c r="D23" s="12"/>
      <c r="E23" s="11"/>
      <c r="F23" s="11"/>
      <c r="G23" s="10"/>
      <c r="H23" s="11"/>
      <c r="I23" s="11"/>
      <c r="J23" s="11"/>
      <c r="K23" s="10"/>
    </row>
  </sheetData>
  <customSheetViews>
    <customSheetView guid="{AA44E4F0-677A-F74C-AC1B-ACAC8B70C1FF}" scale="80">
      <selection activeCell="D22" sqref="D22"/>
      <pageSetup scale="32" orientation="portrait"/>
    </customSheetView>
    <customSheetView guid="{5246E692-162D-4111-9D4A-F15DE95A35DE}" scale="80">
      <selection activeCell="B18" sqref="B18"/>
      <pageSetup scale="32" orientation="portrait"/>
    </customSheetView>
    <customSheetView guid="{41CE7307-71A6-4591-8A98-2D119D51401C}" scale="80">
      <selection activeCell="D24" sqref="D24"/>
      <pageSetup scale="32" orientation="portrait"/>
    </customSheetView>
    <customSheetView guid="{B59CC80C-E336-4CC7-9648-E1EA96701BC7}" scale="80" showPageBreaks="1" printArea="1">
      <selection activeCell="D22" sqref="D22"/>
      <pageSetup scale="32" orientation="portrait"/>
    </customSheetView>
    <customSheetView guid="{8565FD63-AFC0-4175-82F0-0C259B8EF6A2}" scale="80">
      <selection activeCell="B22" sqref="B22"/>
      <pageSetup scale="32" orientation="portrait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pageSetup scale="3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zoomScale="80" zoomScaleNormal="90" zoomScalePageLayoutView="90" workbookViewId="0">
      <selection activeCell="J20" sqref="J20"/>
    </sheetView>
  </sheetViews>
  <sheetFormatPr baseColWidth="10" defaultColWidth="8.83203125" defaultRowHeight="36.75" customHeight="1" x14ac:dyDescent="0"/>
  <cols>
    <col min="2" max="2" width="29.1640625" customWidth="1"/>
    <col min="3" max="3" width="25" customWidth="1"/>
    <col min="4" max="4" width="32.83203125" customWidth="1"/>
    <col min="5" max="5" width="10.5" customWidth="1"/>
    <col min="6" max="6" width="10.33203125" customWidth="1"/>
    <col min="7" max="7" width="12.5" customWidth="1"/>
    <col min="8" max="8" width="14.1640625" customWidth="1"/>
    <col min="9" max="9" width="16" customWidth="1"/>
    <col min="10" max="10" width="15.1640625" customWidth="1"/>
    <col min="11" max="11" width="52.5" customWidth="1"/>
    <col min="13" max="13" width="18.1640625" customWidth="1"/>
  </cols>
  <sheetData>
    <row r="1" spans="1:14" ht="36.75" customHeight="1" thickBot="1">
      <c r="A1" s="757" t="s">
        <v>0</v>
      </c>
      <c r="B1" s="758"/>
      <c r="C1" s="758"/>
      <c r="D1" s="758"/>
      <c r="E1" s="758"/>
      <c r="F1" s="758"/>
      <c r="G1" s="762" t="s">
        <v>485</v>
      </c>
      <c r="H1" s="762"/>
      <c r="I1" s="762"/>
      <c r="J1" s="763"/>
      <c r="K1" s="764"/>
    </row>
    <row r="2" spans="1:14" ht="36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6.75" customHeight="1">
      <c r="A3" s="10">
        <v>1</v>
      </c>
      <c r="B3" s="11" t="s">
        <v>31</v>
      </c>
      <c r="C3" s="11" t="s">
        <v>486</v>
      </c>
      <c r="D3" s="28" t="s">
        <v>487</v>
      </c>
      <c r="E3" s="11">
        <v>4</v>
      </c>
      <c r="F3" s="11">
        <v>1</v>
      </c>
      <c r="G3" s="11" t="s">
        <v>19</v>
      </c>
      <c r="H3" s="26" t="s">
        <v>488</v>
      </c>
      <c r="I3" s="16">
        <v>42833</v>
      </c>
      <c r="J3" s="64" t="s">
        <v>71</v>
      </c>
      <c r="K3" s="69" t="s">
        <v>489</v>
      </c>
      <c r="M3" s="9" t="s">
        <v>15</v>
      </c>
      <c r="N3" s="9">
        <f>N2-N14</f>
        <v>1</v>
      </c>
    </row>
    <row r="4" spans="1:14" ht="36.75" customHeight="1">
      <c r="A4" s="10">
        <v>2</v>
      </c>
      <c r="B4" s="11" t="s">
        <v>490</v>
      </c>
      <c r="C4" s="11" t="s">
        <v>491</v>
      </c>
      <c r="D4" s="12" t="s">
        <v>492</v>
      </c>
      <c r="E4" s="11">
        <v>9</v>
      </c>
      <c r="F4" s="11">
        <v>3</v>
      </c>
      <c r="G4" s="11" t="s">
        <v>24</v>
      </c>
      <c r="H4" s="27" t="s">
        <v>488</v>
      </c>
      <c r="I4" s="13">
        <v>42833</v>
      </c>
      <c r="J4" s="13" t="s">
        <v>493</v>
      </c>
      <c r="K4" s="33" t="s">
        <v>494</v>
      </c>
      <c r="M4" t="s">
        <v>21</v>
      </c>
      <c r="N4">
        <f>SUMIFS(E:E,G:G,"CTT")</f>
        <v>25</v>
      </c>
    </row>
    <row r="5" spans="1:14" ht="36.75" customHeight="1">
      <c r="A5" s="10">
        <v>3</v>
      </c>
      <c r="B5" s="14" t="s">
        <v>91</v>
      </c>
      <c r="C5" s="14" t="s">
        <v>495</v>
      </c>
      <c r="D5" s="15" t="s">
        <v>496</v>
      </c>
      <c r="E5" s="14">
        <v>2</v>
      </c>
      <c r="F5" s="14">
        <v>1</v>
      </c>
      <c r="G5" s="14" t="s">
        <v>19</v>
      </c>
      <c r="H5" s="26" t="s">
        <v>488</v>
      </c>
      <c r="I5" s="16">
        <v>42833</v>
      </c>
      <c r="J5" s="70" t="s">
        <v>497</v>
      </c>
      <c r="K5" s="26" t="s">
        <v>449</v>
      </c>
      <c r="M5" t="s">
        <v>25</v>
      </c>
      <c r="N5">
        <f>SUMIFS(E:E,G:G,"FLU")</f>
        <v>22</v>
      </c>
    </row>
    <row r="6" spans="1:14" ht="36.75" customHeight="1">
      <c r="A6" s="10">
        <v>4</v>
      </c>
      <c r="B6" s="14" t="s">
        <v>498</v>
      </c>
      <c r="C6" s="14">
        <v>99330</v>
      </c>
      <c r="D6" s="15" t="s">
        <v>499</v>
      </c>
      <c r="E6" s="14">
        <v>2</v>
      </c>
      <c r="F6" s="14">
        <v>1</v>
      </c>
      <c r="G6" s="14" t="s">
        <v>24</v>
      </c>
      <c r="H6" s="26" t="s">
        <v>488</v>
      </c>
      <c r="I6" s="16">
        <v>42833</v>
      </c>
      <c r="J6" s="14" t="s">
        <v>500</v>
      </c>
      <c r="K6" s="71" t="s">
        <v>501</v>
      </c>
      <c r="M6" t="s">
        <v>30</v>
      </c>
      <c r="N6">
        <f>SUMIFS(E:E,G:G,"JCC")</f>
        <v>2</v>
      </c>
    </row>
    <row r="7" spans="1:14" ht="36.75" customHeight="1">
      <c r="A7" s="10">
        <v>5</v>
      </c>
      <c r="B7" s="11" t="s">
        <v>31</v>
      </c>
      <c r="C7" s="14" t="s">
        <v>502</v>
      </c>
      <c r="D7" s="15" t="s">
        <v>503</v>
      </c>
      <c r="E7" s="14">
        <v>2</v>
      </c>
      <c r="F7" s="14">
        <v>1</v>
      </c>
      <c r="G7" s="14" t="s">
        <v>198</v>
      </c>
      <c r="H7" s="26" t="s">
        <v>488</v>
      </c>
      <c r="I7" s="16">
        <v>42833</v>
      </c>
      <c r="J7" s="64" t="s">
        <v>71</v>
      </c>
      <c r="K7" s="17"/>
      <c r="M7" t="s">
        <v>34</v>
      </c>
      <c r="N7">
        <f>SUMIFS(E:E,G:G,"EDI")</f>
        <v>2</v>
      </c>
    </row>
    <row r="8" spans="1:14" ht="36.75" customHeight="1">
      <c r="A8" s="10">
        <v>6</v>
      </c>
      <c r="B8" s="11" t="s">
        <v>504</v>
      </c>
      <c r="C8" s="11" t="s">
        <v>505</v>
      </c>
      <c r="D8" s="12" t="s">
        <v>506</v>
      </c>
      <c r="E8" s="11">
        <v>4</v>
      </c>
      <c r="F8" s="11">
        <v>1</v>
      </c>
      <c r="G8" s="11" t="s">
        <v>24</v>
      </c>
      <c r="H8" s="27" t="s">
        <v>488</v>
      </c>
      <c r="I8" s="13">
        <v>42833</v>
      </c>
      <c r="J8" s="11" t="s">
        <v>507</v>
      </c>
      <c r="K8" s="27" t="s">
        <v>508</v>
      </c>
      <c r="M8" t="s">
        <v>37</v>
      </c>
      <c r="N8">
        <f>SUMIFS(E:E,G:G,"par")</f>
        <v>0</v>
      </c>
    </row>
    <row r="9" spans="1:14" ht="36.75" customHeight="1">
      <c r="A9" s="10">
        <v>7</v>
      </c>
      <c r="B9" s="14" t="s">
        <v>455</v>
      </c>
      <c r="C9" s="11" t="s">
        <v>509</v>
      </c>
      <c r="D9" s="12" t="s">
        <v>510</v>
      </c>
      <c r="E9" s="11">
        <v>3</v>
      </c>
      <c r="F9" s="11">
        <v>1</v>
      </c>
      <c r="G9" s="11" t="s">
        <v>103</v>
      </c>
      <c r="H9" s="27" t="s">
        <v>488</v>
      </c>
      <c r="I9" s="13">
        <v>42833</v>
      </c>
      <c r="J9" s="11" t="s">
        <v>511</v>
      </c>
      <c r="K9" s="27" t="s">
        <v>512</v>
      </c>
      <c r="M9" t="s">
        <v>38</v>
      </c>
      <c r="N9">
        <f>SUMIFS(E:E,G:G,"phi")</f>
        <v>0</v>
      </c>
    </row>
    <row r="10" spans="1:14" ht="36.75" customHeight="1">
      <c r="A10" s="10" t="s">
        <v>513</v>
      </c>
      <c r="B10" s="72" t="s">
        <v>514</v>
      </c>
      <c r="C10" s="11" t="s">
        <v>515</v>
      </c>
      <c r="D10" s="12" t="s">
        <v>516</v>
      </c>
      <c r="E10" s="11">
        <v>5</v>
      </c>
      <c r="F10" s="11">
        <v>2</v>
      </c>
      <c r="G10" s="11" t="s">
        <v>24</v>
      </c>
      <c r="H10" s="27" t="s">
        <v>488</v>
      </c>
      <c r="I10" s="13">
        <v>42833</v>
      </c>
      <c r="J10" s="14" t="s">
        <v>517</v>
      </c>
      <c r="K10" s="73" t="s">
        <v>518</v>
      </c>
      <c r="M10" t="s">
        <v>39</v>
      </c>
      <c r="N10">
        <f>SUMIFS(E:E,G:G,"BRK")</f>
        <v>3</v>
      </c>
    </row>
    <row r="11" spans="1:14" ht="36.75" customHeight="1">
      <c r="A11" s="11" t="s">
        <v>519</v>
      </c>
      <c r="B11" s="72" t="s">
        <v>520</v>
      </c>
      <c r="C11" s="11" t="s">
        <v>515</v>
      </c>
      <c r="D11" s="12" t="s">
        <v>521</v>
      </c>
      <c r="E11" s="14">
        <v>3</v>
      </c>
      <c r="F11" s="14">
        <v>0</v>
      </c>
      <c r="G11" s="14" t="s">
        <v>19</v>
      </c>
      <c r="H11" s="26" t="s">
        <v>488</v>
      </c>
      <c r="I11" s="16">
        <v>42833</v>
      </c>
      <c r="J11" s="14"/>
      <c r="K11" s="14"/>
      <c r="M11" s="22" t="s">
        <v>41</v>
      </c>
      <c r="N11" s="22">
        <f>SUMIFS(E:E,G:G,"SPC")</f>
        <v>0</v>
      </c>
    </row>
    <row r="12" spans="1:14" ht="36.75" customHeight="1">
      <c r="A12" s="10">
        <v>9</v>
      </c>
      <c r="B12" s="11" t="s">
        <v>112</v>
      </c>
      <c r="C12" s="11" t="s">
        <v>522</v>
      </c>
      <c r="D12" s="12" t="s">
        <v>523</v>
      </c>
      <c r="E12" s="11">
        <v>3</v>
      </c>
      <c r="F12" s="11">
        <v>1</v>
      </c>
      <c r="G12" s="11" t="s">
        <v>19</v>
      </c>
      <c r="H12" s="27" t="s">
        <v>488</v>
      </c>
      <c r="I12" s="13">
        <v>42833</v>
      </c>
      <c r="J12" s="13" t="s">
        <v>524</v>
      </c>
      <c r="K12" s="27" t="s">
        <v>525</v>
      </c>
      <c r="M12" s="23" t="s">
        <v>44</v>
      </c>
      <c r="N12" s="23">
        <f>SUMIFS(E:E,G:G,"H")</f>
        <v>0</v>
      </c>
    </row>
    <row r="13" spans="1:14" ht="36.75" customHeight="1">
      <c r="A13" s="10">
        <v>10</v>
      </c>
      <c r="B13" s="11" t="s">
        <v>526</v>
      </c>
      <c r="C13" s="11" t="s">
        <v>527</v>
      </c>
      <c r="D13" s="12" t="s">
        <v>528</v>
      </c>
      <c r="E13" s="11">
        <v>4</v>
      </c>
      <c r="F13" s="11">
        <v>1</v>
      </c>
      <c r="G13" s="11" t="s">
        <v>19</v>
      </c>
      <c r="H13" s="27" t="s">
        <v>488</v>
      </c>
      <c r="I13" s="13">
        <v>42833</v>
      </c>
      <c r="J13" s="64" t="s">
        <v>529</v>
      </c>
      <c r="K13" s="27" t="s">
        <v>530</v>
      </c>
      <c r="M13" s="23"/>
      <c r="N13" s="23"/>
    </row>
    <row r="14" spans="1:14" ht="36.75" customHeight="1">
      <c r="A14" s="10">
        <v>11</v>
      </c>
      <c r="B14" s="11" t="s">
        <v>531</v>
      </c>
      <c r="C14" s="11" t="s">
        <v>532</v>
      </c>
      <c r="D14" s="12" t="s">
        <v>533</v>
      </c>
      <c r="E14" s="11">
        <v>2</v>
      </c>
      <c r="F14" s="11">
        <v>1</v>
      </c>
      <c r="G14" s="11" t="s">
        <v>24</v>
      </c>
      <c r="H14" s="27" t="s">
        <v>488</v>
      </c>
      <c r="I14" s="13">
        <v>42833</v>
      </c>
      <c r="J14" s="64" t="s">
        <v>534</v>
      </c>
      <c r="K14" s="11"/>
      <c r="M14" s="24" t="s">
        <v>50</v>
      </c>
      <c r="N14" s="24">
        <f>SUM(M4:N12)</f>
        <v>54</v>
      </c>
    </row>
    <row r="15" spans="1:14" ht="36.75" customHeight="1">
      <c r="A15" s="10">
        <v>12</v>
      </c>
      <c r="B15" s="11" t="s">
        <v>31</v>
      </c>
      <c r="C15" s="11" t="s">
        <v>535</v>
      </c>
      <c r="D15" s="12" t="s">
        <v>536</v>
      </c>
      <c r="E15" s="11">
        <v>2</v>
      </c>
      <c r="F15" s="11">
        <v>1</v>
      </c>
      <c r="G15" s="11" t="s">
        <v>267</v>
      </c>
      <c r="H15" s="27" t="s">
        <v>488</v>
      </c>
      <c r="I15" s="13">
        <v>42833</v>
      </c>
      <c r="J15" s="64" t="s">
        <v>71</v>
      </c>
      <c r="K15" s="27"/>
    </row>
    <row r="16" spans="1:14" ht="36.75" customHeight="1">
      <c r="A16" s="10">
        <v>13</v>
      </c>
      <c r="B16" s="11" t="s">
        <v>537</v>
      </c>
      <c r="C16" s="58" t="s">
        <v>538</v>
      </c>
      <c r="D16" s="12" t="s">
        <v>539</v>
      </c>
      <c r="E16" s="11">
        <v>3</v>
      </c>
      <c r="F16" s="11">
        <v>1</v>
      </c>
      <c r="G16" s="11" t="s">
        <v>19</v>
      </c>
      <c r="H16" s="27" t="s">
        <v>488</v>
      </c>
      <c r="I16" s="13">
        <v>42833</v>
      </c>
      <c r="J16" s="11" t="s">
        <v>540</v>
      </c>
      <c r="K16" s="11" t="s">
        <v>541</v>
      </c>
    </row>
    <row r="17" spans="1:11" ht="36.75" customHeight="1">
      <c r="A17" s="10">
        <v>14</v>
      </c>
      <c r="B17" s="11" t="s">
        <v>542</v>
      </c>
      <c r="C17" s="11" t="s">
        <v>543</v>
      </c>
      <c r="D17" s="12" t="s">
        <v>496</v>
      </c>
      <c r="E17" s="11">
        <v>3</v>
      </c>
      <c r="F17" s="11">
        <v>1</v>
      </c>
      <c r="G17" s="11" t="s">
        <v>19</v>
      </c>
      <c r="H17" s="27" t="s">
        <v>488</v>
      </c>
      <c r="I17" s="13">
        <v>42833</v>
      </c>
      <c r="J17" s="11" t="s">
        <v>544</v>
      </c>
      <c r="K17" s="11"/>
    </row>
    <row r="18" spans="1:11" ht="36.75" customHeight="1">
      <c r="A18" s="10">
        <v>15</v>
      </c>
      <c r="B18" s="14" t="s">
        <v>542</v>
      </c>
      <c r="C18" s="11" t="s">
        <v>545</v>
      </c>
      <c r="D18" s="15" t="s">
        <v>546</v>
      </c>
      <c r="E18" s="14">
        <v>3</v>
      </c>
      <c r="F18" s="14">
        <v>1</v>
      </c>
      <c r="G18" s="14" t="s">
        <v>19</v>
      </c>
      <c r="H18" s="26" t="s">
        <v>488</v>
      </c>
      <c r="I18" s="16">
        <v>42833</v>
      </c>
      <c r="J18" s="14" t="s">
        <v>547</v>
      </c>
      <c r="K18" s="26" t="s">
        <v>548</v>
      </c>
    </row>
    <row r="19" spans="1:11" ht="36.75" customHeight="1">
      <c r="A19" s="10"/>
      <c r="B19" s="11"/>
      <c r="C19" s="11"/>
      <c r="D19" s="12"/>
      <c r="E19" s="11"/>
      <c r="F19" s="11"/>
      <c r="G19" s="11"/>
      <c r="H19" s="11"/>
      <c r="I19" s="64"/>
      <c r="J19" s="11"/>
      <c r="K19" s="11"/>
    </row>
    <row r="20" spans="1:11" ht="36.75" customHeight="1">
      <c r="A20" s="10"/>
      <c r="B20" s="11"/>
      <c r="C20" s="11"/>
      <c r="D20" s="12"/>
      <c r="E20" s="39">
        <f>SUM(E3:E19)</f>
        <v>54</v>
      </c>
      <c r="F20" s="39">
        <f>SUM(F3:F19)</f>
        <v>18</v>
      </c>
      <c r="G20" s="11"/>
      <c r="H20" s="74"/>
      <c r="I20" s="64"/>
      <c r="J20" s="11"/>
      <c r="K20" s="11"/>
    </row>
    <row r="21" spans="1:11" ht="36.75" customHeight="1">
      <c r="A21" s="10"/>
      <c r="B21" s="11"/>
      <c r="C21" s="11"/>
      <c r="D21" s="12"/>
      <c r="E21" s="11"/>
      <c r="F21" s="11"/>
      <c r="G21" s="10"/>
      <c r="H21" s="11"/>
      <c r="I21" s="11"/>
      <c r="J21" s="11"/>
      <c r="K21" s="10"/>
    </row>
    <row r="22" spans="1:11" ht="36.75" customHeight="1">
      <c r="A22" s="10"/>
      <c r="B22" s="11"/>
      <c r="C22" s="11"/>
      <c r="D22" s="12"/>
      <c r="E22" s="11"/>
      <c r="F22" s="11"/>
      <c r="G22" s="10"/>
      <c r="H22" s="11"/>
      <c r="I22" s="11"/>
      <c r="J22" s="11"/>
      <c r="K22" s="10"/>
    </row>
  </sheetData>
  <customSheetViews>
    <customSheetView guid="{AA44E4F0-677A-F74C-AC1B-ACAC8B70C1FF}" scale="80" topLeftCell="C1">
      <selection activeCell="J20" sqref="J20"/>
    </customSheetView>
    <customSheetView guid="{5246E692-162D-4111-9D4A-F15DE95A35DE}" scale="80">
      <selection activeCell="D21" sqref="D21"/>
    </customSheetView>
    <customSheetView guid="{41CE7307-71A6-4591-8A98-2D119D51401C}" scale="80">
      <selection activeCell="D21" sqref="D21"/>
    </customSheetView>
    <customSheetView guid="{B59CC80C-E336-4CC7-9648-E1EA96701BC7}" scale="80" topLeftCell="C1">
      <selection activeCell="J20" sqref="J20"/>
    </customSheetView>
    <customSheetView guid="{8565FD63-AFC0-4175-82F0-0C259B8EF6A2}" scale="80" topLeftCell="C1">
      <selection activeCell="F20" sqref="F20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E1" zoomScale="80" zoomScaleNormal="80" zoomScalePageLayoutView="80" workbookViewId="0">
      <selection activeCell="K16" sqref="K16"/>
    </sheetView>
  </sheetViews>
  <sheetFormatPr baseColWidth="10" defaultColWidth="8.83203125" defaultRowHeight="46.5" customHeight="1" x14ac:dyDescent="0"/>
  <cols>
    <col min="2" max="2" width="32" customWidth="1"/>
    <col min="3" max="3" width="40.5" customWidth="1"/>
    <col min="4" max="4" width="41.83203125" customWidth="1"/>
    <col min="5" max="5" width="10.5" customWidth="1"/>
    <col min="6" max="6" width="10.33203125" customWidth="1"/>
    <col min="7" max="7" width="15.1640625" customWidth="1"/>
    <col min="8" max="8" width="20.1640625" customWidth="1"/>
    <col min="9" max="9" width="16" customWidth="1"/>
    <col min="10" max="10" width="15.1640625" customWidth="1"/>
    <col min="11" max="11" width="64.5" customWidth="1"/>
    <col min="13" max="13" width="18.1640625" customWidth="1"/>
  </cols>
  <sheetData>
    <row r="1" spans="1:18" ht="46.5" customHeight="1" thickBot="1">
      <c r="A1" s="753" t="s">
        <v>0</v>
      </c>
      <c r="B1" s="754"/>
      <c r="C1" s="754"/>
      <c r="D1" s="754"/>
      <c r="E1" s="754"/>
      <c r="F1" s="754"/>
      <c r="G1" s="754" t="s">
        <v>859</v>
      </c>
      <c r="H1" s="754"/>
      <c r="I1" s="754"/>
      <c r="J1" s="755"/>
      <c r="K1" s="756"/>
    </row>
    <row r="2" spans="1:18" ht="46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  <c r="Q2" s="37"/>
    </row>
    <row r="3" spans="1:18" ht="46.5" customHeight="1">
      <c r="A3" s="75">
        <v>55</v>
      </c>
      <c r="B3" s="76" t="s">
        <v>325</v>
      </c>
      <c r="C3" s="75" t="s">
        <v>816</v>
      </c>
      <c r="D3" s="76"/>
      <c r="E3" s="75"/>
      <c r="F3" s="75"/>
      <c r="G3" s="75"/>
      <c r="H3" s="75"/>
      <c r="I3" s="75"/>
      <c r="J3" s="75"/>
      <c r="K3" s="75"/>
      <c r="M3" s="9" t="s">
        <v>15</v>
      </c>
      <c r="N3" s="9">
        <f>N2-N14</f>
        <v>1</v>
      </c>
      <c r="Q3" s="37"/>
      <c r="R3" s="37"/>
    </row>
    <row r="4" spans="1:18" ht="46.5" customHeight="1">
      <c r="A4" s="45" t="s">
        <v>817</v>
      </c>
      <c r="B4" s="103" t="s">
        <v>818</v>
      </c>
      <c r="C4" s="104" t="s">
        <v>819</v>
      </c>
      <c r="D4" s="105" t="s">
        <v>820</v>
      </c>
      <c r="E4" s="104">
        <v>1</v>
      </c>
      <c r="F4" s="104" t="s">
        <v>821</v>
      </c>
      <c r="G4" s="104" t="s">
        <v>822</v>
      </c>
      <c r="H4" s="104" t="s">
        <v>625</v>
      </c>
      <c r="I4" s="106">
        <v>42833</v>
      </c>
      <c r="J4" s="104"/>
      <c r="K4" s="104" t="s">
        <v>823</v>
      </c>
      <c r="M4" t="s">
        <v>21</v>
      </c>
      <c r="N4">
        <f>SUMIFS(E:E,G:G,"CTT")</f>
        <v>50</v>
      </c>
    </row>
    <row r="5" spans="1:18" ht="46.5" customHeight="1">
      <c r="A5" s="45" t="s">
        <v>824</v>
      </c>
      <c r="B5" s="103" t="s">
        <v>178</v>
      </c>
      <c r="C5" s="104" t="s">
        <v>825</v>
      </c>
      <c r="D5" s="105" t="s">
        <v>826</v>
      </c>
      <c r="E5" s="104">
        <v>4</v>
      </c>
      <c r="F5" s="104" t="s">
        <v>827</v>
      </c>
      <c r="G5" s="104" t="s">
        <v>822</v>
      </c>
      <c r="H5" s="106" t="s">
        <v>625</v>
      </c>
      <c r="I5" s="106">
        <v>42833</v>
      </c>
      <c r="J5" s="104"/>
      <c r="K5" s="104" t="s">
        <v>823</v>
      </c>
      <c r="M5" t="s">
        <v>25</v>
      </c>
      <c r="N5">
        <f>SUMIFS(E:E,G:G,"FLU")</f>
        <v>0</v>
      </c>
    </row>
    <row r="6" spans="1:18" ht="46.5" customHeight="1">
      <c r="A6" s="99">
        <v>1</v>
      </c>
      <c r="B6" s="36" t="s">
        <v>100</v>
      </c>
      <c r="C6" s="36" t="s">
        <v>828</v>
      </c>
      <c r="D6" s="97" t="s">
        <v>829</v>
      </c>
      <c r="E6" s="36">
        <v>2</v>
      </c>
      <c r="F6" s="36">
        <v>1</v>
      </c>
      <c r="G6" s="88" t="s">
        <v>19</v>
      </c>
      <c r="H6" s="107" t="s">
        <v>625</v>
      </c>
      <c r="I6" s="107">
        <v>42833</v>
      </c>
      <c r="J6" s="36" t="s">
        <v>830</v>
      </c>
      <c r="K6" s="99" t="s">
        <v>831</v>
      </c>
      <c r="M6" t="s">
        <v>30</v>
      </c>
      <c r="N6">
        <f>SUMIFS(E:E,G:G,"JCC")</f>
        <v>0</v>
      </c>
    </row>
    <row r="7" spans="1:18" ht="46.5" customHeight="1">
      <c r="A7" s="99">
        <v>2</v>
      </c>
      <c r="B7" s="26" t="s">
        <v>112</v>
      </c>
      <c r="C7" s="26" t="s">
        <v>832</v>
      </c>
      <c r="D7" s="95" t="s">
        <v>833</v>
      </c>
      <c r="E7" s="36">
        <v>5</v>
      </c>
      <c r="F7" s="36">
        <v>2</v>
      </c>
      <c r="G7" s="36" t="s">
        <v>19</v>
      </c>
      <c r="H7" s="36" t="s">
        <v>625</v>
      </c>
      <c r="I7" s="107">
        <v>42833</v>
      </c>
      <c r="J7" s="36" t="s">
        <v>834</v>
      </c>
      <c r="K7" s="73" t="s">
        <v>835</v>
      </c>
      <c r="M7" t="s">
        <v>34</v>
      </c>
      <c r="N7">
        <f>SUMIFS(E:E,G:G,"EDI")</f>
        <v>0</v>
      </c>
    </row>
    <row r="8" spans="1:18" ht="46.5" customHeight="1">
      <c r="A8" s="99">
        <v>3</v>
      </c>
      <c r="B8" s="27" t="s">
        <v>91</v>
      </c>
      <c r="C8" s="27" t="s">
        <v>836</v>
      </c>
      <c r="D8" s="92" t="s">
        <v>837</v>
      </c>
      <c r="E8" s="58">
        <v>3</v>
      </c>
      <c r="F8" s="58">
        <v>1</v>
      </c>
      <c r="G8" s="58" t="s">
        <v>19</v>
      </c>
      <c r="H8" s="77" t="s">
        <v>617</v>
      </c>
      <c r="I8" s="81">
        <v>42833</v>
      </c>
      <c r="J8" s="58" t="s">
        <v>838</v>
      </c>
      <c r="K8" s="79" t="s">
        <v>839</v>
      </c>
      <c r="M8" t="s">
        <v>37</v>
      </c>
      <c r="N8">
        <f>SUMIFS(E:E,G:G,"par")</f>
        <v>0</v>
      </c>
    </row>
    <row r="9" spans="1:18" ht="46.5" customHeight="1">
      <c r="A9" s="99">
        <v>4</v>
      </c>
      <c r="B9" s="27" t="s">
        <v>840</v>
      </c>
      <c r="C9" s="27">
        <v>98481</v>
      </c>
      <c r="D9" s="92" t="s">
        <v>841</v>
      </c>
      <c r="E9" s="58">
        <v>3</v>
      </c>
      <c r="F9" s="58">
        <v>1</v>
      </c>
      <c r="G9" s="58" t="s">
        <v>19</v>
      </c>
      <c r="H9" s="77" t="s">
        <v>617</v>
      </c>
      <c r="I9" s="81">
        <v>42833</v>
      </c>
      <c r="J9" s="58" t="s">
        <v>842</v>
      </c>
      <c r="K9" s="27" t="s">
        <v>843</v>
      </c>
      <c r="M9" t="s">
        <v>38</v>
      </c>
      <c r="N9">
        <f>SUMIFS(E:E,G:G,"phi")</f>
        <v>0</v>
      </c>
    </row>
    <row r="10" spans="1:18" ht="46.5" customHeight="1">
      <c r="A10" s="99">
        <v>5</v>
      </c>
      <c r="B10" s="36" t="s">
        <v>100</v>
      </c>
      <c r="C10" s="36" t="s">
        <v>844</v>
      </c>
      <c r="D10" s="97" t="s">
        <v>845</v>
      </c>
      <c r="E10" s="36">
        <v>2</v>
      </c>
      <c r="F10" s="36">
        <v>1</v>
      </c>
      <c r="G10" s="34" t="s">
        <v>19</v>
      </c>
      <c r="H10" s="85" t="s">
        <v>625</v>
      </c>
      <c r="I10" s="107">
        <v>42833</v>
      </c>
      <c r="J10" s="96" t="s">
        <v>846</v>
      </c>
      <c r="K10" s="99"/>
      <c r="M10" t="s">
        <v>39</v>
      </c>
      <c r="N10">
        <f>SUMIFS(E:E,G:G,"BRK")</f>
        <v>0</v>
      </c>
    </row>
    <row r="11" spans="1:18" ht="46.5" customHeight="1">
      <c r="A11" s="108" t="s">
        <v>847</v>
      </c>
      <c r="B11" s="108" t="s">
        <v>100</v>
      </c>
      <c r="C11" s="36" t="s">
        <v>848</v>
      </c>
      <c r="D11" s="95" t="s">
        <v>849</v>
      </c>
      <c r="E11" s="26">
        <v>24</v>
      </c>
      <c r="F11" s="36">
        <v>6</v>
      </c>
      <c r="G11" s="36" t="s">
        <v>19</v>
      </c>
      <c r="H11" s="36" t="s">
        <v>625</v>
      </c>
      <c r="I11" s="107">
        <v>42833</v>
      </c>
      <c r="J11" s="109" t="s">
        <v>850</v>
      </c>
      <c r="K11" s="110"/>
      <c r="M11" s="22" t="s">
        <v>41</v>
      </c>
      <c r="N11" s="22">
        <f>SUMIFS(E:E,G:G,"SPC")</f>
        <v>5</v>
      </c>
    </row>
    <row r="12" spans="1:18" ht="46.5" customHeight="1">
      <c r="A12" s="49" t="s">
        <v>851</v>
      </c>
      <c r="B12" s="49" t="s">
        <v>100</v>
      </c>
      <c r="C12" s="14" t="s">
        <v>852</v>
      </c>
      <c r="D12" s="15" t="s">
        <v>853</v>
      </c>
      <c r="E12" s="14">
        <v>8</v>
      </c>
      <c r="F12" s="14">
        <v>2</v>
      </c>
      <c r="G12" s="14" t="s">
        <v>19</v>
      </c>
      <c r="H12" s="85" t="s">
        <v>625</v>
      </c>
      <c r="I12" s="16">
        <v>42833</v>
      </c>
      <c r="J12" s="14" t="s">
        <v>854</v>
      </c>
      <c r="K12" s="43"/>
      <c r="M12" s="23" t="s">
        <v>44</v>
      </c>
      <c r="N12" s="23">
        <f>SUMIFS(E:E,G:G,"H")</f>
        <v>0</v>
      </c>
    </row>
    <row r="13" spans="1:18" ht="46.5" customHeight="1">
      <c r="A13" s="99">
        <v>8</v>
      </c>
      <c r="B13" s="14" t="s">
        <v>178</v>
      </c>
      <c r="C13" s="14" t="s">
        <v>855</v>
      </c>
      <c r="D13" s="15" t="s">
        <v>856</v>
      </c>
      <c r="E13" s="14">
        <v>3</v>
      </c>
      <c r="F13" s="14">
        <v>1</v>
      </c>
      <c r="G13" s="14" t="s">
        <v>19</v>
      </c>
      <c r="H13" s="77" t="s">
        <v>617</v>
      </c>
      <c r="I13" s="16">
        <v>42833</v>
      </c>
      <c r="J13" s="70" t="s">
        <v>857</v>
      </c>
      <c r="K13" s="14"/>
      <c r="M13" s="23"/>
      <c r="N13" s="23"/>
    </row>
    <row r="14" spans="1:18" ht="46.5" customHeight="1">
      <c r="A14" s="111"/>
      <c r="B14" s="111"/>
      <c r="C14" s="111"/>
      <c r="D14" s="112"/>
      <c r="E14" s="111"/>
      <c r="F14" s="111"/>
      <c r="G14" s="111"/>
      <c r="H14" s="113"/>
      <c r="I14" s="111"/>
      <c r="J14" s="111"/>
      <c r="K14" s="43"/>
      <c r="M14" s="24" t="s">
        <v>50</v>
      </c>
      <c r="N14" s="24">
        <f>SUM(M4:N12)</f>
        <v>55</v>
      </c>
    </row>
    <row r="15" spans="1:18" ht="46.5" customHeight="1">
      <c r="A15" s="14"/>
      <c r="B15" s="14"/>
      <c r="C15" s="14"/>
      <c r="D15" s="15"/>
      <c r="E15" s="20">
        <f>SUM(E4:E14)</f>
        <v>55</v>
      </c>
      <c r="F15" s="14"/>
      <c r="G15" s="14"/>
      <c r="H15" s="39"/>
      <c r="I15" s="14"/>
      <c r="J15" s="14"/>
      <c r="K15" s="14"/>
    </row>
    <row r="16" spans="1:18" ht="46.5" customHeight="1">
      <c r="A16" s="11"/>
      <c r="B16" s="14"/>
      <c r="C16" s="14"/>
      <c r="D16" s="15"/>
      <c r="E16" s="14"/>
      <c r="F16" s="14"/>
      <c r="G16" s="14"/>
      <c r="H16" s="79"/>
      <c r="I16" s="16"/>
      <c r="J16" s="14"/>
      <c r="K16" s="14"/>
      <c r="M16" s="60" t="s">
        <v>600</v>
      </c>
    </row>
    <row r="17" spans="1:12" ht="46.5" customHeight="1">
      <c r="A17" s="11"/>
      <c r="B17" s="11"/>
      <c r="C17" s="11"/>
      <c r="D17" s="12"/>
      <c r="E17" s="11"/>
      <c r="F17" s="11"/>
      <c r="G17" s="11"/>
      <c r="H17" s="77"/>
      <c r="I17" s="13"/>
      <c r="J17" s="11"/>
      <c r="K17" s="11"/>
    </row>
    <row r="18" spans="1:12" ht="46.5" customHeight="1">
      <c r="A18" s="14"/>
      <c r="B18" s="11"/>
      <c r="C18" s="14"/>
      <c r="D18" s="15"/>
      <c r="E18" s="14"/>
      <c r="F18" s="14"/>
      <c r="G18" s="14"/>
      <c r="H18" s="77"/>
      <c r="I18" s="13"/>
      <c r="J18" s="11"/>
      <c r="K18" s="14"/>
    </row>
    <row r="19" spans="1:12" ht="46.5" customHeight="1">
      <c r="A19" s="14"/>
      <c r="B19" s="11"/>
      <c r="C19" s="14"/>
      <c r="D19" s="15"/>
      <c r="E19" s="14"/>
      <c r="F19" s="14"/>
      <c r="G19" s="14"/>
      <c r="H19" s="77"/>
      <c r="I19" s="13"/>
      <c r="J19" s="11"/>
      <c r="K19" s="14"/>
    </row>
    <row r="20" spans="1:12" ht="46.5" customHeight="1">
      <c r="A20" s="14"/>
      <c r="B20" s="14"/>
      <c r="C20" s="14"/>
      <c r="D20" s="15"/>
      <c r="E20" s="14"/>
      <c r="F20" s="14"/>
      <c r="G20" s="14"/>
      <c r="H20" s="77"/>
      <c r="I20" s="16"/>
      <c r="J20" s="14"/>
      <c r="K20" s="14"/>
    </row>
    <row r="21" spans="1:12" ht="46.5" customHeight="1">
      <c r="A21" s="14"/>
      <c r="B21" s="14"/>
      <c r="C21" s="14"/>
      <c r="D21" s="15"/>
      <c r="E21" s="14"/>
      <c r="F21" s="14"/>
      <c r="G21" s="14"/>
      <c r="H21" s="77"/>
      <c r="I21" s="16"/>
      <c r="J21" s="14"/>
      <c r="K21" s="14"/>
    </row>
    <row r="22" spans="1:12" ht="46.5" customHeight="1">
      <c r="A22" s="14"/>
      <c r="B22" s="14"/>
      <c r="C22" s="15"/>
      <c r="D22" s="61"/>
      <c r="E22" s="14"/>
      <c r="F22" s="14"/>
      <c r="G22" s="14"/>
      <c r="H22" s="79"/>
      <c r="I22" s="16"/>
      <c r="J22" s="14"/>
      <c r="K22" s="14"/>
      <c r="L22" s="14"/>
    </row>
    <row r="23" spans="1:12" ht="46.5" customHeight="1">
      <c r="A23" s="14"/>
      <c r="B23" s="14"/>
      <c r="C23" s="14"/>
      <c r="D23" s="15"/>
      <c r="E23" s="20"/>
      <c r="F23" s="20"/>
      <c r="G23" s="14"/>
      <c r="H23" s="82"/>
      <c r="I23" s="16"/>
      <c r="J23" s="14"/>
      <c r="K23" s="14"/>
    </row>
    <row r="24" spans="1:12" ht="46.5" customHeight="1">
      <c r="A24" s="14"/>
      <c r="B24" s="14"/>
      <c r="C24" s="14"/>
      <c r="D24" s="15"/>
      <c r="E24" s="20"/>
      <c r="F24" s="20"/>
      <c r="G24" s="14"/>
      <c r="H24" s="82"/>
      <c r="I24" s="16"/>
      <c r="J24" s="14"/>
      <c r="K24" s="14"/>
    </row>
    <row r="25" spans="1:12" ht="46.5" customHeight="1">
      <c r="A25" s="17"/>
      <c r="B25" s="14"/>
      <c r="C25" s="14"/>
      <c r="D25" s="15"/>
      <c r="E25" s="20"/>
      <c r="F25" s="20"/>
      <c r="G25" s="14"/>
      <c r="H25" s="82"/>
      <c r="I25" s="16"/>
      <c r="J25" s="14"/>
      <c r="K25" s="14"/>
    </row>
  </sheetData>
  <customSheetViews>
    <customSheetView guid="{AA44E4F0-677A-F74C-AC1B-ACAC8B70C1FF}" scale="80" topLeftCell="E1">
      <selection activeCell="K16" sqref="K16"/>
    </customSheetView>
    <customSheetView guid="{5246E692-162D-4111-9D4A-F15DE95A35DE}" scale="80">
      <selection activeCell="D16" sqref="D16"/>
    </customSheetView>
    <customSheetView guid="{41CE7307-71A6-4591-8A98-2D119D51401C}" scale="80">
      <selection activeCell="D16" sqref="D16"/>
    </customSheetView>
    <customSheetView guid="{B59CC80C-E336-4CC7-9648-E1EA96701BC7}" scale="80" topLeftCell="E1">
      <selection activeCell="K16" sqref="K16"/>
    </customSheetView>
    <customSheetView guid="{8565FD63-AFC0-4175-82F0-0C259B8EF6A2}" scale="80" topLeftCell="E1">
      <selection activeCell="N2" sqref="N2"/>
    </customSheetView>
  </customSheetViews>
  <mergeCells count="2">
    <mergeCell ref="A1:F1"/>
    <mergeCell ref="G1:K1"/>
  </mergeCells>
  <phoneticPr fontId="10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GUIDE</vt:lpstr>
      <vt:lpstr>WP#1( 一帆)</vt:lpstr>
      <vt:lpstr>NY#1</vt:lpstr>
      <vt:lpstr>CB#1</vt:lpstr>
      <vt:lpstr>CB#2</vt:lpstr>
      <vt:lpstr>CB2-A</vt:lpstr>
      <vt:lpstr>CB2-B</vt:lpstr>
      <vt:lpstr>CB2-C</vt:lpstr>
      <vt:lpstr>DC#1</vt:lpstr>
      <vt:lpstr>DC#2</vt:lpstr>
      <vt:lpstr>DC#3</vt:lpstr>
      <vt:lpstr>DC#4</vt:lpstr>
      <vt:lpstr>DS#5</vt:lpstr>
      <vt:lpstr>BO#1</vt:lpstr>
      <vt:lpstr>NF#1</vt:lpstr>
      <vt:lpstr>NF#2</vt:lpstr>
      <vt:lpstr>NT#3</vt:lpstr>
      <vt:lpstr>FL8A</vt:lpstr>
      <vt:lpstr>BRK+ EDI PICKUP LIST</vt:lpstr>
      <vt:lpstr>美东接驳</vt:lpstr>
      <vt:lpstr>EC NY上车</vt:lpstr>
      <vt:lpstr>BUS#9 康宁接驳</vt:lpstr>
      <vt:lpstr>NY5C BUS#12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2017-04-07T21:21:17Z</dcterms:created>
  <dcterms:modified xsi:type="dcterms:W3CDTF">2017-04-07T23:26:57Z</dcterms:modified>
</cp:coreProperties>
</file>