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360" yWindow="60" windowWidth="20120" windowHeight="12340"/>
  </bookViews>
  <sheets>
    <sheet name="GUIDE" sheetId="1" r:id="rId1"/>
    <sheet name="WP#1" sheetId="2" r:id="rId2"/>
    <sheet name="NY#1" sheetId="3" r:id="rId3"/>
    <sheet name="CB#1" sheetId="4" r:id="rId4"/>
    <sheet name="CB#2" sheetId="5" r:id="rId5"/>
    <sheet name="CB#3" sheetId="6" r:id="rId6"/>
    <sheet name="CB#4" sheetId="7" r:id="rId7"/>
    <sheet name="CB#5" sheetId="8" r:id="rId8"/>
    <sheet name="DC#1" sheetId="9" r:id="rId9"/>
    <sheet name="DC#2" sheetId="10" r:id="rId10"/>
    <sheet name="DC#3" sheetId="11" r:id="rId11"/>
    <sheet name="DC#4" sheetId="12" r:id="rId12"/>
    <sheet name="DS#5" sheetId="13" r:id="rId13"/>
    <sheet name="DS#6" sheetId="14" r:id="rId14"/>
    <sheet name="DC#7" sheetId="15" r:id="rId15"/>
    <sheet name="BO#1" sheetId="16" r:id="rId16"/>
    <sheet name="BO#2" sheetId="17" r:id="rId17"/>
    <sheet name="NF#1" sheetId="18" r:id="rId18"/>
    <sheet name="NF#2" sheetId="19" r:id="rId19"/>
    <sheet name="NF#3" sheetId="20" r:id="rId20"/>
    <sheet name="NF#4" sheetId="21" r:id="rId21"/>
    <sheet name="NT#5" sheetId="22" r:id="rId22"/>
    <sheet name="NT#6" sheetId="23" r:id="rId23"/>
    <sheet name="EDI+BRK " sheetId="24" r:id="rId24"/>
    <sheet name="美东接驳" sheetId="25" r:id="rId25"/>
    <sheet name="EC NY上车" sheetId="26" r:id="rId26"/>
    <sheet name="BUS#12 康宁接驳" sheetId="27" r:id="rId27"/>
  </sheets>
  <calcPr calcId="140001" concurrentCalc="0"/>
  <customWorkbookViews>
    <customWorkbookView name="Sean Lu - 个人视图" guid="{C759DA04-481B-4648-B849-AC569BDA76D5}" mergeInterval="0" personalView="1" xWindow="18" yWindow="57" windowWidth="1006" windowHeight="563" activeSheetId="1"/>
    <customWorkbookView name="Rita Li - Personal View" guid="{8808FEDE-464C-4AEB-88B7-AB86B39BB0CB}" mergeInterval="0" personalView="1" maximized="1" windowWidth="1916" windowHeight="855" activeSheetId="27"/>
    <customWorkbookView name="Elaine Wu - Personal View" guid="{AEFE0F3B-A47A-4804-A56C-93DA9B79618C}" mergeInterval="0" personalView="1" maximized="1" windowWidth="1916" windowHeight="855" activeSheetId="25"/>
    <customWorkbookView name="Frances Lee - Personal View" guid="{432A7839-3E0E-42E7-9C5A-01B75DE7F8FC}" mergeInterval="0" personalView="1" maximized="1" windowWidth="1385" windowHeight="831" activeSheetId="1"/>
    <customWorkbookView name="Janet Liang - Personal View" guid="{33DCCE72-F997-4E94-9232-6B5DA6DC142C}" mergeInterval="0" personalView="1" maximized="1" windowWidth="1916" windowHeight="855" activeSheetId="19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24" l="1"/>
  <c r="E56" i="24"/>
  <c r="F24" i="21"/>
  <c r="E24" i="21"/>
  <c r="F18" i="20"/>
  <c r="E18" i="20"/>
  <c r="F22" i="19"/>
  <c r="E22" i="19"/>
  <c r="Q25" i="27"/>
  <c r="P25" i="27"/>
  <c r="F16" i="27"/>
  <c r="E16" i="27"/>
  <c r="N12" i="27"/>
  <c r="N10" i="27"/>
  <c r="N9" i="27"/>
  <c r="N6" i="27"/>
  <c r="N13" i="27"/>
  <c r="N3" i="27"/>
  <c r="F23" i="18"/>
  <c r="E23" i="18"/>
  <c r="F28" i="15"/>
  <c r="E28" i="15"/>
  <c r="D79" i="25"/>
  <c r="C79" i="25"/>
  <c r="D72" i="25"/>
  <c r="C72" i="25"/>
  <c r="D65" i="25"/>
  <c r="C65" i="25"/>
  <c r="D58" i="25"/>
  <c r="C58" i="25"/>
  <c r="D48" i="25"/>
  <c r="C48" i="25"/>
  <c r="D29" i="25"/>
  <c r="C29" i="25"/>
  <c r="D15" i="25"/>
  <c r="C15" i="25"/>
  <c r="F19" i="12"/>
  <c r="E19" i="12"/>
  <c r="F21" i="11"/>
  <c r="E21" i="11"/>
  <c r="F20" i="10"/>
  <c r="E20" i="10"/>
  <c r="E22" i="9"/>
  <c r="F18" i="14"/>
  <c r="E18" i="14"/>
  <c r="F16" i="13"/>
  <c r="E16" i="13"/>
  <c r="F28" i="22"/>
  <c r="E28" i="22"/>
  <c r="F26" i="23"/>
  <c r="E26" i="23"/>
  <c r="F23" i="7"/>
  <c r="E23" i="7"/>
  <c r="F18" i="8"/>
  <c r="E18" i="8"/>
  <c r="F13" i="6"/>
  <c r="E13" i="6"/>
  <c r="F25" i="5"/>
  <c r="E25" i="5"/>
  <c r="E28" i="4"/>
  <c r="F22" i="17"/>
  <c r="E22" i="17"/>
  <c r="F20" i="16"/>
  <c r="E20" i="16"/>
  <c r="E9" i="3"/>
  <c r="N12" i="23"/>
  <c r="N11" i="23"/>
  <c r="N10" i="23"/>
  <c r="N9" i="23"/>
  <c r="N8" i="23"/>
  <c r="N7" i="23"/>
  <c r="N6" i="23"/>
  <c r="N5" i="23"/>
  <c r="N4" i="23"/>
  <c r="N12" i="22"/>
  <c r="N11" i="22"/>
  <c r="N10" i="22"/>
  <c r="N9" i="22"/>
  <c r="N8" i="22"/>
  <c r="N7" i="22"/>
  <c r="N6" i="22"/>
  <c r="N5" i="22"/>
  <c r="N4" i="22"/>
  <c r="N12" i="21"/>
  <c r="N11" i="21"/>
  <c r="N10" i="21"/>
  <c r="N9" i="21"/>
  <c r="N8" i="21"/>
  <c r="N7" i="21"/>
  <c r="N6" i="21"/>
  <c r="N5" i="21"/>
  <c r="N4" i="21"/>
  <c r="N12" i="20"/>
  <c r="N11" i="20"/>
  <c r="N10" i="20"/>
  <c r="N9" i="20"/>
  <c r="N8" i="20"/>
  <c r="N7" i="20"/>
  <c r="N6" i="20"/>
  <c r="N5" i="20"/>
  <c r="N4" i="20"/>
  <c r="N12" i="19"/>
  <c r="N11" i="19"/>
  <c r="N10" i="19"/>
  <c r="N9" i="19"/>
  <c r="N8" i="19"/>
  <c r="N7" i="19"/>
  <c r="N6" i="19"/>
  <c r="N5" i="19"/>
  <c r="N4" i="19"/>
  <c r="N12" i="18"/>
  <c r="N11" i="18"/>
  <c r="N10" i="18"/>
  <c r="N9" i="18"/>
  <c r="N8" i="18"/>
  <c r="N7" i="18"/>
  <c r="N6" i="18"/>
  <c r="N5" i="18"/>
  <c r="N4" i="18"/>
  <c r="N12" i="17"/>
  <c r="N11" i="17"/>
  <c r="N10" i="17"/>
  <c r="N9" i="17"/>
  <c r="N8" i="17"/>
  <c r="N7" i="17"/>
  <c r="N6" i="17"/>
  <c r="N5" i="17"/>
  <c r="N4" i="17"/>
  <c r="N12" i="16"/>
  <c r="N11" i="16"/>
  <c r="N10" i="16"/>
  <c r="N9" i="16"/>
  <c r="N8" i="16"/>
  <c r="N7" i="16"/>
  <c r="N6" i="16"/>
  <c r="N5" i="16"/>
  <c r="N4" i="16"/>
  <c r="N12" i="15"/>
  <c r="N11" i="15"/>
  <c r="N10" i="15"/>
  <c r="N9" i="15"/>
  <c r="N8" i="15"/>
  <c r="N7" i="15"/>
  <c r="N6" i="15"/>
  <c r="N5" i="15"/>
  <c r="N4" i="15"/>
  <c r="N12" i="14"/>
  <c r="N11" i="14"/>
  <c r="N10" i="14"/>
  <c r="N9" i="14"/>
  <c r="N8" i="14"/>
  <c r="N7" i="14"/>
  <c r="N6" i="14"/>
  <c r="N5" i="14"/>
  <c r="N4" i="14"/>
  <c r="N12" i="13"/>
  <c r="N11" i="13"/>
  <c r="N10" i="13"/>
  <c r="N9" i="13"/>
  <c r="N8" i="13"/>
  <c r="N7" i="13"/>
  <c r="N6" i="13"/>
  <c r="N5" i="13"/>
  <c r="N4" i="13"/>
  <c r="N12" i="12"/>
  <c r="N11" i="12"/>
  <c r="N10" i="12"/>
  <c r="N9" i="12"/>
  <c r="N8" i="12"/>
  <c r="N7" i="12"/>
  <c r="N6" i="12"/>
  <c r="N5" i="12"/>
  <c r="N4" i="12"/>
  <c r="N12" i="11"/>
  <c r="N11" i="11"/>
  <c r="N10" i="11"/>
  <c r="N9" i="11"/>
  <c r="N8" i="11"/>
  <c r="N7" i="11"/>
  <c r="N6" i="11"/>
  <c r="N5" i="11"/>
  <c r="N4" i="11"/>
  <c r="N12" i="10"/>
  <c r="N11" i="10"/>
  <c r="N10" i="10"/>
  <c r="N9" i="10"/>
  <c r="N8" i="10"/>
  <c r="N7" i="10"/>
  <c r="N6" i="10"/>
  <c r="N5" i="10"/>
  <c r="N4" i="10"/>
  <c r="N12" i="9"/>
  <c r="N11" i="9"/>
  <c r="N10" i="9"/>
  <c r="N9" i="9"/>
  <c r="N8" i="9"/>
  <c r="N7" i="9"/>
  <c r="N6" i="9"/>
  <c r="N5" i="9"/>
  <c r="N4" i="9"/>
  <c r="N12" i="8"/>
  <c r="N11" i="8"/>
  <c r="N10" i="8"/>
  <c r="N9" i="8"/>
  <c r="N8" i="8"/>
  <c r="N7" i="8"/>
  <c r="N6" i="8"/>
  <c r="N5" i="8"/>
  <c r="N4" i="8"/>
  <c r="N12" i="7"/>
  <c r="N11" i="7"/>
  <c r="N10" i="7"/>
  <c r="N9" i="7"/>
  <c r="N8" i="7"/>
  <c r="N7" i="7"/>
  <c r="N6" i="7"/>
  <c r="N5" i="7"/>
  <c r="N4" i="7"/>
  <c r="N12" i="6"/>
  <c r="N11" i="6"/>
  <c r="N10" i="6"/>
  <c r="N9" i="6"/>
  <c r="N8" i="6"/>
  <c r="N7" i="6"/>
  <c r="N6" i="6"/>
  <c r="N5" i="6"/>
  <c r="N4" i="6"/>
  <c r="N12" i="5"/>
  <c r="N11" i="5"/>
  <c r="N10" i="5"/>
  <c r="N9" i="5"/>
  <c r="N8" i="5"/>
  <c r="N7" i="5"/>
  <c r="N6" i="5"/>
  <c r="N5" i="5"/>
  <c r="N4" i="5"/>
  <c r="N12" i="4"/>
  <c r="N11" i="4"/>
  <c r="N10" i="4"/>
  <c r="N9" i="4"/>
  <c r="N8" i="4"/>
  <c r="N7" i="4"/>
  <c r="N6" i="4"/>
  <c r="N5" i="4"/>
  <c r="N4" i="4"/>
  <c r="N12" i="2"/>
  <c r="N11" i="2"/>
  <c r="N10" i="2"/>
  <c r="N9" i="2"/>
  <c r="N8" i="2"/>
  <c r="N7" i="2"/>
  <c r="N6" i="2"/>
  <c r="N5" i="2"/>
  <c r="N4" i="2"/>
  <c r="N12" i="3"/>
  <c r="N11" i="3"/>
  <c r="N10" i="3"/>
  <c r="N9" i="3"/>
  <c r="N8" i="3"/>
  <c r="N7" i="3"/>
  <c r="N6" i="3"/>
  <c r="N5" i="3"/>
  <c r="N4" i="3"/>
  <c r="N14" i="15"/>
  <c r="N3" i="15"/>
  <c r="N14" i="5"/>
  <c r="N3" i="5"/>
  <c r="N14" i="19"/>
  <c r="N3" i="19"/>
  <c r="N14" i="7"/>
  <c r="N3" i="7"/>
  <c r="N14" i="6"/>
  <c r="N3" i="6"/>
  <c r="N14" i="3"/>
  <c r="N3" i="3"/>
  <c r="N14" i="23"/>
  <c r="N3" i="23"/>
  <c r="N14" i="22"/>
  <c r="N3" i="22"/>
  <c r="N14" i="21"/>
  <c r="N3" i="21"/>
  <c r="N14" i="20"/>
  <c r="N3" i="20"/>
  <c r="N14" i="16"/>
  <c r="N3" i="16"/>
  <c r="N14" i="14"/>
  <c r="N3" i="14"/>
  <c r="N14" i="13"/>
  <c r="N3" i="13"/>
  <c r="N14" i="12"/>
  <c r="N3" i="12"/>
  <c r="N14" i="10"/>
  <c r="N3" i="10"/>
  <c r="N14" i="9"/>
  <c r="N3" i="9"/>
  <c r="N14" i="8"/>
  <c r="N3" i="8"/>
  <c r="N14" i="4"/>
  <c r="N3" i="4"/>
  <c r="N14" i="2"/>
  <c r="N3" i="2"/>
  <c r="N14" i="11"/>
  <c r="N3" i="11"/>
  <c r="N14" i="17"/>
  <c r="N3" i="17"/>
  <c r="N14" i="18"/>
  <c r="N3" i="18"/>
</calcChain>
</file>

<file path=xl/comments1.xml><?xml version="1.0" encoding="utf-8"?>
<comments xmlns="http://schemas.openxmlformats.org/spreadsheetml/2006/main">
  <authors>
    <author>Ken Fung</author>
    <author>Sally Zhang</author>
    <author>ted hou</author>
  </authors>
  <commentList>
    <comment ref="F20" authorId="0" guid="{AB8DE283-4799-486D-A1CA-B674337FAECB}">
      <text>
        <r>
          <rPr>
            <i/>
            <sz val="9"/>
            <color indexed="81"/>
            <rFont val="Tahoma"/>
            <family val="2"/>
          </rPr>
          <t>Ken Fung:</t>
        </r>
        <r>
          <rPr>
            <b/>
            <sz val="9"/>
            <color indexed="81"/>
            <rFont val="Tahoma"/>
            <family val="2"/>
          </rPr>
          <t xml:space="preserve">
DC
</t>
        </r>
      </text>
    </comment>
    <comment ref="F22" authorId="0" guid="{D37C63C7-A92D-4707-A3DC-A756F1E359AB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sz val="9"/>
            <color indexed="81"/>
            <rFont val="Tahoma"/>
            <family val="2"/>
          </rPr>
          <t xml:space="preserve">
DC+NF
</t>
        </r>
      </text>
    </comment>
    <comment ref="F24" authorId="1" guid="{5DDAE7D2-1F84-430B-A873-D79848C1F43A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QB 暂时bill sally zhang 账号
</t>
        </r>
      </text>
    </comment>
    <comment ref="F78" authorId="2" guid="{5E096B30-88F6-4941-BDAE-CF84FB736CCE}">
      <text>
        <r>
          <rPr>
            <b/>
            <sz val="9"/>
            <color indexed="81"/>
            <rFont val="Tahoma"/>
            <family val="2"/>
          </rPr>
          <t>ted hou:</t>
        </r>
        <r>
          <rPr>
            <i/>
            <sz val="9"/>
            <color indexed="81"/>
            <rFont val="Tahoma"/>
            <family val="2"/>
          </rPr>
          <t xml:space="preserve">
请假 2/16/2017-4/16/2017
</t>
        </r>
      </text>
    </comment>
    <comment ref="F99" authorId="1" guid="{0B670A17-9F97-42C7-8A65-63ACDF3C9B44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2017年1月-8月周日不能出团 可check in
</t>
        </r>
      </text>
    </comment>
  </commentList>
</comments>
</file>

<file path=xl/sharedStrings.xml><?xml version="1.0" encoding="utf-8"?>
<sst xmlns="http://schemas.openxmlformats.org/spreadsheetml/2006/main" count="4205" uniqueCount="1816">
  <si>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</si>
  <si>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</si>
  <si>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</si>
  <si>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</si>
  <si>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</si>
  <si>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</si>
  <si>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</si>
  <si>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</si>
  <si>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</si>
  <si>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</si>
  <si>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</si>
  <si>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</si>
  <si>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available seats</t>
  </si>
  <si>
    <t>ChinaTown</t>
  </si>
  <si>
    <t>Flushing</t>
  </si>
  <si>
    <t>Jersey city</t>
  </si>
  <si>
    <t>East Brunswick</t>
  </si>
  <si>
    <t>Parsippany</t>
  </si>
  <si>
    <t>Philadelphia</t>
  </si>
  <si>
    <t>Brooklyn</t>
  </si>
  <si>
    <t>Special</t>
  </si>
  <si>
    <t>Hold</t>
  </si>
  <si>
    <t>TOTAL pax</t>
  </si>
  <si>
    <t>日期：4-15-2017</t>
  </si>
  <si>
    <t>團：紐約市區一日游 (NY1)</t>
  </si>
  <si>
    <t>團：奧特萊斯Woodbury1天購物(WP1)</t>
  </si>
  <si>
    <t>團:櫻花A团:費城-華盛頓櫻花深度兩天遊 (CB2-A)</t>
  </si>
  <si>
    <t>團：櫻花B团:華盛頓DC賞櫻+安納波利斯2天(CB2-B)</t>
  </si>
  <si>
    <t>團：華盛頓DC賞櫻一天 (CB1)</t>
  </si>
  <si>
    <t>團:華盛頓DC賞櫻+赫氏巧克力世界+小人國 (CB2-C)</t>
  </si>
  <si>
    <r>
      <t xml:space="preserve">團：华盛顿DC 2天(DC2)+ </t>
    </r>
    <r>
      <rPr>
        <b/>
        <sz val="22"/>
        <color rgb="FFFF00FF"/>
        <rFont val="宋体"/>
        <family val="2"/>
        <scheme val="minor"/>
      </rPr>
      <t>DC 赏樱 (DC2C)</t>
    </r>
  </si>
  <si>
    <t>團：华盛顿DC / DC 赏樱 +仙人洞 (DS2 &amp; DS2C)</t>
  </si>
  <si>
    <t>團：尼亚加拉瀑布-千岛(夏季) NT2</t>
  </si>
  <si>
    <t>團：(美境)尼亚加拉瀑布2日游 NF2</t>
  </si>
  <si>
    <t>團：波士顿2天 BO2</t>
  </si>
  <si>
    <t>VAN#1</t>
  </si>
  <si>
    <t xml:space="preserve">Chengdu Huancheng </t>
  </si>
  <si>
    <t>99314/3189747825752104</t>
  </si>
  <si>
    <t xml:space="preserve"> 13881066363</t>
  </si>
  <si>
    <t>CTT</t>
  </si>
  <si>
    <t>NY1</t>
  </si>
  <si>
    <t>4/12改成4/15</t>
  </si>
  <si>
    <t>GCTC</t>
  </si>
  <si>
    <t>304-617-1118</t>
  </si>
  <si>
    <t>BRK</t>
  </si>
  <si>
    <t>公司IVY</t>
  </si>
  <si>
    <t>100450/A28656</t>
  </si>
  <si>
    <t xml:space="preserve"> 847-902-7861</t>
  </si>
  <si>
    <t>公司Mandy</t>
  </si>
  <si>
    <t xml:space="preserve"> 100428/F22090</t>
  </si>
  <si>
    <t>718-200-8680</t>
  </si>
  <si>
    <t>FLU</t>
  </si>
  <si>
    <t>4/15改成4/22, 4/22改成4/15</t>
  </si>
  <si>
    <t>新聯合</t>
  </si>
  <si>
    <t>100538/95404</t>
  </si>
  <si>
    <t>13904503040</t>
  </si>
  <si>
    <t>VAN#2</t>
  </si>
  <si>
    <t>Sanny</t>
  </si>
  <si>
    <t>3475422816</t>
  </si>
  <si>
    <t xml:space="preserve">J&amp;C Int'l </t>
  </si>
  <si>
    <t>6467090933</t>
  </si>
  <si>
    <t>TAKETOURS</t>
  </si>
  <si>
    <t>AT00-479-1997</t>
  </si>
  <si>
    <t>4155216866;4152547981</t>
  </si>
  <si>
    <t xml:space="preserve"> AF15-479-6757</t>
  </si>
  <si>
    <t>9172917538</t>
  </si>
  <si>
    <t>公司Lillian</t>
  </si>
  <si>
    <t>100552/A28677</t>
  </si>
  <si>
    <t>86-1-370-550-4666</t>
  </si>
  <si>
    <t>公司Mandy 100428/F22090 改成 4/22</t>
  </si>
  <si>
    <t>SPRING LM 107220x7 change to 4/14</t>
  </si>
  <si>
    <t>Ticket Dept/CTRIP</t>
  </si>
  <si>
    <t>100239/TD36953       3486983223</t>
  </si>
  <si>
    <t>13588799930</t>
  </si>
  <si>
    <t>WP1</t>
  </si>
  <si>
    <t>LL150437</t>
  </si>
  <si>
    <t>9:30am Flushing</t>
  </si>
  <si>
    <t xml:space="preserve">100408/TD37061/3488341874 </t>
  </si>
  <si>
    <t>01-9292173477</t>
  </si>
  <si>
    <t>SPC</t>
  </si>
  <si>
    <t>LL150660</t>
  </si>
  <si>
    <t>9:00AM (曼哈顿-时代广场)</t>
  </si>
  <si>
    <t>DM Investment Management Inc</t>
  </si>
  <si>
    <t>100515/QIAO XIULI</t>
  </si>
  <si>
    <t>8613801044032</t>
  </si>
  <si>
    <t>LL150775</t>
  </si>
  <si>
    <t>公司Jenny 100454/A28658 2pax invoice#LL150724 CXL</t>
  </si>
  <si>
    <t>100224/HDCN11321</t>
  </si>
  <si>
    <t>13901617405</t>
  </si>
  <si>
    <t>WT1</t>
  </si>
  <si>
    <t>LL150402</t>
  </si>
  <si>
    <t>9：00am 曼哈顿-时代广场</t>
  </si>
  <si>
    <t>團：奥特莱斯+西点军校一日游 (WT1)</t>
  </si>
  <si>
    <t>BUS#1</t>
  </si>
  <si>
    <t>FLUSHING 8:30 直发</t>
  </si>
  <si>
    <t>MT24-477-3927</t>
  </si>
  <si>
    <t xml:space="preserve"> 3479988256;3479988256</t>
  </si>
  <si>
    <t>BO2</t>
  </si>
  <si>
    <t>AUTO</t>
  </si>
  <si>
    <t>T4F</t>
  </si>
  <si>
    <t>E-564544</t>
  </si>
  <si>
    <t>+1 3129053492</t>
  </si>
  <si>
    <t>LL149596</t>
  </si>
  <si>
    <t>please book with two beds </t>
  </si>
  <si>
    <t>JENNY HOLIDAY</t>
  </si>
  <si>
    <t>646-234-1588</t>
  </si>
  <si>
    <t>LL147861</t>
  </si>
  <si>
    <t>SEAT#13-15</t>
  </si>
  <si>
    <t>5102400773/7182071210</t>
  </si>
  <si>
    <t>LL148189</t>
  </si>
  <si>
    <t>SEAT#17.18.21.22</t>
  </si>
  <si>
    <t>LLL INT'L (FLU) JessiE</t>
  </si>
  <si>
    <t>99628; XIN HUANG</t>
  </si>
  <si>
    <t>3473482828</t>
  </si>
  <si>
    <t>LL149643</t>
  </si>
  <si>
    <t>天翼 Anita</t>
  </si>
  <si>
    <t>9293006668</t>
  </si>
  <si>
    <t>LL150062</t>
  </si>
  <si>
    <t>SEAT#27.28</t>
  </si>
  <si>
    <t>Vanguard Lulu</t>
  </si>
  <si>
    <t>99908; JIANG/ZIJING</t>
  </si>
  <si>
    <t>646-496-8036  917-957-8582</t>
  </si>
  <si>
    <t>LL149996</t>
  </si>
  <si>
    <t>seat#33-39</t>
  </si>
  <si>
    <t>Wannar Travel Inc</t>
  </si>
  <si>
    <t>100014/SV17040894351</t>
  </si>
  <si>
    <t>+1 718-666-2965</t>
  </si>
  <si>
    <t>LL150117</t>
  </si>
  <si>
    <t>飞扬 - agent262</t>
  </si>
  <si>
    <t>100087; CHUNG/PAK WENG</t>
  </si>
  <si>
    <t>16462663946</t>
  </si>
  <si>
    <t>LL150230</t>
  </si>
  <si>
    <t>E-568072</t>
  </si>
  <si>
    <t>+1 347-5106936</t>
  </si>
  <si>
    <t>LL150433</t>
  </si>
  <si>
    <t xml:space="preserve">Z AT07-478-8677 </t>
  </si>
  <si>
    <t>347-832-5720;347-832-5700</t>
  </si>
  <si>
    <t>E-567757</t>
  </si>
  <si>
    <t>+1 6466845984</t>
  </si>
  <si>
    <t>LL150416</t>
  </si>
  <si>
    <t>客人想要前面的座位</t>
  </si>
  <si>
    <t>信航SUSSI</t>
  </si>
  <si>
    <t>6161; CHONG YUN ZHAI</t>
  </si>
  <si>
    <t>347-931-7168</t>
  </si>
  <si>
    <t>LL150319</t>
  </si>
  <si>
    <r>
      <t xml:space="preserve">SEAT#16.19.20   </t>
    </r>
    <r>
      <rPr>
        <sz val="11"/>
        <color theme="1"/>
        <rFont val="宋体"/>
        <family val="2"/>
        <scheme val="minor"/>
      </rPr>
      <t>（原#21-23)</t>
    </r>
  </si>
  <si>
    <t>公司Cher</t>
  </si>
  <si>
    <t>100174/F22027</t>
  </si>
  <si>
    <t>347-348-8804</t>
  </si>
  <si>
    <t>LL150349</t>
  </si>
  <si>
    <r>
      <rPr>
        <b/>
        <sz val="11"/>
        <color theme="1"/>
        <rFont val="宋体"/>
        <family val="2"/>
        <scheme val="minor"/>
      </rPr>
      <t xml:space="preserve">seat#25.26 </t>
    </r>
    <r>
      <rPr>
        <sz val="11"/>
        <color theme="1"/>
        <rFont val="宋体"/>
        <family val="2"/>
        <scheme val="minor"/>
      </rPr>
      <t>客人晕车，请导游安排前面的位置</t>
    </r>
  </si>
  <si>
    <t>公司Tiffany</t>
  </si>
  <si>
    <t>100148/F22020</t>
  </si>
  <si>
    <t xml:space="preserve"> 917-535-2273</t>
  </si>
  <si>
    <t>LL150321</t>
  </si>
  <si>
    <t>客人严重晕车，麻烦安排前面位置</t>
  </si>
  <si>
    <t>LULUTRIP</t>
  </si>
  <si>
    <t>170411-45094-459383-0 CN</t>
  </si>
  <si>
    <t>13479889818</t>
  </si>
  <si>
    <t>LL150471</t>
  </si>
  <si>
    <t>BUS#1 只接FLU 8:30 上车点</t>
  </si>
  <si>
    <t>#2</t>
  </si>
  <si>
    <t>AT10-478-9437</t>
  </si>
  <si>
    <t>5167109991;5167109991</t>
  </si>
  <si>
    <t>99150/SA17032962667</t>
  </si>
  <si>
    <t>1 7026866721</t>
  </si>
  <si>
    <t>LL149009</t>
  </si>
  <si>
    <t>LOCAL TIFFANY</t>
  </si>
  <si>
    <t>DORA</t>
  </si>
  <si>
    <t>347-891-9690</t>
  </si>
  <si>
    <t>LL149161</t>
  </si>
  <si>
    <t>SEAT#9-12</t>
  </si>
  <si>
    <t>公司CHER</t>
  </si>
  <si>
    <t>99572/F21899</t>
  </si>
  <si>
    <t>347-837-4486</t>
  </si>
  <si>
    <t>LL149555</t>
  </si>
  <si>
    <r>
      <rPr>
        <b/>
        <sz val="11"/>
        <color theme="1"/>
        <rFont val="宋体"/>
        <family val="2"/>
        <scheme val="minor"/>
      </rPr>
      <t>SEAT#16.19.20,</t>
    </r>
    <r>
      <rPr>
        <sz val="11"/>
        <color theme="1"/>
        <rFont val="宋体"/>
        <family val="2"/>
        <scheme val="minor"/>
      </rPr>
      <t xml:space="preserve"> FLU改成CTT</t>
    </r>
  </si>
  <si>
    <t>Golden Holiday Ada</t>
  </si>
  <si>
    <t>ZHANG/CASPER</t>
  </si>
  <si>
    <t>973-420-3599/917-216-5187</t>
  </si>
  <si>
    <t>LL149528</t>
  </si>
  <si>
    <t>SEAT#17.18(原#25.26)</t>
  </si>
  <si>
    <t>E-564628</t>
  </si>
  <si>
    <t>+1 5148848219</t>
  </si>
  <si>
    <t>LL149605</t>
  </si>
  <si>
    <t>HOLIDAY NORTH</t>
  </si>
  <si>
    <t>CHEN/MEISONG</t>
  </si>
  <si>
    <t xml:space="preserve">6467337480 </t>
  </si>
  <si>
    <t>LL149936</t>
  </si>
  <si>
    <t>Golden holiday</t>
  </si>
  <si>
    <t>MR LIU</t>
  </si>
  <si>
    <t>518-937-1647</t>
  </si>
  <si>
    <t>LL150188</t>
  </si>
  <si>
    <t>SEAT#43.44</t>
  </si>
  <si>
    <t>公司Stephanie</t>
  </si>
  <si>
    <t>100188/A28628</t>
  </si>
  <si>
    <t>646-247-6472</t>
  </si>
  <si>
    <t>LL150368</t>
  </si>
  <si>
    <t>seat#33-36</t>
  </si>
  <si>
    <t>公司JENNY</t>
  </si>
  <si>
    <t>100246/A28631</t>
  </si>
  <si>
    <t>3474481833</t>
  </si>
  <si>
    <t>LL150442</t>
  </si>
  <si>
    <t>SEAT#21-24</t>
  </si>
  <si>
    <t>HW TRAVEL ms lin</t>
  </si>
  <si>
    <t>LUO/CEN</t>
  </si>
  <si>
    <t>139-608-75277
862-287-7613</t>
  </si>
  <si>
    <t>LL150473</t>
  </si>
  <si>
    <t>SEAT#25-29</t>
  </si>
  <si>
    <t>公司TIFFANY</t>
  </si>
  <si>
    <t>100260/F22039</t>
  </si>
  <si>
    <t>3474462772</t>
  </si>
  <si>
    <t>LL150458</t>
  </si>
  <si>
    <t>Bay Sky Shanice</t>
  </si>
  <si>
    <t>100288；Annie</t>
  </si>
  <si>
    <t>646-624-9356</t>
  </si>
  <si>
    <t>LL150503</t>
  </si>
  <si>
    <t>SEAT#13.14.15(原#25.26.29）</t>
  </si>
  <si>
    <t>E-568360</t>
  </si>
  <si>
    <t>1 6318899815</t>
  </si>
  <si>
    <t>LL150527</t>
  </si>
  <si>
    <t>公司JESSICA</t>
  </si>
  <si>
    <t>100308/F22061</t>
  </si>
  <si>
    <t xml:space="preserve"> 646-209-0101</t>
  </si>
  <si>
    <t>LL150530</t>
  </si>
  <si>
    <t>AE21-479-1677</t>
  </si>
  <si>
    <t>2019939832;5516667722</t>
  </si>
  <si>
    <t>NAMEI-HATTIE</t>
  </si>
  <si>
    <t>CHU/SHIAOCHUNG</t>
  </si>
  <si>
    <t>917-257-6107</t>
  </si>
  <si>
    <t>LL150603</t>
  </si>
  <si>
    <t>SEAT#30-32</t>
  </si>
  <si>
    <t>100348/A28642</t>
  </si>
  <si>
    <t>917-349-9631</t>
  </si>
  <si>
    <t>LL150587</t>
  </si>
  <si>
    <t>seat#33.34.37.38</t>
  </si>
  <si>
    <t>T4F E-568561/LL150558X4PAX CXL</t>
  </si>
  <si>
    <t>E-558892</t>
  </si>
  <si>
    <t>+1 6281514002925</t>
  </si>
  <si>
    <t>CB1</t>
  </si>
  <si>
    <t>LL148553</t>
  </si>
  <si>
    <t>E-562600</t>
  </si>
  <si>
    <t>+1 9174455659</t>
  </si>
  <si>
    <t>LL149204</t>
  </si>
  <si>
    <t>AS03-478-1557</t>
  </si>
  <si>
    <t>3479897770</t>
  </si>
  <si>
    <t>AS00-478-1557</t>
  </si>
  <si>
    <t>9494635728</t>
  </si>
  <si>
    <t>AMERILINK</t>
  </si>
  <si>
    <t>AICT-12171</t>
  </si>
  <si>
    <t>9179716912</t>
  </si>
  <si>
    <t>LL149937</t>
  </si>
  <si>
    <t>E-566020</t>
  </si>
  <si>
    <t>+1 9177977560</t>
  </si>
  <si>
    <t>LL149938</t>
  </si>
  <si>
    <t>2大2小</t>
  </si>
  <si>
    <t>MEIYI 168 INC</t>
  </si>
  <si>
    <t>100033；LIN, XIAOLING</t>
  </si>
  <si>
    <t>6468297682</t>
  </si>
  <si>
    <t>LL150195</t>
  </si>
  <si>
    <t>4大1小</t>
  </si>
  <si>
    <t>AN18-478-7877</t>
  </si>
  <si>
    <t>5519984587</t>
  </si>
  <si>
    <t>AN16-478-7727</t>
  </si>
  <si>
    <t>9146594432;9146489957</t>
  </si>
  <si>
    <t>10A</t>
  </si>
  <si>
    <t>L&amp;M TOURS</t>
  </si>
  <si>
    <t>EDUANDO NANNEA</t>
  </si>
  <si>
    <t>437-485-9284</t>
  </si>
  <si>
    <t>LL150320</t>
  </si>
  <si>
    <t>10B</t>
  </si>
  <si>
    <t>MS.EMILY</t>
  </si>
  <si>
    <t>LL150529</t>
  </si>
  <si>
    <t>AT28-479-0067</t>
  </si>
  <si>
    <t>5189643008</t>
  </si>
  <si>
    <t>AE18-479-0547</t>
  </si>
  <si>
    <t>646-584-1975;646-263-8716</t>
  </si>
  <si>
    <t>E&amp;D Holidays</t>
  </si>
  <si>
    <t>100259；  luo qiumei</t>
  </si>
  <si>
    <t>6463182346</t>
  </si>
  <si>
    <t>LL150457</t>
  </si>
  <si>
    <t>暈車</t>
  </si>
  <si>
    <t>100319/SV17041165573</t>
  </si>
  <si>
    <t>1 6178325002</t>
  </si>
  <si>
    <t>LL150544</t>
  </si>
  <si>
    <t>AE28-479-1537</t>
  </si>
  <si>
    <t>7186070471;9174020274</t>
  </si>
  <si>
    <t>AT15-479-2697</t>
  </si>
  <si>
    <t>9292155426;9292155426</t>
  </si>
  <si>
    <t>E-568549</t>
  </si>
  <si>
    <t>+1 6469184327</t>
  </si>
  <si>
    <t>LL150560</t>
  </si>
  <si>
    <t>E-568450</t>
  </si>
  <si>
    <t>19294317698</t>
  </si>
  <si>
    <t>LL150561</t>
  </si>
  <si>
    <t>GOLDEN BUS TOURS</t>
  </si>
  <si>
    <t>2464/Myrna Gomez</t>
  </si>
  <si>
    <t xml:space="preserve">7182842356 </t>
  </si>
  <si>
    <t>LL149886</t>
  </si>
  <si>
    <t>change from 4/14</t>
  </si>
  <si>
    <t>E-568957</t>
  </si>
  <si>
    <t>+1 2677524548</t>
  </si>
  <si>
    <t>EDI</t>
  </si>
  <si>
    <t>LL150616</t>
  </si>
  <si>
    <t>21A</t>
  </si>
  <si>
    <t>E&amp;D Holidays  Daisy(A)</t>
  </si>
  <si>
    <t xml:space="preserve">100446； cao/qiurong </t>
  </si>
  <si>
    <t>646-266-5653 or 347-822-1985</t>
  </si>
  <si>
    <t>LL150694</t>
  </si>
  <si>
    <t>21B</t>
  </si>
  <si>
    <t>E&amp;D Holidays  Daisy(B)</t>
  </si>
  <si>
    <t>646-595-9598</t>
  </si>
  <si>
    <t>646-256-0487</t>
  </si>
  <si>
    <t>CB2-A</t>
  </si>
  <si>
    <t>LL148649</t>
  </si>
  <si>
    <t>SEAT#15</t>
  </si>
  <si>
    <t>C-2012979-US</t>
  </si>
  <si>
    <t>86-13603022487</t>
  </si>
  <si>
    <t>LL148923</t>
  </si>
  <si>
    <t xml:space="preserve">9088014031 </t>
  </si>
  <si>
    <t>LL149408</t>
  </si>
  <si>
    <t>2427/Timona Chung</t>
  </si>
  <si>
    <t>LL149472</t>
  </si>
  <si>
    <t>走四方</t>
  </si>
  <si>
    <t>86 13912688061
86 15950198162</t>
  </si>
  <si>
    <t>LL149769</t>
  </si>
  <si>
    <t>SV STELLA</t>
  </si>
  <si>
    <t>LIU/LIMING</t>
  </si>
  <si>
    <t>646　403　0108</t>
  </si>
  <si>
    <t>LL150144</t>
  </si>
  <si>
    <t>SEAT#17.18</t>
  </si>
  <si>
    <t>公司MANDY</t>
  </si>
  <si>
    <t>100022/F21985</t>
  </si>
  <si>
    <t>929-328-3462</t>
  </si>
  <si>
    <t>LL150122</t>
  </si>
  <si>
    <t>SEAT#16.19.20</t>
  </si>
  <si>
    <t>Amasia Travel</t>
  </si>
  <si>
    <t>7328759671； 9083079005</t>
  </si>
  <si>
    <t>LL150303</t>
  </si>
  <si>
    <t xml:space="preserve">JoyLoon </t>
  </si>
  <si>
    <t>100199; Wang，Meili</t>
  </si>
  <si>
    <t>718-877-5885</t>
  </si>
  <si>
    <t>LL150376</t>
  </si>
  <si>
    <t>seat#21.22</t>
  </si>
  <si>
    <t>100290/F22053</t>
  </si>
  <si>
    <t>347-925-6663</t>
  </si>
  <si>
    <t>LL150507</t>
  </si>
  <si>
    <t>SEAT#23.24.28</t>
  </si>
  <si>
    <t>ETERNAL-JANNY</t>
  </si>
  <si>
    <t>WENG/XUELING</t>
  </si>
  <si>
    <t>646-719-6099</t>
  </si>
  <si>
    <t>LL150508</t>
  </si>
  <si>
    <t>seat#29.30</t>
  </si>
  <si>
    <t>100354; SHI/YASU</t>
  </si>
  <si>
    <t>347-421-5826</t>
  </si>
  <si>
    <t>LL150590</t>
  </si>
  <si>
    <t>SEAT#25-27</t>
  </si>
  <si>
    <t>1 3478222034
1 9172938938</t>
  </si>
  <si>
    <t>JCC</t>
  </si>
  <si>
    <t>LL150725</t>
  </si>
  <si>
    <t>AT29-479-5937</t>
  </si>
  <si>
    <t>6469326776;3476109036</t>
  </si>
  <si>
    <t>SUNSHINE-JUNE</t>
  </si>
  <si>
    <t>100533/14031</t>
  </si>
  <si>
    <t>9178254808</t>
  </si>
  <si>
    <t>LL150805</t>
  </si>
  <si>
    <t>SEAT#33.34</t>
  </si>
  <si>
    <t>鳴揚 Aileen</t>
  </si>
  <si>
    <t>100541/37992</t>
  </si>
  <si>
    <t>9178932135</t>
  </si>
  <si>
    <t>LL150815</t>
  </si>
  <si>
    <t>T&amp;Y CANDY</t>
  </si>
  <si>
    <t xml:space="preserve"> 100557； ZEN,LARRY</t>
  </si>
  <si>
    <t>929-522-8266</t>
  </si>
  <si>
    <t>LL150836</t>
  </si>
  <si>
    <t>SEAT#37-39</t>
  </si>
  <si>
    <t>ETERNAL TRAVEL-TRACY</t>
  </si>
  <si>
    <t>LIU/XIA</t>
  </si>
  <si>
    <t>646-881-8033</t>
  </si>
  <si>
    <t>LL150831</t>
  </si>
  <si>
    <t>SEAT#40.43.44</t>
  </si>
  <si>
    <t>WD Travel 100380 4pax CXL</t>
  </si>
  <si>
    <t>1A</t>
  </si>
  <si>
    <t>长城coco</t>
  </si>
  <si>
    <t>TAN/JIAMIN</t>
  </si>
  <si>
    <t>917-605-8898</t>
  </si>
  <si>
    <t>CB2-B</t>
  </si>
  <si>
    <t>LL148571</t>
  </si>
  <si>
    <t>SEAT#13.14</t>
  </si>
  <si>
    <t>1B</t>
  </si>
  <si>
    <t>YANG/HANLIANG</t>
  </si>
  <si>
    <t>LL150055</t>
  </si>
  <si>
    <t>seat#19.20</t>
  </si>
  <si>
    <t xml:space="preserve">立信ANNIE </t>
  </si>
  <si>
    <t>99021;XU/SHUZHEN</t>
  </si>
  <si>
    <t>732-800-2267</t>
  </si>
  <si>
    <t>LL148846</t>
  </si>
  <si>
    <t>SEAT#53-55 客人要求最后一排</t>
  </si>
  <si>
    <t>BAY SKY TRAVEL SHANICE</t>
  </si>
  <si>
    <t>99875; KELLY</t>
  </si>
  <si>
    <t>646-322-1157</t>
  </si>
  <si>
    <t>LL149963</t>
  </si>
  <si>
    <t>SEAT#15.16.</t>
  </si>
  <si>
    <t>AN11-478-7527</t>
  </si>
  <si>
    <t>9013268407;
9164963256</t>
  </si>
  <si>
    <t>Joyloon 芳芳</t>
  </si>
  <si>
    <t>100439; Zhang/Bing</t>
  </si>
  <si>
    <t>917-603-0257</t>
  </si>
  <si>
    <t>LL150691</t>
  </si>
  <si>
    <t>SEAT#17.18.21-24</t>
  </si>
  <si>
    <t>鸣扬ABBY</t>
  </si>
  <si>
    <t>100096/CHEN</t>
  </si>
  <si>
    <t>9173885593</t>
  </si>
  <si>
    <t>LL150243</t>
  </si>
  <si>
    <t>SEAT#25.26</t>
  </si>
  <si>
    <t>100474/F22107</t>
  </si>
  <si>
    <t xml:space="preserve"> 917-279-9210</t>
  </si>
  <si>
    <t>LL150741</t>
  </si>
  <si>
    <t xml:space="preserve"> 中巴28 座</t>
  </si>
  <si>
    <t>Ju Yang 100193; dong yu ying 2pax invoice#LL150372 CXL</t>
  </si>
  <si>
    <t xml:space="preserve">GOLDEN BUS TOUR#2505x3 hold seat  CXL </t>
  </si>
  <si>
    <t xml:space="preserve"> BUS#5</t>
  </si>
  <si>
    <t>Planu Travel</t>
  </si>
  <si>
    <t>917-660-0686、646-203-7632</t>
  </si>
  <si>
    <t>CB2-C</t>
  </si>
  <si>
    <t>LL148279</t>
  </si>
  <si>
    <t>SEAT#9-20</t>
  </si>
  <si>
    <t>公司SHU</t>
  </si>
  <si>
    <t xml:space="preserve">98633/A28352 </t>
  </si>
  <si>
    <t>646-519-0388</t>
  </si>
  <si>
    <t>LL148358</t>
  </si>
  <si>
    <t>SEAT#21-23</t>
  </si>
  <si>
    <t>AN10-478-8097</t>
  </si>
  <si>
    <t xml:space="preserve"> 9177020480;2012380393
dindorkar.bhushan@gmail.com</t>
  </si>
  <si>
    <t>AT23-478-9887
Zhu Xiaohong</t>
  </si>
  <si>
    <t>7188692086;7188692086</t>
  </si>
  <si>
    <t>BRK CHANGE TO CTT</t>
  </si>
  <si>
    <t>E-567022</t>
  </si>
  <si>
    <t>1 6178994507</t>
  </si>
  <si>
    <t>LL150178</t>
  </si>
  <si>
    <t>NEWAY TRAVEL-STELLA</t>
  </si>
  <si>
    <t>WU/HAOQUAN</t>
  </si>
  <si>
    <t>646-515-3841</t>
  </si>
  <si>
    <t>LL149580</t>
  </si>
  <si>
    <t>seat#37-39</t>
  </si>
  <si>
    <t>618 janny</t>
  </si>
  <si>
    <t>917-913-3511</t>
  </si>
  <si>
    <t>LL149956</t>
  </si>
  <si>
    <t>SEAT#49-53</t>
  </si>
  <si>
    <t>公司SERENA</t>
  </si>
  <si>
    <t>99963/A28583</t>
  </si>
  <si>
    <t>7182668064</t>
  </si>
  <si>
    <t>LL150073</t>
  </si>
  <si>
    <t>ARISING TRAVEL-- ABBY</t>
  </si>
  <si>
    <t xml:space="preserve"> 100167; Tang</t>
  </si>
  <si>
    <t>9177700210</t>
  </si>
  <si>
    <t>LL150343</t>
  </si>
  <si>
    <t>SEAT OPEN</t>
  </si>
  <si>
    <t>100370/F22075</t>
  </si>
  <si>
    <t xml:space="preserve"> 646-473-2688</t>
  </si>
  <si>
    <t>LL150608</t>
  </si>
  <si>
    <r>
      <t xml:space="preserve">SEAT#35.36  </t>
    </r>
    <r>
      <rPr>
        <sz val="11"/>
        <color theme="1"/>
        <rFont val="宋体"/>
        <family val="2"/>
        <scheme val="minor"/>
      </rPr>
      <t xml:space="preserve"> (原#37.38)</t>
    </r>
  </si>
  <si>
    <t>AT10-479-2947</t>
  </si>
  <si>
    <t>6463227301;9173856981
mtcue@yahoo.com</t>
  </si>
  <si>
    <t>BUS#4</t>
  </si>
  <si>
    <t>CTT+FLU</t>
  </si>
  <si>
    <t>AF27-478-1097</t>
  </si>
  <si>
    <t>6464748152
 fammuyutan@yahoo.com</t>
  </si>
  <si>
    <t xml:space="preserve">SEAT#9-12 </t>
  </si>
  <si>
    <t>99392/F21776</t>
  </si>
  <si>
    <t>917-478-2097</t>
  </si>
  <si>
    <t>LL149313</t>
  </si>
  <si>
    <r>
      <rPr>
        <b/>
        <sz val="11"/>
        <color rgb="FFFF0000"/>
        <rFont val="宋体"/>
        <family val="2"/>
        <scheme val="minor"/>
      </rPr>
      <t xml:space="preserve">SEAT#13-16    </t>
    </r>
    <r>
      <rPr>
        <b/>
        <sz val="11"/>
        <color theme="1"/>
        <rFont val="宋体"/>
        <family val="2"/>
        <scheme val="minor"/>
      </rPr>
      <t xml:space="preserve">  </t>
    </r>
    <r>
      <rPr>
        <sz val="11"/>
        <color theme="1"/>
        <rFont val="宋体"/>
        <family val="2"/>
        <scheme val="minor"/>
      </rPr>
      <t xml:space="preserve"> (原#29-32)</t>
    </r>
  </si>
  <si>
    <t>JAPANESE AGENT</t>
  </si>
  <si>
    <t>ERLIN</t>
  </si>
  <si>
    <t>347-282-7455</t>
  </si>
  <si>
    <t>LL149977</t>
  </si>
  <si>
    <r>
      <rPr>
        <b/>
        <sz val="11"/>
        <color rgb="FFFF0000"/>
        <rFont val="宋体"/>
        <family val="2"/>
        <scheme val="minor"/>
      </rPr>
      <t xml:space="preserve">SEAT#17-20 </t>
    </r>
    <r>
      <rPr>
        <b/>
        <sz val="11"/>
        <color theme="1"/>
        <rFont val="宋体"/>
        <family val="2"/>
        <scheme val="minor"/>
      </rPr>
      <t xml:space="preserve">   </t>
    </r>
    <r>
      <rPr>
        <sz val="11"/>
        <color theme="1"/>
        <rFont val="宋体"/>
        <family val="2"/>
        <scheme val="minor"/>
      </rPr>
      <t>(原#27.28.33.34）</t>
    </r>
  </si>
  <si>
    <t>100051/F21989</t>
  </si>
  <si>
    <t xml:space="preserve"> 347-981-4209</t>
  </si>
  <si>
    <t>LL150184</t>
  </si>
  <si>
    <t>H&amp;W</t>
  </si>
  <si>
    <t>CHEN YU</t>
  </si>
  <si>
    <t>929-344-8229</t>
  </si>
  <si>
    <t>LL150281</t>
  </si>
  <si>
    <t>国宝-walter</t>
  </si>
  <si>
    <t>LIN/YINGMEI</t>
  </si>
  <si>
    <t>347-415-3559
917-225-1097</t>
  </si>
  <si>
    <t>LL150327</t>
  </si>
  <si>
    <t>9pax change to 5pax 2rooms. 请尽量安排前面点的座位</t>
  </si>
  <si>
    <t>公司CINDY</t>
  </si>
  <si>
    <t>100158/F22022</t>
  </si>
  <si>
    <t xml:space="preserve"> 917-588-3042</t>
  </si>
  <si>
    <t>LL150329</t>
  </si>
  <si>
    <r>
      <t xml:space="preserve">SEAT#24.27.28   </t>
    </r>
    <r>
      <rPr>
        <sz val="11"/>
        <color theme="1"/>
        <rFont val="宋体"/>
        <family val="2"/>
        <scheme val="minor"/>
      </rPr>
      <t>(原#24.25.26)</t>
    </r>
  </si>
  <si>
    <t>100272/F22043</t>
  </si>
  <si>
    <t>6462668156</t>
  </si>
  <si>
    <t>LL150477</t>
  </si>
  <si>
    <t>T&amp;Y-LILY</t>
  </si>
  <si>
    <t>100273; mui,chuen</t>
  </si>
  <si>
    <t>917-887-0700</t>
  </si>
  <si>
    <t>LL150478</t>
  </si>
  <si>
    <t>Intertrips CHRISTINE</t>
  </si>
  <si>
    <t>100251; EASON RUAN</t>
  </si>
  <si>
    <t>646-240-1956</t>
  </si>
  <si>
    <t>LL150450</t>
  </si>
  <si>
    <t>SEAT#29-32</t>
  </si>
  <si>
    <t>Sanny 關小姐</t>
  </si>
  <si>
    <t>100339；Fred</t>
  </si>
  <si>
    <t>347-249-4789</t>
  </si>
  <si>
    <t>LL150583</t>
  </si>
  <si>
    <t>Infinity Sally</t>
  </si>
  <si>
    <t>100368/1551</t>
  </si>
  <si>
    <t>347-475-4907</t>
  </si>
  <si>
    <t>LL150606</t>
  </si>
  <si>
    <t>SEAT#33-36</t>
  </si>
  <si>
    <t>100375/F22077</t>
  </si>
  <si>
    <t>646-238-6045</t>
  </si>
  <si>
    <t>LL150615</t>
  </si>
  <si>
    <t>SEAT#39.40</t>
  </si>
  <si>
    <t xml:space="preserve">100382/F22080 </t>
  </si>
  <si>
    <t>6462868723</t>
  </si>
  <si>
    <t>LL150625</t>
  </si>
  <si>
    <t>SEAT#41-44</t>
  </si>
  <si>
    <t>WANNAR TRAVEL(A)</t>
  </si>
  <si>
    <t>100430/SV17041311281</t>
  </si>
  <si>
    <t>7184062240</t>
  </si>
  <si>
    <t>LL150683</t>
  </si>
  <si>
    <t>有1個6歲小朋友</t>
  </si>
  <si>
    <t>WANNAR TRAVEL(B)</t>
  </si>
  <si>
    <t>100431/SM17041397152</t>
  </si>
  <si>
    <t>3477313311</t>
  </si>
  <si>
    <t>LL150684</t>
  </si>
  <si>
    <t>有2個小朋友4歲&amp;6歲</t>
  </si>
  <si>
    <t>NT BUS#6</t>
  </si>
  <si>
    <t>CTT+FLU+PAR</t>
  </si>
  <si>
    <t xml:space="preserve">AE07-478-5357 </t>
  </si>
  <si>
    <t>0031619488122</t>
  </si>
  <si>
    <t>NT2</t>
  </si>
  <si>
    <t>AE29-479-1757</t>
  </si>
  <si>
    <t>6264763672;6264763672</t>
  </si>
  <si>
    <t>NEW UNITED-ELVA</t>
  </si>
  <si>
    <t>98342/95322</t>
  </si>
  <si>
    <t>718-799-4681</t>
  </si>
  <si>
    <t>LL148058</t>
  </si>
  <si>
    <t>170319-355749-447829
ZHANG, SHUOHUI</t>
  </si>
  <si>
    <t>86-13624097003</t>
  </si>
  <si>
    <t>LL148210</t>
  </si>
  <si>
    <t>SELECT TRAVEL-SUSIE</t>
  </si>
  <si>
    <t>516-477-8195</t>
  </si>
  <si>
    <t>LL150111</t>
  </si>
  <si>
    <t>公司SHERERY</t>
  </si>
  <si>
    <t>100206/F22034</t>
  </si>
  <si>
    <t>646-464-4048</t>
  </si>
  <si>
    <t>LL150381</t>
  </si>
  <si>
    <t>SESAT#19.20</t>
  </si>
  <si>
    <t>170411-362467-459591-0 EN</t>
  </si>
  <si>
    <t>1-7038393003</t>
  </si>
  <si>
    <t>LL150531</t>
  </si>
  <si>
    <t>AN25-478-8317</t>
  </si>
  <si>
    <t>2034502228;4752235800</t>
  </si>
  <si>
    <t>9同组</t>
  </si>
  <si>
    <t>170412-362929-460417
Li, Shiyi</t>
  </si>
  <si>
    <t>1-9178770045</t>
  </si>
  <si>
    <t>LL150665</t>
  </si>
  <si>
    <t>10同组</t>
  </si>
  <si>
    <t>170413-363041-460629-0 EN</t>
  </si>
  <si>
    <t>1-2247156728</t>
  </si>
  <si>
    <t>PAR</t>
  </si>
  <si>
    <t>LL150679</t>
  </si>
  <si>
    <t>E-567748</t>
  </si>
  <si>
    <t>+1 9293917584</t>
  </si>
  <si>
    <t>LL150417</t>
  </si>
  <si>
    <t xml:space="preserve"> AT17-479-4667</t>
  </si>
  <si>
    <t>9049305853;9049305853</t>
  </si>
  <si>
    <t>4人改成5人？？</t>
  </si>
  <si>
    <t xml:space="preserve"> TJ Trips </t>
  </si>
  <si>
    <t>100470; 顾健</t>
  </si>
  <si>
    <t>9293415081</t>
  </si>
  <si>
    <t>LL150709</t>
  </si>
  <si>
    <t>E-569572</t>
  </si>
  <si>
    <t>+1 7147659487</t>
  </si>
  <si>
    <t>LL150717</t>
  </si>
  <si>
    <t>170413-363083-460801-0 EN</t>
  </si>
  <si>
    <t>+1-3478829512</t>
  </si>
  <si>
    <t>LL150701</t>
  </si>
  <si>
    <t>100504/F22106</t>
  </si>
  <si>
    <t>720-999-8822</t>
  </si>
  <si>
    <t>LL150762</t>
  </si>
  <si>
    <t>SEAT#37.38</t>
  </si>
  <si>
    <t>AT28-479-5877</t>
  </si>
  <si>
    <t>4085076508;9293981516</t>
  </si>
  <si>
    <t>E-569617-US</t>
  </si>
  <si>
    <t>LL150813</t>
  </si>
  <si>
    <t>NT BUS#5</t>
  </si>
  <si>
    <t>CTT+EDI+JCC</t>
  </si>
  <si>
    <t>MT12-476-5427</t>
  </si>
  <si>
    <t>6105056944;9177555898</t>
  </si>
  <si>
    <t>AF12-477-5107</t>
  </si>
  <si>
    <t xml:space="preserve"> 2012388173</t>
  </si>
  <si>
    <t>AF17-478-0047</t>
  </si>
  <si>
    <t>3185375415;4703384378</t>
  </si>
  <si>
    <t>5pax cahnge to 4pax</t>
  </si>
  <si>
    <t>AS17-478-1757</t>
  </si>
  <si>
    <t xml:space="preserve"> 9172927009</t>
  </si>
  <si>
    <t>170404-360491-455561-0 EN</t>
  </si>
  <si>
    <t>1-4086487376</t>
  </si>
  <si>
    <t>LL149570</t>
  </si>
  <si>
    <t>公司JIMI</t>
  </si>
  <si>
    <t>99207/A28448</t>
  </si>
  <si>
    <t>6467063220</t>
  </si>
  <si>
    <t>LL149069</t>
  </si>
  <si>
    <t>LLL INT'L NJ-ANNIE</t>
  </si>
  <si>
    <t>86-15902134400</t>
  </si>
  <si>
    <t>LL149213</t>
  </si>
  <si>
    <r>
      <rPr>
        <b/>
        <sz val="11"/>
        <color theme="1"/>
        <rFont val="宋体"/>
        <family val="2"/>
        <scheme val="minor"/>
      </rPr>
      <t xml:space="preserve">SEAT#16 </t>
    </r>
    <r>
      <rPr>
        <sz val="11"/>
        <color theme="1"/>
        <rFont val="宋体"/>
        <family val="2"/>
        <scheme val="minor"/>
      </rPr>
      <t>单女配房 drop off on par</t>
    </r>
    <r>
      <rPr>
        <sz val="11"/>
        <color rgb="FFFF0000"/>
        <rFont val="宋体"/>
        <family val="2"/>
        <scheme val="minor"/>
      </rPr>
      <t xml:space="preserve"> 4/8改成4/15</t>
    </r>
  </si>
  <si>
    <t>E-565771</t>
  </si>
  <si>
    <t>+1 9143934297</t>
  </si>
  <si>
    <t>LL149875</t>
  </si>
  <si>
    <t>6466516979 /7182495035</t>
  </si>
  <si>
    <t>LL150187</t>
  </si>
  <si>
    <t>AN18-478-7837</t>
  </si>
  <si>
    <t>2013567196</t>
  </si>
  <si>
    <t>E-568942</t>
  </si>
  <si>
    <t>+1 9172545859</t>
  </si>
  <si>
    <t>LL150610</t>
  </si>
  <si>
    <t>C.C.H Int'l (A)</t>
  </si>
  <si>
    <t>100318/ZHU/HUIXIAN</t>
  </si>
  <si>
    <t>503-998-5992</t>
  </si>
  <si>
    <t>LL150543</t>
  </si>
  <si>
    <t>客人晕车，麻烦请尽量帮客人安排bus靠前排的位置</t>
  </si>
  <si>
    <t>C.C.H Int'l (B)</t>
  </si>
  <si>
    <t>100318/LAI/KUNGKAN</t>
  </si>
  <si>
    <t>AN26-478-8207</t>
  </si>
  <si>
    <t xml:space="preserve"> 9172166504</t>
  </si>
  <si>
    <t xml:space="preserve"> AT17-479-2377</t>
  </si>
  <si>
    <t>2679821126;2679821126</t>
  </si>
  <si>
    <t xml:space="preserve">AT21-479-3647 </t>
  </si>
  <si>
    <t>2013678665;2015648155</t>
  </si>
  <si>
    <t>BAY SKY TRAVEL RAINY</t>
  </si>
  <si>
    <t>100503; CHEN/YING</t>
  </si>
  <si>
    <t>6463187150; 6465088004</t>
  </si>
  <si>
    <t>LL150761</t>
  </si>
  <si>
    <t>seat#29.30.33</t>
  </si>
  <si>
    <t>100448/JUAN</t>
  </si>
  <si>
    <t>6462886282</t>
  </si>
  <si>
    <t>LL150706</t>
  </si>
  <si>
    <t>SEAT#39.40.43.44.48</t>
  </si>
  <si>
    <t>AT16-479-5037</t>
  </si>
  <si>
    <t>E-569896</t>
  </si>
  <si>
    <t>LL150787</t>
  </si>
  <si>
    <t>AF14-479-6737</t>
  </si>
  <si>
    <t>DC2/DC2C+ 美东:2 PAX</t>
  </si>
  <si>
    <t>12FJE1</t>
  </si>
  <si>
    <t>TOURSFORFUN(C-597840)</t>
  </si>
  <si>
    <t>EC163005</t>
  </si>
  <si>
    <t>86-139-7240-4527</t>
  </si>
  <si>
    <t>EC:1</t>
  </si>
  <si>
    <t>DC2</t>
  </si>
  <si>
    <t>美东JE团客人，4/15请导游到酒店接客人参加DC2</t>
  </si>
  <si>
    <t>VIP BUS TOUR-IRIS(A)</t>
  </si>
  <si>
    <t>99764/007317; HUANG/JIE LING</t>
  </si>
  <si>
    <t>347-988-1187</t>
  </si>
  <si>
    <t>DC2A</t>
  </si>
  <si>
    <t>LL149805</t>
  </si>
  <si>
    <t>SEAT#11-31</t>
  </si>
  <si>
    <t>VIP BUS TOUR-IRIS(B)</t>
  </si>
  <si>
    <t>CTT改成FLU</t>
  </si>
  <si>
    <t>VIP BUS TOUR-IRIS</t>
  </si>
  <si>
    <t>100316/007467</t>
  </si>
  <si>
    <t>917-528-9555</t>
  </si>
  <si>
    <t>DC2C</t>
  </si>
  <si>
    <t>LL150542</t>
  </si>
  <si>
    <t>SEATT#32-35</t>
  </si>
  <si>
    <t>S-45182</t>
  </si>
  <si>
    <t>+1 (201) 588-0980</t>
  </si>
  <si>
    <t>LL148073</t>
  </si>
  <si>
    <t>MT03-476-8537</t>
  </si>
  <si>
    <t>8572309856;8572309856</t>
  </si>
  <si>
    <t>E-562087</t>
  </si>
  <si>
    <t>+1 9177920673</t>
  </si>
  <si>
    <t>LL149093</t>
  </si>
  <si>
    <t>MT16-477-3707</t>
  </si>
  <si>
    <t>9176533281</t>
  </si>
  <si>
    <t>1 9173258395</t>
  </si>
  <si>
    <t>LL150019</t>
  </si>
  <si>
    <t>AN07-478-6997</t>
  </si>
  <si>
    <t>5046170401</t>
  </si>
  <si>
    <t>AN16-478-7387</t>
  </si>
  <si>
    <t xml:space="preserve"> 5134328642;4754195240</t>
  </si>
  <si>
    <t>E-567547</t>
  </si>
  <si>
    <t>+1 914 826 5866</t>
  </si>
  <si>
    <t>LL150310</t>
  </si>
  <si>
    <t xml:space="preserve">One of pax is 5 yrs old baby  </t>
  </si>
  <si>
    <t>AT20-479-0007</t>
  </si>
  <si>
    <t>9294246772</t>
  </si>
  <si>
    <t xml:space="preserve">AE24-479-1737 </t>
  </si>
  <si>
    <t>9146467366</t>
  </si>
  <si>
    <t xml:space="preserve"> AT12-479-2257</t>
  </si>
  <si>
    <t>5072012266</t>
  </si>
  <si>
    <t>AE16-479-1347</t>
  </si>
  <si>
    <t xml:space="preserve"> 9715177734</t>
  </si>
  <si>
    <t>AT10-479-2587</t>
  </si>
  <si>
    <t>+1 (718) 578-0239</t>
  </si>
  <si>
    <t>BUS#2</t>
  </si>
  <si>
    <t>DC2/DC2C</t>
  </si>
  <si>
    <t>54 PAX+ 2 GUIDE</t>
  </si>
  <si>
    <t>JCC 8:15 直发</t>
  </si>
  <si>
    <t>JT15-468-4227</t>
  </si>
  <si>
    <t>6095920122;6093846732</t>
  </si>
  <si>
    <t>MF19-473-6917</t>
  </si>
  <si>
    <t>9178890353</t>
  </si>
  <si>
    <t>AS19-478-4217</t>
  </si>
  <si>
    <t>2PAX CHANGE TO 3PAX</t>
  </si>
  <si>
    <t>AS22-478-5147</t>
  </si>
  <si>
    <t>5516667902;5107174173</t>
  </si>
  <si>
    <t>公司Shu</t>
  </si>
  <si>
    <t>99922/A28581</t>
  </si>
  <si>
    <t>201-918-8235</t>
  </si>
  <si>
    <t>LL150009</t>
  </si>
  <si>
    <t>seat#17.18.21.22</t>
  </si>
  <si>
    <t>AN14-478-7517</t>
  </si>
  <si>
    <t>2012384378</t>
  </si>
  <si>
    <t>AT15-478-9127</t>
  </si>
  <si>
    <t xml:space="preserve"> 2016809269;2012342702</t>
  </si>
  <si>
    <t>AE11-479-0767</t>
  </si>
  <si>
    <t>734931995;2019367696</t>
  </si>
  <si>
    <t>2516/Pradip Santosh Sonar</t>
  </si>
  <si>
    <t>8137049512</t>
  </si>
  <si>
    <t>LL150545</t>
  </si>
  <si>
    <t>AE13-479-1307</t>
  </si>
  <si>
    <t>6124752677</t>
  </si>
  <si>
    <t>AE23-479-1847</t>
  </si>
  <si>
    <t xml:space="preserve"> 2019364710;2016162297</t>
  </si>
  <si>
    <t>AT11-479-2697</t>
  </si>
  <si>
    <t>2012347845;2012347451</t>
  </si>
  <si>
    <t xml:space="preserve"> AT17-479-2797</t>
  </si>
  <si>
    <t>5516896661</t>
  </si>
  <si>
    <t>AT25-479-3557</t>
  </si>
  <si>
    <t>4703438724</t>
  </si>
  <si>
    <t>AT27-479-5647</t>
  </si>
  <si>
    <t xml:space="preserve"> 7132619452</t>
  </si>
  <si>
    <t>AT19-479-5497</t>
  </si>
  <si>
    <t>8456824365</t>
  </si>
  <si>
    <t>BUS#3</t>
  </si>
  <si>
    <t>FLUSHING 7:00 直发</t>
  </si>
  <si>
    <t>E-548845</t>
  </si>
  <si>
    <t>+1 6462620089</t>
  </si>
  <si>
    <t>LL147251</t>
  </si>
  <si>
    <t>AN15-478-7957</t>
  </si>
  <si>
    <t>3475374699</t>
  </si>
  <si>
    <t xml:space="preserve">99256/F21817 </t>
  </si>
  <si>
    <t>917-593-0646</t>
  </si>
  <si>
    <t>LL149128</t>
  </si>
  <si>
    <r>
      <t xml:space="preserve">SEAT#13.14.15   </t>
    </r>
    <r>
      <rPr>
        <sz val="11"/>
        <color theme="1"/>
        <rFont val="宋体"/>
        <family val="2"/>
        <scheme val="minor"/>
      </rPr>
      <t xml:space="preserve"> (原#27.28.44   2 pax changed to 3 pax 1 room)</t>
    </r>
  </si>
  <si>
    <t>SSY-GRACE</t>
  </si>
  <si>
    <t>S5088</t>
  </si>
  <si>
    <t xml:space="preserve">3473796184 </t>
  </si>
  <si>
    <t>LL149692</t>
  </si>
  <si>
    <r>
      <rPr>
        <b/>
        <sz val="11"/>
        <color theme="1"/>
        <rFont val="宋体"/>
        <family val="2"/>
        <scheme val="minor"/>
      </rPr>
      <t>SEAT#16 ??</t>
    </r>
    <r>
      <rPr>
        <sz val="11"/>
        <color theme="1"/>
        <rFont val="宋体"/>
        <family val="2"/>
        <scheme val="minor"/>
      </rPr>
      <t xml:space="preserve">   change from 4/7</t>
    </r>
  </si>
  <si>
    <t>100155/95385</t>
  </si>
  <si>
    <t>917-607-8680</t>
  </si>
  <si>
    <t>LL150326</t>
  </si>
  <si>
    <t>SEAT#17.18.21</t>
  </si>
  <si>
    <t>100310/F21866</t>
  </si>
  <si>
    <t>917-485-8188</t>
  </si>
  <si>
    <t>LL150533</t>
  </si>
  <si>
    <t>SEAT#22.23.24</t>
  </si>
  <si>
    <t>飛揚 Joyce</t>
  </si>
  <si>
    <t>99907;GONG/ZENGHU</t>
  </si>
  <si>
    <t>9172500321</t>
  </si>
  <si>
    <t>LL149995</t>
  </si>
  <si>
    <t xml:space="preserve"> 100136/F22017 </t>
  </si>
  <si>
    <t>646-384-3386</t>
  </si>
  <si>
    <t>LL150299</t>
  </si>
  <si>
    <t>SEAT#27-32</t>
  </si>
  <si>
    <t>COTS-KELLY</t>
  </si>
  <si>
    <t>516-643-1773</t>
  </si>
  <si>
    <t>LL150127</t>
  </si>
  <si>
    <t>170408-89489-457877
YANG, WANGAO</t>
  </si>
  <si>
    <t>1-3473997977</t>
  </si>
  <si>
    <t>LL150151</t>
  </si>
  <si>
    <t>新聯合-ELVA</t>
  </si>
  <si>
    <t>100157/95386</t>
  </si>
  <si>
    <t>646-575-8098</t>
  </si>
  <si>
    <t>LL150328</t>
  </si>
  <si>
    <t>100063/F21998</t>
  </si>
  <si>
    <t>917-376-8425</t>
  </si>
  <si>
    <t>LL150200</t>
  </si>
  <si>
    <t>SEAT#44.47.48</t>
  </si>
  <si>
    <t>K&amp;M INT'L ALICE</t>
  </si>
  <si>
    <t>100502; NA LIU</t>
  </si>
  <si>
    <t>347-363-9456</t>
  </si>
  <si>
    <t>LL150758</t>
  </si>
  <si>
    <r>
      <t xml:space="preserve">SEAT#41.42.43  </t>
    </r>
    <r>
      <rPr>
        <sz val="11"/>
        <color theme="1"/>
        <rFont val="宋体"/>
        <family val="2"/>
        <scheme val="minor"/>
      </rPr>
      <t xml:space="preserve">老人家座位盡量靠前 </t>
    </r>
  </si>
  <si>
    <t>AE22-479-1717</t>
  </si>
  <si>
    <t>9176248103</t>
  </si>
  <si>
    <t>E-568552</t>
  </si>
  <si>
    <t>9174768704</t>
  </si>
  <si>
    <t>LL150559</t>
  </si>
  <si>
    <t xml:space="preserve">100397/F22089 </t>
  </si>
  <si>
    <t>347-542-2276</t>
  </si>
  <si>
    <t>LL150656</t>
  </si>
  <si>
    <t>女配房</t>
  </si>
  <si>
    <t>AT12-479-5277</t>
  </si>
  <si>
    <t xml:space="preserve"> 9293662613</t>
  </si>
  <si>
    <t xml:space="preserve">CTT+EDI </t>
  </si>
  <si>
    <t>MT16-476-7387</t>
  </si>
  <si>
    <t xml:space="preserve"> 9087236273;7325899642</t>
  </si>
  <si>
    <t>MT24-477-4067</t>
  </si>
  <si>
    <t>4124676001;4124676611</t>
  </si>
  <si>
    <t>Sincere Travel  Bobo</t>
  </si>
  <si>
    <t>2027912；MS QUN NI</t>
  </si>
  <si>
    <t>917-669-9933</t>
  </si>
  <si>
    <t>LL149633</t>
  </si>
  <si>
    <t>SEAT#29-37</t>
  </si>
  <si>
    <t>AE10-479-1377</t>
  </si>
  <si>
    <t>7324394053</t>
  </si>
  <si>
    <t>JT14-469-3897</t>
  </si>
  <si>
    <t>9082080373</t>
  </si>
  <si>
    <r>
      <t xml:space="preserve"> CHANGE FROM 4/10, </t>
    </r>
    <r>
      <rPr>
        <b/>
        <sz val="11"/>
        <color rgb="FFFF0000"/>
        <rFont val="Calibri"/>
        <family val="2"/>
      </rPr>
      <t xml:space="preserve"> 2大+ 1 小， 要求安排前面 同一排的座位</t>
    </r>
  </si>
  <si>
    <t>AT05-479-2177</t>
  </si>
  <si>
    <t>7326641838;7329864184</t>
  </si>
  <si>
    <t xml:space="preserve"> AE19-479-0797</t>
  </si>
  <si>
    <t>8573345908;6179639353</t>
  </si>
  <si>
    <t>豪華</t>
  </si>
  <si>
    <t>100256/0790</t>
  </si>
  <si>
    <t>347-599-2767</t>
  </si>
  <si>
    <t>LL150455</t>
  </si>
  <si>
    <t>老人家座位盡量靠前, 6人改成2人</t>
  </si>
  <si>
    <t>US INT'L PROSPECT-JEAN</t>
  </si>
  <si>
    <t>WEIKE/NIE</t>
  </si>
  <si>
    <t>201-508-7279</t>
  </si>
  <si>
    <t>LL150486</t>
  </si>
  <si>
    <t>seat#38-40</t>
  </si>
  <si>
    <t>飞扬MIKO</t>
  </si>
  <si>
    <t>GAO/BAO</t>
  </si>
  <si>
    <t>646-520-7690</t>
  </si>
  <si>
    <t>LL150601</t>
  </si>
  <si>
    <t xml:space="preserve"> AT26-479-3787</t>
  </si>
  <si>
    <t>646510985;2011528965</t>
  </si>
  <si>
    <t>VIP BUS JANET</t>
  </si>
  <si>
    <t>100452/007479</t>
  </si>
  <si>
    <t>646-709-1823</t>
  </si>
  <si>
    <t>LL150712</t>
  </si>
  <si>
    <t xml:space="preserve">SEAT#23.24.27.28; </t>
  </si>
  <si>
    <t>BAY SKY TRAVEL-SHANICE</t>
  </si>
  <si>
    <t>100486/MR.ZHAO</t>
  </si>
  <si>
    <t>347-439-1419</t>
  </si>
  <si>
    <t>LL150723</t>
  </si>
  <si>
    <r>
      <t xml:space="preserve">SEAT#21.25.26     </t>
    </r>
    <r>
      <rPr>
        <sz val="11"/>
        <color theme="1"/>
        <rFont val="Calibri"/>
        <family val="2"/>
      </rPr>
      <t>(原#25.29.30)</t>
    </r>
  </si>
  <si>
    <t>公司 Daniel Zhang</t>
  </si>
  <si>
    <t>Sunny Ren</t>
  </si>
  <si>
    <t xml:space="preserve"> (347) 241-8719 </t>
  </si>
  <si>
    <t>LL150820</t>
  </si>
  <si>
    <r>
      <t xml:space="preserve">SEAT#11.12 </t>
    </r>
    <r>
      <rPr>
        <b/>
        <sz val="13"/>
        <color rgb="FFFF0000"/>
        <rFont val="Calibri"/>
        <family val="2"/>
      </rPr>
      <t>导游Daniel Zhang代收$106.4</t>
    </r>
  </si>
  <si>
    <t>BUS#7</t>
  </si>
  <si>
    <t>CTT+FLU+JCC</t>
  </si>
  <si>
    <t xml:space="preserve">AT02-479-4097 </t>
  </si>
  <si>
    <t>4144584495</t>
  </si>
  <si>
    <t>E-568093</t>
  </si>
  <si>
    <t>+1 3476663756</t>
  </si>
  <si>
    <t>LL150434</t>
  </si>
  <si>
    <t>有2個小朋友暈車, 座位盡量靠前</t>
  </si>
  <si>
    <t>WONDER TRAVEL-JACKIE</t>
  </si>
  <si>
    <t>100386; wang/jianping</t>
  </si>
  <si>
    <t>718-795-6232</t>
  </si>
  <si>
    <t>LL150630</t>
  </si>
  <si>
    <t>SEAT#31-36</t>
  </si>
  <si>
    <t>新联合AVA</t>
  </si>
  <si>
    <t>100355/95394</t>
  </si>
  <si>
    <t>646-248-1832</t>
  </si>
  <si>
    <t>LL150591</t>
  </si>
  <si>
    <t>5A</t>
  </si>
  <si>
    <t>飞扬BETTY</t>
  </si>
  <si>
    <t>LIANG/QUN</t>
  </si>
  <si>
    <t>646-506-5005</t>
  </si>
  <si>
    <t>LL150360</t>
  </si>
  <si>
    <t>seat#40.43.44</t>
  </si>
  <si>
    <t>5B</t>
  </si>
  <si>
    <t>6A</t>
  </si>
  <si>
    <t>QINQIN TRAVEL</t>
  </si>
  <si>
    <t>LIU/MING</t>
  </si>
  <si>
    <t>917-476-0727
646-742-7790</t>
  </si>
  <si>
    <t>LL150644</t>
  </si>
  <si>
    <t>6B</t>
  </si>
  <si>
    <t>9293634401</t>
  </si>
  <si>
    <t>E-569074</t>
  </si>
  <si>
    <t>+1 7188645270</t>
  </si>
  <si>
    <t>LL150638</t>
  </si>
  <si>
    <t xml:space="preserve"> AE13-479-0687</t>
  </si>
  <si>
    <t>51941806371
 jhony1871@yahoo.com</t>
  </si>
  <si>
    <t xml:space="preserve">AT12-479-3357 </t>
  </si>
  <si>
    <t>2032909891;9253816536</t>
  </si>
  <si>
    <t>21 International Consulting Corp</t>
  </si>
  <si>
    <t>100414/9175174950</t>
  </si>
  <si>
    <t>6469349271</t>
  </si>
  <si>
    <t>LL150663</t>
  </si>
  <si>
    <t>VIP BUS TOURS-IRIS</t>
  </si>
  <si>
    <t>100388/007473</t>
  </si>
  <si>
    <t>646-269-6341</t>
  </si>
  <si>
    <t>LL150632</t>
  </si>
  <si>
    <t>SEAT#45.46.47 2人改成3人</t>
  </si>
  <si>
    <t>E-569179</t>
  </si>
  <si>
    <t>+1 6465520675</t>
  </si>
  <si>
    <t>LL150652</t>
  </si>
  <si>
    <t>JOYLOON TRAVEL</t>
  </si>
  <si>
    <t>100437; CHEN/MEIBAO</t>
  </si>
  <si>
    <t>917-818-9110</t>
  </si>
  <si>
    <t>LL150688</t>
  </si>
  <si>
    <t>SEAT#41.42</t>
  </si>
  <si>
    <t>AT12-479-4567</t>
  </si>
  <si>
    <t>3473691287</t>
  </si>
  <si>
    <t>15A</t>
  </si>
  <si>
    <t>WD Travel</t>
  </si>
  <si>
    <t xml:space="preserve"> 100476; CHEN KERRY</t>
  </si>
  <si>
    <t>9293298866</t>
  </si>
  <si>
    <t>LL150716</t>
  </si>
  <si>
    <t>15B</t>
  </si>
  <si>
    <t>FEIYANG-YAN</t>
  </si>
  <si>
    <t>LI/WEI</t>
  </si>
  <si>
    <t>917-853-3388</t>
  </si>
  <si>
    <t>LL150729</t>
  </si>
  <si>
    <t>公司LILLIAN</t>
  </si>
  <si>
    <t xml:space="preserve"> 100506/A28671</t>
  </si>
  <si>
    <t xml:space="preserve"> 646-610-9631</t>
  </si>
  <si>
    <t>LL150763</t>
  </si>
  <si>
    <t>SEAT#43.44.47.48</t>
  </si>
  <si>
    <t>100493/F22104</t>
  </si>
  <si>
    <t>917-660-1811</t>
  </si>
  <si>
    <t>LL150751</t>
  </si>
  <si>
    <t xml:space="preserve">100543/A28673 </t>
  </si>
  <si>
    <t>86-15614876666</t>
  </si>
  <si>
    <t>LL150818</t>
  </si>
  <si>
    <t>已告知代理导游信息</t>
  </si>
  <si>
    <t>AN11-478-7497</t>
  </si>
  <si>
    <t>2012050854;6463383650</t>
  </si>
  <si>
    <t>BUS#6</t>
  </si>
  <si>
    <t>DS2/DS2C 仙人洞</t>
  </si>
  <si>
    <t>CTT+FLU+EDI</t>
  </si>
  <si>
    <t xml:space="preserve"> AS18-478-3707</t>
  </si>
  <si>
    <t>5129984666;7323174069</t>
  </si>
  <si>
    <t xml:space="preserve">DS2C </t>
  </si>
  <si>
    <t>E-560554</t>
  </si>
  <si>
    <t>1 7182004158</t>
  </si>
  <si>
    <t>LL148819</t>
  </si>
  <si>
    <t>Joy Travel jacqueline</t>
  </si>
  <si>
    <t>99667; YE/YINLAN</t>
  </si>
  <si>
    <t>3473996861</t>
  </si>
  <si>
    <t>DS2 仙人洞</t>
  </si>
  <si>
    <t>LL149697</t>
  </si>
  <si>
    <t>99999/F21976</t>
  </si>
  <si>
    <t>646-812-5658</t>
  </si>
  <si>
    <t>LL150102</t>
  </si>
  <si>
    <t>SEAT#37-49</t>
  </si>
  <si>
    <t>100000/F21977</t>
  </si>
  <si>
    <t>646-763-3386</t>
  </si>
  <si>
    <t>LL150101</t>
  </si>
  <si>
    <r>
      <t xml:space="preserve">SEAT#50-52;  </t>
    </r>
    <r>
      <rPr>
        <sz val="11"/>
        <color theme="1"/>
        <rFont val="Calibri"/>
        <family val="2"/>
      </rPr>
      <t>客人有两位小孩，坐不了车，请尽量安排前点</t>
    </r>
  </si>
  <si>
    <t>金泉SANDY</t>
  </si>
  <si>
    <t>00051/Lisa</t>
  </si>
  <si>
    <t>917-886-8316</t>
  </si>
  <si>
    <t>LL150145</t>
  </si>
  <si>
    <t>100197/0785</t>
  </si>
  <si>
    <t>347-277-3138</t>
  </si>
  <si>
    <t>LL150374</t>
  </si>
  <si>
    <t>SEAT#21.22.25.26</t>
  </si>
  <si>
    <t>100196/0784</t>
  </si>
  <si>
    <t>917-528-2659</t>
  </si>
  <si>
    <t>LL150373</t>
  </si>
  <si>
    <t>100255/F22021</t>
  </si>
  <si>
    <t>3478862771</t>
  </si>
  <si>
    <t>LL150453</t>
  </si>
  <si>
    <t>佳美 KELLY</t>
  </si>
  <si>
    <t>100264/305206</t>
  </si>
  <si>
    <t>646-506-5832</t>
  </si>
  <si>
    <t>LL150462</t>
  </si>
  <si>
    <t>SEAT#18.19.20.23.24</t>
  </si>
  <si>
    <t>100283/007458</t>
  </si>
  <si>
    <t>934-444-2532</t>
  </si>
  <si>
    <t>DS2</t>
  </si>
  <si>
    <t>LL150494</t>
  </si>
  <si>
    <t>SEAT#50-52</t>
  </si>
  <si>
    <t>AE14-479-0707</t>
  </si>
  <si>
    <t>9292255975;9293403636</t>
  </si>
  <si>
    <t>AE27-479-1637</t>
  </si>
  <si>
    <t>5167373943;6095328750</t>
  </si>
  <si>
    <t>100438/F22092</t>
  </si>
  <si>
    <t>718-271-7868</t>
  </si>
  <si>
    <t>LL150689</t>
  </si>
  <si>
    <t>BUS#5</t>
  </si>
  <si>
    <t>CTT+BRK+JCC</t>
  </si>
  <si>
    <t xml:space="preserve"> AE28-478-6637 </t>
  </si>
  <si>
    <t>9292407581;9176244084</t>
  </si>
  <si>
    <t>BAY SKY RAINY</t>
  </si>
  <si>
    <t>99696； vicky</t>
  </si>
  <si>
    <t>917-454-8522</t>
  </si>
  <si>
    <t>LL149732</t>
  </si>
  <si>
    <t>SEAT#19-24</t>
  </si>
  <si>
    <t>99746/A28541</t>
  </si>
  <si>
    <t>9174708870</t>
  </si>
  <si>
    <t>LL149786</t>
  </si>
  <si>
    <r>
      <t xml:space="preserve">SEAT#25-28, </t>
    </r>
    <r>
      <rPr>
        <sz val="11"/>
        <color theme="1"/>
        <rFont val="宋体"/>
        <family val="2"/>
        <scheme val="minor"/>
      </rPr>
      <t>3人改成4人， CTT改成BRK</t>
    </r>
  </si>
  <si>
    <t>4同组A</t>
  </si>
  <si>
    <t>AS10-478-4607</t>
  </si>
  <si>
    <t>2019363042;5512479613</t>
  </si>
  <si>
    <t>5同组B</t>
  </si>
  <si>
    <t>AE21-478-6667</t>
  </si>
  <si>
    <t>201-918-0282;551-208-1722</t>
  </si>
  <si>
    <t>10人改到14 人</t>
  </si>
  <si>
    <t>AS25-478-4947</t>
  </si>
  <si>
    <t>3476003253;2015196941</t>
  </si>
  <si>
    <t>AN16-478-7187</t>
  </si>
  <si>
    <t xml:space="preserve"> 9173250610;7196877104</t>
  </si>
  <si>
    <t>ATUO</t>
  </si>
  <si>
    <t xml:space="preserve"> AT24-478-9957 </t>
  </si>
  <si>
    <t>5512211025;5512211764</t>
  </si>
  <si>
    <t>E-567157</t>
  </si>
  <si>
    <t>2676905444</t>
  </si>
  <si>
    <t>LL150211</t>
  </si>
  <si>
    <t>100162/A28619</t>
  </si>
  <si>
    <t>9175434611</t>
  </si>
  <si>
    <t>LL150337</t>
  </si>
  <si>
    <t>2537/Gopinath Mohan Raj</t>
  </si>
  <si>
    <t xml:space="preserve">8482479095 </t>
  </si>
  <si>
    <t>LL150769</t>
  </si>
  <si>
    <t>CCH Nina</t>
  </si>
  <si>
    <t>100527; hu/zhenxian</t>
  </si>
  <si>
    <t>9176567901</t>
  </si>
  <si>
    <t>LL150800</t>
  </si>
  <si>
    <r>
      <t xml:space="preserve">SEAT#25-28, </t>
    </r>
    <r>
      <rPr>
        <sz val="11"/>
        <color theme="1"/>
        <rFont val="宋体"/>
        <family val="2"/>
        <scheme val="minor"/>
      </rPr>
      <t>3人改成4人， CTT改成BRK</t>
    </r>
  </si>
  <si>
    <t>SEAT#33-38, 5人改成6人</t>
  </si>
  <si>
    <t>SEAT#13.14.17  (没有告知代理SEAT#)</t>
  </si>
  <si>
    <t>GOLDEN HOLIDAY ZHANGX6 LL149318 CXL</t>
  </si>
  <si>
    <t>公司Cindy 98418/F21627 3pax 改成4/10</t>
  </si>
  <si>
    <t>K &amp; M Int'l 100252 2pax cxl重單</t>
  </si>
  <si>
    <t>FEIYANG-LL150617x4 CXL</t>
  </si>
  <si>
    <t>K&amp;M INT'L 100249 3pax invoice#LL150449 CXL</t>
  </si>
  <si>
    <t>NF BUS#1</t>
  </si>
  <si>
    <t>CTT+PAR</t>
  </si>
  <si>
    <t>E-514591</t>
  </si>
  <si>
    <t>66 81 8623910</t>
  </si>
  <si>
    <t>NF2</t>
  </si>
  <si>
    <t>LL140229</t>
  </si>
  <si>
    <t>E-550969</t>
  </si>
  <si>
    <t>+1 2102688048
2105097530</t>
  </si>
  <si>
    <t>LL147522</t>
  </si>
  <si>
    <t>E-556321</t>
  </si>
  <si>
    <t xml:space="preserve">1 9174347440
</t>
  </si>
  <si>
    <t>LL148192</t>
  </si>
  <si>
    <t>3人改成2人</t>
  </si>
  <si>
    <t>S-45224</t>
  </si>
  <si>
    <t>0034619827308</t>
  </si>
  <si>
    <t>LL148326</t>
  </si>
  <si>
    <t xml:space="preserve"> MT01-475-9187 </t>
  </si>
  <si>
    <t>2128580988</t>
  </si>
  <si>
    <t>AS15-478-4677</t>
  </si>
  <si>
    <t>347-233-1140;9177432505</t>
  </si>
  <si>
    <t>AT16-478-9227</t>
  </si>
  <si>
    <t>3473311206;9177920226</t>
  </si>
  <si>
    <t>AE12-478-5877</t>
  </si>
  <si>
    <t xml:space="preserve"> 5712760377</t>
  </si>
  <si>
    <t>170403-360231-455003-0 EN</t>
  </si>
  <si>
    <t>1-9734609059</t>
  </si>
  <si>
    <t>LL149431</t>
  </si>
  <si>
    <t>100247/A28633</t>
  </si>
  <si>
    <t>6464799985</t>
  </si>
  <si>
    <t>LL150446</t>
  </si>
  <si>
    <t>SEAT#43.44.48， 暈車，座位盡量靠前</t>
  </si>
  <si>
    <t xml:space="preserve"> AT07-479-4107</t>
  </si>
  <si>
    <t>919820773667</t>
  </si>
  <si>
    <t>AT09-479-4247</t>
  </si>
  <si>
    <t>9739065344;9736156244</t>
  </si>
  <si>
    <t>E-569479</t>
  </si>
  <si>
    <t>+1 8299275144</t>
  </si>
  <si>
    <t>LL150713</t>
  </si>
  <si>
    <t>AT28-479-5657</t>
  </si>
  <si>
    <t>6093505339</t>
  </si>
  <si>
    <t>100472/A28662</t>
  </si>
  <si>
    <t>5175153363</t>
  </si>
  <si>
    <t>LL150702</t>
  </si>
  <si>
    <t xml:space="preserve">SEAT#41.42.45 </t>
  </si>
  <si>
    <t>TOP BUS TOURS</t>
  </si>
  <si>
    <t>#041417732</t>
  </si>
  <si>
    <t xml:space="preserve">6465527965 </t>
  </si>
  <si>
    <t>LL150804</t>
  </si>
  <si>
    <t>6pax change to 7pax 2rooms
其中一位客人驻拐杖，请尽量安排靠前的位子，酒店请帮忙安排在一起。</t>
  </si>
  <si>
    <t>AF10-479-7257</t>
  </si>
  <si>
    <t>1 4849486149</t>
  </si>
  <si>
    <t>NF BUS#3</t>
  </si>
  <si>
    <t xml:space="preserve">EDI + JCC </t>
  </si>
  <si>
    <t>MT24-476-8287</t>
  </si>
  <si>
    <t>6194308336;8016731863</t>
  </si>
  <si>
    <t>AS08-478-3517</t>
  </si>
  <si>
    <t>3474390044</t>
  </si>
  <si>
    <t>AS26-478-4977</t>
  </si>
  <si>
    <t>6463877458;9176055608</t>
  </si>
  <si>
    <t>AN19-478-7837</t>
  </si>
  <si>
    <t>6462076920</t>
  </si>
  <si>
    <t xml:space="preserve">AT24-479-0167 </t>
  </si>
  <si>
    <t>5512637849</t>
  </si>
  <si>
    <t xml:space="preserve">AE01-479-0267 </t>
  </si>
  <si>
    <t>7134829684;8323149846</t>
  </si>
  <si>
    <t>7A</t>
  </si>
  <si>
    <t>2511; Manjula Srinivasiah</t>
  </si>
  <si>
    <t>651-442-4000</t>
  </si>
  <si>
    <t>LL150495</t>
  </si>
  <si>
    <t>7B</t>
  </si>
  <si>
    <t>2512; Sheshadri Srinivas</t>
  </si>
  <si>
    <t>LL150497</t>
  </si>
  <si>
    <t>AE11-479-0997</t>
  </si>
  <si>
    <t>908-380-5577</t>
  </si>
  <si>
    <t>AT17-479-5017</t>
  </si>
  <si>
    <t>3023107161</t>
  </si>
  <si>
    <t>170408-361147-457849
DALMIA, KESHAV</t>
  </si>
  <si>
    <t>1-2019934925</t>
  </si>
  <si>
    <t>LL150149</t>
  </si>
  <si>
    <t>AE20-479-1617</t>
  </si>
  <si>
    <t>9176672346;+16462864024</t>
  </si>
  <si>
    <t>NF BUS#2</t>
  </si>
  <si>
    <t>CTT+JCC</t>
  </si>
  <si>
    <t>AE19-479-0757</t>
  </si>
  <si>
    <t>6464761452</t>
  </si>
  <si>
    <t>E-557989</t>
  </si>
  <si>
    <t>+1 6316975021
82212135</t>
  </si>
  <si>
    <t>LL148434</t>
  </si>
  <si>
    <t>E-558781</t>
  </si>
  <si>
    <t>+91 9418001912</t>
  </si>
  <si>
    <t>LL149770</t>
  </si>
  <si>
    <t>Drop off at Chinatown</t>
  </si>
  <si>
    <t>AT22-479-0207</t>
  </si>
  <si>
    <t>7327629235;2019205468</t>
  </si>
  <si>
    <t>AT11-479-2257</t>
  </si>
  <si>
    <t>9284094849;+919900244808</t>
  </si>
  <si>
    <t>AE19-479-1027</t>
  </si>
  <si>
    <t xml:space="preserve"> 6462033258</t>
  </si>
  <si>
    <t>AE28-479-1837</t>
  </si>
  <si>
    <t xml:space="preserve"> 9178085917</t>
  </si>
  <si>
    <t>AT12-479-2887</t>
  </si>
  <si>
    <t>2135729721</t>
  </si>
  <si>
    <t>E-551041</t>
  </si>
  <si>
    <t>+1 3472728640</t>
  </si>
  <si>
    <t>LL147537</t>
  </si>
  <si>
    <t>100145/A28613</t>
  </si>
  <si>
    <t>917-686-0887</t>
  </si>
  <si>
    <t>LL150305</t>
  </si>
  <si>
    <t>seat#37-42</t>
  </si>
  <si>
    <t>HAPPINESS TRAVEL-FRANCES</t>
  </si>
  <si>
    <t>XU/XIAOKE</t>
  </si>
  <si>
    <t>917-535-6377</t>
  </si>
  <si>
    <t>LL150646</t>
  </si>
  <si>
    <t>SEAT#30-38</t>
  </si>
  <si>
    <t>AT15-479-2437</t>
  </si>
  <si>
    <t>7189305152</t>
  </si>
  <si>
    <t xml:space="preserve"> AT22-479-5977</t>
  </si>
  <si>
    <t>6302220155;6302220155</t>
  </si>
  <si>
    <t>100499/A28670</t>
  </si>
  <si>
    <t>86-13811090294</t>
  </si>
  <si>
    <t>LL150755</t>
  </si>
  <si>
    <t>happiness TRAVEL</t>
  </si>
  <si>
    <t>XU/XIUCHANG</t>
  </si>
  <si>
    <t>LL150816</t>
  </si>
  <si>
    <t>SEAT#45.46.47</t>
  </si>
  <si>
    <t>AE14-479-0557</t>
  </si>
  <si>
    <t>5169461258</t>
  </si>
  <si>
    <t>NF BUS#4</t>
  </si>
  <si>
    <t>AT27-479-3867</t>
  </si>
  <si>
    <t>3233172450</t>
  </si>
  <si>
    <t xml:space="preserve"> AE17-479-0897</t>
  </si>
  <si>
    <t>3472810272;9172152979</t>
  </si>
  <si>
    <t>AT11-479-5117</t>
  </si>
  <si>
    <t>8609896111;8603221552</t>
  </si>
  <si>
    <t>MT28-476-9527</t>
  </si>
  <si>
    <t xml:space="preserve"> 3474832914</t>
  </si>
  <si>
    <t xml:space="preserve">AF27-477-9387 </t>
  </si>
  <si>
    <t>5732004685</t>
  </si>
  <si>
    <t>AE15-479-1057</t>
  </si>
  <si>
    <t>3476564652</t>
  </si>
  <si>
    <t>13780627707</t>
  </si>
  <si>
    <t>LL149374</t>
  </si>
  <si>
    <t>100020/F21984</t>
  </si>
  <si>
    <t>929-421-6798</t>
  </si>
  <si>
    <t>LL150125</t>
  </si>
  <si>
    <r>
      <rPr>
        <b/>
        <sz val="11"/>
        <color theme="1"/>
        <rFont val="宋体"/>
        <family val="2"/>
        <scheme val="minor"/>
      </rPr>
      <t>SEAT#33-35</t>
    </r>
    <r>
      <rPr>
        <sz val="11"/>
        <color theme="1"/>
        <rFont val="宋体"/>
        <family val="2"/>
        <scheme val="minor"/>
      </rPr>
      <t>，4/14改成4/15， 暈車，座位盡量靠前</t>
    </r>
  </si>
  <si>
    <t>FEIYANG-JASMINE</t>
  </si>
  <si>
    <t>CH1153</t>
  </si>
  <si>
    <t>540-260-5360</t>
  </si>
  <si>
    <t>LL150498</t>
  </si>
  <si>
    <t>AE29-479-1647</t>
  </si>
  <si>
    <t>8178050855;8173666814</t>
  </si>
  <si>
    <t>AT12-479-2977</t>
  </si>
  <si>
    <t>2108431418;3475120639</t>
  </si>
  <si>
    <t>AT12-479-3097</t>
  </si>
  <si>
    <t>3474052634;3474052634</t>
  </si>
  <si>
    <t>100379/F22079</t>
  </si>
  <si>
    <t>+929-225-3576</t>
  </si>
  <si>
    <t>LL150623</t>
  </si>
  <si>
    <r>
      <rPr>
        <b/>
        <sz val="11"/>
        <color theme="1"/>
        <rFont val="宋体"/>
        <family val="2"/>
        <scheme val="minor"/>
      </rPr>
      <t>SEAT#43.44.48</t>
    </r>
    <r>
      <rPr>
        <sz val="11"/>
        <color theme="1"/>
        <rFont val="宋体"/>
        <family val="2"/>
        <scheme val="minor"/>
      </rPr>
      <t xml:space="preserve"> 客人年级上80岁，走路不方便，麻烦尽量安排前一点 CTT CHANGE TO FLU</t>
    </r>
  </si>
  <si>
    <t>S-45713-US</t>
  </si>
  <si>
    <t>13479935030</t>
  </si>
  <si>
    <t>LL150637</t>
  </si>
  <si>
    <t>AT19-479-5397</t>
  </si>
  <si>
    <t>3475862692</t>
  </si>
  <si>
    <t>AT28-479-5797</t>
  </si>
  <si>
    <t>9146194143</t>
  </si>
  <si>
    <t>GOLDENBUSTOUR</t>
  </si>
  <si>
    <t>#2496;Sarika Sunder Prabhu</t>
  </si>
  <si>
    <t>5133759982</t>
  </si>
  <si>
    <t>LL150242</t>
  </si>
  <si>
    <t>+918095591014</t>
  </si>
  <si>
    <t>LL150722</t>
  </si>
  <si>
    <t>Asian Vegetarian Meal preferred</t>
  </si>
  <si>
    <t>TAKETOURS AS15-477-6327X1PAX CXL</t>
  </si>
  <si>
    <t>TAKETOURS AS24-477-6867X3PAX CHANGE TO 4/14 TR3</t>
  </si>
  <si>
    <r>
      <rPr>
        <b/>
        <sz val="11"/>
        <color theme="1"/>
        <rFont val="宋体"/>
        <family val="2"/>
        <scheme val="minor"/>
      </rPr>
      <t xml:space="preserve">SEAT#17.18.21-24 ; </t>
    </r>
    <r>
      <rPr>
        <sz val="11"/>
        <color theme="1"/>
        <rFont val="宋体"/>
        <family val="2"/>
        <scheme val="minor"/>
      </rPr>
      <t>BRK CHANGE TO CTT</t>
    </r>
  </si>
  <si>
    <r>
      <rPr>
        <b/>
        <sz val="11"/>
        <color theme="1"/>
        <rFont val="宋体"/>
        <family val="2"/>
        <scheme val="minor"/>
      </rPr>
      <t xml:space="preserve">SEAT#16 单女配房 </t>
    </r>
    <r>
      <rPr>
        <b/>
        <sz val="11"/>
        <color rgb="FFFF0000"/>
        <rFont val="宋体"/>
        <family val="2"/>
        <scheme val="minor"/>
      </rPr>
      <t xml:space="preserve">drop off on PAR </t>
    </r>
    <r>
      <rPr>
        <b/>
        <sz val="11"/>
        <rFont val="宋体"/>
        <family val="2"/>
        <scheme val="minor"/>
      </rPr>
      <t>;</t>
    </r>
    <r>
      <rPr>
        <sz val="11"/>
        <rFont val="宋体"/>
        <family val="2"/>
        <scheme val="minor"/>
      </rPr>
      <t xml:space="preserve">   4/8改成4/15</t>
    </r>
  </si>
  <si>
    <r>
      <t xml:space="preserve">SEAT#21-24 </t>
    </r>
    <r>
      <rPr>
        <sz val="11"/>
        <color theme="1"/>
        <rFont val="宋体"/>
        <family val="2"/>
        <scheme val="minor"/>
      </rPr>
      <t xml:space="preserve"> </t>
    </r>
  </si>
  <si>
    <t>公司IVY 100558/A28679 3pax invoice#LL150839 CXL</t>
  </si>
  <si>
    <t>Get Bus Tours</t>
  </si>
  <si>
    <t>T8758; Akari Shwin</t>
  </si>
  <si>
    <t>4153353101</t>
  </si>
  <si>
    <t>LL150845</t>
  </si>
  <si>
    <t>AF16-479-7487</t>
  </si>
  <si>
    <t>8043079125;8043079125</t>
  </si>
  <si>
    <t>NEW</t>
  </si>
  <si>
    <t xml:space="preserve">日期: </t>
  </si>
  <si>
    <t>*BROOKLYN 7:00 (接客人送到唐人街)</t>
  </si>
  <si>
    <t>備註</t>
  </si>
  <si>
    <t>SEAT#25.26.29</t>
  </si>
  <si>
    <t xml:space="preserve">*East Brunswick 7:00 </t>
  </si>
  <si>
    <t>Departure Date : 4/15/2017</t>
  </si>
  <si>
    <r>
      <t>SHUTTLE PICKUP人数：FLU 7:00 LL(266)/EC(9), BRK 7:00 LL (150)/ EC(0), East Brunswick 7:00(</t>
    </r>
    <r>
      <rPr>
        <b/>
        <sz val="26"/>
        <color rgb="FFFF0000"/>
        <rFont val="Calibri"/>
        <family val="2"/>
      </rPr>
      <t>24</t>
    </r>
    <r>
      <rPr>
        <b/>
        <sz val="26"/>
        <color theme="1"/>
        <rFont val="Calibri"/>
        <family val="2"/>
      </rPr>
      <t>)</t>
    </r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</si>
  <si>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</si>
  <si>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</si>
  <si>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</si>
  <si>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</si>
  <si>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</si>
  <si>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</si>
  <si>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</si>
  <si>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</si>
  <si>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Notice</t>
  </si>
  <si>
    <t>LL</t>
  </si>
  <si>
    <t>1CB1</t>
  </si>
  <si>
    <t>(配) ($4/P)golden age express 59 (839)/ ANDY范 718-629-8233</t>
  </si>
  <si>
    <t>SIMON CHEN</t>
  </si>
  <si>
    <t>347-400-8110</t>
  </si>
  <si>
    <t>7AM直接到唐人街</t>
  </si>
  <si>
    <t>FLU 6:45</t>
  </si>
  <si>
    <t>2CB2-A</t>
  </si>
  <si>
    <t>(配)($4/P) Skyblue 55(5643)/ Chow (917)250-7923</t>
  </si>
  <si>
    <t>JAKE YANG</t>
  </si>
  <si>
    <t>646-717-7722</t>
  </si>
  <si>
    <t>Comfort Inn Capital Beltway</t>
  </si>
  <si>
    <t>3CB2-B</t>
  </si>
  <si>
    <t>($3/P)suzy tours 28/ skol 973-409-1047</t>
  </si>
  <si>
    <t>MATHEW FUNG</t>
  </si>
  <si>
    <t>347-925-6161</t>
  </si>
  <si>
    <t>4CB2-C</t>
  </si>
  <si>
    <t>(配) ($4/P)unitourexpress 61/啊豪 646-361-6898</t>
  </si>
  <si>
    <t>CAYDEN HUANG</t>
  </si>
  <si>
    <t>917-860-5977</t>
  </si>
  <si>
    <t>Eisenhower Hotel &amp; Conference Center</t>
  </si>
  <si>
    <t>5CB2-C</t>
  </si>
  <si>
    <t>(配) ($4/P)monda/starlight 56 (1705) /Alex He 718-790-2929</t>
  </si>
  <si>
    <t xml:space="preserve">OLIVIA XIE </t>
  </si>
  <si>
    <t>646-262-5884</t>
  </si>
  <si>
    <t>1DC2C+EC</t>
  </si>
  <si>
    <t>(配) ($4/P) I TRAVEL 57 (268)/韩 917-655-8711</t>
  </si>
  <si>
    <t>CHLOE LONG</t>
  </si>
  <si>
    <t>917-951-6598</t>
  </si>
  <si>
    <t>Holiday Inn Gaithersburg</t>
  </si>
  <si>
    <t>JCC 8:15+ EDI 8:45</t>
  </si>
  <si>
    <t>2DC2C</t>
  </si>
  <si>
    <t>($4/P) coach america 56 (PHI)/阿徐+1 (267) 429-6668</t>
  </si>
  <si>
    <t>TONY YANG</t>
  </si>
  <si>
    <t>908-917-1265</t>
  </si>
  <si>
    <t>Red Roof Inn Rockville</t>
  </si>
  <si>
    <t>7:45AM直接到JCC</t>
  </si>
  <si>
    <t>JEFF ZHENG</t>
  </si>
  <si>
    <t>646-508-1989</t>
  </si>
  <si>
    <t>FLU 7:00直发</t>
  </si>
  <si>
    <t>3DC2C</t>
  </si>
  <si>
    <t>(配) ($4/P)soe tour 57 (218)/ Kun9178071093</t>
  </si>
  <si>
    <t>JIM HUANG</t>
  </si>
  <si>
    <t>917-856-2952</t>
  </si>
  <si>
    <t>Holiday Inn Express Hotel &amp; Suites Germantown</t>
  </si>
  <si>
    <t>FLU 7:00 直发; FLU--56 PAX</t>
  </si>
  <si>
    <t>4DC2C</t>
  </si>
  <si>
    <t xml:space="preserve">(配)($4/P) coach america (PHI) 57/ 高小军917-780-6363 </t>
  </si>
  <si>
    <t>FELIX XU</t>
  </si>
  <si>
    <t>917-971-7893</t>
  </si>
  <si>
    <t>Sheraton college park north</t>
  </si>
  <si>
    <t>BRK 6:45</t>
  </si>
  <si>
    <t>5DS2C</t>
  </si>
  <si>
    <t>(配)($4/P) coach america (PHI) 57/依辉+1 (917) 609-5912</t>
  </si>
  <si>
    <t>SEAN LU</t>
  </si>
  <si>
    <t>917-208-7030</t>
  </si>
  <si>
    <t>Days Inn Manassas/I-66</t>
  </si>
  <si>
    <t>6DS2C</t>
  </si>
  <si>
    <t>(配) ($4/P)go go bus 61(703)/陈师傅 917-326-0788</t>
  </si>
  <si>
    <t>EDDIE PENG</t>
  </si>
  <si>
    <t>718-808-3868</t>
  </si>
  <si>
    <t>Quality Inn Tysons Corner</t>
  </si>
  <si>
    <t>7DC2C*</t>
  </si>
  <si>
    <t>(配) ($4/P)monda/starlight 57 (1705) /Tony 347-827-6227</t>
  </si>
  <si>
    <t xml:space="preserve">NICK YAO </t>
  </si>
  <si>
    <t>718-207-6048</t>
  </si>
  <si>
    <t>FLU 8:30直发</t>
  </si>
  <si>
    <t>1BO2</t>
  </si>
  <si>
    <t>($4/P)world one bus inc 56(566)/ 孙 917-756-6111</t>
  </si>
  <si>
    <t>REBECCA LIU</t>
  </si>
  <si>
    <t>517-348-2799</t>
  </si>
  <si>
    <t>DAYS HOTEL&amp;CONFERENCE CENTER-METHUEN</t>
  </si>
  <si>
    <t>FLU 8:30 直发</t>
  </si>
  <si>
    <t>8AM直接到FLU</t>
  </si>
  <si>
    <t>2BO2</t>
  </si>
  <si>
    <t>(配) ($4/P)m&amp;y 61 (363)/quan 3472196665</t>
  </si>
  <si>
    <t>BENNY CHEN</t>
  </si>
  <si>
    <t>718-501-9167</t>
  </si>
  <si>
    <t>Quality Inn &amp; Suites Lexington</t>
  </si>
  <si>
    <t>1NF2</t>
  </si>
  <si>
    <t>(配) ($4/P)hello bus 61 (555)/George 804-368-4097</t>
  </si>
  <si>
    <t>ALLEN ZHAO</t>
  </si>
  <si>
    <t>347-327-2786</t>
  </si>
  <si>
    <t>Days Inn at the Falls</t>
  </si>
  <si>
    <t>2NF2</t>
  </si>
  <si>
    <t>(配)($4/P)USA Travel.inc(aa) 61(3628)/梁 347-599-8833</t>
  </si>
  <si>
    <t>KITTY LIU</t>
  </si>
  <si>
    <t>718-207-3536</t>
  </si>
  <si>
    <t>Quality Hotel &amp; Suites At the Falls</t>
  </si>
  <si>
    <t>EDI 7:00+JCC 8:15</t>
  </si>
  <si>
    <t>3NF2</t>
  </si>
  <si>
    <t>(配) ($4/P)long lucky 61(003)/陆 917-577-3771</t>
  </si>
  <si>
    <t>DAVINA WANG</t>
  </si>
  <si>
    <t>929-258-1320</t>
  </si>
  <si>
    <t>Red Roof Inn Buffalo - Niagara Airport</t>
  </si>
  <si>
    <t>EDI 7:00+ JCC 8:15</t>
  </si>
  <si>
    <t>6:30AM直接到EDI</t>
  </si>
  <si>
    <t>4NF2*</t>
  </si>
  <si>
    <t>(配) ($4/P)go go bus 57 (868)/阿伟 9176810760</t>
  </si>
  <si>
    <t>VINCENT CHEN</t>
  </si>
  <si>
    <t>917-756-1029</t>
  </si>
  <si>
    <t>Best Western Plus Galleria Inn and Suites</t>
  </si>
  <si>
    <t>5NT2</t>
  </si>
  <si>
    <t>(配) ($4/P)unitourexpress 61/Johnson 917-960-1668</t>
  </si>
  <si>
    <t>TRISTA CHENG</t>
  </si>
  <si>
    <t>631-520-4488</t>
  </si>
  <si>
    <t>Lexington Hotel – Rochester Airport</t>
  </si>
  <si>
    <t>6NT2</t>
  </si>
  <si>
    <t>(配) ($4/P) d&amp;w 61(322)/ wen 7184130300</t>
  </si>
  <si>
    <t>STEPHANIE HU</t>
  </si>
  <si>
    <t>973-718-0448</t>
  </si>
  <si>
    <t>RIT Inn &amp; Conference Center</t>
  </si>
  <si>
    <t>8+3</t>
  </si>
  <si>
    <t>1WP1+WT1</t>
  </si>
  <si>
    <t>转给一凡 (718-888-1016)</t>
  </si>
  <si>
    <t>1NY1</t>
  </si>
  <si>
    <t>(配)($4/P)N. A. C. INC 高頂 14 (703)/Andy Huang(M)/646-715-6166</t>
  </si>
  <si>
    <t>司兼导</t>
  </si>
  <si>
    <t>2NY1</t>
  </si>
  <si>
    <t>(配)($4/P)N. A. C. INC 高頂 14 (701)/Andy Chen 917-517-6392</t>
  </si>
  <si>
    <t>EC</t>
  </si>
  <si>
    <t>N/A</t>
  </si>
  <si>
    <t>LYNN ZHENG</t>
  </si>
  <si>
    <t>646-789-1838</t>
  </si>
  <si>
    <t>JUNE LI</t>
  </si>
  <si>
    <t>646-220-2978</t>
  </si>
  <si>
    <t>Red Roof Inn Edison</t>
  </si>
  <si>
    <t>#3 AP6ETF</t>
  </si>
  <si>
    <t>(配) ($4/P) safari tour 59 (1969) /Steven 646-283-8032</t>
  </si>
  <si>
    <t>RICKY LANG</t>
  </si>
  <si>
    <t>646-374-9241</t>
  </si>
  <si>
    <t>2ND STOP:HOWARD JOHNSON EWR 
3ND STOP:CHINATOWN</t>
  </si>
  <si>
    <t>Hilton East Brunswick</t>
  </si>
  <si>
    <t>#4 AP6DTF+WHTF</t>
  </si>
  <si>
    <t>(配) ($4/P) garden tour 61 (2218)/ 肥仔 jess 917-224-1213</t>
  </si>
  <si>
    <t>VICKY MENG</t>
  </si>
  <si>
    <t>718-736-3599</t>
  </si>
  <si>
    <t xml:space="preserve">2ND STOP:HOWARD JOHNSON EWR </t>
  </si>
  <si>
    <t xml:space="preserve">Sheraton Edison Hotel </t>
  </si>
  <si>
    <t>#1 U+JM</t>
  </si>
  <si>
    <t>(配) ($4/P) jc star 61 (6668)/陈哥 6467148882</t>
  </si>
  <si>
    <t>CATHERINE ZHENG</t>
  </si>
  <si>
    <t>646-226-2432</t>
  </si>
  <si>
    <t>#12 康宁接驳一天</t>
  </si>
  <si>
    <t>(配)($4/P)N. A. C. INC 高頂 14 (804)/啊瑋718-427-6444</t>
  </si>
  <si>
    <t xml:space="preserve">HENRY ZHANG </t>
  </si>
  <si>
    <t>718-530-8067</t>
  </si>
  <si>
    <t xml:space="preserve">1ND STOP:CHINATOWN
2ND:JCC </t>
  </si>
  <si>
    <t>CHI</t>
  </si>
  <si>
    <t>WCH3</t>
  </si>
  <si>
    <t xml:space="preserve"> (配)7人VAN  D&amp;G</t>
  </si>
  <si>
    <t xml:space="preserve">DAVID WANG </t>
  </si>
  <si>
    <t>312-515-3083</t>
  </si>
  <si>
    <t>包團</t>
  </si>
  <si>
    <t>CH04201EC</t>
  </si>
  <si>
    <t>7VAN/ PETER LIU  M 347-322-1930 JINGANGLIU0704@GMAIL.COM</t>
  </si>
  <si>
    <t>NA</t>
  </si>
  <si>
    <t>Holiday Inn Manhattan-Financial District
Address: 99 Washington St, New York, NY 10006</t>
  </si>
  <si>
    <t>4/15 UA087 EWR 18:25</t>
  </si>
  <si>
    <t>自由女神NA 西点军校NA</t>
  </si>
  <si>
    <t>CH04380EC</t>
  </si>
  <si>
    <t>JANE WEI</t>
  </si>
  <si>
    <t xml:space="preserve">989-854-1758 </t>
  </si>
  <si>
    <t>CH03961ORL-B</t>
  </si>
  <si>
    <t>15座奔馳高頂/BARRY 407-492-0768 / zhangzhangya@icloud.com</t>
  </si>
  <si>
    <t>ORL</t>
  </si>
  <si>
    <t xml:space="preserve">4/15 Royal Caribbean port  Harmony of the seas, Ft Lauderdale, Royal Caribbean port </t>
  </si>
  <si>
    <t>4/15 08:30 La Quinta Inn Orlando Universal, 5621 Major Blvd, Orlando, FL 32819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</si>
  <si>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</si>
  <si>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</si>
  <si>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</si>
  <si>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</si>
  <si>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</si>
  <si>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</si>
  <si>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</si>
  <si>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AP</t>
  </si>
  <si>
    <t>(配)($4/P)GARDEN TOUR 高顶 16 (851)/Michael Zhi 646-247-9878</t>
  </si>
  <si>
    <t>OP</t>
  </si>
  <si>
    <t>(配)($4/P)N. A. C. INC 高頂 14 (704)/LIANG JIN J 917-837-6088</t>
  </si>
  <si>
    <t>(配)($4/P)N. A. C. INC 高頂 14 (705)/KRIS NING 347-567-8680</t>
  </si>
  <si>
    <t>(配)($4/P)N. A. C. INC 平頂 11 (302) /Liang Sir 347-880-4034</t>
  </si>
  <si>
    <t>(配) ($4/P)N. A. C. INC 平頂 11 (306)/Pan Sir 347-985-5328</t>
  </si>
  <si>
    <t>OFF</t>
  </si>
  <si>
    <t>(配) ($4/P)N. A. C. INC 平頂 11 (307)/Frank Wu (347) 200-2347</t>
  </si>
  <si>
    <t>(配)($4/P)LITTLE RED HAT 平頂 10 (202) /G.E 347-992-1138</t>
  </si>
  <si>
    <t>接機人员</t>
  </si>
  <si>
    <t>唐人街安排</t>
  </si>
  <si>
    <t>KEN FUNG</t>
  </si>
  <si>
    <t>561-543-9237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</si>
  <si>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</si>
  <si>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</si>
  <si>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</si>
  <si>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WENDY WEN</t>
  </si>
  <si>
    <t>646-671-2298</t>
  </si>
  <si>
    <t>辦公室秩序維護員</t>
  </si>
  <si>
    <t>在辦公室指引客人去洗手間，並不要讓客人走進
員工工作範圍。</t>
  </si>
  <si>
    <t>DAMON TANG</t>
  </si>
  <si>
    <t>347-251-2867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</si>
  <si>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</si>
  <si>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</si>
  <si>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RONG ZHENG</t>
  </si>
  <si>
    <t>646-436-9117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</si>
  <si>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</si>
  <si>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</si>
  <si>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>KITTY HUANG</t>
  </si>
  <si>
    <t>646-371-3014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</si>
  <si>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</si>
  <si>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t>VINCENT ZHENG</t>
  </si>
  <si>
    <t>917-855-9313</t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</si>
  <si>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</si>
  <si>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</si>
  <si>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</si>
  <si>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</si>
  <si>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</si>
  <si>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</si>
  <si>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</si>
  <si>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</si>
  <si>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</si>
  <si>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</si>
  <si>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</si>
  <si>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</si>
  <si>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AARON LUAN</t>
  </si>
  <si>
    <t>718-885-6466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</si>
  <si>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</si>
  <si>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</si>
  <si>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</si>
  <si>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SUNNY SHEN</t>
  </si>
  <si>
    <t>347-925-1641</t>
  </si>
  <si>
    <t>6:15am 站在敦城酒店门口，指引客人 8:00am在敦城门口专门负责
WP1/BO2/AC3/MV2/MV3的客人</t>
  </si>
  <si>
    <t xml:space="preserve">ZOE LIU </t>
  </si>
  <si>
    <t>347-827-9888</t>
  </si>
  <si>
    <t>SHENTONG CHEN</t>
  </si>
  <si>
    <t>347-828-2806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</si>
  <si>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</si>
  <si>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</si>
  <si>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</si>
  <si>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</si>
  <si>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</si>
  <si>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>MAI ZHANG</t>
  </si>
  <si>
    <t xml:space="preserve">FLU </t>
  </si>
  <si>
    <t>917-319-2562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</si>
  <si>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</si>
  <si>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JAMES HUANG</t>
  </si>
  <si>
    <t>347-379-6254</t>
  </si>
  <si>
    <r>
      <rPr>
        <sz val="11"/>
        <color theme="1"/>
        <rFont val="宋体"/>
        <family val="2"/>
      </rPr>
      <t>負責SHUTTLE BUS#1</t>
    </r>
  </si>
  <si>
    <t>TIM LI</t>
  </si>
  <si>
    <t>718-974-1519</t>
  </si>
  <si>
    <r>
      <rPr>
        <sz val="11"/>
        <color theme="1"/>
        <rFont val="宋体"/>
        <family val="2"/>
      </rPr>
      <t>負責SHUTTLE BUS#2</t>
    </r>
  </si>
  <si>
    <t>KARY FAYE</t>
  </si>
  <si>
    <t>917-916-4821</t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</si>
  <si>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</si>
  <si>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t>EMILY HUANG</t>
  </si>
  <si>
    <t>917-291-2321</t>
  </si>
  <si>
    <r>
      <rPr>
        <sz val="11"/>
        <color theme="1"/>
        <rFont val="宋体"/>
        <family val="2"/>
      </rPr>
      <t>負責SHUTTLE BUS#4</t>
    </r>
  </si>
  <si>
    <t>負責SHUTTLE BUS#5</t>
  </si>
  <si>
    <t>負責SHUTTLE BUS#6</t>
  </si>
  <si>
    <t>法拉盛公司</t>
  </si>
  <si>
    <t>NJ 酒店安排</t>
  </si>
  <si>
    <t>EDI安排</t>
  </si>
  <si>
    <t>HELEN CHEN</t>
  </si>
  <si>
    <t>917-855-7119</t>
  </si>
  <si>
    <t>6:30-9:30</t>
  </si>
  <si>
    <t>JCC安排</t>
  </si>
  <si>
    <t>GARY CHING</t>
  </si>
  <si>
    <t>347-309-8606</t>
  </si>
  <si>
    <t>Brooklyn安排</t>
  </si>
  <si>
    <t>ANDY QIU</t>
  </si>
  <si>
    <t>917-517-8332</t>
  </si>
  <si>
    <t>REMI CHEN</t>
  </si>
  <si>
    <t>646-206-6570</t>
  </si>
  <si>
    <t>JASON SIU</t>
  </si>
  <si>
    <t>212-810-6590</t>
  </si>
  <si>
    <t>WOODBURY安排</t>
  </si>
  <si>
    <t>NEW TOUR FOR WOODBURY</t>
  </si>
  <si>
    <t>团上大巴</t>
  </si>
  <si>
    <t>组号</t>
  </si>
  <si>
    <t>贵宾姓名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</si>
  <si>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</si>
  <si>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</si>
  <si>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</si>
  <si>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</si>
  <si>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</si>
  <si>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</si>
  <si>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</si>
  <si>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</si>
  <si>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</si>
  <si>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</si>
  <si>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</si>
  <si>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团上导游</t>
  </si>
  <si>
    <t>当天出团导游</t>
  </si>
  <si>
    <t>HOTEL:  Hilton East Brunswick 1N</t>
  </si>
  <si>
    <t>W1</t>
  </si>
  <si>
    <t>WANG RUN</t>
  </si>
  <si>
    <t>UNIMAX TRAVEL &amp;TOURS</t>
  </si>
  <si>
    <t>JFK</t>
  </si>
  <si>
    <t>AA172</t>
  </si>
  <si>
    <t>AA293</t>
  </si>
  <si>
    <t>AP7W</t>
  </si>
  <si>
    <t>两位客人均未满18岁</t>
  </si>
  <si>
    <t>818-858-9683</t>
  </si>
  <si>
    <t xml:space="preserve">LYNN ZHENG </t>
  </si>
  <si>
    <t>W2</t>
  </si>
  <si>
    <t>XIONG SHUDAN</t>
  </si>
  <si>
    <t>USITRIP</t>
  </si>
  <si>
    <t>LGA</t>
  </si>
  <si>
    <t>DL582</t>
  </si>
  <si>
    <t xml:space="preserve">4/20 BOOK ASIATIC HOTEL FLU 1RM X 1N
conf#8055787 </t>
  </si>
  <si>
    <t>86-137-0185-7368
86-137-0198-9732</t>
  </si>
  <si>
    <t>HOTEL:  Hilton East Brunswick 2N</t>
  </si>
  <si>
    <t>WR3</t>
  </si>
  <si>
    <t>RUIJUN CAO</t>
  </si>
  <si>
    <t>TOURSFORFUM(C-588882)</t>
  </si>
  <si>
    <t>AA368</t>
  </si>
  <si>
    <t>AA359</t>
  </si>
  <si>
    <t>AP8W</t>
  </si>
  <si>
    <t>离团航班略早，请导游注意</t>
  </si>
  <si>
    <t>852-56030512
1393-8720915</t>
  </si>
  <si>
    <t>WC1</t>
  </si>
  <si>
    <t>YIU KEY HO</t>
  </si>
  <si>
    <t>GO TO BUS</t>
  </si>
  <si>
    <t>CX888</t>
  </si>
  <si>
    <t>AP9CW</t>
  </si>
  <si>
    <t>4/23凌晨的航班 JFK CX845 1:30</t>
  </si>
  <si>
    <t>61-414-287-738
61-2-9252-2230
Email: cindyho333@gmail.com</t>
  </si>
  <si>
    <t>WC2</t>
  </si>
  <si>
    <t>Sataporn Puangprakhon</t>
  </si>
  <si>
    <t>KE081</t>
  </si>
  <si>
    <t>PAX STAY BEHIND</t>
  </si>
  <si>
    <t>642-173-1138
Email: satapornp@yahoo.com</t>
  </si>
  <si>
    <t>总数：</t>
  </si>
  <si>
    <t>AP8R/8L FOR WOODBURY</t>
  </si>
  <si>
    <t>HOTEL:  Courtyard Newark Downtown(Amerilink) 1N&amp;2N</t>
  </si>
  <si>
    <t>R4</t>
  </si>
  <si>
    <t>MA HUIQIONG</t>
  </si>
  <si>
    <t>TOURSFORFUN(C-2009301-CN)</t>
  </si>
  <si>
    <t>EWR</t>
  </si>
  <si>
    <t xml:space="preserve">UA1534 </t>
  </si>
  <si>
    <t>SELF-DISMISS</t>
  </si>
  <si>
    <t>AP8R</t>
  </si>
  <si>
    <t>1-239-201-7641</t>
  </si>
  <si>
    <t>R6</t>
  </si>
  <si>
    <t>LALITH WASANTHA</t>
  </si>
  <si>
    <t>TOURS4FUN(E-554665)</t>
  </si>
  <si>
    <t>EK201</t>
  </si>
  <si>
    <t>B6-883</t>
  </si>
  <si>
    <t>1 619-227-2086</t>
  </si>
  <si>
    <t>R9</t>
  </si>
  <si>
    <t>TANG YUANZHONG</t>
  </si>
  <si>
    <t>TRIPLEASURE</t>
  </si>
  <si>
    <t>CT</t>
  </si>
  <si>
    <t>AP9R</t>
  </si>
  <si>
    <t>离团航班暂无，散接未打,请团上导游帮忙确认客人离团航班信息,谢谢!</t>
  </si>
  <si>
    <t>859-513-1913</t>
  </si>
  <si>
    <t>R13</t>
  </si>
  <si>
    <t>WEN LI</t>
  </si>
  <si>
    <t xml:space="preserve">UNIMAX TRAVEL </t>
  </si>
  <si>
    <t>B6-0324</t>
  </si>
  <si>
    <t>B62023</t>
  </si>
  <si>
    <t>4/16早上6：45接送到CT/FLU自由活动，下午19：00 接送去JFK</t>
  </si>
  <si>
    <t>949-287-2819</t>
  </si>
  <si>
    <t>NR3</t>
  </si>
  <si>
    <t>WANG QING</t>
  </si>
  <si>
    <t>A &amp;L TRAVEL LL:99564</t>
  </si>
  <si>
    <t>NY7R</t>
  </si>
  <si>
    <t>NR4</t>
  </si>
  <si>
    <t>ZHU OLIVIA</t>
  </si>
  <si>
    <t>LL:99886 JENNYXU A28563</t>
  </si>
  <si>
    <t>客人请求导游帮忙安排老人家和小朋友尽量靠前座位，谢谢 T.G LYNN ZHENG</t>
  </si>
  <si>
    <t>646-247-2399</t>
  </si>
  <si>
    <t>UR2</t>
  </si>
  <si>
    <t>WANG GUOFANG</t>
  </si>
  <si>
    <t>AC718</t>
  </si>
  <si>
    <t>AP9U</t>
  </si>
  <si>
    <t>86 135-0124-9983</t>
  </si>
  <si>
    <t>UR3</t>
  </si>
  <si>
    <t>DU WEIGUO</t>
  </si>
  <si>
    <t>AMERICA ASIA TRAVEL</t>
  </si>
  <si>
    <t>DL474</t>
  </si>
  <si>
    <t>B6-2023</t>
  </si>
  <si>
    <t>626-400-8904</t>
  </si>
  <si>
    <t>CITY TOUR安排</t>
  </si>
  <si>
    <t>R BACK FOR CITY TOUR</t>
  </si>
  <si>
    <t>HOTEL:  Courtyard Newark Downtown(Amerilink) 1N</t>
  </si>
  <si>
    <t>TSR1</t>
  </si>
  <si>
    <t>ZHU CHENGQIANG</t>
  </si>
  <si>
    <t>BILLION TRIP</t>
  </si>
  <si>
    <t>UA2038</t>
  </si>
  <si>
    <t>DL479</t>
  </si>
  <si>
    <t>AP7R</t>
  </si>
  <si>
    <t>412-996-9602</t>
  </si>
  <si>
    <t>TSR2</t>
  </si>
  <si>
    <t>LING JIAN</t>
  </si>
  <si>
    <t>DL415</t>
  </si>
  <si>
    <t>DL2786</t>
  </si>
  <si>
    <t>1 2063071666</t>
  </si>
  <si>
    <t>DAR2</t>
  </si>
  <si>
    <t>DU MINGHAO</t>
  </si>
  <si>
    <t>LL:99211 CINDYREN F21811</t>
  </si>
  <si>
    <t>SCI</t>
  </si>
  <si>
    <t>DC</t>
  </si>
  <si>
    <t>DAP7R</t>
  </si>
  <si>
    <t xml:space="preserve">需要车票回DC </t>
  </si>
  <si>
    <t>508-308-6658</t>
  </si>
  <si>
    <t>DR1</t>
  </si>
  <si>
    <t>AIJUN BI</t>
  </si>
  <si>
    <t>WANNAR TRAVEL LL:96801</t>
  </si>
  <si>
    <t>DC6R</t>
  </si>
  <si>
    <t>1-757-515-3779</t>
  </si>
  <si>
    <t>DR2</t>
  </si>
  <si>
    <t>LIAO XILIANG</t>
  </si>
  <si>
    <t>86 15002007589
86 13902837889
86 13690755008
86 13702341233
86 13642327724
86 13662304377
86 13902562302
86 13702342665</t>
  </si>
  <si>
    <t>PR3</t>
  </si>
  <si>
    <t>WEN XIANMEI</t>
  </si>
  <si>
    <t>CHINA USA</t>
  </si>
  <si>
    <t>PH</t>
  </si>
  <si>
    <t>PH6R</t>
  </si>
  <si>
    <t>267-243-7561
929-362-8087</t>
  </si>
  <si>
    <t>WHR1</t>
  </si>
  <si>
    <t xml:space="preserve">YAN CHENGDE </t>
  </si>
  <si>
    <t>GHC TOURS LL;99110</t>
  </si>
  <si>
    <t>WH-HOLIDAY INN</t>
  </si>
  <si>
    <t>WH5R</t>
  </si>
  <si>
    <t>240-888-4130</t>
  </si>
  <si>
    <t>WHR2</t>
  </si>
  <si>
    <t xml:space="preserve">WANG DEZHONG </t>
  </si>
  <si>
    <t>LUCKY EMPEROR TRAVEL</t>
  </si>
  <si>
    <t>NYC</t>
  </si>
  <si>
    <t>请安排大巴</t>
  </si>
  <si>
    <t>WHR3</t>
  </si>
  <si>
    <t>ZHANG QIANFEN</t>
  </si>
  <si>
    <t>1 8044840209</t>
  </si>
  <si>
    <t>WHR4</t>
  </si>
  <si>
    <t>MINGHUI ZHANG</t>
  </si>
  <si>
    <t>MAJESTIC</t>
  </si>
  <si>
    <t>其中一间是单人房
TG:LEE LI</t>
  </si>
  <si>
    <t>240-353-5816</t>
  </si>
  <si>
    <t>DAR1</t>
  </si>
  <si>
    <t>TIAN GUIXIN</t>
  </si>
  <si>
    <t>571-426-3682</t>
  </si>
  <si>
    <t>TRANSFER安排</t>
  </si>
  <si>
    <t>NEW TOUR FOR FREE TOUR</t>
  </si>
  <si>
    <t>HOTEL:   Hilton East Brunswick 2N</t>
  </si>
  <si>
    <t>FR2</t>
  </si>
  <si>
    <t>SONG WENBIAO</t>
  </si>
  <si>
    <t>UNION HOLIDAY INC LL:97624 </t>
  </si>
  <si>
    <t>VX406</t>
  </si>
  <si>
    <t>AP9F</t>
  </si>
  <si>
    <t>818-688-1819</t>
  </si>
  <si>
    <t>KRIS NING 347-567-8680</t>
  </si>
  <si>
    <t>ATR1</t>
  </si>
  <si>
    <t>BEIBEI HUANG</t>
  </si>
  <si>
    <t>TOURSFORFUN(C-581598-CN)</t>
  </si>
  <si>
    <t>CA989</t>
  </si>
  <si>
    <t>AP9A</t>
  </si>
  <si>
    <t>客人更行程去FREE TOUR 
组号不改</t>
  </si>
  <si>
    <t>86-138-7120-0545</t>
  </si>
  <si>
    <t>NEW TOUR FOR ATLANTIC CITY</t>
  </si>
  <si>
    <t>ATR5</t>
  </si>
  <si>
    <t>WAN XULING</t>
  </si>
  <si>
    <t>ALL AMERICAS LL:99605</t>
  </si>
  <si>
    <t>two bed room</t>
  </si>
  <si>
    <t>86 182-2162-6800</t>
  </si>
  <si>
    <t xml:space="preserve">从酒店接到JERSEY CITY交给HENRY ZHANG 718-530-8067 </t>
  </si>
  <si>
    <t>HOTEL:   Hilton East Brunswick 1N</t>
  </si>
  <si>
    <t>AC1</t>
  </si>
  <si>
    <t>Terrance Hong</t>
  </si>
  <si>
    <t>WN1093</t>
  </si>
  <si>
    <t>BOS</t>
  </si>
  <si>
    <t>WN3852</t>
  </si>
  <si>
    <t>AP6C</t>
  </si>
  <si>
    <t>510-661-9213</t>
  </si>
  <si>
    <t>G.E 347-992-1138</t>
  </si>
  <si>
    <t>SPECIAL ARRANGEMENT, TRANSFER TO CT</t>
  </si>
  <si>
    <t>HOTEL: Courtyard Newark Downtown</t>
  </si>
  <si>
    <t>R8</t>
  </si>
  <si>
    <t>OSE BRAVE EHIMARE WIDMER</t>
  </si>
  <si>
    <t>TOURS4FUN(E-556600)</t>
  </si>
  <si>
    <t>客人放弃4/15 WP1
需要接出来CT 自行离团</t>
  </si>
  <si>
    <t>41-765-755-738</t>
  </si>
  <si>
    <r>
      <rPr>
        <sz val="11"/>
        <color theme="1"/>
        <rFont val="宋体"/>
        <family val="2"/>
        <scheme val="minor"/>
      </rPr>
      <t>SEAT#13.14.15        (原HOLD #33-35)</t>
    </r>
  </si>
  <si>
    <t>Date:</t>
  </si>
  <si>
    <t>TOUR:</t>
  </si>
  <si>
    <t>AP6ETF</t>
  </si>
  <si>
    <t>AP6DTF+WH</t>
  </si>
  <si>
    <t>GUIDE:</t>
  </si>
  <si>
    <t>CTT 8:00 上车</t>
  </si>
  <si>
    <t>房间</t>
  </si>
  <si>
    <t>人数</t>
  </si>
  <si>
    <t>FLUSHING  7:00 敦城海鲜酒家上车</t>
  </si>
  <si>
    <t>EC159350</t>
  </si>
  <si>
    <t>ETFN1</t>
  </si>
  <si>
    <t>KAREN ESTRADA MILLER</t>
  </si>
  <si>
    <t>TOURS4FUN(E-541465)</t>
  </si>
  <si>
    <t>NY5E</t>
  </si>
  <si>
    <t>1-617-852-5856</t>
  </si>
  <si>
    <t>Howard Johnson EWR  7:00</t>
  </si>
  <si>
    <t>MF23-475-1747</t>
  </si>
  <si>
    <t>DTFN2</t>
  </si>
  <si>
    <r>
      <t xml:space="preserve">ROMEO TARRIELA
</t>
    </r>
    <r>
      <rPr>
        <b/>
        <sz val="16"/>
        <color rgb="FFFF0000"/>
        <rFont val="Arial"/>
        <family val="2"/>
      </rPr>
      <t>Courtyard Newark Downtown</t>
    </r>
  </si>
  <si>
    <t>NJ</t>
  </si>
  <si>
    <t>NY5</t>
  </si>
  <si>
    <t>第一,二晚酒店已给出</t>
  </si>
  <si>
    <t>609-433-0350;
609-433-0359
Email: ronnie_1201@yahoo.com</t>
  </si>
  <si>
    <t>AS26-478-2887</t>
  </si>
  <si>
    <t>ETFN3</t>
  </si>
  <si>
    <t>Swarnalatha Rangarajan</t>
  </si>
  <si>
    <t>347-633-0344
609-529-8015
Email: roslis12@gmail.com</t>
  </si>
  <si>
    <t>BRK 7:00</t>
  </si>
  <si>
    <t>OTHER PICK UP</t>
  </si>
  <si>
    <t>日期：4/15</t>
  </si>
  <si>
    <t>團：小波东3天2夜</t>
  </si>
  <si>
    <t>EC BUS#12 康宁接驳</t>
  </si>
  <si>
    <t>NB1</t>
  </si>
  <si>
    <t>GCTC TRAVEL</t>
  </si>
  <si>
    <t>DONG SHIAN</t>
  </si>
  <si>
    <t>NB3</t>
  </si>
  <si>
    <t>EC163475</t>
  </si>
  <si>
    <t>CC1</t>
  </si>
  <si>
    <t>YAO SHUMEI</t>
  </si>
  <si>
    <t>573-576-3458
Email: liu.bingwan@gmail.com</t>
  </si>
  <si>
    <t>NY5C</t>
  </si>
  <si>
    <t>AN23-478-8347</t>
  </si>
  <si>
    <t>CC2</t>
  </si>
  <si>
    <t xml:space="preserve">calvin ng </t>
  </si>
  <si>
    <t>3477260742;3477260742                 Email: yung927@hotmail.com</t>
  </si>
  <si>
    <t>AT19-479-2697</t>
  </si>
  <si>
    <t>1DD+1K</t>
  </si>
  <si>
    <t>Edison</t>
  </si>
  <si>
    <t>Guide Name:</t>
  </si>
  <si>
    <t>HENRY ZHANG</t>
  </si>
  <si>
    <t>团出发后：No Show或刚刚加的客人都要记录在以下表格：</t>
  </si>
  <si>
    <t>人数：</t>
  </si>
  <si>
    <t>房数：</t>
  </si>
  <si>
    <t>原本人数和房数：</t>
  </si>
  <si>
    <t>减去</t>
  </si>
  <si>
    <t>No Show group #</t>
  </si>
  <si>
    <t>增加</t>
  </si>
  <si>
    <t>Just Add group #</t>
  </si>
  <si>
    <t>Driver( YES/NO)</t>
  </si>
  <si>
    <t>Y</t>
  </si>
  <si>
    <t>Guide + Training ( M / F )</t>
  </si>
  <si>
    <t>M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</si>
  <si>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</si>
  <si>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</si>
  <si>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</si>
  <si>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</si>
  <si>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酒店</t>
    <phoneticPr fontId="0" type="noConversion"/>
  </si>
  <si>
    <t>工作安排</t>
    <phoneticPr fontId="0" type="noConversion"/>
  </si>
  <si>
    <t>#3 SM3</t>
  </si>
  <si>
    <t xml:space="preserve">配15座高顶 / 司兼导 </t>
  </si>
  <si>
    <t>Dani Yiliyaer</t>
  </si>
  <si>
    <t xml:space="preserve"> 571-275-9645</t>
  </si>
  <si>
    <t>#4 VC1</t>
  </si>
  <si>
    <t xml:space="preserve"> 配MINI VAN / 司兼导 </t>
  </si>
  <si>
    <t xml:space="preserve">Diva Zhao </t>
  </si>
  <si>
    <t>732-983-7768</t>
  </si>
  <si>
    <t>#1 AN2</t>
  </si>
  <si>
    <t xml:space="preserve"> 配 15座高顶 / 司兼导 </t>
  </si>
  <si>
    <t xml:space="preserve">Oguz Yiliyasi </t>
  </si>
  <si>
    <t>571-665-9165</t>
  </si>
  <si>
    <t xml:space="preserve">#2 VC1 </t>
  </si>
  <si>
    <t xml:space="preserve">配MINI VAN / 司兼导 </t>
  </si>
  <si>
    <t xml:space="preserve">Madina Bawudun </t>
  </si>
  <si>
    <t>703-731-1293</t>
  </si>
  <si>
    <t xml:space="preserve">#5 AN2 </t>
  </si>
  <si>
    <t xml:space="preserve">配 14座平顶 / 司兼导 </t>
  </si>
  <si>
    <t xml:space="preserve">AZ Ghayret </t>
  </si>
  <si>
    <t>703-303-8649</t>
  </si>
  <si>
    <t>Happiness</t>
  </si>
  <si>
    <t>QINGQING QIU</t>
  </si>
  <si>
    <t>LL150847</t>
  </si>
  <si>
    <t>9172261550</t>
  </si>
  <si>
    <t xml:space="preserve"> 新单</t>
  </si>
  <si>
    <t>LL150848</t>
  </si>
  <si>
    <t>5DS2</t>
    <phoneticPr fontId="9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</si>
</sst>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09]d/mmm;@"/>
    <numFmt numFmtId="177" formatCode="[$-F800]dddd\,\ mmmm\ dd\,\ yyyy"/>
    <numFmt numFmtId="178" formatCode="h:mm;@"/>
    <numFmt numFmtId="179" formatCode="m/d;@"/>
    <numFmt numFmtId="180" formatCode="0_);[Red]\(0\)"/>
    <numFmt numFmtId="181" formatCode="0.00_);[Red]\(0.00\)"/>
  </numFmts>
  <fonts count="92" x14ac:knownFonts="1">
    <font>
      <sz val="11"/>
      <color theme="1"/>
      <name val="宋体"/>
      <family val="2"/>
      <scheme val="minor"/>
    </font>
    <font>
      <b/>
      <sz val="22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22"/>
      <color rgb="FFFF00FF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20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8"/>
      <color rgb="FFFF0000"/>
      <name val="宋体"/>
      <family val="2"/>
      <scheme val="minor"/>
    </font>
    <font>
      <b/>
      <sz val="18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FF"/>
      <name val="宋体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3"/>
      <color rgb="FFFF0000"/>
      <name val="Calibri"/>
      <family val="2"/>
    </font>
    <font>
      <sz val="18"/>
      <color theme="1"/>
      <name val="宋体"/>
      <family val="2"/>
      <scheme val="minor"/>
    </font>
    <font>
      <sz val="18"/>
      <name val="宋体"/>
      <family val="2"/>
      <scheme val="minor"/>
    </font>
    <font>
      <sz val="11"/>
      <color rgb="FF000000"/>
      <name val="宋体"/>
      <family val="2"/>
      <scheme val="minor"/>
    </font>
    <font>
      <sz val="24"/>
      <color theme="1"/>
      <name val="宋体"/>
      <family val="2"/>
      <scheme val="minor"/>
    </font>
    <font>
      <sz val="18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name val="Arial"/>
      <family val="2"/>
    </font>
    <font>
      <b/>
      <sz val="26"/>
      <color theme="1"/>
      <name val="宋体"/>
      <family val="2"/>
      <scheme val="minor"/>
    </font>
    <font>
      <b/>
      <sz val="26"/>
      <color rgb="FFFF0000"/>
      <name val="Calibri"/>
      <family val="2"/>
    </font>
    <font>
      <b/>
      <sz val="26"/>
      <color theme="1"/>
      <name val="Calibri"/>
      <family val="2"/>
    </font>
    <font>
      <b/>
      <sz val="12"/>
      <color theme="1"/>
      <name val="宋体"/>
      <family val="2"/>
      <scheme val="minor"/>
    </font>
    <font>
      <sz val="12.1"/>
      <color theme="1"/>
      <name val="宋体"/>
      <family val="2"/>
      <scheme val="minor"/>
    </font>
    <font>
      <sz val="12.1"/>
      <color rgb="FF000000"/>
      <name val="宋体"/>
      <family val="2"/>
      <scheme val="minor"/>
    </font>
    <font>
      <b/>
      <sz val="10"/>
      <color rgb="FFFF0000"/>
      <name val="Times New Roman"/>
      <family val="1"/>
    </font>
    <font>
      <b/>
      <sz val="8"/>
      <name val="微软雅黑"/>
      <family val="2"/>
      <charset val="134"/>
    </font>
    <font>
      <sz val="10"/>
      <name val="宋体"/>
      <family val="2"/>
      <scheme val="minor"/>
    </font>
    <font>
      <b/>
      <sz val="12.1"/>
      <color rgb="FF000000"/>
      <name val="宋体"/>
      <family val="2"/>
      <scheme val="minor"/>
    </font>
    <font>
      <b/>
      <sz val="10"/>
      <name val="Times New Roman"/>
      <family val="1"/>
    </font>
    <font>
      <sz val="12"/>
      <name val="宋体"/>
      <family val="2"/>
      <scheme val="minor"/>
    </font>
    <font>
      <b/>
      <sz val="12"/>
      <name val="Times New Roman"/>
      <family val="1"/>
    </font>
    <font>
      <b/>
      <sz val="8"/>
      <color rgb="FF000000"/>
      <name val="微软雅黑"/>
      <family val="2"/>
      <charset val="134"/>
    </font>
    <font>
      <sz val="12"/>
      <color indexed="8"/>
      <name val="宋体"/>
      <family val="2"/>
      <scheme val="minor"/>
    </font>
    <font>
      <sz val="10"/>
      <color rgb="FF000000"/>
      <name val="宋体"/>
      <family val="2"/>
      <scheme val="minor"/>
    </font>
    <font>
      <b/>
      <sz val="8"/>
      <color indexed="8"/>
      <name val="微软雅黑"/>
      <family val="2"/>
      <charset val="134"/>
    </font>
    <font>
      <sz val="10"/>
      <name val="Calibri"/>
      <family val="2"/>
    </font>
    <font>
      <b/>
      <sz val="12.1"/>
      <color theme="1"/>
      <name val="宋体"/>
      <family val="2"/>
      <scheme val="minor"/>
    </font>
    <font>
      <b/>
      <sz val="8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rgb="FF000000"/>
      <name val="Arial"/>
      <family val="2"/>
    </font>
    <font>
      <b/>
      <sz val="11"/>
      <name val="Times New Roman"/>
      <family val="1"/>
    </font>
    <font>
      <b/>
      <sz val="13.2"/>
      <color rgb="FF000000"/>
      <name val="宋体"/>
      <family val="2"/>
      <scheme val="minor"/>
    </font>
    <font>
      <b/>
      <sz val="12"/>
      <name val="宋体"/>
      <family val="2"/>
      <scheme val="minor"/>
    </font>
    <font>
      <b/>
      <sz val="13.2"/>
      <color theme="1"/>
      <name val="宋体"/>
      <family val="2"/>
      <scheme val="minor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sz val="10"/>
      <color indexed="8"/>
      <name val="宋体"/>
      <family val="2"/>
      <scheme val="minor"/>
    </font>
    <font>
      <b/>
      <sz val="11"/>
      <color theme="1"/>
      <name val="宋体"/>
      <charset val="134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1"/>
      <name val="宋体"/>
      <charset val="134"/>
    </font>
    <font>
      <b/>
      <sz val="10"/>
      <color theme="1"/>
      <name val="宋体"/>
      <family val="2"/>
      <scheme val="minor"/>
    </font>
    <font>
      <b/>
      <sz val="12"/>
      <color rgb="FFFF0000"/>
      <name val="Times New Roman"/>
      <family val="1"/>
    </font>
    <font>
      <b/>
      <sz val="10"/>
      <name val="宋体"/>
      <family val="2"/>
      <scheme val="minor"/>
    </font>
    <font>
      <i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rgb="FFFF0000"/>
      <name val="Arial"/>
      <family val="2"/>
    </font>
    <font>
      <b/>
      <sz val="24"/>
      <color rgb="FFFF0000"/>
      <name val="宋体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sz val="28"/>
      <color theme="1"/>
      <name val="宋体"/>
      <family val="2"/>
      <scheme val="minor"/>
    </font>
    <font>
      <b/>
      <sz val="16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</fills>
  <borders count="8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17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5" fillId="0" borderId="0"/>
    <xf numFmtId="0" fontId="17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27" fillId="0" borderId="0">
      <alignment vertical="center"/>
    </xf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0" fontId="17" fillId="0" borderId="0"/>
    <xf numFmtId="176" fontId="27" fillId="0" borderId="0">
      <alignment vertical="center"/>
    </xf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763">
    <xf numFmtId="0" fontId="0" fillId="0" borderId="0" xfId="0"/>
    <xf numFmtId="0" fontId="2" fillId="0" borderId="5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49" fontId="2" fillId="2" borderId="6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3" borderId="0" xfId="0" applyFill="1"/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4" borderId="0" xfId="0" applyFill="1"/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16" fontId="0" fillId="2" borderId="9" xfId="0" applyNumberFormat="1" applyFill="1" applyBorder="1" applyAlignment="1">
      <alignment horizontal="left"/>
    </xf>
    <xf numFmtId="0" fontId="0" fillId="0" borderId="9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ont="1"/>
    <xf numFmtId="0" fontId="0" fillId="2" borderId="9" xfId="0" applyFill="1" applyBorder="1"/>
    <xf numFmtId="0" fontId="0" fillId="2" borderId="8" xfId="0" applyNumberFormat="1" applyFill="1" applyBorder="1" applyAlignment="1">
      <alignment horizontal="left"/>
    </xf>
    <xf numFmtId="0" fontId="8" fillId="8" borderId="8" xfId="0" applyFont="1" applyFill="1" applyBorder="1" applyAlignment="1">
      <alignment horizontal="left"/>
    </xf>
    <xf numFmtId="49" fontId="8" fillId="8" borderId="8" xfId="0" applyNumberFormat="1" applyFont="1" applyFill="1" applyBorder="1" applyAlignment="1">
      <alignment horizontal="left"/>
    </xf>
    <xf numFmtId="16" fontId="8" fillId="8" borderId="8" xfId="0" applyNumberFormat="1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0" fillId="2" borderId="8" xfId="0" applyFill="1" applyBorder="1" applyAlignment="1">
      <alignment horizontal="left" wrapText="1"/>
    </xf>
    <xf numFmtId="49" fontId="0" fillId="2" borderId="9" xfId="0" applyNumberFormat="1" applyFill="1" applyBorder="1" applyAlignment="1">
      <alignment horizontal="left" wrapText="1"/>
    </xf>
    <xf numFmtId="0" fontId="8" fillId="8" borderId="9" xfId="0" applyFont="1" applyFill="1" applyBorder="1" applyAlignment="1">
      <alignment horizontal="left"/>
    </xf>
    <xf numFmtId="49" fontId="8" fillId="8" borderId="9" xfId="0" applyNumberFormat="1" applyFont="1" applyFill="1" applyBorder="1" applyAlignment="1">
      <alignment horizontal="left"/>
    </xf>
    <xf numFmtId="16" fontId="8" fillId="8" borderId="9" xfId="0" applyNumberFormat="1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16" fontId="0" fillId="2" borderId="9" xfId="0" applyNumberFormat="1" applyFont="1" applyFill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10" borderId="8" xfId="0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49" fontId="0" fillId="2" borderId="8" xfId="0" applyNumberFormat="1" applyFill="1" applyBorder="1" applyAlignment="1">
      <alignment horizontal="left" wrapText="1"/>
    </xf>
    <xf numFmtId="0" fontId="0" fillId="11" borderId="8" xfId="0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7" fillId="2" borderId="9" xfId="0" applyFont="1" applyFill="1" applyBorder="1"/>
    <xf numFmtId="0" fontId="9" fillId="0" borderId="0" xfId="0" applyFont="1"/>
    <xf numFmtId="0" fontId="7" fillId="0" borderId="0" xfId="0" applyFont="1"/>
    <xf numFmtId="0" fontId="12" fillId="8" borderId="8" xfId="0" applyFont="1" applyFill="1" applyBorder="1" applyAlignment="1">
      <alignment horizontal="left" wrapText="1"/>
    </xf>
    <xf numFmtId="0" fontId="0" fillId="4" borderId="8" xfId="0" applyFill="1" applyBorder="1" applyAlignment="1">
      <alignment horizontal="left"/>
    </xf>
    <xf numFmtId="0" fontId="9" fillId="2" borderId="8" xfId="0" applyFont="1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7" fillId="2" borderId="9" xfId="0" applyFont="1" applyFill="1" applyBorder="1" applyAlignment="1">
      <alignment horizontal="left" wrapText="1"/>
    </xf>
    <xf numFmtId="0" fontId="13" fillId="8" borderId="8" xfId="0" applyFont="1" applyFill="1" applyBorder="1" applyAlignment="1">
      <alignment horizontal="left" wrapText="1"/>
    </xf>
    <xf numFmtId="0" fontId="0" fillId="2" borderId="0" xfId="0" applyFill="1"/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7" fillId="2" borderId="0" xfId="0" applyFont="1" applyFill="1"/>
    <xf numFmtId="16" fontId="0" fillId="2" borderId="0" xfId="0" applyNumberFormat="1" applyFill="1" applyAlignment="1">
      <alignment horizontal="left"/>
    </xf>
    <xf numFmtId="0" fontId="7" fillId="0" borderId="8" xfId="0" applyFont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9" xfId="0" applyFont="1" applyFill="1" applyBorder="1"/>
    <xf numFmtId="0" fontId="0" fillId="2" borderId="9" xfId="0" applyFont="1" applyFill="1" applyBorder="1" applyAlignment="1">
      <alignment horizontal="left" wrapText="1"/>
    </xf>
    <xf numFmtId="0" fontId="0" fillId="2" borderId="8" xfId="0" applyFill="1" applyBorder="1" applyAlignment="1"/>
    <xf numFmtId="0" fontId="0" fillId="0" borderId="9" xfId="0" applyFont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2" borderId="8" xfId="0" applyFill="1" applyBorder="1"/>
    <xf numFmtId="0" fontId="0" fillId="0" borderId="8" xfId="0" applyFill="1" applyBorder="1" applyAlignment="1">
      <alignment horizontal="left" vertical="top"/>
    </xf>
    <xf numFmtId="0" fontId="0" fillId="0" borderId="8" xfId="0" applyFont="1" applyBorder="1" applyAlignment="1">
      <alignment horizontal="left"/>
    </xf>
    <xf numFmtId="49" fontId="0" fillId="2" borderId="9" xfId="0" applyNumberFormat="1" applyFont="1" applyFill="1" applyBorder="1" applyAlignment="1">
      <alignment horizontal="left"/>
    </xf>
    <xf numFmtId="49" fontId="8" fillId="8" borderId="8" xfId="0" applyNumberFormat="1" applyFont="1" applyFill="1" applyBorder="1" applyAlignment="1">
      <alignment horizontal="left" wrapText="1"/>
    </xf>
    <xf numFmtId="0" fontId="13" fillId="8" borderId="8" xfId="0" applyFont="1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5" borderId="9" xfId="0" applyFill="1" applyBorder="1" applyAlignment="1">
      <alignment horizontal="left" wrapText="1"/>
    </xf>
    <xf numFmtId="0" fontId="7" fillId="8" borderId="8" xfId="0" applyFont="1" applyFill="1" applyBorder="1" applyAlignment="1">
      <alignment horizontal="left"/>
    </xf>
    <xf numFmtId="49" fontId="7" fillId="8" borderId="8" xfId="0" applyNumberFormat="1" applyFont="1" applyFill="1" applyBorder="1" applyAlignment="1">
      <alignment horizontal="left" wrapText="1"/>
    </xf>
    <xf numFmtId="0" fontId="0" fillId="8" borderId="8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16" fontId="7" fillId="8" borderId="8" xfId="0" applyNumberFormat="1" applyFont="1" applyFill="1" applyBorder="1" applyAlignment="1">
      <alignment horizontal="left"/>
    </xf>
    <xf numFmtId="0" fontId="0" fillId="13" borderId="8" xfId="0" applyFill="1" applyBorder="1" applyAlignment="1">
      <alignment horizontal="left"/>
    </xf>
    <xf numFmtId="0" fontId="15" fillId="2" borderId="9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16" fontId="0" fillId="2" borderId="8" xfId="0" applyNumberFormat="1" applyFont="1" applyFill="1" applyBorder="1" applyAlignment="1">
      <alignment horizontal="left"/>
    </xf>
    <xf numFmtId="49" fontId="11" fillId="2" borderId="8" xfId="0" applyNumberFormat="1" applyFont="1" applyFill="1" applyBorder="1" applyAlignment="1">
      <alignment horizontal="left"/>
    </xf>
    <xf numFmtId="16" fontId="11" fillId="2" borderId="8" xfId="0" applyNumberFormat="1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16" fontId="0" fillId="0" borderId="9" xfId="0" applyNumberFormat="1" applyBorder="1" applyAlignment="1">
      <alignment horizontal="left"/>
    </xf>
    <xf numFmtId="0" fontId="14" fillId="2" borderId="8" xfId="0" applyFont="1" applyFill="1" applyBorder="1" applyAlignment="1">
      <alignment horizontal="left"/>
    </xf>
    <xf numFmtId="0" fontId="0" fillId="2" borderId="9" xfId="0" applyFont="1" applyFill="1" applyBorder="1" applyAlignment="1"/>
    <xf numFmtId="0" fontId="0" fillId="0" borderId="9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0" fillId="2" borderId="9" xfId="0" applyNumberFormat="1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2" borderId="9" xfId="0" applyFill="1" applyBorder="1" applyAlignment="1"/>
    <xf numFmtId="0" fontId="0" fillId="2" borderId="9" xfId="0" applyNumberFormat="1" applyFill="1" applyBorder="1" applyAlignment="1"/>
    <xf numFmtId="0" fontId="0" fillId="14" borderId="8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8" xfId="0" applyFill="1" applyBorder="1" applyAlignment="1">
      <alignment horizontal="left"/>
    </xf>
    <xf numFmtId="0" fontId="0" fillId="16" borderId="9" xfId="0" applyFill="1" applyBorder="1" applyAlignment="1">
      <alignment horizontal="left"/>
    </xf>
    <xf numFmtId="0" fontId="8" fillId="17" borderId="8" xfId="0" applyFont="1" applyFill="1" applyBorder="1" applyAlignment="1">
      <alignment horizontal="left"/>
    </xf>
    <xf numFmtId="0" fontId="14" fillId="2" borderId="9" xfId="0" applyNumberFormat="1" applyFont="1" applyFill="1" applyBorder="1" applyAlignment="1">
      <alignment horizontal="left"/>
    </xf>
    <xf numFmtId="0" fontId="0" fillId="2" borderId="8" xfId="0" applyNumberFormat="1" applyFont="1" applyFill="1" applyBorder="1" applyAlignment="1">
      <alignment horizontal="left"/>
    </xf>
    <xf numFmtId="0" fontId="0" fillId="4" borderId="9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9" xfId="0" applyFont="1" applyBorder="1"/>
    <xf numFmtId="0" fontId="0" fillId="0" borderId="0" xfId="0" applyFont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49" fontId="0" fillId="2" borderId="9" xfId="0" applyNumberFormat="1" applyFont="1" applyFill="1" applyBorder="1" applyAlignment="1">
      <alignment horizontal="left" wrapText="1"/>
    </xf>
    <xf numFmtId="0" fontId="11" fillId="2" borderId="9" xfId="0" applyNumberFormat="1" applyFont="1" applyFill="1" applyBorder="1" applyAlignment="1">
      <alignment horizontal="left"/>
    </xf>
    <xf numFmtId="0" fontId="6" fillId="2" borderId="9" xfId="0" applyNumberFormat="1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0" fillId="2" borderId="8" xfId="0" applyFill="1" applyBorder="1" applyAlignment="1">
      <alignment horizontal="left" vertical="top"/>
    </xf>
    <xf numFmtId="0" fontId="0" fillId="14" borderId="9" xfId="0" applyFill="1" applyBorder="1" applyAlignment="1">
      <alignment horizontal="left"/>
    </xf>
    <xf numFmtId="0" fontId="6" fillId="0" borderId="9" xfId="0" applyFont="1" applyBorder="1" applyAlignment="1">
      <alignment horizontal="left"/>
    </xf>
    <xf numFmtId="49" fontId="6" fillId="2" borderId="9" xfId="0" applyNumberFormat="1" applyFont="1" applyFill="1" applyBorder="1" applyAlignment="1">
      <alignment horizontal="left"/>
    </xf>
    <xf numFmtId="16" fontId="6" fillId="2" borderId="9" xfId="0" applyNumberFormat="1" applyFont="1" applyFill="1" applyBorder="1" applyAlignment="1">
      <alignment horizontal="left"/>
    </xf>
    <xf numFmtId="0" fontId="22" fillId="0" borderId="9" xfId="0" applyFont="1" applyBorder="1" applyAlignment="1">
      <alignment horizontal="left"/>
    </xf>
    <xf numFmtId="16" fontId="22" fillId="2" borderId="8" xfId="0" applyNumberFormat="1" applyFont="1" applyFill="1" applyBorder="1" applyAlignment="1">
      <alignment horizontal="left"/>
    </xf>
    <xf numFmtId="0" fontId="20" fillId="2" borderId="8" xfId="0" applyFont="1" applyFill="1" applyBorder="1" applyAlignment="1">
      <alignment horizontal="left"/>
    </xf>
    <xf numFmtId="49" fontId="19" fillId="2" borderId="9" xfId="0" applyNumberFormat="1" applyFont="1" applyFill="1" applyBorder="1" applyAlignment="1">
      <alignment horizontal="left"/>
    </xf>
    <xf numFmtId="0" fontId="19" fillId="0" borderId="9" xfId="0" applyFont="1" applyBorder="1"/>
    <xf numFmtId="0" fontId="23" fillId="8" borderId="9" xfId="0" applyFont="1" applyFill="1" applyBorder="1" applyAlignment="1">
      <alignment horizontal="left"/>
    </xf>
    <xf numFmtId="49" fontId="19" fillId="8" borderId="9" xfId="0" applyNumberFormat="1" applyFont="1" applyFill="1" applyBorder="1" applyAlignment="1">
      <alignment horizontal="left"/>
    </xf>
    <xf numFmtId="0" fontId="19" fillId="8" borderId="9" xfId="0" applyFont="1" applyFill="1" applyBorder="1"/>
    <xf numFmtId="0" fontId="0" fillId="8" borderId="0" xfId="0" applyFill="1" applyBorder="1"/>
    <xf numFmtId="0" fontId="24" fillId="2" borderId="9" xfId="0" applyFont="1" applyFill="1" applyBorder="1" applyAlignment="1">
      <alignment horizontal="left"/>
    </xf>
    <xf numFmtId="0" fontId="24" fillId="17" borderId="9" xfId="0" applyFont="1" applyFill="1" applyBorder="1" applyAlignment="1">
      <alignment horizontal="left"/>
    </xf>
    <xf numFmtId="0" fontId="25" fillId="2" borderId="9" xfId="0" applyFont="1" applyFill="1" applyBorder="1" applyAlignment="1">
      <alignment horizontal="left"/>
    </xf>
    <xf numFmtId="49" fontId="24" fillId="2" borderId="9" xfId="0" applyNumberFormat="1" applyFont="1" applyFill="1" applyBorder="1" applyAlignment="1">
      <alignment horizontal="left"/>
    </xf>
    <xf numFmtId="16" fontId="24" fillId="2" borderId="9" xfId="0" applyNumberFormat="1" applyFont="1" applyFill="1" applyBorder="1" applyAlignment="1">
      <alignment horizontal="left"/>
    </xf>
    <xf numFmtId="0" fontId="24" fillId="2" borderId="9" xfId="0" applyFont="1" applyFill="1" applyBorder="1"/>
    <xf numFmtId="0" fontId="0" fillId="0" borderId="0" xfId="0" applyFill="1"/>
    <xf numFmtId="0" fontId="31" fillId="19" borderId="15" xfId="0" applyFont="1" applyFill="1" applyBorder="1" applyAlignment="1">
      <alignment horizontal="center" vertical="center" wrapText="1"/>
    </xf>
    <xf numFmtId="0" fontId="31" fillId="19" borderId="15" xfId="0" applyNumberFormat="1" applyFont="1" applyFill="1" applyBorder="1" applyAlignment="1">
      <alignment horizontal="center" vertical="center" wrapText="1"/>
    </xf>
    <xf numFmtId="0" fontId="31" fillId="19" borderId="16" xfId="0" applyFont="1" applyFill="1" applyBorder="1" applyAlignment="1">
      <alignment horizontal="center" vertical="center" wrapText="1"/>
    </xf>
    <xf numFmtId="178" fontId="31" fillId="19" borderId="16" xfId="0" applyNumberFormat="1" applyFont="1" applyFill="1" applyBorder="1" applyAlignment="1">
      <alignment horizontal="center" vertical="center" wrapText="1"/>
    </xf>
    <xf numFmtId="0" fontId="24" fillId="0" borderId="0" xfId="0" applyFont="1" applyFill="1"/>
    <xf numFmtId="0" fontId="7" fillId="0" borderId="17" xfId="0" applyFont="1" applyFill="1" applyBorder="1" applyAlignment="1">
      <alignment horizontal="left" vertical="center" wrapText="1"/>
    </xf>
    <xf numFmtId="0" fontId="32" fillId="0" borderId="18" xfId="0" applyFont="1" applyBorder="1" applyAlignment="1">
      <alignment wrapText="1"/>
    </xf>
    <xf numFmtId="0" fontId="15" fillId="0" borderId="19" xfId="0" applyFont="1" applyFill="1" applyBorder="1" applyAlignment="1">
      <alignment horizontal="left" vertical="center" wrapText="1"/>
    </xf>
    <xf numFmtId="0" fontId="33" fillId="0" borderId="0" xfId="0" applyFont="1"/>
    <xf numFmtId="0" fontId="34" fillId="0" borderId="19" xfId="0" applyNumberFormat="1" applyFont="1" applyFill="1" applyBorder="1" applyAlignment="1">
      <alignment horizontal="left" vertical="center" wrapText="1"/>
    </xf>
    <xf numFmtId="0" fontId="35" fillId="2" borderId="15" xfId="0" applyFont="1" applyFill="1" applyBorder="1" applyAlignment="1">
      <alignment horizontal="left" vertical="center"/>
    </xf>
    <xf numFmtId="0" fontId="36" fillId="2" borderId="15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left" vertical="center" wrapText="1"/>
    </xf>
    <xf numFmtId="178" fontId="0" fillId="0" borderId="19" xfId="0" applyNumberFormat="1" applyFont="1" applyFill="1" applyBorder="1" applyAlignment="1">
      <alignment horizontal="left" vertical="center" wrapText="1"/>
    </xf>
    <xf numFmtId="0" fontId="0" fillId="17" borderId="20" xfId="0" applyFont="1" applyFill="1" applyBorder="1" applyAlignment="1">
      <alignment horizontal="left" vertical="center" wrapText="1"/>
    </xf>
    <xf numFmtId="0" fontId="37" fillId="7" borderId="18" xfId="0" applyFont="1" applyFill="1" applyBorder="1"/>
    <xf numFmtId="0" fontId="38" fillId="0" borderId="19" xfId="0" applyNumberFormat="1" applyFont="1" applyFill="1" applyBorder="1" applyAlignment="1">
      <alignment horizontal="left" vertical="center" wrapText="1"/>
    </xf>
    <xf numFmtId="49" fontId="35" fillId="2" borderId="16" xfId="0" applyNumberFormat="1" applyFont="1" applyFill="1" applyBorder="1" applyAlignment="1">
      <alignment horizontal="left" vertical="center" wrapText="1"/>
    </xf>
    <xf numFmtId="0" fontId="36" fillId="2" borderId="15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33" fillId="4" borderId="18" xfId="0" applyFont="1" applyFill="1" applyBorder="1"/>
    <xf numFmtId="0" fontId="35" fillId="20" borderId="15" xfId="0" applyFont="1" applyFill="1" applyBorder="1" applyAlignment="1">
      <alignment vertical="center"/>
    </xf>
    <xf numFmtId="0" fontId="39" fillId="20" borderId="15" xfId="0" applyFont="1" applyFill="1" applyBorder="1" applyAlignment="1">
      <alignment horizontal="center" vertical="center"/>
    </xf>
    <xf numFmtId="0" fontId="36" fillId="20" borderId="15" xfId="0" applyFont="1" applyFill="1" applyBorder="1" applyAlignment="1">
      <alignment horizontal="center" vertical="top"/>
    </xf>
    <xf numFmtId="178" fontId="7" fillId="4" borderId="19" xfId="0" applyNumberFormat="1" applyFont="1" applyFill="1" applyBorder="1" applyAlignment="1">
      <alignment horizontal="left" vertical="center" wrapText="1"/>
    </xf>
    <xf numFmtId="0" fontId="0" fillId="21" borderId="20" xfId="0" applyFont="1" applyFill="1" applyBorder="1" applyAlignment="1">
      <alignment horizontal="left" vertical="center" wrapText="1"/>
    </xf>
    <xf numFmtId="0" fontId="0" fillId="0" borderId="0" xfId="0" applyNumberFormat="1" applyFill="1"/>
    <xf numFmtId="0" fontId="40" fillId="0" borderId="21" xfId="0" applyFont="1" applyFill="1" applyBorder="1" applyAlignment="1">
      <alignment horizontal="left" vertical="center" wrapText="1"/>
    </xf>
    <xf numFmtId="0" fontId="41" fillId="20" borderId="0" xfId="0" applyFont="1" applyFill="1" applyBorder="1" applyAlignment="1">
      <alignment vertical="center"/>
    </xf>
    <xf numFmtId="176" fontId="42" fillId="20" borderId="15" xfId="0" applyNumberFormat="1" applyFont="1" applyFill="1" applyBorder="1" applyAlignment="1">
      <alignment horizontal="center" vertical="center" wrapText="1"/>
    </xf>
    <xf numFmtId="0" fontId="43" fillId="20" borderId="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horizontal="left" vertical="center" wrapText="1"/>
    </xf>
    <xf numFmtId="0" fontId="44" fillId="2" borderId="15" xfId="0" applyNumberFormat="1" applyFont="1" applyFill="1" applyBorder="1" applyAlignment="1">
      <alignment horizontal="left" vertical="center"/>
    </xf>
    <xf numFmtId="0" fontId="45" fillId="2" borderId="15" xfId="0" applyNumberFormat="1" applyFont="1" applyFill="1" applyBorder="1" applyAlignment="1">
      <alignment horizontal="center" vertical="center" wrapText="1"/>
    </xf>
    <xf numFmtId="178" fontId="7" fillId="4" borderId="21" xfId="0" applyNumberFormat="1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left" vertical="center" wrapText="1"/>
    </xf>
    <xf numFmtId="178" fontId="0" fillId="0" borderId="21" xfId="0" applyNumberFormat="1" applyFont="1" applyFill="1" applyBorder="1" applyAlignment="1">
      <alignment horizontal="left" vertical="center" wrapText="1"/>
    </xf>
    <xf numFmtId="0" fontId="46" fillId="7" borderId="18" xfId="0" applyFont="1" applyFill="1" applyBorder="1" applyAlignment="1">
      <alignment wrapText="1"/>
    </xf>
    <xf numFmtId="0" fontId="9" fillId="2" borderId="21" xfId="0" applyFont="1" applyFill="1" applyBorder="1" applyAlignment="1">
      <alignment horizontal="left" vertical="center" wrapText="1"/>
    </xf>
    <xf numFmtId="0" fontId="7" fillId="17" borderId="21" xfId="0" applyFont="1" applyFill="1" applyBorder="1" applyAlignment="1">
      <alignment horizontal="left" vertical="center" wrapText="1"/>
    </xf>
    <xf numFmtId="0" fontId="47" fillId="22" borderId="15" xfId="0" applyFont="1" applyFill="1" applyBorder="1" applyAlignment="1">
      <alignment horizontal="left" vertical="center"/>
    </xf>
    <xf numFmtId="0" fontId="36" fillId="22" borderId="15" xfId="0" applyFont="1" applyFill="1" applyBorder="1" applyAlignment="1">
      <alignment horizontal="center" vertical="center" wrapText="1"/>
    </xf>
    <xf numFmtId="0" fontId="48" fillId="22" borderId="15" xfId="0" applyFont="1" applyFill="1" applyBorder="1" applyAlignment="1">
      <alignment horizontal="center" vertical="center"/>
    </xf>
    <xf numFmtId="0" fontId="35" fillId="7" borderId="15" xfId="0" applyFont="1" applyFill="1" applyBorder="1" applyAlignment="1">
      <alignment horizontal="left" vertical="center"/>
    </xf>
    <xf numFmtId="0" fontId="36" fillId="7" borderId="15" xfId="0" applyFont="1" applyFill="1" applyBorder="1" applyAlignment="1">
      <alignment horizontal="center" vertical="center" wrapText="1"/>
    </xf>
    <xf numFmtId="178" fontId="7" fillId="7" borderId="21" xfId="0" applyNumberFormat="1" applyFont="1" applyFill="1" applyBorder="1" applyAlignment="1">
      <alignment horizontal="left" vertical="center" wrapText="1"/>
    </xf>
    <xf numFmtId="0" fontId="0" fillId="7" borderId="20" xfId="0" applyFont="1" applyFill="1" applyBorder="1" applyAlignment="1">
      <alignment horizontal="left" vertical="center" wrapText="1"/>
    </xf>
    <xf numFmtId="0" fontId="47" fillId="2" borderId="15" xfId="0" applyFont="1" applyFill="1" applyBorder="1" applyAlignment="1">
      <alignment horizontal="left" vertical="center"/>
    </xf>
    <xf numFmtId="0" fontId="14" fillId="0" borderId="21" xfId="0" applyFont="1" applyFill="1" applyBorder="1" applyAlignment="1">
      <alignment horizontal="left" vertical="center" wrapText="1"/>
    </xf>
    <xf numFmtId="49" fontId="47" fillId="2" borderId="16" xfId="0" applyNumberFormat="1" applyFont="1" applyFill="1" applyBorder="1" applyAlignment="1">
      <alignment horizontal="left" vertical="center" wrapText="1"/>
    </xf>
    <xf numFmtId="0" fontId="48" fillId="2" borderId="15" xfId="0" applyFont="1" applyFill="1" applyBorder="1" applyAlignment="1">
      <alignment horizontal="center" vertical="center"/>
    </xf>
    <xf numFmtId="0" fontId="32" fillId="0" borderId="0" xfId="0" applyFont="1"/>
    <xf numFmtId="0" fontId="14" fillId="2" borderId="21" xfId="0" applyFont="1" applyFill="1" applyBorder="1" applyAlignment="1">
      <alignment horizontal="left" vertical="center" wrapText="1"/>
    </xf>
    <xf numFmtId="49" fontId="47" fillId="2" borderId="15" xfId="0" applyNumberFormat="1" applyFont="1" applyFill="1" applyBorder="1" applyAlignment="1">
      <alignment horizontal="left" vertical="center" wrapText="1"/>
    </xf>
    <xf numFmtId="0" fontId="33" fillId="17" borderId="18" xfId="0" applyFont="1" applyFill="1" applyBorder="1"/>
    <xf numFmtId="178" fontId="0" fillId="17" borderId="21" xfId="0" applyNumberFormat="1" applyFont="1" applyFill="1" applyBorder="1" applyAlignment="1">
      <alignment horizontal="left" vertical="center" wrapText="1"/>
    </xf>
    <xf numFmtId="0" fontId="0" fillId="23" borderId="2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47" fillId="18" borderId="15" xfId="0" applyFont="1" applyFill="1" applyBorder="1" applyAlignment="1">
      <alignment horizontal="left" vertical="center"/>
    </xf>
    <xf numFmtId="0" fontId="36" fillId="18" borderId="15" xfId="0" applyFont="1" applyFill="1" applyBorder="1" applyAlignment="1">
      <alignment horizontal="center" vertical="center" wrapText="1"/>
    </xf>
    <xf numFmtId="0" fontId="38" fillId="0" borderId="21" xfId="0" applyNumberFormat="1" applyFont="1" applyFill="1" applyBorder="1" applyAlignment="1">
      <alignment horizontal="left" vertical="center" wrapText="1"/>
    </xf>
    <xf numFmtId="0" fontId="47" fillId="2" borderId="23" xfId="0" applyFont="1" applyFill="1" applyBorder="1" applyAlignment="1">
      <alignment vertical="center"/>
    </xf>
    <xf numFmtId="0" fontId="48" fillId="2" borderId="24" xfId="0" applyFont="1" applyFill="1" applyBorder="1" applyAlignment="1">
      <alignment horizontal="center" vertical="center"/>
    </xf>
    <xf numFmtId="0" fontId="14" fillId="0" borderId="21" xfId="0" applyNumberFormat="1" applyFont="1" applyFill="1" applyBorder="1" applyAlignment="1">
      <alignment horizontal="left" vertical="center" wrapText="1"/>
    </xf>
    <xf numFmtId="0" fontId="33" fillId="2" borderId="25" xfId="0" applyFont="1" applyFill="1" applyBorder="1"/>
    <xf numFmtId="0" fontId="33" fillId="2" borderId="26" xfId="0" applyFont="1" applyFill="1" applyBorder="1"/>
    <xf numFmtId="0" fontId="7" fillId="0" borderId="27" xfId="0" applyFont="1" applyFill="1" applyBorder="1" applyAlignment="1">
      <alignment horizontal="left" vertical="center" wrapText="1"/>
    </xf>
    <xf numFmtId="0" fontId="0" fillId="0" borderId="28" xfId="0" applyNumberForma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40" fillId="0" borderId="28" xfId="0" applyFont="1" applyFill="1" applyBorder="1" applyAlignment="1">
      <alignment horizontal="left" vertical="center" wrapText="1"/>
    </xf>
    <xf numFmtId="0" fontId="38" fillId="0" borderId="28" xfId="0" applyNumberFormat="1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 wrapText="1"/>
    </xf>
    <xf numFmtId="178" fontId="0" fillId="0" borderId="28" xfId="0" applyNumberFormat="1" applyFont="1" applyFill="1" applyBorder="1" applyAlignment="1">
      <alignment horizontal="left" vertical="center" wrapText="1"/>
    </xf>
    <xf numFmtId="0" fontId="0" fillId="0" borderId="29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 wrapText="1"/>
    </xf>
    <xf numFmtId="0" fontId="0" fillId="0" borderId="31" xfId="0" applyNumberFormat="1" applyFill="1" applyBorder="1" applyAlignment="1">
      <alignment horizontal="left" vertical="center" wrapText="1"/>
    </xf>
    <xf numFmtId="0" fontId="7" fillId="0" borderId="31" xfId="0" applyFont="1" applyFill="1" applyBorder="1" applyAlignment="1">
      <alignment horizontal="left" vertical="center" wrapText="1"/>
    </xf>
    <xf numFmtId="0" fontId="38" fillId="0" borderId="31" xfId="0" applyNumberFormat="1" applyFont="1" applyFill="1" applyBorder="1" applyAlignment="1">
      <alignment horizontal="left" vertical="center" wrapText="1"/>
    </xf>
    <xf numFmtId="0" fontId="40" fillId="0" borderId="31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178" fontId="0" fillId="0" borderId="31" xfId="0" applyNumberFormat="1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0" fillId="0" borderId="19" xfId="0" applyNumberFormat="1" applyFill="1" applyBorder="1" applyAlignment="1">
      <alignment horizontal="left" vertical="center" wrapText="1"/>
    </xf>
    <xf numFmtId="0" fontId="40" fillId="0" borderId="19" xfId="0" applyFont="1" applyFill="1" applyBorder="1" applyAlignment="1">
      <alignment horizontal="left" vertical="center" wrapText="1"/>
    </xf>
    <xf numFmtId="0" fontId="49" fillId="0" borderId="0" xfId="0" applyFont="1"/>
    <xf numFmtId="0" fontId="0" fillId="0" borderId="21" xfId="0" applyNumberFormat="1" applyFill="1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 wrapText="1"/>
    </xf>
    <xf numFmtId="0" fontId="0" fillId="0" borderId="31" xfId="0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 wrapText="1"/>
    </xf>
    <xf numFmtId="0" fontId="40" fillId="0" borderId="31" xfId="0" applyFont="1" applyFill="1" applyBorder="1" applyAlignment="1">
      <alignment vertical="center"/>
    </xf>
    <xf numFmtId="1" fontId="50" fillId="0" borderId="19" xfId="0" applyNumberFormat="1" applyFont="1" applyFill="1" applyBorder="1" applyAlignment="1">
      <alignment horizontal="left" vertical="center" wrapText="1"/>
    </xf>
    <xf numFmtId="0" fontId="0" fillId="0" borderId="34" xfId="0" applyFill="1" applyBorder="1" applyAlignment="1">
      <alignment horizontal="left" vertical="center" wrapText="1"/>
    </xf>
    <xf numFmtId="0" fontId="40" fillId="0" borderId="34" xfId="0" applyFont="1" applyFill="1" applyBorder="1" applyAlignment="1">
      <alignment vertical="center"/>
    </xf>
    <xf numFmtId="0" fontId="0" fillId="0" borderId="34" xfId="0" applyFont="1" applyFill="1" applyBorder="1" applyAlignment="1">
      <alignment horizontal="left" vertical="center" wrapText="1"/>
    </xf>
    <xf numFmtId="178" fontId="0" fillId="0" borderId="34" xfId="0" applyNumberFormat="1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left" vertical="center" wrapText="1"/>
    </xf>
    <xf numFmtId="0" fontId="47" fillId="0" borderId="15" xfId="0" applyFont="1" applyFill="1" applyBorder="1" applyAlignment="1">
      <alignment horizontal="left" vertical="center"/>
    </xf>
    <xf numFmtId="0" fontId="36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178" fontId="0" fillId="0" borderId="15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40" fillId="0" borderId="38" xfId="0" applyFont="1" applyFill="1" applyBorder="1" applyAlignment="1">
      <alignment vertical="center"/>
    </xf>
    <xf numFmtId="0" fontId="47" fillId="0" borderId="39" xfId="0" applyFont="1" applyFill="1" applyBorder="1" applyAlignment="1">
      <alignment horizontal="left" vertical="center"/>
    </xf>
    <xf numFmtId="0" fontId="36" fillId="0" borderId="39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/>
    </xf>
    <xf numFmtId="178" fontId="0" fillId="0" borderId="39" xfId="0" applyNumberFormat="1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16" fontId="51" fillId="0" borderId="41" xfId="0" applyNumberFormat="1" applyFont="1" applyBorder="1" applyAlignment="1">
      <alignment horizontal="left" vertical="top"/>
    </xf>
    <xf numFmtId="16" fontId="51" fillId="0" borderId="42" xfId="0" applyNumberFormat="1" applyFont="1" applyBorder="1" applyAlignment="1">
      <alignment horizontal="left" vertical="top"/>
    </xf>
    <xf numFmtId="0" fontId="40" fillId="7" borderId="31" xfId="0" applyFont="1" applyFill="1" applyBorder="1" applyAlignment="1">
      <alignment vertical="center"/>
    </xf>
    <xf numFmtId="0" fontId="40" fillId="7" borderId="31" xfId="0" applyNumberFormat="1" applyFont="1" applyFill="1" applyBorder="1" applyAlignment="1">
      <alignment horizontal="left" vertical="center" wrapText="1"/>
    </xf>
    <xf numFmtId="0" fontId="52" fillId="7" borderId="31" xfId="0" applyFont="1" applyFill="1" applyBorder="1" applyAlignment="1">
      <alignment horizontal="left" vertical="center" wrapText="1"/>
    </xf>
    <xf numFmtId="0" fontId="52" fillId="7" borderId="31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vertical="top"/>
    </xf>
    <xf numFmtId="178" fontId="7" fillId="7" borderId="31" xfId="0" applyNumberFormat="1" applyFont="1" applyFill="1" applyBorder="1" applyAlignment="1">
      <alignment horizontal="left" vertical="center" wrapText="1"/>
    </xf>
    <xf numFmtId="0" fontId="7" fillId="7" borderId="32" xfId="0" applyFont="1" applyFill="1" applyBorder="1" applyAlignment="1">
      <alignment horizontal="left" vertical="center" wrapText="1"/>
    </xf>
    <xf numFmtId="0" fontId="31" fillId="0" borderId="0" xfId="0" applyFont="1" applyFill="1"/>
    <xf numFmtId="0" fontId="53" fillId="4" borderId="43" xfId="0" applyFont="1" applyFill="1" applyBorder="1" applyAlignment="1">
      <alignment horizontal="left" vertical="top"/>
    </xf>
    <xf numFmtId="0" fontId="37" fillId="0" borderId="18" xfId="0" applyFont="1" applyBorder="1" applyAlignment="1">
      <alignment horizontal="left"/>
    </xf>
    <xf numFmtId="0" fontId="38" fillId="24" borderId="19" xfId="0" applyNumberFormat="1" applyFont="1" applyFill="1" applyBorder="1" applyAlignment="1">
      <alignment horizontal="left" vertical="center" wrapText="1"/>
    </xf>
    <xf numFmtId="0" fontId="40" fillId="24" borderId="34" xfId="0" applyFont="1" applyFill="1" applyBorder="1" applyAlignment="1">
      <alignment vertical="center"/>
    </xf>
    <xf numFmtId="0" fontId="0" fillId="24" borderId="34" xfId="0" applyFill="1" applyBorder="1" applyAlignment="1">
      <alignment horizontal="left" vertical="center" wrapText="1"/>
    </xf>
    <xf numFmtId="0" fontId="0" fillId="24" borderId="34" xfId="0" applyFont="1" applyFill="1" applyBorder="1" applyAlignment="1">
      <alignment horizontal="left" vertical="center" wrapText="1"/>
    </xf>
    <xf numFmtId="178" fontId="0" fillId="24" borderId="34" xfId="0" applyNumberFormat="1" applyFont="1" applyFill="1" applyBorder="1" applyAlignment="1">
      <alignment horizontal="left" vertical="center" wrapText="1"/>
    </xf>
    <xf numFmtId="0" fontId="0" fillId="24" borderId="35" xfId="0" applyFont="1" applyFill="1" applyBorder="1" applyAlignment="1">
      <alignment horizontal="left" vertical="center" wrapText="1"/>
    </xf>
    <xf numFmtId="0" fontId="37" fillId="17" borderId="26" xfId="0" applyFont="1" applyFill="1" applyBorder="1" applyAlignment="1">
      <alignment horizontal="left" vertical="top"/>
    </xf>
    <xf numFmtId="0" fontId="46" fillId="0" borderId="18" xfId="0" applyFont="1" applyBorder="1" applyAlignment="1">
      <alignment horizontal="left"/>
    </xf>
    <xf numFmtId="0" fontId="33" fillId="4" borderId="26" xfId="0" applyFont="1" applyFill="1" applyBorder="1"/>
    <xf numFmtId="0" fontId="33" fillId="23" borderId="26" xfId="0" applyFont="1" applyFill="1" applyBorder="1"/>
    <xf numFmtId="0" fontId="37" fillId="0" borderId="44" xfId="0" applyFont="1" applyBorder="1" applyAlignment="1">
      <alignment horizontal="left"/>
    </xf>
    <xf numFmtId="0" fontId="53" fillId="4" borderId="45" xfId="0" applyFont="1" applyFill="1" applyBorder="1" applyAlignment="1">
      <alignment horizontal="left" vertical="top"/>
    </xf>
    <xf numFmtId="0" fontId="37" fillId="25" borderId="44" xfId="0" applyFont="1" applyFill="1" applyBorder="1" applyAlignment="1">
      <alignment horizontal="left" wrapText="1"/>
    </xf>
    <xf numFmtId="0" fontId="53" fillId="17" borderId="45" xfId="0" applyFont="1" applyFill="1" applyBorder="1" applyAlignment="1">
      <alignment horizontal="left"/>
    </xf>
    <xf numFmtId="178" fontId="11" fillId="0" borderId="15" xfId="0" applyNumberFormat="1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left"/>
    </xf>
    <xf numFmtId="0" fontId="11" fillId="0" borderId="36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vertical="center"/>
    </xf>
    <xf numFmtId="0" fontId="7" fillId="0" borderId="46" xfId="0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21" borderId="5" xfId="0" applyFill="1" applyBorder="1"/>
    <xf numFmtId="0" fontId="38" fillId="21" borderId="6" xfId="0" applyNumberFormat="1" applyFont="1" applyFill="1" applyBorder="1" applyAlignment="1">
      <alignment horizontal="left" vertical="center" wrapText="1"/>
    </xf>
    <xf numFmtId="0" fontId="0" fillId="21" borderId="6" xfId="0" applyFill="1" applyBorder="1" applyAlignment="1">
      <alignment horizontal="left" vertical="center" wrapText="1"/>
    </xf>
    <xf numFmtId="0" fontId="0" fillId="21" borderId="6" xfId="0" applyFont="1" applyFill="1" applyBorder="1" applyAlignment="1">
      <alignment horizontal="left" vertical="center" wrapText="1"/>
    </xf>
    <xf numFmtId="178" fontId="0" fillId="21" borderId="6" xfId="0" applyNumberFormat="1" applyFont="1" applyFill="1" applyBorder="1" applyAlignment="1">
      <alignment horizontal="left" vertical="center" wrapText="1"/>
    </xf>
    <xf numFmtId="0" fontId="0" fillId="21" borderId="7" xfId="0" applyFont="1" applyFill="1" applyBorder="1" applyAlignment="1">
      <alignment horizontal="left" vertical="center" wrapText="1"/>
    </xf>
    <xf numFmtId="0" fontId="9" fillId="7" borderId="47" xfId="0" applyFont="1" applyFill="1" applyBorder="1" applyAlignment="1">
      <alignment vertical="top"/>
    </xf>
    <xf numFmtId="0" fontId="38" fillId="0" borderId="34" xfId="0" applyNumberFormat="1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40" fillId="0" borderId="34" xfId="0" applyFont="1" applyFill="1" applyBorder="1" applyAlignment="1">
      <alignment horizontal="left" vertical="center" wrapText="1"/>
    </xf>
    <xf numFmtId="0" fontId="47" fillId="7" borderId="48" xfId="0" applyFont="1" applyFill="1" applyBorder="1" applyAlignment="1">
      <alignment vertical="center"/>
    </xf>
    <xf numFmtId="0" fontId="36" fillId="7" borderId="48" xfId="0" applyFont="1" applyFill="1" applyBorder="1" applyAlignment="1">
      <alignment horizontal="center" vertical="center" wrapText="1"/>
    </xf>
    <xf numFmtId="0" fontId="0" fillId="7" borderId="48" xfId="0" applyFont="1" applyFill="1" applyBorder="1" applyAlignment="1">
      <alignment horizontal="center" vertical="center"/>
    </xf>
    <xf numFmtId="178" fontId="9" fillId="0" borderId="34" xfId="0" applyNumberFormat="1" applyFont="1" applyFill="1" applyBorder="1" applyAlignment="1">
      <alignment vertical="top"/>
    </xf>
    <xf numFmtId="0" fontId="0" fillId="0" borderId="35" xfId="0" applyFont="1" applyFill="1" applyBorder="1" applyAlignment="1">
      <alignment vertical="top"/>
    </xf>
    <xf numFmtId="1" fontId="38" fillId="0" borderId="17" xfId="0" applyNumberFormat="1" applyFont="1" applyFill="1" applyBorder="1" applyAlignment="1">
      <alignment horizontal="left" vertical="center" wrapText="1"/>
    </xf>
    <xf numFmtId="1" fontId="38" fillId="0" borderId="19" xfId="0" applyNumberFormat="1" applyFont="1" applyFill="1" applyBorder="1" applyAlignment="1">
      <alignment horizontal="left" vertical="center" wrapText="1"/>
    </xf>
    <xf numFmtId="178" fontId="50" fillId="0" borderId="19" xfId="0" applyNumberFormat="1" applyFont="1" applyFill="1" applyBorder="1" applyAlignment="1">
      <alignment horizontal="left" vertical="center" wrapText="1"/>
    </xf>
    <xf numFmtId="1" fontId="50" fillId="0" borderId="20" xfId="0" applyNumberFormat="1" applyFont="1" applyFill="1" applyBorder="1" applyAlignment="1">
      <alignment horizontal="left" vertical="center" wrapText="1"/>
    </xf>
    <xf numFmtId="0" fontId="35" fillId="2" borderId="15" xfId="0" applyNumberFormat="1" applyFont="1" applyFill="1" applyBorder="1" applyAlignment="1">
      <alignment horizontal="left" vertical="center"/>
    </xf>
    <xf numFmtId="0" fontId="36" fillId="2" borderId="15" xfId="0" applyNumberFormat="1" applyFont="1" applyFill="1" applyBorder="1" applyAlignment="1">
      <alignment horizontal="center" vertical="center" wrapText="1"/>
    </xf>
    <xf numFmtId="0" fontId="36" fillId="2" borderId="15" xfId="0" applyNumberFormat="1" applyFont="1" applyFill="1" applyBorder="1" applyAlignment="1">
      <alignment horizontal="center" vertical="center"/>
    </xf>
    <xf numFmtId="0" fontId="41" fillId="20" borderId="49" xfId="0" applyFont="1" applyFill="1" applyBorder="1" applyAlignment="1">
      <alignment horizontal="left" vertical="center"/>
    </xf>
    <xf numFmtId="0" fontId="36" fillId="20" borderId="15" xfId="0" applyFont="1" applyFill="1" applyBorder="1" applyAlignment="1">
      <alignment horizontal="center" vertical="center" wrapText="1"/>
    </xf>
    <xf numFmtId="0" fontId="48" fillId="20" borderId="15" xfId="0" applyFont="1" applyFill="1" applyBorder="1" applyAlignment="1">
      <alignment horizontal="center" vertical="center"/>
    </xf>
    <xf numFmtId="176" fontId="44" fillId="26" borderId="15" xfId="0" applyNumberFormat="1" applyFont="1" applyFill="1" applyBorder="1" applyAlignment="1">
      <alignment horizontal="left" vertical="center" wrapText="1"/>
    </xf>
    <xf numFmtId="176" fontId="57" fillId="26" borderId="15" xfId="0" applyNumberFormat="1" applyFont="1" applyFill="1" applyBorder="1" applyAlignment="1">
      <alignment horizontal="center" vertical="center" wrapText="1"/>
    </xf>
    <xf numFmtId="1" fontId="38" fillId="0" borderId="46" xfId="0" applyNumberFormat="1" applyFont="1" applyFill="1" applyBorder="1" applyAlignment="1">
      <alignment horizontal="left" vertical="center" wrapText="1"/>
    </xf>
    <xf numFmtId="1" fontId="38" fillId="0" borderId="21" xfId="0" applyNumberFormat="1" applyFont="1" applyFill="1" applyBorder="1" applyAlignment="1">
      <alignment horizontal="left" vertical="center" wrapText="1"/>
    </xf>
    <xf numFmtId="1" fontId="50" fillId="0" borderId="21" xfId="0" applyNumberFormat="1" applyFont="1" applyFill="1" applyBorder="1" applyAlignment="1">
      <alignment horizontal="left" vertical="center" wrapText="1"/>
    </xf>
    <xf numFmtId="178" fontId="50" fillId="0" borderId="21" xfId="0" applyNumberFormat="1" applyFont="1" applyFill="1" applyBorder="1" applyAlignment="1">
      <alignment horizontal="left" vertical="center" wrapText="1"/>
    </xf>
    <xf numFmtId="1" fontId="50" fillId="0" borderId="22" xfId="0" applyNumberFormat="1" applyFont="1" applyFill="1" applyBorder="1" applyAlignment="1">
      <alignment horizontal="left" vertical="center" wrapText="1"/>
    </xf>
    <xf numFmtId="1" fontId="50" fillId="27" borderId="50" xfId="0" applyNumberFormat="1" applyFont="1" applyFill="1" applyBorder="1" applyAlignment="1">
      <alignment horizontal="left" vertical="center" wrapText="1"/>
    </xf>
    <xf numFmtId="0" fontId="38" fillId="27" borderId="48" xfId="0" applyNumberFormat="1" applyFont="1" applyFill="1" applyBorder="1" applyAlignment="1">
      <alignment horizontal="left" vertical="center" wrapText="1"/>
    </xf>
    <xf numFmtId="1" fontId="38" fillId="27" borderId="48" xfId="0" applyNumberFormat="1" applyFont="1" applyFill="1" applyBorder="1" applyAlignment="1">
      <alignment horizontal="left" vertical="center" wrapText="1"/>
    </xf>
    <xf numFmtId="1" fontId="50" fillId="27" borderId="48" xfId="0" applyNumberFormat="1" applyFont="1" applyFill="1" applyBorder="1" applyAlignment="1">
      <alignment horizontal="left" vertical="center" wrapText="1"/>
    </xf>
    <xf numFmtId="178" fontId="50" fillId="27" borderId="48" xfId="0" applyNumberFormat="1" applyFont="1" applyFill="1" applyBorder="1" applyAlignment="1">
      <alignment horizontal="left" vertical="center" wrapText="1"/>
    </xf>
    <xf numFmtId="0" fontId="0" fillId="27" borderId="51" xfId="0" applyFont="1" applyFill="1" applyBorder="1"/>
    <xf numFmtId="1" fontId="50" fillId="27" borderId="52" xfId="0" applyNumberFormat="1" applyFont="1" applyFill="1" applyBorder="1" applyAlignment="1">
      <alignment horizontal="left" vertical="center" wrapText="1"/>
    </xf>
    <xf numFmtId="0" fontId="38" fillId="27" borderId="15" xfId="0" applyNumberFormat="1" applyFont="1" applyFill="1" applyBorder="1" applyAlignment="1">
      <alignment horizontal="left" vertical="center" wrapText="1"/>
    </xf>
    <xf numFmtId="1" fontId="38" fillId="27" borderId="15" xfId="0" applyNumberFormat="1" applyFont="1" applyFill="1" applyBorder="1" applyAlignment="1">
      <alignment horizontal="left" vertical="center" wrapText="1"/>
    </xf>
    <xf numFmtId="1" fontId="50" fillId="27" borderId="15" xfId="0" applyNumberFormat="1" applyFont="1" applyFill="1" applyBorder="1" applyAlignment="1">
      <alignment horizontal="left" vertical="center" wrapText="1"/>
    </xf>
    <xf numFmtId="178" fontId="50" fillId="27" borderId="15" xfId="0" applyNumberFormat="1" applyFont="1" applyFill="1" applyBorder="1" applyAlignment="1">
      <alignment horizontal="left" vertical="center" wrapText="1"/>
    </xf>
    <xf numFmtId="0" fontId="0" fillId="27" borderId="36" xfId="0" applyFont="1" applyFill="1" applyBorder="1"/>
    <xf numFmtId="1" fontId="50" fillId="27" borderId="53" xfId="0" applyNumberFormat="1" applyFont="1" applyFill="1" applyBorder="1" applyAlignment="1">
      <alignment horizontal="left" vertical="center" wrapText="1"/>
    </xf>
    <xf numFmtId="0" fontId="38" fillId="27" borderId="16" xfId="0" applyNumberFormat="1" applyFont="1" applyFill="1" applyBorder="1" applyAlignment="1">
      <alignment horizontal="left" vertical="center" wrapText="1"/>
    </xf>
    <xf numFmtId="0" fontId="7" fillId="27" borderId="16" xfId="0" applyFont="1" applyFill="1" applyBorder="1" applyAlignment="1">
      <alignment horizontal="left" vertical="center" wrapText="1"/>
    </xf>
    <xf numFmtId="0" fontId="40" fillId="27" borderId="16" xfId="0" applyFont="1" applyFill="1" applyBorder="1" applyAlignment="1">
      <alignment horizontal="left" vertical="center" wrapText="1"/>
    </xf>
    <xf numFmtId="0" fontId="47" fillId="27" borderId="16" xfId="0" applyFont="1" applyFill="1" applyBorder="1" applyAlignment="1">
      <alignment horizontal="left" vertical="center"/>
    </xf>
    <xf numFmtId="0" fontId="36" fillId="27" borderId="16" xfId="0" applyFont="1" applyFill="1" applyBorder="1" applyAlignment="1">
      <alignment horizontal="center" vertical="center"/>
    </xf>
    <xf numFmtId="0" fontId="58" fillId="27" borderId="16" xfId="0" applyFont="1" applyFill="1" applyBorder="1" applyAlignment="1">
      <alignment vertical="top" wrapText="1"/>
    </xf>
    <xf numFmtId="178" fontId="7" fillId="27" borderId="16" xfId="0" applyNumberFormat="1" applyFont="1" applyFill="1" applyBorder="1" applyAlignment="1">
      <alignment vertical="center"/>
    </xf>
    <xf numFmtId="0" fontId="0" fillId="27" borderId="54" xfId="0" applyFont="1" applyFill="1" applyBorder="1"/>
    <xf numFmtId="0" fontId="9" fillId="7" borderId="50" xfId="0" applyFont="1" applyFill="1" applyBorder="1"/>
    <xf numFmtId="0" fontId="38" fillId="0" borderId="48" xfId="0" applyNumberFormat="1" applyFont="1" applyFill="1" applyBorder="1" applyAlignment="1">
      <alignment horizontal="left" vertical="center" wrapText="1"/>
    </xf>
    <xf numFmtId="0" fontId="7" fillId="0" borderId="48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 wrapText="1"/>
    </xf>
    <xf numFmtId="0" fontId="47" fillId="2" borderId="48" xfId="0" applyFont="1" applyFill="1" applyBorder="1" applyAlignment="1">
      <alignment horizontal="left" vertical="center"/>
    </xf>
    <xf numFmtId="0" fontId="36" fillId="2" borderId="48" xfId="0" applyFont="1" applyFill="1" applyBorder="1" applyAlignment="1">
      <alignment horizontal="center" vertical="center" wrapText="1"/>
    </xf>
    <xf numFmtId="0" fontId="0" fillId="0" borderId="48" xfId="0" applyFont="1" applyFill="1" applyBorder="1" applyAlignment="1">
      <alignment horizontal="left" vertical="center" wrapText="1"/>
    </xf>
    <xf numFmtId="178" fontId="0" fillId="0" borderId="48" xfId="0" applyNumberFormat="1" applyFont="1" applyFill="1" applyBorder="1" applyAlignment="1"/>
    <xf numFmtId="0" fontId="0" fillId="0" borderId="51" xfId="0" applyFont="1" applyFill="1" applyBorder="1" applyAlignment="1">
      <alignment vertical="top"/>
    </xf>
    <xf numFmtId="0" fontId="0" fillId="0" borderId="52" xfId="0" applyFill="1" applyBorder="1"/>
    <xf numFmtId="0" fontId="38" fillId="0" borderId="15" xfId="0" applyNumberFormat="1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40" fillId="0" borderId="15" xfId="0" applyFont="1" applyFill="1" applyBorder="1" applyAlignment="1">
      <alignment horizontal="left" vertical="center" wrapText="1"/>
    </xf>
    <xf numFmtId="0" fontId="52" fillId="0" borderId="15" xfId="0" applyFont="1" applyFill="1" applyBorder="1" applyAlignment="1">
      <alignment vertical="center"/>
    </xf>
    <xf numFmtId="0" fontId="39" fillId="0" borderId="15" xfId="0" applyFont="1" applyFill="1" applyBorder="1" applyAlignment="1">
      <alignment horizontal="left" vertical="top"/>
    </xf>
    <xf numFmtId="0" fontId="39" fillId="0" borderId="15" xfId="0" applyFont="1" applyFill="1" applyBorder="1" applyAlignment="1">
      <alignment vertical="top"/>
    </xf>
    <xf numFmtId="0" fontId="0" fillId="0" borderId="15" xfId="0" applyFont="1" applyFill="1" applyBorder="1" applyAlignment="1">
      <alignment horizontal="left" vertical="center" wrapText="1"/>
    </xf>
    <xf numFmtId="178" fontId="7" fillId="0" borderId="15" xfId="0" applyNumberFormat="1" applyFont="1" applyFill="1" applyBorder="1" applyAlignment="1">
      <alignment horizontal="left" vertical="top"/>
    </xf>
    <xf numFmtId="0" fontId="0" fillId="0" borderId="36" xfId="0" applyFont="1" applyFill="1" applyBorder="1" applyAlignment="1">
      <alignment vertical="top"/>
    </xf>
    <xf numFmtId="0" fontId="0" fillId="0" borderId="15" xfId="0" applyFill="1" applyBorder="1"/>
    <xf numFmtId="0" fontId="59" fillId="0" borderId="15" xfId="0" applyFont="1" applyFill="1" applyBorder="1" applyAlignment="1">
      <alignment horizontal="left" vertical="center"/>
    </xf>
    <xf numFmtId="0" fontId="60" fillId="17" borderId="15" xfId="0" applyFont="1" applyFill="1" applyBorder="1" applyAlignment="1">
      <alignment horizontal="left" vertical="center" wrapText="1"/>
    </xf>
    <xf numFmtId="49" fontId="47" fillId="12" borderId="15" xfId="0" applyNumberFormat="1" applyFont="1" applyFill="1" applyBorder="1" applyAlignment="1">
      <alignment horizontal="left" vertical="center" wrapText="1"/>
    </xf>
    <xf numFmtId="0" fontId="36" fillId="12" borderId="15" xfId="0" applyNumberFormat="1" applyFont="1" applyFill="1" applyBorder="1" applyAlignment="1">
      <alignment horizontal="center" vertical="center" wrapText="1"/>
    </xf>
    <xf numFmtId="0" fontId="36" fillId="12" borderId="15" xfId="0" applyNumberFormat="1" applyFont="1" applyFill="1" applyBorder="1" applyAlignment="1">
      <alignment horizontal="center" vertical="center"/>
    </xf>
    <xf numFmtId="0" fontId="61" fillId="17" borderId="15" xfId="0" applyFont="1" applyFill="1" applyBorder="1" applyAlignment="1">
      <alignment horizontal="left" vertical="center" wrapText="1"/>
    </xf>
    <xf numFmtId="0" fontId="41" fillId="20" borderId="55" xfId="0" applyFont="1" applyFill="1" applyBorder="1" applyAlignment="1">
      <alignment horizontal="left" vertical="center"/>
    </xf>
    <xf numFmtId="0" fontId="57" fillId="20" borderId="15" xfId="0" applyFont="1" applyFill="1" applyBorder="1" applyAlignment="1">
      <alignment horizontal="center" vertical="center" wrapText="1"/>
    </xf>
    <xf numFmtId="0" fontId="54" fillId="0" borderId="15" xfId="0" applyFont="1" applyFill="1" applyBorder="1" applyAlignment="1">
      <alignment horizontal="left" vertical="top"/>
    </xf>
    <xf numFmtId="0" fontId="40" fillId="0" borderId="15" xfId="0" applyNumberFormat="1" applyFont="1" applyFill="1" applyBorder="1" applyAlignment="1">
      <alignment horizontal="left" vertical="center" wrapText="1"/>
    </xf>
    <xf numFmtId="0" fontId="0" fillId="0" borderId="53" xfId="0" applyFill="1" applyBorder="1"/>
    <xf numFmtId="0" fontId="38" fillId="0" borderId="16" xfId="0" applyNumberFormat="1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40" fillId="0" borderId="16" xfId="0" applyFont="1" applyFill="1" applyBorder="1" applyAlignment="1">
      <alignment horizontal="left" vertical="center" wrapText="1"/>
    </xf>
    <xf numFmtId="0" fontId="47" fillId="2" borderId="15" xfId="0" applyNumberFormat="1" applyFont="1" applyFill="1" applyBorder="1" applyAlignment="1">
      <alignment horizontal="left" vertical="center"/>
    </xf>
    <xf numFmtId="0" fontId="54" fillId="0" borderId="15" xfId="0" applyFont="1" applyFill="1" applyBorder="1" applyAlignment="1">
      <alignment horizontal="left" vertical="center" wrapText="1"/>
    </xf>
    <xf numFmtId="178" fontId="7" fillId="0" borderId="16" xfId="0" applyNumberFormat="1" applyFont="1" applyFill="1" applyBorder="1" applyAlignment="1">
      <alignment horizontal="left" vertical="top"/>
    </xf>
    <xf numFmtId="0" fontId="0" fillId="0" borderId="54" xfId="0" applyFont="1" applyFill="1" applyBorder="1" applyAlignment="1">
      <alignment vertical="top"/>
    </xf>
    <xf numFmtId="0" fontId="47" fillId="2" borderId="16" xfId="0" applyNumberFormat="1" applyFont="1" applyFill="1" applyBorder="1" applyAlignment="1">
      <alignment horizontal="left" vertical="center"/>
    </xf>
    <xf numFmtId="0" fontId="36" fillId="2" borderId="16" xfId="0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54" xfId="0" applyFill="1" applyBorder="1"/>
    <xf numFmtId="1" fontId="50" fillId="21" borderId="5" xfId="0" applyNumberFormat="1" applyFont="1" applyFill="1" applyBorder="1" applyAlignment="1">
      <alignment horizontal="left" vertical="center" wrapText="1"/>
    </xf>
    <xf numFmtId="0" fontId="7" fillId="21" borderId="6" xfId="0" applyFont="1" applyFill="1" applyBorder="1" applyAlignment="1">
      <alignment horizontal="left" vertical="center" wrapText="1"/>
    </xf>
    <xf numFmtId="0" fontId="40" fillId="21" borderId="6" xfId="0" applyFont="1" applyFill="1" applyBorder="1" applyAlignment="1">
      <alignment horizontal="left" vertical="center" wrapText="1"/>
    </xf>
    <xf numFmtId="0" fontId="0" fillId="21" borderId="6" xfId="0" applyFill="1" applyBorder="1"/>
    <xf numFmtId="0" fontId="58" fillId="21" borderId="6" xfId="0" applyFont="1" applyFill="1" applyBorder="1" applyAlignment="1">
      <alignment vertical="top" wrapText="1"/>
    </xf>
    <xf numFmtId="178" fontId="7" fillId="21" borderId="6" xfId="0" applyNumberFormat="1" applyFont="1" applyFill="1" applyBorder="1" applyAlignment="1">
      <alignment vertical="center"/>
    </xf>
    <xf numFmtId="0" fontId="0" fillId="21" borderId="7" xfId="0" applyFill="1" applyBorder="1"/>
    <xf numFmtId="0" fontId="9" fillId="7" borderId="37" xfId="0" applyFont="1" applyFill="1" applyBorder="1"/>
    <xf numFmtId="0" fontId="38" fillId="0" borderId="38" xfId="0" applyNumberFormat="1" applyFont="1" applyFill="1" applyBorder="1" applyAlignment="1">
      <alignment horizontal="left" vertical="center" wrapText="1"/>
    </xf>
    <xf numFmtId="0" fontId="62" fillId="0" borderId="38" xfId="0" applyFont="1" applyFill="1" applyBorder="1" applyAlignment="1">
      <alignment horizontal="left" vertical="center" wrapText="1"/>
    </xf>
    <xf numFmtId="0" fontId="63" fillId="0" borderId="38" xfId="0" applyFont="1" applyFill="1" applyBorder="1" applyAlignment="1">
      <alignment horizontal="left" vertical="center" wrapText="1"/>
    </xf>
    <xf numFmtId="0" fontId="47" fillId="0" borderId="56" xfId="0" applyFont="1" applyFill="1" applyBorder="1" applyAlignment="1">
      <alignment horizontal="left" vertical="center"/>
    </xf>
    <xf numFmtId="0" fontId="36" fillId="0" borderId="56" xfId="0" applyFont="1" applyFill="1" applyBorder="1" applyAlignment="1">
      <alignment horizontal="center" vertical="center" wrapText="1"/>
    </xf>
    <xf numFmtId="20" fontId="7" fillId="0" borderId="38" xfId="0" applyNumberFormat="1" applyFont="1" applyFill="1" applyBorder="1" applyAlignment="1">
      <alignment horizontal="center" vertical="center" wrapText="1"/>
    </xf>
    <xf numFmtId="178" fontId="7" fillId="0" borderId="38" xfId="0" applyNumberFormat="1" applyFont="1" applyFill="1" applyBorder="1" applyAlignment="1">
      <alignment horizontal="center" vertical="center" wrapText="1"/>
    </xf>
    <xf numFmtId="20" fontId="7" fillId="0" borderId="57" xfId="0" applyNumberFormat="1" applyFont="1" applyFill="1" applyBorder="1" applyAlignment="1">
      <alignment horizontal="center" vertical="center" wrapText="1"/>
    </xf>
    <xf numFmtId="0" fontId="9" fillId="7" borderId="30" xfId="0" applyFont="1" applyFill="1" applyBorder="1"/>
    <xf numFmtId="0" fontId="0" fillId="0" borderId="31" xfId="0" applyFont="1" applyFill="1" applyBorder="1"/>
    <xf numFmtId="178" fontId="7" fillId="0" borderId="31" xfId="0" applyNumberFormat="1" applyFont="1" applyFill="1" applyBorder="1" applyAlignment="1">
      <alignment horizontal="left" vertical="top"/>
    </xf>
    <xf numFmtId="0" fontId="0" fillId="0" borderId="32" xfId="0" applyFont="1" applyFill="1" applyBorder="1" applyAlignment="1">
      <alignment vertical="top"/>
    </xf>
    <xf numFmtId="20" fontId="0" fillId="0" borderId="17" xfId="0" applyNumberFormat="1" applyFont="1" applyFill="1" applyBorder="1"/>
    <xf numFmtId="0" fontId="35" fillId="12" borderId="15" xfId="0" applyFont="1" applyFill="1" applyBorder="1" applyAlignment="1">
      <alignment horizontal="left" vertical="center"/>
    </xf>
    <xf numFmtId="0" fontId="36" fillId="12" borderId="15" xfId="0" applyFont="1" applyFill="1" applyBorder="1" applyAlignment="1">
      <alignment horizontal="center" vertical="center" wrapText="1"/>
    </xf>
    <xf numFmtId="0" fontId="36" fillId="12" borderId="15" xfId="0" applyFont="1" applyFill="1" applyBorder="1" applyAlignment="1">
      <alignment horizontal="center" vertical="center"/>
    </xf>
    <xf numFmtId="0" fontId="0" fillId="0" borderId="58" xfId="0" applyFont="1" applyFill="1" applyBorder="1" applyAlignment="1"/>
    <xf numFmtId="178" fontId="7" fillId="0" borderId="19" xfId="0" applyNumberFormat="1" applyFont="1" applyFill="1" applyBorder="1" applyAlignment="1">
      <alignment horizontal="left" vertical="top"/>
    </xf>
    <xf numFmtId="0" fontId="0" fillId="0" borderId="20" xfId="0" applyFont="1" applyFill="1" applyBorder="1" applyAlignment="1">
      <alignment vertical="top"/>
    </xf>
    <xf numFmtId="20" fontId="0" fillId="0" borderId="46" xfId="0" applyNumberFormat="1" applyFont="1" applyFill="1" applyBorder="1"/>
    <xf numFmtId="0" fontId="0" fillId="0" borderId="59" xfId="0" applyFont="1" applyFill="1" applyBorder="1" applyAlignment="1"/>
    <xf numFmtId="178" fontId="7" fillId="0" borderId="21" xfId="0" applyNumberFormat="1" applyFont="1" applyFill="1" applyBorder="1" applyAlignment="1">
      <alignment horizontal="left" vertical="top"/>
    </xf>
    <xf numFmtId="0" fontId="0" fillId="0" borderId="22" xfId="0" applyFont="1" applyFill="1" applyBorder="1" applyAlignment="1">
      <alignment vertical="top"/>
    </xf>
    <xf numFmtId="20" fontId="0" fillId="0" borderId="27" xfId="0" applyNumberFormat="1" applyFont="1" applyFill="1" applyBorder="1"/>
    <xf numFmtId="0" fontId="52" fillId="0" borderId="28" xfId="0" applyFont="1" applyFill="1" applyBorder="1" applyAlignment="1">
      <alignment vertical="center"/>
    </xf>
    <xf numFmtId="0" fontId="39" fillId="0" borderId="28" xfId="0" applyFont="1" applyFill="1" applyBorder="1" applyAlignment="1">
      <alignment horizontal="left" vertical="top"/>
    </xf>
    <xf numFmtId="0" fontId="39" fillId="0" borderId="28" xfId="0" applyFont="1" applyFill="1" applyBorder="1" applyAlignment="1">
      <alignment vertical="top"/>
    </xf>
    <xf numFmtId="0" fontId="0" fillId="0" borderId="60" xfId="0" applyFont="1" applyFill="1" applyBorder="1" applyAlignment="1"/>
    <xf numFmtId="178" fontId="7" fillId="0" borderId="28" xfId="0" applyNumberFormat="1" applyFont="1" applyFill="1" applyBorder="1" applyAlignment="1">
      <alignment horizontal="left" vertical="top"/>
    </xf>
    <xf numFmtId="0" fontId="0" fillId="0" borderId="29" xfId="0" applyFont="1" applyFill="1" applyBorder="1" applyAlignment="1">
      <alignment vertical="top"/>
    </xf>
    <xf numFmtId="0" fontId="36" fillId="17" borderId="15" xfId="0" applyFont="1" applyFill="1" applyBorder="1" applyAlignment="1">
      <alignment horizontal="center" vertical="center" wrapText="1"/>
    </xf>
    <xf numFmtId="0" fontId="0" fillId="0" borderId="32" xfId="0" applyFont="1" applyFill="1" applyBorder="1"/>
    <xf numFmtId="0" fontId="9" fillId="0" borderId="17" xfId="0" applyFont="1" applyFill="1" applyBorder="1"/>
    <xf numFmtId="0" fontId="64" fillId="0" borderId="19" xfId="0" applyFont="1" applyFill="1" applyBorder="1" applyAlignment="1">
      <alignment horizontal="left" vertical="center" wrapText="1"/>
    </xf>
    <xf numFmtId="0" fontId="36" fillId="0" borderId="19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/>
    </xf>
    <xf numFmtId="178" fontId="7" fillId="0" borderId="19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9" fillId="0" borderId="27" xfId="0" applyFont="1" applyFill="1" applyBorder="1"/>
    <xf numFmtId="0" fontId="0" fillId="0" borderId="28" xfId="0" applyFont="1" applyFill="1" applyBorder="1"/>
    <xf numFmtId="0" fontId="0" fillId="0" borderId="29" xfId="0" applyFont="1" applyFill="1" applyBorder="1"/>
    <xf numFmtId="0" fontId="14" fillId="0" borderId="31" xfId="0" applyFont="1" applyFill="1" applyBorder="1" applyAlignment="1">
      <alignment horizontal="left" vertical="center" wrapText="1"/>
    </xf>
    <xf numFmtId="0" fontId="5" fillId="0" borderId="17" xfId="0" applyFont="1" applyFill="1" applyBorder="1"/>
    <xf numFmtId="0" fontId="41" fillId="2" borderId="15" xfId="0" applyFont="1" applyFill="1" applyBorder="1" applyAlignment="1">
      <alignment vertical="center"/>
    </xf>
    <xf numFmtId="0" fontId="57" fillId="2" borderId="15" xfId="0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 wrapText="1"/>
    </xf>
    <xf numFmtId="0" fontId="0" fillId="0" borderId="20" xfId="0" applyFont="1" applyFill="1" applyBorder="1"/>
    <xf numFmtId="0" fontId="0" fillId="0" borderId="27" xfId="0" applyFill="1" applyBorder="1"/>
    <xf numFmtId="0" fontId="47" fillId="20" borderId="39" xfId="0" applyFont="1" applyFill="1" applyBorder="1" applyAlignment="1">
      <alignment vertical="center"/>
    </xf>
    <xf numFmtId="0" fontId="48" fillId="20" borderId="39" xfId="0" applyFont="1" applyFill="1" applyBorder="1" applyAlignment="1">
      <alignment horizontal="center" vertical="center"/>
    </xf>
    <xf numFmtId="178" fontId="7" fillId="0" borderId="28" xfId="0" applyNumberFormat="1" applyFont="1" applyFill="1" applyBorder="1"/>
    <xf numFmtId="0" fontId="0" fillId="0" borderId="0" xfId="0" applyFont="1" applyFill="1"/>
    <xf numFmtId="178" fontId="0" fillId="0" borderId="0" xfId="0" applyNumberFormat="1" applyFont="1" applyFill="1"/>
    <xf numFmtId="179" fontId="68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0" fontId="10" fillId="0" borderId="0" xfId="0" applyFont="1"/>
    <xf numFmtId="0" fontId="69" fillId="0" borderId="61" xfId="0" applyFont="1" applyBorder="1" applyAlignment="1">
      <alignment vertical="center"/>
    </xf>
    <xf numFmtId="0" fontId="0" fillId="0" borderId="62" xfId="0" applyBorder="1" applyAlignment="1">
      <alignment vertical="center" wrapText="1"/>
    </xf>
    <xf numFmtId="180" fontId="0" fillId="0" borderId="62" xfId="0" applyNumberForma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2" xfId="0" applyBorder="1" applyAlignment="1">
      <alignment vertical="center"/>
    </xf>
    <xf numFmtId="179" fontId="0" fillId="0" borderId="62" xfId="0" applyNumberFormat="1" applyBorder="1" applyAlignment="1">
      <alignment horizontal="left" vertical="center"/>
    </xf>
    <xf numFmtId="0" fontId="70" fillId="0" borderId="62" xfId="0" applyFont="1" applyBorder="1" applyAlignment="1">
      <alignment vertical="center"/>
    </xf>
    <xf numFmtId="0" fontId="7" fillId="0" borderId="62" xfId="0" applyFont="1" applyBorder="1" applyAlignment="1">
      <alignment vertical="center" wrapText="1"/>
    </xf>
    <xf numFmtId="0" fontId="7" fillId="7" borderId="62" xfId="0" applyFont="1" applyFill="1" applyBorder="1" applyAlignment="1">
      <alignment vertical="center" wrapText="1"/>
    </xf>
    <xf numFmtId="0" fontId="14" fillId="0" borderId="62" xfId="0" applyFont="1" applyBorder="1" applyAlignment="1">
      <alignment vertical="center" wrapText="1"/>
    </xf>
    <xf numFmtId="0" fontId="14" fillId="0" borderId="62" xfId="0" applyFont="1" applyBorder="1" applyAlignment="1">
      <alignment horizontal="left" vertical="center" wrapText="1"/>
    </xf>
    <xf numFmtId="0" fontId="62" fillId="0" borderId="63" xfId="0" applyFont="1" applyBorder="1" applyAlignment="1">
      <alignment horizontal="left" vertical="center"/>
    </xf>
    <xf numFmtId="0" fontId="71" fillId="0" borderId="52" xfId="0" applyFont="1" applyBorder="1" applyAlignment="1" applyProtection="1">
      <alignment horizontal="left" vertical="center"/>
      <protection locked="0"/>
    </xf>
    <xf numFmtId="0" fontId="72" fillId="0" borderId="15" xfId="0" applyFont="1" applyBorder="1" applyAlignment="1" applyProtection="1">
      <alignment horizontal="left" vertical="center" wrapText="1"/>
      <protection locked="0"/>
    </xf>
    <xf numFmtId="0" fontId="73" fillId="0" borderId="15" xfId="0" applyFont="1" applyBorder="1" applyAlignment="1" applyProtection="1">
      <alignment horizontal="left" vertical="center"/>
      <protection locked="0"/>
    </xf>
    <xf numFmtId="0" fontId="75" fillId="0" borderId="15" xfId="0" applyFont="1" applyBorder="1" applyAlignment="1" applyProtection="1">
      <alignment horizontal="left" vertical="center"/>
      <protection locked="0"/>
    </xf>
    <xf numFmtId="179" fontId="75" fillId="0" borderId="15" xfId="0" applyNumberFormat="1" applyFont="1" applyBorder="1" applyAlignment="1" applyProtection="1">
      <alignment horizontal="left" vertical="center"/>
      <protection locked="0"/>
    </xf>
    <xf numFmtId="178" fontId="75" fillId="0" borderId="15" xfId="0" applyNumberFormat="1" applyFont="1" applyBorder="1" applyAlignment="1" applyProtection="1">
      <alignment horizontal="left" vertical="center"/>
      <protection locked="0"/>
    </xf>
    <xf numFmtId="0" fontId="75" fillId="0" borderId="15" xfId="0" applyFont="1" applyBorder="1" applyAlignment="1" applyProtection="1">
      <alignment vertical="center"/>
      <protection locked="0"/>
    </xf>
    <xf numFmtId="0" fontId="75" fillId="0" borderId="15" xfId="0" applyFont="1" applyBorder="1" applyAlignment="1" applyProtection="1">
      <alignment horizontal="left" vertical="center" wrapText="1"/>
      <protection locked="0"/>
    </xf>
    <xf numFmtId="0" fontId="73" fillId="0" borderId="15" xfId="0" applyFont="1" applyBorder="1" applyAlignment="1" applyProtection="1">
      <alignment horizontal="left" vertical="center" wrapText="1"/>
      <protection locked="0"/>
    </xf>
    <xf numFmtId="0" fontId="75" fillId="0" borderId="36" xfId="0" applyFont="1" applyBorder="1" applyAlignment="1" applyProtection="1">
      <alignment horizontal="left" vertical="center"/>
      <protection locked="0"/>
    </xf>
    <xf numFmtId="0" fontId="12" fillId="0" borderId="64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62" fillId="0" borderId="65" xfId="0" applyFont="1" applyBorder="1" applyAlignment="1">
      <alignment horizontal="left" vertical="center"/>
    </xf>
    <xf numFmtId="0" fontId="73" fillId="2" borderId="15" xfId="0" applyFont="1" applyFill="1" applyBorder="1" applyAlignment="1" applyProtection="1">
      <alignment horizontal="left" vertical="center"/>
      <protection locked="0"/>
    </xf>
    <xf numFmtId="0" fontId="76" fillId="2" borderId="15" xfId="0" applyFont="1" applyFill="1" applyBorder="1" applyAlignment="1" applyProtection="1">
      <alignment horizontal="left" vertical="center"/>
      <protection locked="0"/>
    </xf>
    <xf numFmtId="181" fontId="76" fillId="2" borderId="15" xfId="0" applyNumberFormat="1" applyFont="1" applyFill="1" applyBorder="1" applyAlignment="1" applyProtection="1">
      <alignment horizontal="left" vertical="center"/>
      <protection locked="0"/>
    </xf>
    <xf numFmtId="179" fontId="76" fillId="2" borderId="15" xfId="0" applyNumberFormat="1" applyFont="1" applyFill="1" applyBorder="1" applyAlignment="1" applyProtection="1">
      <alignment horizontal="left" vertical="center"/>
      <protection locked="0"/>
    </xf>
    <xf numFmtId="178" fontId="76" fillId="2" borderId="15" xfId="0" applyNumberFormat="1" applyFont="1" applyFill="1" applyBorder="1" applyAlignment="1" applyProtection="1">
      <alignment horizontal="left" vertical="center"/>
      <protection locked="0"/>
    </xf>
    <xf numFmtId="0" fontId="76" fillId="0" borderId="15" xfId="0" applyFont="1" applyBorder="1" applyAlignment="1" applyProtection="1">
      <alignment horizontal="left" vertical="center"/>
      <protection locked="0"/>
    </xf>
    <xf numFmtId="0" fontId="77" fillId="0" borderId="36" xfId="0" applyFont="1" applyBorder="1" applyAlignment="1">
      <alignment vertical="center"/>
    </xf>
    <xf numFmtId="0" fontId="76" fillId="2" borderId="15" xfId="0" applyFont="1" applyFill="1" applyBorder="1" applyAlignment="1" applyProtection="1">
      <alignment horizontal="left" vertical="center" wrapText="1"/>
      <protection locked="0"/>
    </xf>
    <xf numFmtId="0" fontId="48" fillId="2" borderId="53" xfId="0" applyFont="1" applyFill="1" applyBorder="1"/>
    <xf numFmtId="0" fontId="48" fillId="2" borderId="16" xfId="0" applyFont="1" applyFill="1" applyBorder="1"/>
    <xf numFmtId="0" fontId="76" fillId="2" borderId="16" xfId="0" applyFont="1" applyFill="1" applyBorder="1" applyAlignment="1" applyProtection="1">
      <alignment horizontal="left" vertical="center"/>
      <protection locked="0"/>
    </xf>
    <xf numFmtId="179" fontId="76" fillId="2" borderId="16" xfId="0" applyNumberFormat="1" applyFont="1" applyFill="1" applyBorder="1" applyAlignment="1" applyProtection="1">
      <alignment horizontal="left" vertical="center"/>
      <protection locked="0"/>
    </xf>
    <xf numFmtId="178" fontId="76" fillId="2" borderId="16" xfId="0" applyNumberFormat="1" applyFont="1" applyFill="1" applyBorder="1" applyAlignment="1" applyProtection="1">
      <alignment horizontal="left" vertical="center"/>
      <protection locked="0"/>
    </xf>
    <xf numFmtId="0" fontId="76" fillId="2" borderId="16" xfId="0" applyFont="1" applyFill="1" applyBorder="1" applyAlignment="1" applyProtection="1">
      <alignment horizontal="left" vertical="center" wrapText="1"/>
      <protection locked="0"/>
    </xf>
    <xf numFmtId="0" fontId="0" fillId="0" borderId="16" xfId="0" applyBorder="1"/>
    <xf numFmtId="0" fontId="0" fillId="0" borderId="54" xfId="0" applyBorder="1"/>
    <xf numFmtId="0" fontId="73" fillId="0" borderId="66" xfId="0" applyFont="1" applyBorder="1" applyAlignment="1">
      <alignment horizontal="left" vertical="center"/>
    </xf>
    <xf numFmtId="0" fontId="73" fillId="0" borderId="39" xfId="0" applyFont="1" applyBorder="1" applyAlignment="1">
      <alignment horizontal="left" vertical="center"/>
    </xf>
    <xf numFmtId="180" fontId="73" fillId="0" borderId="39" xfId="0" applyNumberFormat="1" applyFont="1" applyBorder="1" applyAlignment="1">
      <alignment horizontal="left" vertical="center"/>
    </xf>
    <xf numFmtId="181" fontId="73" fillId="0" borderId="39" xfId="0" applyNumberFormat="1" applyFont="1" applyBorder="1" applyAlignment="1">
      <alignment horizontal="left" vertical="center"/>
    </xf>
    <xf numFmtId="0" fontId="77" fillId="0" borderId="39" xfId="0" applyFont="1" applyBorder="1"/>
    <xf numFmtId="179" fontId="77" fillId="0" borderId="39" xfId="0" applyNumberFormat="1" applyFont="1" applyBorder="1"/>
    <xf numFmtId="0" fontId="77" fillId="0" borderId="39" xfId="0" applyFont="1" applyBorder="1" applyAlignment="1">
      <alignment vertical="center"/>
    </xf>
    <xf numFmtId="0" fontId="0" fillId="0" borderId="40" xfId="0" applyBorder="1" applyAlignment="1">
      <alignment vertical="center"/>
    </xf>
    <xf numFmtId="179" fontId="76" fillId="0" borderId="15" xfId="0" applyNumberFormat="1" applyFont="1" applyBorder="1" applyAlignment="1" applyProtection="1">
      <alignment horizontal="left" vertical="center"/>
      <protection locked="0"/>
    </xf>
    <xf numFmtId="178" fontId="76" fillId="0" borderId="15" xfId="0" applyNumberFormat="1" applyFont="1" applyBorder="1" applyAlignment="1" applyProtection="1">
      <alignment horizontal="left" vertical="center"/>
      <protection locked="0"/>
    </xf>
    <xf numFmtId="0" fontId="76" fillId="0" borderId="15" xfId="0" applyFont="1" applyBorder="1" applyAlignment="1" applyProtection="1">
      <alignment horizontal="left" vertical="center" wrapText="1"/>
      <protection locked="0"/>
    </xf>
    <xf numFmtId="0" fontId="73" fillId="2" borderId="67" xfId="0" applyFont="1" applyFill="1" applyBorder="1" applyAlignment="1" applyProtection="1">
      <alignment horizontal="left" vertical="center"/>
      <protection locked="0"/>
    </xf>
    <xf numFmtId="181" fontId="76" fillId="2" borderId="16" xfId="0" applyNumberFormat="1" applyFont="1" applyFill="1" applyBorder="1" applyAlignment="1" applyProtection="1">
      <alignment horizontal="left" vertical="center"/>
      <protection locked="0"/>
    </xf>
    <xf numFmtId="0" fontId="77" fillId="0" borderId="54" xfId="0" applyFont="1" applyBorder="1" applyAlignment="1">
      <alignment vertical="center"/>
    </xf>
    <xf numFmtId="0" fontId="73" fillId="7" borderId="15" xfId="0" applyFont="1" applyFill="1" applyBorder="1" applyAlignment="1" applyProtection="1">
      <alignment horizontal="left" vertical="center"/>
      <protection locked="0"/>
    </xf>
    <xf numFmtId="0" fontId="27" fillId="2" borderId="15" xfId="0" applyFont="1" applyFill="1" applyBorder="1"/>
    <xf numFmtId="0" fontId="77" fillId="2" borderId="15" xfId="0" applyFont="1" applyFill="1" applyBorder="1" applyAlignment="1">
      <alignment vertical="center"/>
    </xf>
    <xf numFmtId="0" fontId="77" fillId="2" borderId="15" xfId="0" applyFont="1" applyFill="1" applyBorder="1" applyAlignment="1">
      <alignment vertical="center" wrapText="1"/>
    </xf>
    <xf numFmtId="0" fontId="73" fillId="18" borderId="15" xfId="0" applyFont="1" applyFill="1" applyBorder="1" applyAlignment="1" applyProtection="1">
      <alignment horizontal="left" vertical="center"/>
      <protection locked="0"/>
    </xf>
    <xf numFmtId="0" fontId="76" fillId="2" borderId="15" xfId="0" applyFont="1" applyFill="1" applyBorder="1" applyAlignment="1">
      <alignment horizontal="left" vertical="center"/>
    </xf>
    <xf numFmtId="0" fontId="27" fillId="2" borderId="8" xfId="0" applyFont="1" applyFill="1" applyBorder="1"/>
    <xf numFmtId="0" fontId="76" fillId="2" borderId="15" xfId="0" applyFont="1" applyFill="1" applyBorder="1" applyAlignment="1">
      <alignment vertical="center"/>
    </xf>
    <xf numFmtId="0" fontId="76" fillId="2" borderId="15" xfId="0" applyFont="1" applyFill="1" applyBorder="1" applyAlignment="1">
      <alignment vertical="center" wrapText="1"/>
    </xf>
    <xf numFmtId="0" fontId="0" fillId="0" borderId="53" xfId="0" applyBorder="1"/>
    <xf numFmtId="0" fontId="78" fillId="0" borderId="16" xfId="0" applyFont="1" applyBorder="1" applyAlignment="1" applyProtection="1">
      <alignment horizontal="left" vertical="center"/>
      <protection locked="0"/>
    </xf>
    <xf numFmtId="179" fontId="78" fillId="0" borderId="16" xfId="0" applyNumberFormat="1" applyFont="1" applyBorder="1" applyAlignment="1" applyProtection="1">
      <alignment horizontal="left" vertical="center"/>
      <protection locked="0"/>
    </xf>
    <xf numFmtId="178" fontId="78" fillId="0" borderId="16" xfId="0" applyNumberFormat="1" applyFont="1" applyBorder="1" applyAlignment="1" applyProtection="1">
      <alignment horizontal="left" vertical="center"/>
      <protection locked="0"/>
    </xf>
    <xf numFmtId="0" fontId="78" fillId="0" borderId="16" xfId="0" applyFont="1" applyBorder="1" applyAlignment="1" applyProtection="1">
      <alignment horizontal="left" vertical="center" wrapText="1"/>
      <protection locked="0"/>
    </xf>
    <xf numFmtId="0" fontId="7" fillId="0" borderId="62" xfId="0" applyFont="1" applyBorder="1" applyAlignment="1">
      <alignment vertical="center"/>
    </xf>
    <xf numFmtId="0" fontId="0" fillId="0" borderId="36" xfId="0" applyBorder="1"/>
    <xf numFmtId="0" fontId="76" fillId="0" borderId="16" xfId="0" applyFont="1" applyBorder="1" applyAlignment="1" applyProtection="1">
      <alignment horizontal="left" vertical="center"/>
      <protection locked="0"/>
    </xf>
    <xf numFmtId="0" fontId="0" fillId="0" borderId="52" xfId="0" applyBorder="1"/>
    <xf numFmtId="0" fontId="0" fillId="0" borderId="15" xfId="0" applyBorder="1"/>
    <xf numFmtId="0" fontId="79" fillId="2" borderId="15" xfId="0" applyFont="1" applyFill="1" applyBorder="1" applyAlignment="1" applyProtection="1">
      <alignment horizontal="left" vertical="center" wrapText="1"/>
      <protection locked="0"/>
    </xf>
    <xf numFmtId="176" fontId="2" fillId="2" borderId="68" xfId="17" applyFont="1" applyFill="1" applyBorder="1"/>
    <xf numFmtId="0" fontId="80" fillId="2" borderId="69" xfId="33" applyFont="1" applyFill="1" applyBorder="1" applyAlignment="1" applyProtection="1">
      <alignment vertical="center"/>
      <protection locked="0"/>
    </xf>
    <xf numFmtId="179" fontId="80" fillId="2" borderId="69" xfId="34" applyNumberFormat="1" applyFont="1" applyFill="1" applyBorder="1" applyAlignment="1" applyProtection="1">
      <alignment vertical="center"/>
      <protection locked="0"/>
    </xf>
    <xf numFmtId="0" fontId="80" fillId="2" borderId="15" xfId="35" applyFont="1" applyFill="1" applyBorder="1" applyAlignment="1" applyProtection="1">
      <alignment horizontal="left" vertical="center"/>
      <protection locked="0"/>
    </xf>
    <xf numFmtId="176" fontId="81" fillId="2" borderId="69" xfId="17" applyFont="1" applyFill="1" applyBorder="1" applyAlignment="1" applyProtection="1">
      <alignment vertical="center"/>
      <protection locked="0"/>
    </xf>
    <xf numFmtId="179" fontId="81" fillId="2" borderId="69" xfId="17" applyNumberFormat="1" applyFont="1" applyFill="1" applyBorder="1" applyAlignment="1" applyProtection="1">
      <alignment horizontal="left" vertical="center"/>
      <protection locked="0"/>
    </xf>
    <xf numFmtId="176" fontId="80" fillId="2" borderId="69" xfId="17" applyFont="1" applyFill="1" applyBorder="1" applyAlignment="1" applyProtection="1">
      <alignment horizontal="left" vertical="center"/>
      <protection locked="0"/>
    </xf>
    <xf numFmtId="178" fontId="80" fillId="2" borderId="69" xfId="17" applyNumberFormat="1" applyFont="1" applyFill="1" applyBorder="1" applyAlignment="1" applyProtection="1">
      <alignment horizontal="left" vertical="center"/>
      <protection locked="0"/>
    </xf>
    <xf numFmtId="179" fontId="80" fillId="2" borderId="69" xfId="17" applyNumberFormat="1" applyFont="1" applyFill="1" applyBorder="1" applyAlignment="1" applyProtection="1">
      <alignment horizontal="left" vertical="center"/>
      <protection locked="0"/>
    </xf>
    <xf numFmtId="176" fontId="80" fillId="2" borderId="69" xfId="17" applyFont="1" applyFill="1" applyBorder="1" applyAlignment="1" applyProtection="1">
      <alignment horizontal="left" vertical="center" wrapText="1"/>
      <protection locked="0"/>
    </xf>
    <xf numFmtId="176" fontId="80" fillId="2" borderId="67" xfId="17" applyFont="1" applyFill="1" applyBorder="1" applyAlignment="1" applyProtection="1">
      <alignment horizontal="left" vertical="center"/>
      <protection locked="0"/>
    </xf>
    <xf numFmtId="176" fontId="2" fillId="2" borderId="70" xfId="17" applyFont="1" applyFill="1" applyBorder="1"/>
    <xf numFmtId="0" fontId="80" fillId="2" borderId="0" xfId="33" applyFont="1" applyFill="1" applyBorder="1" applyAlignment="1" applyProtection="1">
      <alignment horizontal="left" vertical="center"/>
      <protection locked="0"/>
    </xf>
    <xf numFmtId="0" fontId="80" fillId="2" borderId="0" xfId="34" applyFont="1" applyFill="1" applyBorder="1" applyAlignment="1" applyProtection="1">
      <alignment horizontal="right" vertical="center"/>
      <protection locked="0"/>
    </xf>
    <xf numFmtId="0" fontId="80" fillId="2" borderId="15" xfId="35" applyFont="1" applyFill="1" applyBorder="1" applyAlignment="1" applyProtection="1">
      <alignment vertical="center"/>
      <protection locked="0"/>
    </xf>
    <xf numFmtId="176" fontId="81" fillId="2" borderId="0" xfId="17" applyFont="1" applyFill="1" applyBorder="1" applyAlignment="1" applyProtection="1">
      <alignment vertical="center"/>
      <protection locked="0"/>
    </xf>
    <xf numFmtId="179" fontId="81" fillId="2" borderId="0" xfId="17" applyNumberFormat="1" applyFont="1" applyFill="1" applyBorder="1" applyAlignment="1" applyProtection="1">
      <alignment horizontal="left" vertical="center"/>
      <protection locked="0"/>
    </xf>
    <xf numFmtId="176" fontId="80" fillId="2" borderId="0" xfId="17" applyFont="1" applyFill="1" applyBorder="1" applyAlignment="1" applyProtection="1">
      <alignment horizontal="left" vertical="center"/>
      <protection locked="0"/>
    </xf>
    <xf numFmtId="178" fontId="80" fillId="2" borderId="0" xfId="17" applyNumberFormat="1" applyFont="1" applyFill="1" applyBorder="1" applyAlignment="1" applyProtection="1">
      <alignment horizontal="left" vertical="center"/>
      <protection locked="0"/>
    </xf>
    <xf numFmtId="179" fontId="80" fillId="2" borderId="0" xfId="17" applyNumberFormat="1" applyFont="1" applyFill="1" applyBorder="1" applyAlignment="1" applyProtection="1">
      <alignment horizontal="left" vertical="center"/>
      <protection locked="0"/>
    </xf>
    <xf numFmtId="176" fontId="80" fillId="2" borderId="0" xfId="17" applyFont="1" applyFill="1" applyBorder="1" applyAlignment="1" applyProtection="1">
      <alignment horizontal="left" vertical="center" wrapText="1"/>
      <protection locked="0"/>
    </xf>
    <xf numFmtId="176" fontId="80" fillId="2" borderId="71" xfId="17" applyFont="1" applyFill="1" applyBorder="1" applyAlignment="1" applyProtection="1">
      <alignment horizontal="left" vertical="center"/>
      <protection locked="0"/>
    </xf>
    <xf numFmtId="0" fontId="80" fillId="2" borderId="0" xfId="34" applyFont="1" applyFill="1" applyBorder="1" applyAlignment="1" applyProtection="1">
      <alignment horizontal="right"/>
      <protection locked="0"/>
    </xf>
    <xf numFmtId="0" fontId="80" fillId="2" borderId="15" xfId="36" applyFont="1" applyFill="1" applyBorder="1" applyAlignment="1" applyProtection="1">
      <alignment vertical="center"/>
      <protection locked="0"/>
    </xf>
    <xf numFmtId="0" fontId="82" fillId="2" borderId="48" xfId="0" applyFont="1" applyFill="1" applyBorder="1" applyAlignment="1">
      <alignment horizontal="left"/>
    </xf>
    <xf numFmtId="0" fontId="80" fillId="2" borderId="48" xfId="0" applyFont="1" applyFill="1" applyBorder="1" applyAlignment="1" applyProtection="1">
      <alignment horizontal="left" vertical="center"/>
      <protection locked="0"/>
    </xf>
    <xf numFmtId="0" fontId="83" fillId="2" borderId="72" xfId="0" applyFont="1" applyFill="1" applyBorder="1" applyAlignment="1" applyProtection="1">
      <alignment horizontal="left" vertical="center"/>
      <protection locked="0"/>
    </xf>
    <xf numFmtId="2" fontId="80" fillId="2" borderId="15" xfId="35" applyNumberFormat="1" applyFont="1" applyFill="1" applyBorder="1" applyAlignment="1" applyProtection="1">
      <alignment vertical="center"/>
      <protection locked="0"/>
    </xf>
    <xf numFmtId="178" fontId="83" fillId="2" borderId="73" xfId="0" applyNumberFormat="1" applyFont="1" applyFill="1" applyBorder="1" applyAlignment="1" applyProtection="1">
      <alignment horizontal="left" vertical="center"/>
      <protection locked="0"/>
    </xf>
    <xf numFmtId="179" fontId="83" fillId="2" borderId="48" xfId="0" applyNumberFormat="1" applyFont="1" applyFill="1" applyBorder="1" applyAlignment="1" applyProtection="1">
      <alignment horizontal="left" vertical="center"/>
      <protection locked="0"/>
    </xf>
    <xf numFmtId="0" fontId="83" fillId="2" borderId="48" xfId="0" applyFont="1" applyFill="1" applyBorder="1" applyAlignment="1" applyProtection="1">
      <alignment horizontal="left" vertical="center"/>
      <protection locked="0"/>
    </xf>
    <xf numFmtId="178" fontId="83" fillId="2" borderId="48" xfId="0" applyNumberFormat="1" applyFont="1" applyFill="1" applyBorder="1" applyAlignment="1" applyProtection="1">
      <alignment horizontal="left" vertical="center"/>
      <protection locked="0"/>
    </xf>
    <xf numFmtId="178" fontId="80" fillId="2" borderId="48" xfId="17" applyNumberFormat="1" applyFont="1" applyFill="1" applyBorder="1" applyAlignment="1" applyProtection="1">
      <alignment horizontal="left" vertical="center"/>
      <protection locked="0"/>
    </xf>
    <xf numFmtId="176" fontId="80" fillId="2" borderId="48" xfId="17" applyFont="1" applyFill="1" applyBorder="1" applyAlignment="1" applyProtection="1">
      <alignment horizontal="left" vertical="center" wrapText="1"/>
      <protection locked="0"/>
    </xf>
    <xf numFmtId="176" fontId="80" fillId="2" borderId="15" xfId="17" applyFont="1" applyFill="1" applyBorder="1" applyAlignment="1" applyProtection="1">
      <alignment horizontal="left" vertical="center"/>
      <protection locked="0"/>
    </xf>
    <xf numFmtId="176" fontId="84" fillId="2" borderId="15" xfId="18" applyFont="1" applyFill="1" applyBorder="1" applyAlignment="1"/>
    <xf numFmtId="176" fontId="80" fillId="2" borderId="15" xfId="18" applyFont="1" applyFill="1" applyBorder="1" applyAlignment="1" applyProtection="1">
      <alignment horizontal="left" vertical="center"/>
      <protection locked="0"/>
    </xf>
    <xf numFmtId="176" fontId="80" fillId="2" borderId="74" xfId="18" applyFont="1" applyFill="1" applyBorder="1" applyAlignment="1" applyProtection="1">
      <alignment horizontal="left" vertical="center"/>
      <protection locked="0"/>
    </xf>
    <xf numFmtId="2" fontId="80" fillId="2" borderId="15" xfId="18" applyNumberFormat="1" applyFont="1" applyFill="1" applyBorder="1" applyAlignment="1" applyProtection="1">
      <alignment horizontal="left" vertical="center"/>
      <protection locked="0"/>
    </xf>
    <xf numFmtId="176" fontId="80" fillId="2" borderId="49" xfId="18" applyFont="1" applyFill="1" applyBorder="1" applyAlignment="1" applyProtection="1">
      <alignment horizontal="left" vertical="center"/>
      <protection locked="0"/>
    </xf>
    <xf numFmtId="179" fontId="80" fillId="2" borderId="15" xfId="18" applyNumberFormat="1" applyFont="1" applyFill="1" applyBorder="1" applyAlignment="1" applyProtection="1">
      <alignment horizontal="left" vertical="center"/>
      <protection locked="0"/>
    </xf>
    <xf numFmtId="178" fontId="80" fillId="2" borderId="15" xfId="18" applyNumberFormat="1" applyFont="1" applyFill="1" applyBorder="1" applyAlignment="1" applyProtection="1">
      <alignment horizontal="left" vertical="center"/>
      <protection locked="0"/>
    </xf>
    <xf numFmtId="176" fontId="80" fillId="2" borderId="15" xfId="18" applyFont="1" applyFill="1" applyBorder="1" applyAlignment="1" applyProtection="1">
      <alignment horizontal="left" vertical="center" wrapText="1"/>
      <protection locked="0"/>
    </xf>
    <xf numFmtId="0" fontId="85" fillId="2" borderId="16" xfId="37" applyFont="1" applyFill="1" applyBorder="1" applyAlignment="1">
      <alignment horizontal="left"/>
    </xf>
    <xf numFmtId="0" fontId="80" fillId="2" borderId="16" xfId="37" applyFont="1" applyFill="1" applyBorder="1" applyAlignment="1" applyProtection="1">
      <alignment horizontal="left" vertical="center"/>
      <protection locked="0"/>
    </xf>
    <xf numFmtId="0" fontId="86" fillId="2" borderId="68" xfId="37" applyFont="1" applyFill="1" applyBorder="1" applyAlignment="1" applyProtection="1">
      <alignment horizontal="left" vertical="center"/>
      <protection locked="0"/>
    </xf>
    <xf numFmtId="2" fontId="86" fillId="2" borderId="15" xfId="37" applyNumberFormat="1" applyFont="1" applyFill="1" applyBorder="1" applyAlignment="1" applyProtection="1">
      <alignment horizontal="center" vertical="center"/>
      <protection locked="0"/>
    </xf>
    <xf numFmtId="0" fontId="86" fillId="2" borderId="67" xfId="37" applyFont="1" applyFill="1" applyBorder="1" applyAlignment="1" applyProtection="1">
      <alignment horizontal="left" vertical="center"/>
      <protection locked="0"/>
    </xf>
    <xf numFmtId="179" fontId="86" fillId="2" borderId="16" xfId="37" applyNumberFormat="1" applyFont="1" applyFill="1" applyBorder="1" applyAlignment="1" applyProtection="1">
      <alignment horizontal="left" vertical="center"/>
      <protection locked="0"/>
    </xf>
    <xf numFmtId="0" fontId="86" fillId="2" borderId="16" xfId="37" applyFont="1" applyFill="1" applyBorder="1" applyAlignment="1" applyProtection="1">
      <alignment horizontal="left" vertical="center"/>
      <protection locked="0"/>
    </xf>
    <xf numFmtId="178" fontId="86" fillId="2" borderId="16" xfId="37" applyNumberFormat="1" applyFont="1" applyFill="1" applyBorder="1" applyAlignment="1" applyProtection="1">
      <alignment horizontal="left" vertical="center"/>
      <protection locked="0"/>
    </xf>
    <xf numFmtId="0" fontId="86" fillId="2" borderId="16" xfId="37" applyFont="1" applyFill="1" applyBorder="1" applyAlignment="1" applyProtection="1">
      <alignment horizontal="left" vertical="center" wrapText="1"/>
      <protection locked="0"/>
    </xf>
    <xf numFmtId="0" fontId="86" fillId="2" borderId="15" xfId="37" applyFont="1" applyFill="1" applyBorder="1" applyAlignment="1" applyProtection="1">
      <alignment horizontal="left" vertical="center"/>
      <protection locked="0"/>
    </xf>
    <xf numFmtId="0" fontId="82" fillId="2" borderId="39" xfId="0" applyFont="1" applyFill="1" applyBorder="1"/>
    <xf numFmtId="0" fontId="84" fillId="2" borderId="39" xfId="0" applyFont="1" applyFill="1" applyBorder="1" applyAlignment="1" applyProtection="1">
      <alignment horizontal="left" vertical="center"/>
      <protection locked="0"/>
    </xf>
    <xf numFmtId="0" fontId="84" fillId="2" borderId="75" xfId="0" applyFont="1" applyFill="1" applyBorder="1" applyAlignment="1" applyProtection="1">
      <alignment horizontal="left" vertical="center"/>
      <protection locked="0"/>
    </xf>
    <xf numFmtId="2" fontId="84" fillId="2" borderId="15" xfId="0" applyNumberFormat="1" applyFont="1" applyFill="1" applyBorder="1" applyAlignment="1" applyProtection="1">
      <alignment horizontal="center" vertical="center"/>
      <protection locked="0"/>
    </xf>
    <xf numFmtId="0" fontId="82" fillId="2" borderId="76" xfId="0" applyFont="1" applyFill="1" applyBorder="1"/>
    <xf numFmtId="0" fontId="82" fillId="2" borderId="39" xfId="0" applyFont="1" applyFill="1" applyBorder="1" applyAlignment="1">
      <alignment horizontal="left"/>
    </xf>
    <xf numFmtId="0" fontId="2" fillId="2" borderId="39" xfId="0" applyFont="1" applyFill="1" applyBorder="1"/>
    <xf numFmtId="0" fontId="2" fillId="2" borderId="39" xfId="0" applyFont="1" applyFill="1" applyBorder="1" applyAlignment="1">
      <alignment wrapText="1"/>
    </xf>
    <xf numFmtId="0" fontId="2" fillId="2" borderId="15" xfId="0" applyFont="1" applyFill="1" applyBorder="1"/>
    <xf numFmtId="0" fontId="2" fillId="2" borderId="70" xfId="0" applyFont="1" applyFill="1" applyBorder="1"/>
    <xf numFmtId="0" fontId="2" fillId="2" borderId="0" xfId="0" applyFont="1" applyFill="1" applyBorder="1"/>
    <xf numFmtId="2" fontId="2" fillId="2" borderId="15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wrapText="1"/>
    </xf>
    <xf numFmtId="0" fontId="2" fillId="2" borderId="71" xfId="0" applyFont="1" applyFill="1" applyBorder="1"/>
    <xf numFmtId="0" fontId="85" fillId="2" borderId="48" xfId="0" applyFont="1" applyFill="1" applyBorder="1" applyAlignment="1">
      <alignment horizontal="left"/>
    </xf>
    <xf numFmtId="0" fontId="86" fillId="2" borderId="72" xfId="0" applyFont="1" applyFill="1" applyBorder="1" applyAlignment="1" applyProtection="1">
      <alignment horizontal="left" vertical="center"/>
      <protection locked="0"/>
    </xf>
    <xf numFmtId="2" fontId="86" fillId="2" borderId="15" xfId="0" applyNumberFormat="1" applyFont="1" applyFill="1" applyBorder="1" applyAlignment="1" applyProtection="1">
      <alignment horizontal="center" vertical="center"/>
      <protection locked="0"/>
    </xf>
    <xf numFmtId="178" fontId="86" fillId="2" borderId="73" xfId="0" applyNumberFormat="1" applyFont="1" applyFill="1" applyBorder="1" applyAlignment="1" applyProtection="1">
      <alignment horizontal="left" vertical="center"/>
      <protection locked="0"/>
    </xf>
    <xf numFmtId="179" fontId="86" fillId="2" borderId="48" xfId="0" applyNumberFormat="1" applyFont="1" applyFill="1" applyBorder="1" applyAlignment="1" applyProtection="1">
      <alignment horizontal="left" vertical="center"/>
      <protection locked="0"/>
    </xf>
    <xf numFmtId="0" fontId="86" fillId="2" borderId="48" xfId="0" applyFont="1" applyFill="1" applyBorder="1" applyAlignment="1" applyProtection="1">
      <alignment horizontal="left" vertical="center"/>
      <protection locked="0"/>
    </xf>
    <xf numFmtId="0" fontId="2" fillId="2" borderId="48" xfId="0" applyFont="1" applyFill="1" applyBorder="1"/>
    <xf numFmtId="0" fontId="2" fillId="2" borderId="72" xfId="0" applyFont="1" applyFill="1" applyBorder="1" applyAlignment="1">
      <alignment wrapText="1"/>
    </xf>
    <xf numFmtId="0" fontId="85" fillId="2" borderId="15" xfId="38" applyFont="1" applyFill="1" applyBorder="1" applyAlignment="1">
      <alignment horizontal="left"/>
    </xf>
    <xf numFmtId="0" fontId="80" fillId="2" borderId="15" xfId="38" applyFont="1" applyFill="1" applyBorder="1" applyAlignment="1" applyProtection="1">
      <alignment horizontal="left" vertical="center"/>
      <protection locked="0"/>
    </xf>
    <xf numFmtId="0" fontId="86" fillId="2" borderId="15" xfId="38" applyFont="1" applyFill="1" applyBorder="1" applyAlignment="1" applyProtection="1">
      <alignment horizontal="left" vertical="center"/>
      <protection locked="0"/>
    </xf>
    <xf numFmtId="181" fontId="86" fillId="2" borderId="15" xfId="38" applyNumberFormat="1" applyFont="1" applyFill="1" applyBorder="1" applyAlignment="1" applyProtection="1">
      <alignment horizontal="left" vertical="center"/>
      <protection locked="0"/>
    </xf>
    <xf numFmtId="179" fontId="86" fillId="2" borderId="15" xfId="38" applyNumberFormat="1" applyFont="1" applyFill="1" applyBorder="1" applyAlignment="1" applyProtection="1">
      <alignment horizontal="left" vertical="center"/>
      <protection locked="0"/>
    </xf>
    <xf numFmtId="178" fontId="86" fillId="2" borderId="15" xfId="38" applyNumberFormat="1" applyFont="1" applyFill="1" applyBorder="1" applyAlignment="1" applyProtection="1">
      <alignment horizontal="left" vertical="center"/>
      <protection locked="0"/>
    </xf>
    <xf numFmtId="0" fontId="85" fillId="2" borderId="16" xfId="39" applyFont="1" applyFill="1" applyBorder="1" applyAlignment="1">
      <alignment horizontal="left"/>
    </xf>
    <xf numFmtId="0" fontId="80" fillId="2" borderId="16" xfId="39" applyFont="1" applyFill="1" applyBorder="1" applyAlignment="1" applyProtection="1">
      <alignment horizontal="left" vertical="center"/>
      <protection locked="0"/>
    </xf>
    <xf numFmtId="0" fontId="86" fillId="2" borderId="68" xfId="39" applyFont="1" applyFill="1" applyBorder="1" applyAlignment="1" applyProtection="1">
      <alignment horizontal="left" vertical="center"/>
      <protection locked="0"/>
    </xf>
    <xf numFmtId="2" fontId="86" fillId="2" borderId="15" xfId="39" applyNumberFormat="1" applyFont="1" applyFill="1" applyBorder="1" applyAlignment="1" applyProtection="1">
      <alignment horizontal="left" vertical="center"/>
      <protection locked="0"/>
    </xf>
    <xf numFmtId="0" fontId="86" fillId="2" borderId="15" xfId="39" applyFont="1" applyFill="1" applyBorder="1" applyAlignment="1" applyProtection="1">
      <alignment horizontal="left" vertical="center"/>
      <protection locked="0"/>
    </xf>
    <xf numFmtId="0" fontId="86" fillId="2" borderId="67" xfId="39" applyFont="1" applyFill="1" applyBorder="1" applyAlignment="1" applyProtection="1">
      <alignment horizontal="left" vertical="center"/>
      <protection locked="0"/>
    </xf>
    <xf numFmtId="179" fontId="86" fillId="2" borderId="16" xfId="39" applyNumberFormat="1" applyFont="1" applyFill="1" applyBorder="1" applyAlignment="1" applyProtection="1">
      <alignment horizontal="left" vertical="center"/>
      <protection locked="0"/>
    </xf>
    <xf numFmtId="0" fontId="86" fillId="2" borderId="16" xfId="39" applyFont="1" applyFill="1" applyBorder="1" applyAlignment="1" applyProtection="1">
      <alignment horizontal="left" vertical="center"/>
      <protection locked="0"/>
    </xf>
    <xf numFmtId="178" fontId="86" fillId="2" borderId="16" xfId="39" applyNumberFormat="1" applyFont="1" applyFill="1" applyBorder="1" applyAlignment="1" applyProtection="1">
      <alignment horizontal="left" vertical="center"/>
      <protection locked="0"/>
    </xf>
    <xf numFmtId="0" fontId="2" fillId="2" borderId="75" xfId="0" applyFont="1" applyFill="1" applyBorder="1" applyAlignment="1">
      <alignment wrapText="1"/>
    </xf>
    <xf numFmtId="0" fontId="82" fillId="2" borderId="70" xfId="0" applyFont="1" applyFill="1" applyBorder="1"/>
    <xf numFmtId="0" fontId="84" fillId="2" borderId="0" xfId="0" applyFont="1" applyFill="1" applyBorder="1" applyAlignment="1" applyProtection="1">
      <alignment horizontal="left" vertical="center"/>
      <protection locked="0"/>
    </xf>
    <xf numFmtId="0" fontId="82" fillId="2" borderId="0" xfId="0" applyFont="1" applyFill="1" applyBorder="1"/>
    <xf numFmtId="0" fontId="82" fillId="2" borderId="0" xfId="0" applyFont="1" applyFill="1" applyBorder="1" applyAlignment="1">
      <alignment horizontal="left"/>
    </xf>
    <xf numFmtId="0" fontId="2" fillId="2" borderId="48" xfId="0" applyFont="1" applyFill="1" applyBorder="1" applyAlignment="1">
      <alignment wrapText="1"/>
    </xf>
    <xf numFmtId="0" fontId="85" fillId="2" borderId="15" xfId="40" applyFont="1" applyFill="1" applyBorder="1" applyAlignment="1">
      <alignment horizontal="left"/>
    </xf>
    <xf numFmtId="0" fontId="80" fillId="2" borderId="15" xfId="40" applyFont="1" applyFill="1" applyBorder="1" applyAlignment="1" applyProtection="1">
      <alignment horizontal="left" vertical="center"/>
      <protection locked="0"/>
    </xf>
    <xf numFmtId="0" fontId="86" fillId="2" borderId="15" xfId="40" applyFont="1" applyFill="1" applyBorder="1" applyAlignment="1" applyProtection="1">
      <alignment horizontal="left" vertical="center" wrapText="1"/>
      <protection locked="0"/>
    </xf>
    <xf numFmtId="0" fontId="85" fillId="2" borderId="0" xfId="40" applyFont="1" applyFill="1" applyAlignment="1">
      <alignment horizontal="left"/>
    </xf>
    <xf numFmtId="0" fontId="86" fillId="2" borderId="15" xfId="40" applyFont="1" applyFill="1" applyBorder="1" applyAlignment="1" applyProtection="1">
      <alignment horizontal="left" vertical="center"/>
      <protection locked="0"/>
    </xf>
    <xf numFmtId="181" fontId="86" fillId="2" borderId="15" xfId="40" applyNumberFormat="1" applyFont="1" applyFill="1" applyBorder="1" applyAlignment="1" applyProtection="1">
      <alignment horizontal="left" vertical="center"/>
      <protection locked="0"/>
    </xf>
    <xf numFmtId="179" fontId="86" fillId="2" borderId="15" xfId="40" applyNumberFormat="1" applyFont="1" applyFill="1" applyBorder="1" applyAlignment="1" applyProtection="1">
      <alignment horizontal="left" vertical="center"/>
      <protection locked="0"/>
    </xf>
    <xf numFmtId="178" fontId="86" fillId="2" borderId="15" xfId="40" applyNumberFormat="1" applyFont="1" applyFill="1" applyBorder="1" applyAlignment="1" applyProtection="1">
      <alignment horizontal="left" vertical="center"/>
      <protection locked="0"/>
    </xf>
    <xf numFmtId="0" fontId="85" fillId="2" borderId="16" xfId="41" applyFont="1" applyFill="1" applyBorder="1" applyAlignment="1">
      <alignment horizontal="left"/>
    </xf>
    <xf numFmtId="0" fontId="80" fillId="2" borderId="16" xfId="41" applyFont="1" applyFill="1" applyBorder="1" applyAlignment="1" applyProtection="1">
      <alignment horizontal="left" vertical="center"/>
      <protection locked="0"/>
    </xf>
    <xf numFmtId="0" fontId="86" fillId="2" borderId="68" xfId="41" applyFont="1" applyFill="1" applyBorder="1" applyAlignment="1" applyProtection="1">
      <alignment horizontal="left" vertical="center"/>
      <protection locked="0"/>
    </xf>
    <xf numFmtId="0" fontId="86" fillId="2" borderId="15" xfId="41" applyFont="1" applyFill="1" applyBorder="1" applyAlignment="1" applyProtection="1">
      <alignment horizontal="left" vertical="center"/>
      <protection locked="0"/>
    </xf>
    <xf numFmtId="181" fontId="86" fillId="2" borderId="15" xfId="41" applyNumberFormat="1" applyFont="1" applyFill="1" applyBorder="1" applyAlignment="1" applyProtection="1">
      <alignment horizontal="left" vertical="center"/>
      <protection locked="0"/>
    </xf>
    <xf numFmtId="0" fontId="85" fillId="2" borderId="0" xfId="41" applyFont="1" applyFill="1" applyAlignment="1">
      <alignment horizontal="left"/>
    </xf>
    <xf numFmtId="0" fontId="86" fillId="2" borderId="67" xfId="41" applyFont="1" applyFill="1" applyBorder="1" applyAlignment="1" applyProtection="1">
      <alignment horizontal="left" vertical="center"/>
      <protection locked="0"/>
    </xf>
    <xf numFmtId="179" fontId="86" fillId="2" borderId="16" xfId="41" applyNumberFormat="1" applyFont="1" applyFill="1" applyBorder="1" applyAlignment="1" applyProtection="1">
      <alignment horizontal="left" vertical="center"/>
      <protection locked="0"/>
    </xf>
    <xf numFmtId="0" fontId="86" fillId="2" borderId="16" xfId="41" applyFont="1" applyFill="1" applyBorder="1" applyAlignment="1" applyProtection="1">
      <alignment horizontal="left" vertical="center"/>
      <protection locked="0"/>
    </xf>
    <xf numFmtId="178" fontId="86" fillId="2" borderId="16" xfId="41" applyNumberFormat="1" applyFont="1" applyFill="1" applyBorder="1" applyAlignment="1" applyProtection="1">
      <alignment horizontal="left" vertical="center"/>
      <protection locked="0"/>
    </xf>
    <xf numFmtId="0" fontId="86" fillId="2" borderId="16" xfId="41" applyFont="1" applyFill="1" applyBorder="1" applyAlignment="1" applyProtection="1">
      <alignment horizontal="left" vertical="center" wrapText="1"/>
      <protection locked="0"/>
    </xf>
    <xf numFmtId="0" fontId="85" fillId="2" borderId="15" xfId="42" applyFont="1" applyFill="1" applyBorder="1" applyAlignment="1">
      <alignment horizontal="left"/>
    </xf>
    <xf numFmtId="0" fontId="80" fillId="2" borderId="15" xfId="42" applyFont="1" applyFill="1" applyBorder="1" applyAlignment="1" applyProtection="1">
      <alignment horizontal="left" vertical="center"/>
      <protection locked="0"/>
    </xf>
    <xf numFmtId="0" fontId="86" fillId="2" borderId="15" xfId="42" applyFont="1" applyFill="1" applyBorder="1" applyAlignment="1" applyProtection="1">
      <alignment horizontal="left" vertical="center"/>
      <protection locked="0"/>
    </xf>
    <xf numFmtId="2" fontId="86" fillId="2" borderId="15" xfId="42" applyNumberFormat="1" applyFont="1" applyFill="1" applyBorder="1" applyAlignment="1" applyProtection="1">
      <alignment horizontal="left" vertical="center"/>
      <protection locked="0"/>
    </xf>
    <xf numFmtId="179" fontId="86" fillId="2" borderId="15" xfId="42" applyNumberFormat="1" applyFont="1" applyFill="1" applyBorder="1" applyAlignment="1" applyProtection="1">
      <alignment horizontal="left" vertical="center"/>
      <protection locked="0"/>
    </xf>
    <xf numFmtId="178" fontId="86" fillId="2" borderId="15" xfId="42" applyNumberFormat="1" applyFont="1" applyFill="1" applyBorder="1" applyAlignment="1" applyProtection="1">
      <alignment horizontal="left" vertical="center"/>
      <protection locked="0"/>
    </xf>
    <xf numFmtId="0" fontId="86" fillId="2" borderId="15" xfId="42" applyFont="1" applyFill="1" applyBorder="1" applyAlignment="1" applyProtection="1">
      <alignment horizontal="left" vertical="center" wrapText="1"/>
      <protection locked="0"/>
    </xf>
    <xf numFmtId="0" fontId="82" fillId="2" borderId="15" xfId="0" applyFont="1" applyFill="1" applyBorder="1"/>
    <xf numFmtId="0" fontId="84" fillId="2" borderId="15" xfId="0" applyFont="1" applyFill="1" applyBorder="1" applyAlignment="1" applyProtection="1">
      <alignment horizontal="left" vertical="center"/>
      <protection locked="0"/>
    </xf>
    <xf numFmtId="0" fontId="84" fillId="2" borderId="74" xfId="0" applyFont="1" applyFill="1" applyBorder="1" applyAlignment="1" applyProtection="1">
      <alignment horizontal="left" vertical="center"/>
      <protection locked="0"/>
    </xf>
    <xf numFmtId="2" fontId="84" fillId="2" borderId="15" xfId="0" applyNumberFormat="1" applyFont="1" applyFill="1" applyBorder="1" applyAlignment="1" applyProtection="1">
      <alignment horizontal="left" vertical="center"/>
      <protection locked="0"/>
    </xf>
    <xf numFmtId="0" fontId="82" fillId="2" borderId="49" xfId="0" applyFont="1" applyFill="1" applyBorder="1"/>
    <xf numFmtId="0" fontId="82" fillId="2" borderId="15" xfId="0" applyFont="1" applyFill="1" applyBorder="1" applyAlignment="1">
      <alignment horizontal="left"/>
    </xf>
    <xf numFmtId="0" fontId="2" fillId="2" borderId="15" xfId="0" applyFont="1" applyFill="1" applyBorder="1" applyAlignment="1">
      <alignment wrapText="1"/>
    </xf>
    <xf numFmtId="0" fontId="87" fillId="0" borderId="5" xfId="0" applyFont="1" applyBorder="1" applyAlignment="1">
      <alignment horizontal="left"/>
    </xf>
    <xf numFmtId="0" fontId="87" fillId="0" borderId="6" xfId="0" applyFont="1" applyBorder="1" applyAlignment="1">
      <alignment horizontal="left"/>
    </xf>
    <xf numFmtId="0" fontId="87" fillId="0" borderId="77" xfId="0" applyFont="1" applyBorder="1" applyAlignment="1">
      <alignment horizontal="left"/>
    </xf>
    <xf numFmtId="0" fontId="87" fillId="0" borderId="3" xfId="0" applyFont="1" applyBorder="1" applyAlignment="1">
      <alignment horizontal="left"/>
    </xf>
    <xf numFmtId="0" fontId="87" fillId="0" borderId="7" xfId="0" applyFont="1" applyBorder="1" applyAlignment="1">
      <alignment horizontal="left"/>
    </xf>
    <xf numFmtId="2" fontId="0" fillId="0" borderId="0" xfId="0" applyNumberFormat="1"/>
    <xf numFmtId="49" fontId="2" fillId="2" borderId="6" xfId="0" applyNumberFormat="1" applyFont="1" applyFill="1" applyBorder="1" applyAlignment="1">
      <alignment horizontal="left" wrapText="1"/>
    </xf>
    <xf numFmtId="2" fontId="2" fillId="2" borderId="6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 wrapText="1"/>
    </xf>
    <xf numFmtId="2" fontId="0" fillId="3" borderId="0" xfId="0" applyNumberFormat="1" applyFill="1"/>
    <xf numFmtId="0" fontId="0" fillId="8" borderId="9" xfId="0" applyFill="1" applyBorder="1" applyAlignment="1">
      <alignment horizontal="left"/>
    </xf>
    <xf numFmtId="49" fontId="0" fillId="8" borderId="9" xfId="0" applyNumberFormat="1" applyFill="1" applyBorder="1" applyAlignment="1">
      <alignment horizontal="left" wrapText="1"/>
    </xf>
    <xf numFmtId="2" fontId="0" fillId="8" borderId="9" xfId="0" applyNumberFormat="1" applyFill="1" applyBorder="1" applyAlignment="1">
      <alignment horizontal="left"/>
    </xf>
    <xf numFmtId="49" fontId="0" fillId="8" borderId="9" xfId="0" applyNumberFormat="1" applyFill="1" applyBorder="1" applyAlignment="1">
      <alignment horizontal="left"/>
    </xf>
    <xf numFmtId="16" fontId="0" fillId="8" borderId="9" xfId="0" applyNumberFormat="1" applyFill="1" applyBorder="1" applyAlignment="1">
      <alignment horizontal="left"/>
    </xf>
    <xf numFmtId="0" fontId="0" fillId="8" borderId="9" xfId="0" applyFill="1" applyBorder="1" applyAlignment="1">
      <alignment horizontal="left" wrapText="1"/>
    </xf>
    <xf numFmtId="2" fontId="0" fillId="4" borderId="0" xfId="0" applyNumberFormat="1" applyFill="1"/>
    <xf numFmtId="0" fontId="12" fillId="0" borderId="0" xfId="0" applyFont="1"/>
    <xf numFmtId="0" fontId="2" fillId="2" borderId="9" xfId="0" applyFont="1" applyFill="1" applyBorder="1" applyAlignment="1">
      <alignment horizontal="left"/>
    </xf>
    <xf numFmtId="49" fontId="2" fillId="2" borderId="9" xfId="0" applyNumberFormat="1" applyFont="1" applyFill="1" applyBorder="1" applyAlignment="1">
      <alignment horizontal="left" wrapText="1"/>
    </xf>
    <xf numFmtId="2" fontId="2" fillId="2" borderId="9" xfId="0" applyNumberFormat="1" applyFont="1" applyFill="1" applyBorder="1" applyAlignment="1">
      <alignment horizontal="left" wrapText="1"/>
    </xf>
    <xf numFmtId="2" fontId="2" fillId="2" borderId="9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16" fontId="2" fillId="2" borderId="8" xfId="0" applyNumberFormat="1" applyFont="1" applyFill="1" applyBorder="1" applyAlignment="1">
      <alignment horizontal="left"/>
    </xf>
    <xf numFmtId="0" fontId="2" fillId="0" borderId="9" xfId="0" applyFont="1" applyBorder="1" applyAlignment="1">
      <alignment horizontal="left" wrapText="1"/>
    </xf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0" fontId="2" fillId="2" borderId="9" xfId="0" applyFont="1" applyFill="1" applyBorder="1" applyAlignment="1">
      <alignment horizontal="left" wrapText="1"/>
    </xf>
    <xf numFmtId="2" fontId="0" fillId="2" borderId="0" xfId="0" applyNumberFormat="1" applyFill="1"/>
    <xf numFmtId="0" fontId="2" fillId="0" borderId="9" xfId="0" applyFont="1" applyBorder="1" applyAlignment="1">
      <alignment horizontal="left"/>
    </xf>
    <xf numFmtId="2" fontId="88" fillId="2" borderId="9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89" fillId="0" borderId="0" xfId="0" applyFont="1"/>
    <xf numFmtId="0" fontId="90" fillId="2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8" borderId="78" xfId="0" applyFont="1" applyFill="1" applyBorder="1" applyAlignment="1">
      <alignment horizontal="left"/>
    </xf>
    <xf numFmtId="0" fontId="8" fillId="8" borderId="79" xfId="0" applyFont="1" applyFill="1" applyBorder="1" applyAlignment="1">
      <alignment horizontal="left"/>
    </xf>
    <xf numFmtId="0" fontId="90" fillId="8" borderId="80" xfId="0" applyFont="1" applyFill="1" applyBorder="1" applyAlignment="1">
      <alignment horizontal="center"/>
    </xf>
    <xf numFmtId="0" fontId="90" fillId="8" borderId="78" xfId="0" applyFont="1" applyFill="1" applyBorder="1" applyAlignment="1">
      <alignment horizontal="center"/>
    </xf>
    <xf numFmtId="0" fontId="90" fillId="8" borderId="81" xfId="0" applyFont="1" applyFill="1" applyBorder="1" applyAlignment="1">
      <alignment horizontal="center"/>
    </xf>
    <xf numFmtId="0" fontId="8" fillId="2" borderId="74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49" xfId="0" applyFont="1" applyFill="1" applyBorder="1" applyAlignment="1">
      <alignment horizontal="center" wrapText="1"/>
    </xf>
    <xf numFmtId="0" fontId="90" fillId="2" borderId="16" xfId="0" applyFont="1" applyFill="1" applyBorder="1" applyAlignment="1">
      <alignment vertical="center"/>
    </xf>
    <xf numFmtId="0" fontId="8" fillId="2" borderId="74" xfId="0" applyFont="1" applyFill="1" applyBorder="1" applyAlignment="1">
      <alignment horizontal="left" wrapText="1"/>
    </xf>
    <xf numFmtId="0" fontId="8" fillId="2" borderId="9" xfId="0" applyFont="1" applyFill="1" applyBorder="1" applyAlignment="1">
      <alignment horizontal="left" wrapText="1"/>
    </xf>
    <xf numFmtId="0" fontId="8" fillId="2" borderId="49" xfId="0" applyFont="1" applyFill="1" applyBorder="1" applyAlignment="1">
      <alignment horizontal="left" wrapText="1"/>
    </xf>
    <xf numFmtId="0" fontId="8" fillId="2" borderId="70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2" fontId="8" fillId="2" borderId="0" xfId="0" applyNumberFormat="1" applyFont="1" applyFill="1" applyBorder="1" applyAlignment="1">
      <alignment wrapText="1"/>
    </xf>
    <xf numFmtId="2" fontId="8" fillId="2" borderId="74" xfId="0" applyNumberFormat="1" applyFont="1" applyFill="1" applyBorder="1" applyAlignment="1">
      <alignment wrapText="1"/>
    </xf>
    <xf numFmtId="2" fontId="8" fillId="2" borderId="15" xfId="0" applyNumberFormat="1" applyFont="1" applyFill="1" applyBorder="1" applyAlignment="1">
      <alignment wrapText="1"/>
    </xf>
    <xf numFmtId="0" fontId="8" fillId="8" borderId="15" xfId="0" applyFont="1" applyFill="1" applyBorder="1" applyAlignment="1">
      <alignment horizontal="left"/>
    </xf>
    <xf numFmtId="0" fontId="19" fillId="8" borderId="74" xfId="0" applyFont="1" applyFill="1" applyBorder="1" applyAlignment="1">
      <alignment horizontal="left"/>
    </xf>
    <xf numFmtId="0" fontId="19" fillId="8" borderId="9" xfId="0" applyFont="1" applyFill="1" applyBorder="1" applyAlignment="1">
      <alignment horizontal="left"/>
    </xf>
    <xf numFmtId="0" fontId="19" fillId="8" borderId="49" xfId="0" applyFont="1" applyFill="1" applyBorder="1" applyAlignment="1">
      <alignment horizontal="left"/>
    </xf>
    <xf numFmtId="0" fontId="8" fillId="8" borderId="74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8" borderId="49" xfId="0" applyFont="1" applyFill="1" applyBorder="1" applyAlignment="1">
      <alignment horizontal="center"/>
    </xf>
    <xf numFmtId="2" fontId="7" fillId="8" borderId="82" xfId="0" applyNumberFormat="1" applyFont="1" applyFill="1" applyBorder="1" applyAlignment="1">
      <alignment vertical="center"/>
    </xf>
    <xf numFmtId="2" fontId="7" fillId="8" borderId="83" xfId="0" applyNumberFormat="1" applyFont="1" applyFill="1" applyBorder="1" applyAlignment="1">
      <alignment vertical="center"/>
    </xf>
    <xf numFmtId="0" fontId="8" fillId="2" borderId="15" xfId="0" applyFont="1" applyFill="1" applyBorder="1" applyAlignment="1">
      <alignment horizontal="left"/>
    </xf>
    <xf numFmtId="0" fontId="19" fillId="2" borderId="74" xfId="0" applyFont="1" applyFill="1" applyBorder="1" applyAlignment="1">
      <alignment horizontal="left"/>
    </xf>
    <xf numFmtId="0" fontId="19" fillId="2" borderId="9" xfId="0" applyFont="1" applyFill="1" applyBorder="1" applyAlignment="1">
      <alignment horizontal="left"/>
    </xf>
    <xf numFmtId="0" fontId="19" fillId="2" borderId="49" xfId="0" applyFont="1" applyFill="1" applyBorder="1" applyAlignment="1">
      <alignment horizontal="left"/>
    </xf>
    <xf numFmtId="0" fontId="8" fillId="2" borderId="74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49" xfId="0" applyFont="1" applyFill="1" applyBorder="1" applyAlignment="1">
      <alignment horizontal="center"/>
    </xf>
    <xf numFmtId="2" fontId="19" fillId="0" borderId="74" xfId="0" applyNumberFormat="1" applyFont="1" applyBorder="1"/>
    <xf numFmtId="2" fontId="19" fillId="0" borderId="15" xfId="0" applyNumberFormat="1" applyFont="1" applyBorder="1"/>
    <xf numFmtId="2" fontId="19" fillId="8" borderId="74" xfId="0" applyNumberFormat="1" applyFont="1" applyFill="1" applyBorder="1"/>
    <xf numFmtId="2" fontId="19" fillId="8" borderId="15" xfId="0" applyNumberFormat="1" applyFont="1" applyFill="1" applyBorder="1"/>
    <xf numFmtId="0" fontId="8" fillId="8" borderId="74" xfId="0" applyFont="1" applyFill="1" applyBorder="1" applyAlignment="1">
      <alignment horizontal="left"/>
    </xf>
    <xf numFmtId="0" fontId="8" fillId="8" borderId="49" xfId="0" applyFont="1" applyFill="1" applyBorder="1" applyAlignment="1">
      <alignment horizontal="left"/>
    </xf>
    <xf numFmtId="0" fontId="19" fillId="8" borderId="74" xfId="0" applyFont="1" applyFill="1" applyBorder="1" applyAlignment="1">
      <alignment horizontal="center"/>
    </xf>
    <xf numFmtId="0" fontId="19" fillId="8" borderId="9" xfId="0" applyFont="1" applyFill="1" applyBorder="1" applyAlignment="1">
      <alignment horizontal="center"/>
    </xf>
    <xf numFmtId="0" fontId="19" fillId="8" borderId="49" xfId="0" applyFont="1" applyFill="1" applyBorder="1" applyAlignment="1">
      <alignment horizontal="center"/>
    </xf>
    <xf numFmtId="2" fontId="8" fillId="8" borderId="74" xfId="0" applyNumberFormat="1" applyFont="1" applyFill="1" applyBorder="1" applyAlignment="1">
      <alignment horizontal="left"/>
    </xf>
    <xf numFmtId="2" fontId="8" fillId="8" borderId="15" xfId="0" applyNumberFormat="1" applyFont="1" applyFill="1" applyBorder="1" applyAlignment="1">
      <alignment horizontal="left"/>
    </xf>
    <xf numFmtId="0" fontId="8" fillId="0" borderId="74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8" fillId="0" borderId="49" xfId="0" applyFont="1" applyFill="1" applyBorder="1" applyAlignment="1">
      <alignment horizontal="left"/>
    </xf>
    <xf numFmtId="0" fontId="19" fillId="0" borderId="74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9" fillId="0" borderId="49" xfId="0" applyFont="1" applyFill="1" applyBorder="1" applyAlignment="1">
      <alignment horizontal="center"/>
    </xf>
    <xf numFmtId="0" fontId="8" fillId="2" borderId="74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8" fillId="2" borderId="49" xfId="0" applyFont="1" applyFill="1" applyBorder="1" applyAlignment="1">
      <alignment horizontal="left"/>
    </xf>
    <xf numFmtId="0" fontId="52" fillId="0" borderId="19" xfId="0" applyFont="1" applyFill="1" applyBorder="1" applyAlignment="1">
      <alignment horizontal="left" vertical="center" wrapText="1"/>
    </xf>
    <xf numFmtId="0" fontId="0" fillId="7" borderId="9" xfId="0" applyFill="1" applyBorder="1" applyAlignment="1">
      <alignment horizontal="left"/>
    </xf>
    <xf numFmtId="49" fontId="6" fillId="2" borderId="8" xfId="0" applyNumberFormat="1" applyFont="1" applyFill="1" applyBorder="1" applyAlignment="1">
      <alignment horizontal="left" wrapText="1"/>
    </xf>
    <xf numFmtId="16" fontId="6" fillId="2" borderId="8" xfId="0" applyNumberFormat="1" applyFont="1" applyFill="1" applyBorder="1" applyAlignment="1">
      <alignment horizontal="left"/>
    </xf>
    <xf numFmtId="177" fontId="28" fillId="18" borderId="10" xfId="0" applyNumberFormat="1" applyFont="1" applyFill="1" applyBorder="1" applyAlignment="1">
      <alignment horizontal="center" vertical="center"/>
    </xf>
    <xf numFmtId="177" fontId="28" fillId="18" borderId="9" xfId="0" applyNumberFormat="1" applyFont="1" applyFill="1" applyBorder="1" applyAlignment="1">
      <alignment horizontal="center" vertical="center"/>
    </xf>
    <xf numFmtId="177" fontId="28" fillId="18" borderId="11" xfId="0" applyNumberFormat="1" applyFont="1" applyFill="1" applyBorder="1" applyAlignment="1">
      <alignment horizontal="center" vertical="center"/>
    </xf>
    <xf numFmtId="0" fontId="28" fillId="7" borderId="12" xfId="0" applyFont="1" applyFill="1" applyBorder="1" applyAlignment="1">
      <alignment horizontal="center" vertical="center"/>
    </xf>
    <xf numFmtId="0" fontId="28" fillId="7" borderId="13" xfId="0" applyFont="1" applyFill="1" applyBorder="1" applyAlignment="1">
      <alignment horizontal="center" vertical="center"/>
    </xf>
    <xf numFmtId="0" fontId="28" fillId="7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43">
    <cellStyle name="Hyperlink 2" xfId="1"/>
    <cellStyle name="Hyperlink 3" xfId="2"/>
    <cellStyle name="Normal 10" xfId="3"/>
    <cellStyle name="Normal 10 10 2" xfId="4"/>
    <cellStyle name="Normal 11" xfId="5"/>
    <cellStyle name="Normal 118" xfId="33"/>
    <cellStyle name="Normal 12" xfId="6"/>
    <cellStyle name="Normal 13" xfId="7"/>
    <cellStyle name="Normal 14" xfId="31"/>
    <cellStyle name="Normal 15" xfId="8"/>
    <cellStyle name="Normal 16" xfId="9"/>
    <cellStyle name="Normal 17" xfId="10"/>
    <cellStyle name="Normal 18" xfId="11"/>
    <cellStyle name="Normal 183" xfId="34"/>
    <cellStyle name="Normal 2" xfId="12"/>
    <cellStyle name="Normal 2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3" xfId="23"/>
    <cellStyle name="Normal 32" xfId="24"/>
    <cellStyle name="Normal 37" xfId="32"/>
    <cellStyle name="Normal 4" xfId="25"/>
    <cellStyle name="Normal 5" xfId="26"/>
    <cellStyle name="Normal 579" xfId="37"/>
    <cellStyle name="Normal 6" xfId="27"/>
    <cellStyle name="Normal 7" xfId="28"/>
    <cellStyle name="Normal 747" xfId="42"/>
    <cellStyle name="Normal 783" xfId="39"/>
    <cellStyle name="Normal 8" xfId="29"/>
    <cellStyle name="Normal 866" xfId="41"/>
    <cellStyle name="Normal 867" xfId="38"/>
    <cellStyle name="Normal 868" xfId="40"/>
    <cellStyle name="Normal 869" xfId="36"/>
    <cellStyle name="Normal 9" xfId="30"/>
    <cellStyle name="常规_Sheet1 2" xfId="35"/>
    <cellStyle name="普通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32" Type="http://schemas.openxmlformats.org/officeDocument/2006/relationships/revisionHeaders" Target="revisions/revisionHeader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revisions/_rels/revisionHeaders.xml.rels><?xml version="1.0" encoding="UTF-8" standalone="yes"?>
<Relationships xmlns="http://schemas.openxmlformats.org/package/2006/relationships"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2F465EA-73AC-694C-A623-0CC55AB36026}" diskRevisions="1" revisionId="38" version="3">
  <header guid="{0F3DC44C-85DB-4583-B739-AAE88B0EEF30}" dateTime="2017-04-14T18:21:59" maxSheetId="28" userName="Frances Lee" r:id="rId1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E84CD7A0-7C5A-41EC-8C3B-3CA19C504EC4}" dateTime="2017-04-14T18:22:27" maxSheetId="28" userName="Frances Lee" r:id="rId2" minRId="1" maxRId="11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CAECC9AC-641A-4F56-BC11-6AA949D92F3C}" dateTime="2017-04-14T18:23:13" maxSheetId="28" userName="Frances Lee" r:id="rId3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A048D066-8D62-4344-B5D6-8C10A280C7B5}" dateTime="2017-04-14T18:23:26" maxSheetId="28" userName="Frances Lee" r:id="rId4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EBE06EFC-1756-4672-96FA-06221604F4F4}" dateTime="2017-04-14T18:24:03" maxSheetId="28" userName="Frances Lee" r:id="rId5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CC2CB2D1-0AB3-4C6A-A8FD-AF0DABC83D71}" dateTime="2017-04-14T18:24:13" maxSheetId="28" userName="Frances Lee" r:id="rId6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FD5A564B-924F-4F48-A99B-D7AAF44CA0B2}" dateTime="2017-04-14T18:24:30" maxSheetId="28" userName="Frances Lee" r:id="rId7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F6693FF3-C290-4F5B-9DF4-7B4133A2D452}" dateTime="2017-04-14T18:24:57" maxSheetId="28" userName="Frances Lee" r:id="rId8" minRId="12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942D630D-ACDF-4386-B63E-7BD99D8A1823}" dateTime="2017-04-14T18:25:05" maxSheetId="28" userName="Frances Lee" r:id="rId9" minRId="13" maxRId="14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CFBA5C42-FED3-467B-88F0-B26B5CE4DC34}" dateTime="2017-04-14T18:46:27" maxSheetId="28" userName="Frances Lee" r:id="rId10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70A477B3-463A-40F1-AE59-E02EAA8C51AA}" dateTime="2017-04-14T18:51:14" maxSheetId="28" userName="Janet Liang" r:id="rId11" minRId="15" maxRId="24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D484EAAD-AB36-4435-8CF2-D65F6F1075F4}" dateTime="2017-04-14T18:52:35" maxSheetId="28" userName="Janet Liang" r:id="rId12" minRId="25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18D2AD87-D82C-4898-886A-B28C132B2219}" dateTime="2017-04-14T18:58:58" maxSheetId="28" userName="Frances Lee" r:id="rId13" minRId="26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B49C09BD-14B7-4981-8AE5-7AC41D89FC0D}" dateTime="2017-04-14T19:01:12" maxSheetId="28" userName="Frances Lee" r:id="rId14" minRId="27" maxRId="36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A16A238F-FB2D-4643-A1AF-0028681118C5}" dateTime="2017-04-14T19:03:34" maxSheetId="28" userName="Frances Lee" r:id="rId15" minRId="37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ABDD9386-2723-488A-8CA2-7BAD8D65A87E}" dateTime="2017-04-14T19:03:58" maxSheetId="28" userName="Frances Lee" r:id="rId16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F876C7D8-1F2B-A741-A1AA-F4F4E046D61B}" dateTime="2017-04-14T20:24:18" maxSheetId="28" userName="Sean Lu" r:id="rId17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  <header guid="{22F465EA-73AC-694C-A623-0CC55AB36026}" dateTime="2017-04-14T20:24:51" maxSheetId="28" userName="Sean Lu" r:id="rId18" minRId="38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32A7839-3E0E-42E7-9C5A-01B75DE7F8FC}" action="delete"/>
  <rcv guid="{432A7839-3E0E-42E7-9C5A-01B75DE7F8FC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9">
    <nc r="A20">
      <v>17</v>
    </nc>
  </rcc>
  <rcc rId="16" sId="19">
    <nc r="B20" t="inlineStr">
      <is>
        <t>Happiness</t>
      </is>
    </nc>
  </rcc>
  <rcc rId="17" sId="19">
    <nc r="D20" t="inlineStr">
      <is>
        <t>917-535-6377</t>
      </is>
    </nc>
  </rcc>
  <rcc rId="18" sId="19">
    <nc r="C20" t="inlineStr">
      <is>
        <t>QINGQING QIU</t>
      </is>
    </nc>
  </rcc>
  <rcc rId="19" sId="19">
    <nc r="E20">
      <v>3</v>
    </nc>
  </rcc>
  <rcc rId="20" sId="19">
    <nc r="F20">
      <v>1</v>
    </nc>
  </rcc>
  <rcc rId="21" sId="19">
    <nc r="G20" t="inlineStr">
      <is>
        <t>BRK</t>
      </is>
    </nc>
  </rcc>
  <rcc rId="22" sId="19">
    <nc r="H20" t="inlineStr">
      <is>
        <t>NF2</t>
      </is>
    </nc>
  </rcc>
  <rcc rId="23" sId="19" numFmtId="21">
    <nc r="I20">
      <v>42840</v>
    </nc>
  </rcc>
  <rfmt sheetId="19" sqref="A20:K20" start="0" length="2147483647">
    <dxf>
      <font>
        <color rgb="FFFF0000"/>
      </font>
    </dxf>
  </rfmt>
  <rcc rId="24" sId="19">
    <nc r="K20" t="inlineStr">
      <is>
        <t>NEW</t>
      </is>
    </nc>
  </rcc>
  <rcv guid="{33DCCE72-F997-4E94-9232-6B5DA6DC142C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9" xfDxf="1" dxf="1">
    <nc r="J20" t="inlineStr">
      <is>
        <t>LL150847</t>
      </is>
    </nc>
    <ndxf>
      <font>
        <color rgb="FFFF0000"/>
      </font>
      <numFmt numFmtId="21" formatCode="d\-mmm"/>
      <fill>
        <patternFill patternType="solid">
          <bgColor theme="0"/>
        </patternFill>
      </fill>
      <alignment horizontal="left" readingOrder="0"/>
      <border outline="0">
        <top style="thin">
          <color indexed="64"/>
        </top>
        <bottom style="thin">
          <color indexed="64"/>
        </bottom>
      </border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20">
    <oc r="A3">
      <v>60</v>
    </oc>
    <nc r="A3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23">
    <nc r="A22">
      <v>19</v>
    </nc>
  </rcc>
  <rcc rId="28" sId="23">
    <nc r="B22" t="inlineStr">
      <is>
        <t>新聯合</t>
      </is>
    </nc>
  </rcc>
  <rcc rId="29" sId="23">
    <nc r="C22">
      <v>100567</v>
    </nc>
  </rcc>
  <rfmt sheetId="23" sqref="D22" start="0" length="0">
    <dxf>
      <alignment wrapText="1" readingOrder="0"/>
    </dxf>
  </rfmt>
  <rcc rId="30" sId="23">
    <nc r="E22">
      <v>1</v>
    </nc>
  </rcc>
  <rcc rId="31" sId="23">
    <nc r="F22">
      <v>1</v>
    </nc>
  </rcc>
  <rcc rId="32" sId="23">
    <nc r="G22" t="inlineStr">
      <is>
        <t>FLU</t>
      </is>
    </nc>
  </rcc>
  <rcc rId="33" sId="23">
    <nc r="H22" t="inlineStr">
      <is>
        <t>NT2</t>
      </is>
    </nc>
  </rcc>
  <rcc rId="34" sId="23" odxf="1" dxf="1" numFmtId="21">
    <nc r="I22">
      <v>42840</v>
    </nc>
    <odxf>
      <numFmt numFmtId="0" formatCode="General"/>
    </odxf>
    <ndxf>
      <numFmt numFmtId="21" formatCode="d\-mmm"/>
    </ndxf>
  </rcc>
  <rcc rId="35" sId="23">
    <nc r="D22" t="inlineStr">
      <is>
        <t>9172261550</t>
      </is>
    </nc>
  </rcc>
  <rcc rId="36" sId="23">
    <nc r="K22" t="inlineStr">
      <is>
        <t xml:space="preserve"> 新单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23">
    <nc r="J22" t="inlineStr">
      <is>
        <t>LL150848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3" sqref="B22:K22" start="0" length="2147483647">
    <dxf>
      <font>
        <color rgb="FFFF0000"/>
      </font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759DA04-481B-4648-B849-AC569BDA76D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C14" t="inlineStr">
      <is>
        <t>5DS2C</t>
      </is>
    </oc>
    <nc r="C14" t="inlineStr">
      <is>
        <t>5DS2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4" odxf="1" dxf="1">
    <nc r="A55">
      <v>21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2" sId="24" odxf="1" dxf="1">
    <nc r="B55" t="inlineStr">
      <is>
        <t>TAKETOURS</t>
      </is>
    </nc>
    <odxf>
      <alignment horizontal="left" readingOrder="0"/>
      <border outline="0">
        <top style="thin">
          <color indexed="64"/>
        </top>
      </border>
    </odxf>
    <ndxf>
      <alignment horizontal="general" readingOrder="0"/>
      <border outline="0">
        <top/>
      </border>
    </ndxf>
  </rcc>
  <rcc rId="3" sId="24" odxf="1" dxf="1">
    <nc r="C55" t="inlineStr">
      <is>
        <t>AF14-479-6737</t>
      </is>
    </nc>
    <odxf>
      <alignment horizontal="left" readingOrder="0"/>
      <border outline="0">
        <top style="thin">
          <color indexed="64"/>
        </top>
      </border>
    </odxf>
    <ndxf>
      <alignment horizontal="general" readingOrder="0"/>
      <border outline="0">
        <top/>
      </border>
    </ndxf>
  </rcc>
  <rcc rId="4" sId="24" odxf="1" dxf="1">
    <nc r="D55">
      <v>6316275669</v>
    </nc>
    <odxf>
      <numFmt numFmtId="30" formatCode="@"/>
      <border outline="0">
        <top style="thin">
          <color indexed="64"/>
        </top>
      </border>
    </odxf>
    <ndxf>
      <numFmt numFmtId="0" formatCode="General"/>
      <border outline="0">
        <top/>
      </border>
    </ndxf>
  </rcc>
  <rcc rId="5" sId="24" odxf="1" dxf="1">
    <oc r="E55">
      <f>SUM(E48:E54)</f>
    </oc>
    <nc r="E55">
      <v>2</v>
    </nc>
    <odxf>
      <fill>
        <patternFill>
          <bgColor rgb="FFFF0000"/>
        </patternFill>
      </fill>
      <border outline="0">
        <top style="thin">
          <color indexed="64"/>
        </top>
      </border>
    </odxf>
    <ndxf>
      <fill>
        <patternFill>
          <bgColor theme="0"/>
        </patternFill>
      </fill>
      <border outline="0">
        <top/>
      </border>
    </ndxf>
  </rcc>
  <rcc rId="6" sId="24" odxf="1" dxf="1">
    <nc r="F55">
      <v>1</v>
    </nc>
    <odxf>
      <border outline="0">
        <top style="thin">
          <color indexed="64"/>
        </top>
      </border>
    </odxf>
    <ndxf>
      <border outline="0">
        <top/>
      </border>
    </ndxf>
  </rcc>
  <rcc rId="7" sId="24" odxf="1" dxf="1">
    <nc r="G55" t="inlineStr">
      <is>
        <t>EDI</t>
      </is>
    </nc>
    <odxf>
      <border outline="0">
        <top style="thin">
          <color indexed="64"/>
        </top>
      </border>
    </odxf>
    <ndxf>
      <border outline="0">
        <top/>
      </border>
    </ndxf>
  </rcc>
  <rcc rId="8" sId="24" odxf="1" dxf="1">
    <nc r="H55" t="inlineStr">
      <is>
        <t>NT2</t>
      </is>
    </nc>
    <odxf>
      <border outline="0">
        <top style="thin">
          <color indexed="64"/>
        </top>
      </border>
    </odxf>
    <ndxf>
      <border outline="0">
        <top/>
      </border>
    </ndxf>
  </rcc>
  <rcc rId="9" sId="24" odxf="1" dxf="1" numFmtId="21">
    <nc r="I55">
      <v>42840</v>
    </nc>
    <odxf>
      <border outline="0">
        <top style="thin">
          <color indexed="64"/>
        </top>
      </border>
    </odxf>
    <ndxf>
      <border outline="0">
        <top/>
      </border>
    </ndxf>
  </rcc>
  <rcc rId="10" sId="24" odxf="1" dxf="1">
    <nc r="J55" t="inlineStr">
      <is>
        <t>AUTO</t>
      </is>
    </nc>
    <odxf>
      <numFmt numFmtId="21" formatCode="d\-mmm"/>
      <border outline="0">
        <top style="thin">
          <color indexed="64"/>
        </top>
      </border>
    </odxf>
    <ndxf>
      <numFmt numFmtId="0" formatCode="General"/>
      <border outline="0">
        <top/>
      </border>
    </ndxf>
  </rcc>
  <rfmt sheetId="24" sqref="K55" start="0" length="0">
    <dxf>
      <fill>
        <patternFill patternType="solid">
          <bgColor theme="0"/>
        </patternFill>
      </fill>
      <border outline="0">
        <top/>
      </border>
    </dxf>
  </rfmt>
  <rfmt sheetId="24" sqref="B54:C54" start="0" length="2147483647">
    <dxf>
      <font>
        <b val="0"/>
      </font>
    </dxf>
  </rfmt>
  <rcc rId="11" sId="24">
    <nc r="E56">
      <f>SUM(E48:E55)</f>
    </nc>
  </rcc>
  <rfmt sheetId="24" sqref="E56">
    <dxf>
      <fill>
        <patternFill>
          <bgColor rgb="FFFFFF00"/>
        </patternFill>
      </fill>
    </dxf>
  </rfmt>
  <rcv guid="{432A7839-3E0E-42E7-9C5A-01B75DE7F8FC}" action="delete"/>
  <rcv guid="{432A7839-3E0E-42E7-9C5A-01B75DE7F8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32A7839-3E0E-42E7-9C5A-01B75DE7F8FC}" action="delete"/>
  <rcv guid="{432A7839-3E0E-42E7-9C5A-01B75DE7F8F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32A7839-3E0E-42E7-9C5A-01B75DE7F8FC}" action="delete"/>
  <rcv guid="{432A7839-3E0E-42E7-9C5A-01B75DE7F8F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32A7839-3E0E-42E7-9C5A-01B75DE7F8FC}" action="delete"/>
  <rcv guid="{432A7839-3E0E-42E7-9C5A-01B75DE7F8FC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32A7839-3E0E-42E7-9C5A-01B75DE7F8FC}" action="delete"/>
  <rcv guid="{432A7839-3E0E-42E7-9C5A-01B75DE7F8FC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32A7839-3E0E-42E7-9C5A-01B75DE7F8FC}" action="delete"/>
  <rcv guid="{432A7839-3E0E-42E7-9C5A-01B75DE7F8F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" sId="22" ref="A27:XFD27" action="insertRow">
    <undo index="1" exp="area" dr="G$1:G$1048576" r="N4" sId="22"/>
    <undo index="0" exp="area" dr="E$1:E$1048576" r="N4" sId="22"/>
    <undo index="1" exp="area" dr="G$1:G$1048576" r="N5" sId="22"/>
    <undo index="0" exp="area" dr="E$1:E$1048576" r="N5" sId="22"/>
    <undo index="1" exp="area" dr="G$1:G$1048576" r="N6" sId="22"/>
    <undo index="0" exp="area" dr="E$1:E$1048576" r="N6" sId="22"/>
    <undo index="1" exp="area" dr="G$1:G$1048576" r="N7" sId="22"/>
    <undo index="0" exp="area" dr="E$1:E$1048576" r="N7" sId="22"/>
    <undo index="1" exp="area" dr="G$1:G$1048576" r="N8" sId="22"/>
    <undo index="0" exp="area" dr="E$1:E$1048576" r="N8" sId="22"/>
    <undo index="1" exp="area" dr="G$1:G$1048576" r="N9" sId="22"/>
    <undo index="0" exp="area" dr="E$1:E$1048576" r="N9" sId="22"/>
    <undo index="1" exp="area" dr="G$1:G$1048576" r="N10" sId="22"/>
    <undo index="0" exp="area" dr="E$1:E$1048576" r="N10" sId="22"/>
    <undo index="1" exp="area" dr="G$1:G$1048576" r="N11" sId="22"/>
    <undo index="0" exp="area" dr="E$1:E$1048576" r="N11" sId="22"/>
    <undo index="1" exp="area" dr="G$1:G$1048576" r="N12" sId="22"/>
    <undo index="0" exp="area" dr="E$1:E$1048576" r="N12" sId="22"/>
  </rrc>
  <rcv guid="{432A7839-3E0E-42E7-9C5A-01B75DE7F8FC}" action="delete"/>
  <rcv guid="{432A7839-3E0E-42E7-9C5A-01B75DE7F8FC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23">
    <oc r="N2">
      <v>57</v>
    </oc>
    <nc r="N2">
      <v>60</v>
    </nc>
  </rcc>
  <rcc rId="14" sId="22">
    <oc r="N2">
      <v>58</v>
    </oc>
    <nc r="N2">
      <v>60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17"/>
  <sheetViews>
    <sheetView tabSelected="1" topLeftCell="A8" zoomScale="60" zoomScaleNormal="60" zoomScalePageLayoutView="60" workbookViewId="0">
      <selection activeCell="D14" sqref="D14"/>
    </sheetView>
  </sheetViews>
  <sheetFormatPr baseColWidth="10" defaultColWidth="8.83203125" defaultRowHeight="45" customHeight="1" x14ac:dyDescent="0"/>
  <cols>
    <col min="1" max="1" width="16.5" style="142" customWidth="1"/>
    <col min="2" max="2" width="24.5" style="171" customWidth="1"/>
    <col min="3" max="3" width="24.5" style="142" customWidth="1"/>
    <col min="4" max="4" width="86.83203125" style="142" customWidth="1"/>
    <col min="5" max="5" width="8.83203125" style="171"/>
    <col min="6" max="6" width="25" style="142" customWidth="1"/>
    <col min="7" max="7" width="6.5" style="142" customWidth="1"/>
    <col min="8" max="8" width="25.5" style="142" customWidth="1"/>
    <col min="9" max="9" width="58.5" style="444" customWidth="1"/>
    <col min="10" max="10" width="34.83203125" style="445" customWidth="1"/>
    <col min="11" max="11" width="56" style="444" customWidth="1"/>
    <col min="12" max="16384" width="8.83203125" style="142"/>
  </cols>
  <sheetData>
    <row r="1" spans="1:11" ht="45" customHeight="1">
      <c r="A1" s="750" t="s">
        <v>1230</v>
      </c>
      <c r="B1" s="751"/>
      <c r="C1" s="751"/>
      <c r="D1" s="751"/>
      <c r="E1" s="751"/>
      <c r="F1" s="751"/>
      <c r="G1" s="751"/>
      <c r="H1" s="751"/>
      <c r="I1" s="751"/>
      <c r="J1" s="751"/>
      <c r="K1" s="752"/>
    </row>
    <row r="2" spans="1:11" ht="45" customHeight="1" thickBot="1">
      <c r="A2" s="753" t="s">
        <v>1231</v>
      </c>
      <c r="B2" s="754"/>
      <c r="C2" s="754"/>
      <c r="D2" s="754"/>
      <c r="E2" s="754"/>
      <c r="F2" s="754"/>
      <c r="G2" s="754"/>
      <c r="H2" s="754"/>
      <c r="I2" s="754"/>
      <c r="J2" s="754"/>
      <c r="K2" s="755"/>
    </row>
    <row r="3" spans="1:11" s="147" customFormat="1" ht="45" customHeight="1" thickBot="1">
      <c r="A3" s="143" t="s">
        <v>1232</v>
      </c>
      <c r="B3" s="144" t="s">
        <v>1233</v>
      </c>
      <c r="C3" s="143" t="s">
        <v>1234</v>
      </c>
      <c r="D3" s="143" t="s">
        <v>1235</v>
      </c>
      <c r="E3" s="144" t="s">
        <v>1236</v>
      </c>
      <c r="F3" s="143" t="s">
        <v>1237</v>
      </c>
      <c r="G3" s="143" t="s">
        <v>1238</v>
      </c>
      <c r="H3" s="143" t="s">
        <v>1239</v>
      </c>
      <c r="I3" s="145" t="s">
        <v>1787</v>
      </c>
      <c r="J3" s="146" t="s">
        <v>1240</v>
      </c>
      <c r="K3" s="145" t="s">
        <v>1788</v>
      </c>
    </row>
    <row r="4" spans="1:11" ht="45" customHeight="1" thickBot="1">
      <c r="A4" s="148" t="s">
        <v>1241</v>
      </c>
      <c r="B4" s="149" t="s">
        <v>39</v>
      </c>
      <c r="C4" s="150" t="s">
        <v>1242</v>
      </c>
      <c r="D4" s="151" t="s">
        <v>1243</v>
      </c>
      <c r="E4" s="152">
        <v>1</v>
      </c>
      <c r="F4" s="153" t="s">
        <v>1244</v>
      </c>
      <c r="G4" s="154" t="s">
        <v>51</v>
      </c>
      <c r="H4" s="154" t="s">
        <v>1245</v>
      </c>
      <c r="I4" s="155"/>
      <c r="J4" s="156"/>
      <c r="K4" s="157" t="s">
        <v>1246</v>
      </c>
    </row>
    <row r="5" spans="1:11" ht="45" customHeight="1" thickBot="1">
      <c r="A5" s="148" t="s">
        <v>1241</v>
      </c>
      <c r="B5" s="158" t="s">
        <v>1247</v>
      </c>
      <c r="C5" s="150" t="s">
        <v>1248</v>
      </c>
      <c r="D5" s="151" t="s">
        <v>1249</v>
      </c>
      <c r="E5" s="159">
        <v>2</v>
      </c>
      <c r="F5" s="160" t="s">
        <v>1250</v>
      </c>
      <c r="G5" s="161" t="s">
        <v>39</v>
      </c>
      <c r="H5" s="154" t="s">
        <v>1251</v>
      </c>
      <c r="I5" s="155" t="s">
        <v>1252</v>
      </c>
      <c r="J5" s="156"/>
      <c r="K5" s="162"/>
    </row>
    <row r="6" spans="1:11" ht="45" customHeight="1" thickBot="1">
      <c r="A6" s="148" t="s">
        <v>1241</v>
      </c>
      <c r="B6" s="149" t="s">
        <v>39</v>
      </c>
      <c r="C6" s="150" t="s">
        <v>1253</v>
      </c>
      <c r="D6" s="151" t="s">
        <v>1254</v>
      </c>
      <c r="E6" s="159">
        <v>2</v>
      </c>
      <c r="F6" s="153" t="s">
        <v>1255</v>
      </c>
      <c r="G6" s="161" t="s">
        <v>51</v>
      </c>
      <c r="H6" s="161" t="s">
        <v>1256</v>
      </c>
      <c r="I6" s="155" t="s">
        <v>1252</v>
      </c>
      <c r="J6" s="156"/>
      <c r="K6" s="157" t="s">
        <v>1246</v>
      </c>
    </row>
    <row r="7" spans="1:11" ht="45" customHeight="1" thickBot="1">
      <c r="A7" s="148" t="s">
        <v>1241</v>
      </c>
      <c r="B7" s="158" t="s">
        <v>1247</v>
      </c>
      <c r="C7" s="150" t="s">
        <v>1257</v>
      </c>
      <c r="D7" s="151" t="s">
        <v>1258</v>
      </c>
      <c r="E7" s="159">
        <v>2</v>
      </c>
      <c r="F7" s="153" t="s">
        <v>1259</v>
      </c>
      <c r="G7" s="161" t="s">
        <v>44</v>
      </c>
      <c r="H7" s="154" t="s">
        <v>1260</v>
      </c>
      <c r="I7" s="155" t="s">
        <v>1261</v>
      </c>
      <c r="J7" s="156"/>
      <c r="K7" s="162"/>
    </row>
    <row r="8" spans="1:11" ht="45" customHeight="1" thickBot="1">
      <c r="A8" s="148" t="s">
        <v>1241</v>
      </c>
      <c r="B8" s="158" t="s">
        <v>1247</v>
      </c>
      <c r="C8" s="163" t="s">
        <v>1262</v>
      </c>
      <c r="D8" s="151" t="s">
        <v>1263</v>
      </c>
      <c r="E8" s="159">
        <v>2</v>
      </c>
      <c r="F8" s="153" t="s">
        <v>1264</v>
      </c>
      <c r="G8" s="161" t="s">
        <v>44</v>
      </c>
      <c r="H8" s="161" t="s">
        <v>1265</v>
      </c>
      <c r="I8" s="155" t="s">
        <v>1261</v>
      </c>
      <c r="J8" s="156"/>
      <c r="K8" s="162"/>
    </row>
    <row r="9" spans="1:11" ht="45" customHeight="1" thickBot="1">
      <c r="A9" s="148" t="s">
        <v>1241</v>
      </c>
      <c r="B9" s="158" t="s">
        <v>1247</v>
      </c>
      <c r="C9" s="164" t="s">
        <v>1266</v>
      </c>
      <c r="D9" s="151" t="s">
        <v>1267</v>
      </c>
      <c r="E9" s="159">
        <v>2</v>
      </c>
      <c r="F9" s="153" t="s">
        <v>1268</v>
      </c>
      <c r="G9" s="161" t="s">
        <v>44</v>
      </c>
      <c r="H9" s="161" t="s">
        <v>1269</v>
      </c>
      <c r="I9" s="155" t="s">
        <v>1270</v>
      </c>
      <c r="J9" s="156"/>
      <c r="K9" s="162"/>
    </row>
    <row r="10" spans="1:11" ht="45" customHeight="1" thickBot="1">
      <c r="A10" s="148" t="s">
        <v>1241</v>
      </c>
      <c r="B10" s="165" t="s">
        <v>1271</v>
      </c>
      <c r="C10" s="164" t="s">
        <v>1272</v>
      </c>
      <c r="D10" s="151" t="s">
        <v>1273</v>
      </c>
      <c r="E10" s="159">
        <v>2</v>
      </c>
      <c r="F10" s="166" t="s">
        <v>1274</v>
      </c>
      <c r="G10" s="167" t="s">
        <v>302</v>
      </c>
      <c r="H10" s="168" t="s">
        <v>1275</v>
      </c>
      <c r="I10" s="155" t="s">
        <v>1276</v>
      </c>
      <c r="J10" s="169" t="s">
        <v>707</v>
      </c>
      <c r="K10" s="170" t="s">
        <v>1277</v>
      </c>
    </row>
    <row r="11" spans="1:11" ht="45" customHeight="1" thickBot="1">
      <c r="A11" s="148" t="s">
        <v>1241</v>
      </c>
      <c r="C11" s="164"/>
      <c r="D11" s="172"/>
      <c r="E11" s="159"/>
      <c r="F11" s="173" t="s">
        <v>1278</v>
      </c>
      <c r="G11" s="174" t="s">
        <v>51</v>
      </c>
      <c r="H11" s="175" t="s">
        <v>1279</v>
      </c>
      <c r="I11" s="176"/>
      <c r="J11" s="169" t="s">
        <v>707</v>
      </c>
      <c r="K11" s="170" t="s">
        <v>1277</v>
      </c>
    </row>
    <row r="12" spans="1:11" ht="45" customHeight="1" thickBot="1">
      <c r="A12" s="148" t="s">
        <v>1241</v>
      </c>
      <c r="B12" s="165" t="s">
        <v>1280</v>
      </c>
      <c r="C12" s="177" t="s">
        <v>1281</v>
      </c>
      <c r="D12" s="151" t="s">
        <v>1282</v>
      </c>
      <c r="E12" s="159">
        <v>2</v>
      </c>
      <c r="F12" s="178" t="s">
        <v>1283</v>
      </c>
      <c r="G12" s="179" t="s">
        <v>51</v>
      </c>
      <c r="H12" s="179" t="s">
        <v>1284</v>
      </c>
      <c r="I12" s="176" t="s">
        <v>1285</v>
      </c>
      <c r="J12" s="180" t="s">
        <v>1286</v>
      </c>
      <c r="K12" s="181"/>
    </row>
    <row r="13" spans="1:11" ht="45" customHeight="1" thickBot="1">
      <c r="A13" s="148" t="s">
        <v>1241</v>
      </c>
      <c r="B13" s="158" t="s">
        <v>1247</v>
      </c>
      <c r="C13" s="182" t="s">
        <v>1287</v>
      </c>
      <c r="D13" s="151" t="s">
        <v>1288</v>
      </c>
      <c r="E13" s="159">
        <v>2</v>
      </c>
      <c r="F13" s="153" t="s">
        <v>1289</v>
      </c>
      <c r="G13" s="161" t="s">
        <v>51</v>
      </c>
      <c r="H13" s="161" t="s">
        <v>1290</v>
      </c>
      <c r="I13" s="176" t="s">
        <v>1291</v>
      </c>
      <c r="J13" s="183"/>
      <c r="K13" s="157" t="s">
        <v>1246</v>
      </c>
    </row>
    <row r="14" spans="1:11" ht="45" customHeight="1" thickBot="1">
      <c r="A14" s="148" t="s">
        <v>1241</v>
      </c>
      <c r="B14" s="184" t="s">
        <v>1292</v>
      </c>
      <c r="C14" s="185" t="s">
        <v>1815</v>
      </c>
      <c r="D14" s="151" t="s">
        <v>1294</v>
      </c>
      <c r="E14" s="159">
        <v>2</v>
      </c>
      <c r="F14" s="153" t="s">
        <v>1295</v>
      </c>
      <c r="G14" s="161" t="s">
        <v>358</v>
      </c>
      <c r="H14" s="161" t="s">
        <v>1296</v>
      </c>
      <c r="I14" s="176" t="s">
        <v>1297</v>
      </c>
      <c r="J14" s="183"/>
      <c r="K14" s="157" t="s">
        <v>1246</v>
      </c>
    </row>
    <row r="15" spans="1:11" ht="45" customHeight="1" thickBot="1">
      <c r="A15" s="148" t="s">
        <v>1241</v>
      </c>
      <c r="B15" s="149" t="s">
        <v>39</v>
      </c>
      <c r="C15" s="185" t="s">
        <v>1298</v>
      </c>
      <c r="D15" s="151" t="s">
        <v>1299</v>
      </c>
      <c r="E15" s="159">
        <v>2</v>
      </c>
      <c r="F15" s="153" t="s">
        <v>1300</v>
      </c>
      <c r="G15" s="161" t="s">
        <v>44</v>
      </c>
      <c r="H15" s="161" t="s">
        <v>1301</v>
      </c>
      <c r="I15" s="176" t="s">
        <v>1302</v>
      </c>
      <c r="J15" s="183"/>
      <c r="K15" s="181"/>
    </row>
    <row r="16" spans="1:11" ht="45" customHeight="1" thickBot="1">
      <c r="A16" s="148" t="s">
        <v>1241</v>
      </c>
      <c r="B16" s="158" t="s">
        <v>1247</v>
      </c>
      <c r="C16" s="186" t="s">
        <v>1303</v>
      </c>
      <c r="D16" s="151" t="s">
        <v>1304</v>
      </c>
      <c r="E16" s="159">
        <v>2</v>
      </c>
      <c r="F16" s="187" t="s">
        <v>1305</v>
      </c>
      <c r="G16" s="188" t="s">
        <v>51</v>
      </c>
      <c r="H16" s="189" t="s">
        <v>1306</v>
      </c>
      <c r="I16" s="176" t="s">
        <v>1276</v>
      </c>
      <c r="J16" s="183"/>
      <c r="K16" s="157" t="s">
        <v>1246</v>
      </c>
    </row>
    <row r="17" spans="1:11" ht="45" customHeight="1" thickBot="1">
      <c r="A17" s="148" t="s">
        <v>1241</v>
      </c>
      <c r="B17" s="165" t="s">
        <v>1307</v>
      </c>
      <c r="C17" s="182" t="s">
        <v>1308</v>
      </c>
      <c r="D17" s="151" t="s">
        <v>1309</v>
      </c>
      <c r="E17" s="159">
        <v>2</v>
      </c>
      <c r="F17" s="190" t="s">
        <v>1310</v>
      </c>
      <c r="G17" s="191" t="s">
        <v>44</v>
      </c>
      <c r="H17" s="191" t="s">
        <v>1311</v>
      </c>
      <c r="I17" s="176" t="s">
        <v>1312</v>
      </c>
      <c r="J17" s="192" t="s">
        <v>1313</v>
      </c>
      <c r="K17" s="193" t="s">
        <v>1314</v>
      </c>
    </row>
    <row r="18" spans="1:11" ht="45" customHeight="1" thickBot="1">
      <c r="A18" s="148" t="s">
        <v>1241</v>
      </c>
      <c r="B18" s="184" t="s">
        <v>1292</v>
      </c>
      <c r="C18" s="182" t="s">
        <v>1315</v>
      </c>
      <c r="D18" s="151" t="s">
        <v>1316</v>
      </c>
      <c r="E18" s="159">
        <v>2</v>
      </c>
      <c r="F18" s="194" t="s">
        <v>1317</v>
      </c>
      <c r="G18" s="161" t="s">
        <v>44</v>
      </c>
      <c r="H18" s="161" t="s">
        <v>1318</v>
      </c>
      <c r="I18" s="176" t="s">
        <v>1319</v>
      </c>
      <c r="J18" s="183"/>
      <c r="K18" s="181"/>
    </row>
    <row r="19" spans="1:11" ht="45" customHeight="1" thickBot="1">
      <c r="A19" s="148" t="s">
        <v>1241</v>
      </c>
      <c r="B19" s="184" t="s">
        <v>1292</v>
      </c>
      <c r="C19" s="195" t="s">
        <v>1320</v>
      </c>
      <c r="D19" s="151" t="s">
        <v>1321</v>
      </c>
      <c r="E19" s="159">
        <v>2</v>
      </c>
      <c r="F19" s="196" t="s">
        <v>1322</v>
      </c>
      <c r="G19" s="161" t="s">
        <v>44</v>
      </c>
      <c r="H19" s="197" t="s">
        <v>1323</v>
      </c>
      <c r="I19" s="198" t="s">
        <v>1324</v>
      </c>
      <c r="J19" s="183"/>
      <c r="K19" s="181"/>
    </row>
    <row r="20" spans="1:11" ht="45" customHeight="1" thickBot="1">
      <c r="A20" s="148" t="s">
        <v>1241</v>
      </c>
      <c r="B20" s="149" t="s">
        <v>39</v>
      </c>
      <c r="C20" s="199" t="s">
        <v>1325</v>
      </c>
      <c r="D20" s="151" t="s">
        <v>1326</v>
      </c>
      <c r="E20" s="159">
        <v>2</v>
      </c>
      <c r="F20" s="200" t="s">
        <v>1327</v>
      </c>
      <c r="G20" s="161" t="s">
        <v>39</v>
      </c>
      <c r="H20" s="197" t="s">
        <v>1328</v>
      </c>
      <c r="I20" s="198" t="s">
        <v>1329</v>
      </c>
      <c r="J20" s="183"/>
      <c r="K20" s="181"/>
    </row>
    <row r="21" spans="1:11" ht="45" customHeight="1" thickBot="1">
      <c r="A21" s="148" t="s">
        <v>1241</v>
      </c>
      <c r="B21" s="201" t="s">
        <v>1330</v>
      </c>
      <c r="C21" s="199" t="s">
        <v>1331</v>
      </c>
      <c r="D21" s="151" t="s">
        <v>1332</v>
      </c>
      <c r="E21" s="159">
        <v>2</v>
      </c>
      <c r="F21" s="153" t="s">
        <v>1333</v>
      </c>
      <c r="G21" s="161" t="s">
        <v>51</v>
      </c>
      <c r="H21" s="154" t="s">
        <v>1334</v>
      </c>
      <c r="I21" s="198" t="s">
        <v>1335</v>
      </c>
      <c r="J21" s="202" t="s">
        <v>1336</v>
      </c>
      <c r="K21" s="203" t="s">
        <v>1337</v>
      </c>
    </row>
    <row r="22" spans="1:11" ht="45" customHeight="1" thickBot="1">
      <c r="A22" s="148" t="s">
        <v>1241</v>
      </c>
      <c r="B22" s="149" t="s">
        <v>39</v>
      </c>
      <c r="C22" s="199" t="s">
        <v>1338</v>
      </c>
      <c r="D22" s="151" t="s">
        <v>1339</v>
      </c>
      <c r="E22" s="159">
        <v>2</v>
      </c>
      <c r="F22" s="194" t="s">
        <v>1340</v>
      </c>
      <c r="G22" s="161" t="s">
        <v>51</v>
      </c>
      <c r="H22" s="197" t="s">
        <v>1341</v>
      </c>
      <c r="I22" s="151" t="s">
        <v>1342</v>
      </c>
      <c r="J22" s="183"/>
      <c r="K22" s="157" t="s">
        <v>1246</v>
      </c>
    </row>
    <row r="23" spans="1:11" ht="45" customHeight="1" thickBot="1">
      <c r="A23" s="148" t="s">
        <v>1241</v>
      </c>
      <c r="B23" s="149" t="s">
        <v>39</v>
      </c>
      <c r="C23" s="204" t="s">
        <v>1343</v>
      </c>
      <c r="D23" s="151" t="s">
        <v>1344</v>
      </c>
      <c r="E23" s="159">
        <v>2</v>
      </c>
      <c r="F23" s="205" t="s">
        <v>1345</v>
      </c>
      <c r="G23" s="206" t="s">
        <v>44</v>
      </c>
      <c r="H23" s="206" t="s">
        <v>1346</v>
      </c>
      <c r="I23" s="198" t="s">
        <v>1347</v>
      </c>
      <c r="J23" s="156"/>
      <c r="K23" s="162"/>
    </row>
    <row r="24" spans="1:11" ht="45" customHeight="1" thickBot="1">
      <c r="A24" s="148" t="s">
        <v>1241</v>
      </c>
      <c r="B24" s="149" t="s">
        <v>39</v>
      </c>
      <c r="C24" s="199" t="s">
        <v>1348</v>
      </c>
      <c r="D24" s="151" t="s">
        <v>1349</v>
      </c>
      <c r="E24" s="207">
        <v>2</v>
      </c>
      <c r="F24" s="208" t="s">
        <v>1350</v>
      </c>
      <c r="G24" s="197" t="s">
        <v>302</v>
      </c>
      <c r="H24" s="209" t="s">
        <v>1351</v>
      </c>
      <c r="I24" s="198" t="s">
        <v>1352</v>
      </c>
      <c r="J24" s="183"/>
      <c r="K24" s="157" t="s">
        <v>1246</v>
      </c>
    </row>
    <row r="25" spans="1:11" ht="45" customHeight="1">
      <c r="A25" s="148" t="s">
        <v>1241</v>
      </c>
      <c r="B25" s="210"/>
      <c r="C25" s="204"/>
      <c r="D25" s="172"/>
      <c r="E25" s="207"/>
      <c r="I25" s="176"/>
      <c r="J25" s="183"/>
      <c r="K25" s="181"/>
    </row>
    <row r="26" spans="1:11" ht="45" customHeight="1" thickBot="1">
      <c r="A26" s="148" t="s">
        <v>1241</v>
      </c>
      <c r="B26" s="210" t="s">
        <v>1353</v>
      </c>
      <c r="C26" s="204" t="s">
        <v>1354</v>
      </c>
      <c r="D26" s="172" t="s">
        <v>1355</v>
      </c>
      <c r="E26" s="207">
        <v>1</v>
      </c>
      <c r="F26" s="172"/>
      <c r="G26" s="172"/>
      <c r="H26" s="172"/>
      <c r="I26" s="176"/>
      <c r="J26" s="183"/>
      <c r="K26" s="181"/>
    </row>
    <row r="27" spans="1:11" ht="45" customHeight="1" thickBot="1">
      <c r="A27" s="148" t="s">
        <v>1241</v>
      </c>
      <c r="B27" s="149" t="s">
        <v>39</v>
      </c>
      <c r="C27" s="204" t="s">
        <v>1356</v>
      </c>
      <c r="D27" s="211" t="s">
        <v>1357</v>
      </c>
      <c r="E27" s="207">
        <v>1</v>
      </c>
      <c r="F27" s="172" t="s">
        <v>1358</v>
      </c>
      <c r="G27" s="172"/>
      <c r="H27" s="172"/>
      <c r="I27" s="176"/>
      <c r="J27" s="183"/>
      <c r="K27" s="181"/>
    </row>
    <row r="28" spans="1:11" ht="45" customHeight="1" thickBot="1">
      <c r="A28" s="148" t="s">
        <v>1241</v>
      </c>
      <c r="B28" s="149" t="s">
        <v>39</v>
      </c>
      <c r="C28" s="204" t="s">
        <v>1359</v>
      </c>
      <c r="D28" s="212" t="s">
        <v>1360</v>
      </c>
      <c r="E28" s="207">
        <v>1</v>
      </c>
      <c r="F28" s="172" t="s">
        <v>1358</v>
      </c>
      <c r="G28" s="172"/>
      <c r="H28" s="172"/>
      <c r="I28" s="176"/>
      <c r="J28" s="183"/>
      <c r="K28" s="181"/>
    </row>
    <row r="29" spans="1:11" ht="45" customHeight="1">
      <c r="A29" s="148" t="s">
        <v>1241</v>
      </c>
      <c r="B29" s="210"/>
      <c r="C29" s="164"/>
      <c r="D29" s="172"/>
      <c r="E29" s="207"/>
      <c r="F29" s="172"/>
      <c r="G29" s="172"/>
      <c r="H29" s="172"/>
      <c r="I29" s="176"/>
      <c r="J29" s="183"/>
      <c r="K29" s="181"/>
    </row>
    <row r="30" spans="1:11" ht="45" customHeight="1">
      <c r="A30" s="148" t="s">
        <v>1241</v>
      </c>
      <c r="B30" s="210"/>
      <c r="C30" s="204"/>
      <c r="D30" s="172"/>
      <c r="E30" s="207"/>
      <c r="F30" s="172"/>
      <c r="G30" s="172"/>
      <c r="H30" s="172"/>
      <c r="I30" s="176"/>
      <c r="J30" s="183"/>
      <c r="K30" s="181"/>
    </row>
    <row r="31" spans="1:11" ht="45" customHeight="1" thickBot="1">
      <c r="A31" s="213" t="s">
        <v>1241</v>
      </c>
      <c r="B31" s="214"/>
      <c r="C31" s="215"/>
      <c r="D31" s="216"/>
      <c r="E31" s="217"/>
      <c r="F31" s="216"/>
      <c r="G31" s="216"/>
      <c r="H31" s="216"/>
      <c r="I31" s="218"/>
      <c r="J31" s="219"/>
      <c r="K31" s="220"/>
    </row>
    <row r="32" spans="1:11" ht="45" customHeight="1">
      <c r="A32" s="221" t="s">
        <v>1361</v>
      </c>
      <c r="B32" s="222"/>
      <c r="C32" s="223" t="s">
        <v>74</v>
      </c>
      <c r="D32" s="142" t="s">
        <v>1362</v>
      </c>
      <c r="E32" s="224">
        <v>1</v>
      </c>
      <c r="F32" s="225" t="s">
        <v>1363</v>
      </c>
      <c r="G32" s="225" t="s">
        <v>44</v>
      </c>
      <c r="H32" s="225" t="s">
        <v>1364</v>
      </c>
      <c r="I32" s="226"/>
      <c r="J32" s="227"/>
      <c r="K32" s="228"/>
    </row>
    <row r="33" spans="1:11" ht="45" customHeight="1">
      <c r="A33" s="148" t="s">
        <v>1361</v>
      </c>
      <c r="B33" s="229"/>
      <c r="C33" s="164" t="s">
        <v>40</v>
      </c>
      <c r="D33" s="230" t="s">
        <v>1362</v>
      </c>
      <c r="E33" s="159">
        <v>1</v>
      </c>
      <c r="F33" s="230" t="s">
        <v>1365</v>
      </c>
      <c r="G33" s="230" t="s">
        <v>51</v>
      </c>
      <c r="H33" s="230" t="s">
        <v>1366</v>
      </c>
      <c r="I33" s="155"/>
      <c r="J33" s="156"/>
      <c r="K33" s="162"/>
    </row>
    <row r="34" spans="1:11" ht="45" customHeight="1">
      <c r="A34" s="148" t="s">
        <v>1361</v>
      </c>
      <c r="B34" s="229" t="s">
        <v>1367</v>
      </c>
      <c r="C34" s="164" t="s">
        <v>1368</v>
      </c>
      <c r="D34" s="151" t="s">
        <v>1369</v>
      </c>
      <c r="E34" s="159">
        <v>5</v>
      </c>
      <c r="F34" s="230" t="s">
        <v>1370</v>
      </c>
      <c r="G34" s="230" t="s">
        <v>51</v>
      </c>
      <c r="H34" s="230" t="s">
        <v>1371</v>
      </c>
      <c r="I34" s="155"/>
      <c r="J34" s="156" t="s">
        <v>1372</v>
      </c>
      <c r="K34" s="162"/>
    </row>
    <row r="35" spans="1:11" ht="45" customHeight="1">
      <c r="A35" s="148" t="s">
        <v>1361</v>
      </c>
      <c r="B35" s="229" t="s">
        <v>1373</v>
      </c>
      <c r="C35" s="164" t="s">
        <v>1374</v>
      </c>
      <c r="D35" s="151" t="s">
        <v>1375</v>
      </c>
      <c r="E35" s="159">
        <v>6</v>
      </c>
      <c r="F35" s="230" t="s">
        <v>1376</v>
      </c>
      <c r="G35" s="230" t="s">
        <v>51</v>
      </c>
      <c r="H35" s="230" t="s">
        <v>1377</v>
      </c>
      <c r="I35" s="155"/>
      <c r="J35" s="156" t="s">
        <v>1378</v>
      </c>
      <c r="K35" s="162"/>
    </row>
    <row r="36" spans="1:11" ht="45" customHeight="1">
      <c r="A36" s="148" t="s">
        <v>1361</v>
      </c>
      <c r="B36" s="229" t="s">
        <v>1379</v>
      </c>
      <c r="C36" s="164" t="s">
        <v>1380</v>
      </c>
      <c r="D36" s="231" t="s">
        <v>1381</v>
      </c>
      <c r="E36" s="159">
        <v>4</v>
      </c>
      <c r="F36" s="230" t="s">
        <v>1382</v>
      </c>
      <c r="G36" s="230" t="s">
        <v>51</v>
      </c>
      <c r="H36" s="230" t="s">
        <v>1383</v>
      </c>
      <c r="I36" s="155"/>
      <c r="J36" s="156"/>
      <c r="K36" s="162"/>
    </row>
    <row r="37" spans="1:11" ht="45" customHeight="1">
      <c r="A37" s="148" t="s">
        <v>1361</v>
      </c>
      <c r="B37" s="229"/>
      <c r="C37" s="164" t="s">
        <v>1384</v>
      </c>
      <c r="D37" s="231" t="s">
        <v>1385</v>
      </c>
      <c r="E37" s="159">
        <v>1</v>
      </c>
      <c r="F37" s="230" t="s">
        <v>1386</v>
      </c>
      <c r="G37" s="230" t="s">
        <v>51</v>
      </c>
      <c r="H37" s="230" t="s">
        <v>1387</v>
      </c>
      <c r="I37" s="155"/>
      <c r="J37" s="156" t="s">
        <v>1388</v>
      </c>
      <c r="K37" s="162"/>
    </row>
    <row r="38" spans="1:11" ht="45" customHeight="1">
      <c r="A38" s="148" t="s">
        <v>1640</v>
      </c>
      <c r="B38" s="229"/>
      <c r="C38" s="164" t="s">
        <v>1789</v>
      </c>
      <c r="D38" s="746" t="s">
        <v>1790</v>
      </c>
      <c r="E38" s="159">
        <v>3</v>
      </c>
      <c r="F38" s="230" t="s">
        <v>1791</v>
      </c>
      <c r="G38" s="230" t="s">
        <v>1640</v>
      </c>
      <c r="H38" s="230" t="s">
        <v>1792</v>
      </c>
      <c r="I38" s="155"/>
      <c r="J38" s="156"/>
      <c r="K38" s="162"/>
    </row>
    <row r="39" spans="1:11" ht="45" customHeight="1">
      <c r="A39" s="148" t="s">
        <v>1640</v>
      </c>
      <c r="B39" s="229"/>
      <c r="C39" s="164" t="s">
        <v>1793</v>
      </c>
      <c r="D39" s="746" t="s">
        <v>1794</v>
      </c>
      <c r="E39" s="159">
        <v>1</v>
      </c>
      <c r="F39" s="230" t="s">
        <v>1795</v>
      </c>
      <c r="G39" s="230" t="s">
        <v>1640</v>
      </c>
      <c r="H39" s="230" t="s">
        <v>1796</v>
      </c>
      <c r="I39" s="155"/>
      <c r="J39" s="156"/>
      <c r="K39" s="162"/>
    </row>
    <row r="40" spans="1:11" ht="45" customHeight="1">
      <c r="A40" s="148" t="s">
        <v>1640</v>
      </c>
      <c r="B40" s="229"/>
      <c r="C40" s="164" t="s">
        <v>1797</v>
      </c>
      <c r="D40" s="230" t="s">
        <v>1798</v>
      </c>
      <c r="E40" s="159">
        <v>2</v>
      </c>
      <c r="F40" s="230" t="s">
        <v>1799</v>
      </c>
      <c r="G40" s="230" t="s">
        <v>1640</v>
      </c>
      <c r="H40" s="230" t="s">
        <v>1800</v>
      </c>
      <c r="I40" s="155"/>
      <c r="J40" s="156"/>
      <c r="K40" s="162"/>
    </row>
    <row r="41" spans="1:11" ht="45" customHeight="1">
      <c r="A41" s="148" t="s">
        <v>1640</v>
      </c>
      <c r="B41" s="229"/>
      <c r="C41" s="164" t="s">
        <v>1801</v>
      </c>
      <c r="D41" s="230" t="s">
        <v>1802</v>
      </c>
      <c r="E41" s="159">
        <v>1</v>
      </c>
      <c r="F41" s="230" t="s">
        <v>1803</v>
      </c>
      <c r="G41" s="230" t="s">
        <v>1640</v>
      </c>
      <c r="H41" s="230" t="s">
        <v>1804</v>
      </c>
      <c r="I41" s="155"/>
      <c r="J41" s="156"/>
      <c r="K41" s="162"/>
    </row>
    <row r="42" spans="1:11" ht="45" customHeight="1">
      <c r="A42" s="148" t="s">
        <v>1640</v>
      </c>
      <c r="B42" s="232"/>
      <c r="C42" s="204" t="s">
        <v>1805</v>
      </c>
      <c r="D42" s="172" t="s">
        <v>1806</v>
      </c>
      <c r="E42" s="207">
        <v>2</v>
      </c>
      <c r="F42" s="172" t="s">
        <v>1807</v>
      </c>
      <c r="G42" s="230" t="s">
        <v>1640</v>
      </c>
      <c r="H42" s="172" t="s">
        <v>1808</v>
      </c>
      <c r="I42" s="176"/>
      <c r="J42" s="183"/>
      <c r="K42" s="181"/>
    </row>
    <row r="43" spans="1:11" ht="45" customHeight="1" thickBot="1">
      <c r="A43" s="213" t="s">
        <v>1389</v>
      </c>
      <c r="B43" s="214"/>
      <c r="C43" s="215" t="s">
        <v>1390</v>
      </c>
      <c r="D43" s="216" t="s">
        <v>1391</v>
      </c>
      <c r="E43" s="217">
        <v>2</v>
      </c>
      <c r="F43" s="216" t="s">
        <v>1392</v>
      </c>
      <c r="G43" s="216" t="s">
        <v>1389</v>
      </c>
      <c r="H43" s="216" t="s">
        <v>1393</v>
      </c>
      <c r="I43" s="218"/>
      <c r="J43" s="219"/>
      <c r="K43" s="220"/>
    </row>
    <row r="44" spans="1:11" ht="45" customHeight="1" thickBot="1">
      <c r="A44" s="221" t="s">
        <v>1394</v>
      </c>
      <c r="B44" s="224"/>
      <c r="C44" s="223" t="s">
        <v>1395</v>
      </c>
      <c r="D44" s="225" t="s">
        <v>1396</v>
      </c>
      <c r="E44" s="224">
        <v>8</v>
      </c>
      <c r="F44" s="225" t="s">
        <v>1397</v>
      </c>
      <c r="G44" s="225" t="s">
        <v>1361</v>
      </c>
      <c r="H44" s="225" t="s">
        <v>1397</v>
      </c>
      <c r="I44" s="226" t="s">
        <v>1398</v>
      </c>
      <c r="J44" s="227" t="s">
        <v>1399</v>
      </c>
      <c r="K44" s="228" t="s">
        <v>1400</v>
      </c>
    </row>
    <row r="45" spans="1:11" ht="45" customHeight="1" thickBot="1">
      <c r="A45" s="148" t="s">
        <v>1394</v>
      </c>
      <c r="B45" s="159"/>
      <c r="C45" s="233" t="s">
        <v>1401</v>
      </c>
      <c r="D45" s="233" t="s">
        <v>1397</v>
      </c>
      <c r="E45" s="159">
        <v>2</v>
      </c>
      <c r="F45" s="233" t="s">
        <v>1402</v>
      </c>
      <c r="G45" s="233" t="s">
        <v>1361</v>
      </c>
      <c r="H45" s="233" t="s">
        <v>1403</v>
      </c>
      <c r="I45" s="155" t="s">
        <v>1397</v>
      </c>
      <c r="J45" s="156" t="s">
        <v>1397</v>
      </c>
      <c r="K45" s="228" t="s">
        <v>1400</v>
      </c>
    </row>
    <row r="46" spans="1:11" ht="45" customHeight="1">
      <c r="A46" s="148" t="s">
        <v>1394</v>
      </c>
      <c r="B46" s="159"/>
      <c r="C46" s="233" t="s">
        <v>1404</v>
      </c>
      <c r="D46" s="233" t="s">
        <v>1405</v>
      </c>
      <c r="E46" s="159"/>
      <c r="F46" s="233" t="s">
        <v>1397</v>
      </c>
      <c r="G46" s="233" t="s">
        <v>1406</v>
      </c>
      <c r="H46" s="233" t="s">
        <v>1397</v>
      </c>
      <c r="I46" s="155" t="s">
        <v>1407</v>
      </c>
      <c r="J46" s="156" t="s">
        <v>1408</v>
      </c>
      <c r="K46" s="228" t="s">
        <v>1400</v>
      </c>
    </row>
    <row r="47" spans="1:11" ht="45" customHeight="1" thickBot="1">
      <c r="A47" s="213" t="s">
        <v>1394</v>
      </c>
      <c r="B47" s="217"/>
      <c r="C47" s="234"/>
      <c r="D47" s="234"/>
      <c r="E47" s="217"/>
      <c r="F47" s="234"/>
      <c r="G47" s="234"/>
      <c r="H47" s="234"/>
      <c r="I47" s="218"/>
      <c r="J47" s="219"/>
      <c r="K47" s="220"/>
    </row>
    <row r="48" spans="1:11" ht="45" customHeight="1">
      <c r="A48" s="221" t="s">
        <v>1409</v>
      </c>
      <c r="B48" s="224"/>
      <c r="C48" s="235"/>
      <c r="D48" s="235"/>
      <c r="E48" s="224"/>
      <c r="F48" s="235"/>
      <c r="G48" s="235"/>
      <c r="H48" s="235"/>
      <c r="I48" s="226"/>
      <c r="J48" s="227"/>
      <c r="K48" s="228"/>
    </row>
    <row r="49" spans="1:11" ht="45" customHeight="1" thickBot="1">
      <c r="A49" s="213" t="s">
        <v>1409</v>
      </c>
      <c r="B49" s="217"/>
      <c r="C49" s="234"/>
      <c r="D49" s="234"/>
      <c r="E49" s="217"/>
      <c r="F49" s="234"/>
      <c r="G49" s="234"/>
      <c r="H49" s="234"/>
      <c r="I49" s="218"/>
      <c r="J49" s="219"/>
      <c r="K49" s="220"/>
    </row>
    <row r="50" spans="1:11" ht="45" customHeight="1">
      <c r="A50" s="236" t="s">
        <v>1410</v>
      </c>
      <c r="B50" s="224"/>
      <c r="C50" s="235"/>
      <c r="D50" s="237"/>
      <c r="E50" s="224"/>
      <c r="F50" s="237"/>
      <c r="G50" s="235"/>
      <c r="H50" s="235"/>
      <c r="I50" s="226"/>
      <c r="J50" s="227"/>
      <c r="K50" s="228"/>
    </row>
    <row r="51" spans="1:11" ht="45" customHeight="1">
      <c r="A51" s="238" t="s">
        <v>1410</v>
      </c>
      <c r="B51" s="159"/>
      <c r="C51" s="239"/>
      <c r="D51" s="240"/>
      <c r="E51" s="159"/>
      <c r="F51" s="240"/>
      <c r="G51" s="239"/>
      <c r="H51" s="239"/>
      <c r="I51" s="241"/>
      <c r="J51" s="242"/>
      <c r="K51" s="243"/>
    </row>
    <row r="52" spans="1:11" ht="45" customHeight="1">
      <c r="A52" s="238" t="s">
        <v>1410</v>
      </c>
      <c r="B52" s="159"/>
      <c r="C52" s="239"/>
      <c r="D52" s="240"/>
      <c r="E52" s="159"/>
      <c r="F52" s="244"/>
      <c r="G52" s="245"/>
      <c r="H52" s="245"/>
      <c r="I52" s="246"/>
      <c r="J52" s="247"/>
      <c r="K52" s="248"/>
    </row>
    <row r="53" spans="1:11" ht="45" customHeight="1" thickBot="1">
      <c r="A53" s="249" t="s">
        <v>1410</v>
      </c>
      <c r="B53" s="217"/>
      <c r="C53" s="250"/>
      <c r="D53" s="251"/>
      <c r="E53" s="217"/>
      <c r="F53" s="252"/>
      <c r="G53" s="253"/>
      <c r="H53" s="253"/>
      <c r="I53" s="254"/>
      <c r="J53" s="255"/>
      <c r="K53" s="256"/>
    </row>
    <row r="54" spans="1:11" s="266" customFormat="1" ht="45" customHeight="1" thickBot="1">
      <c r="A54" s="257">
        <v>42839</v>
      </c>
      <c r="B54" s="258">
        <v>42840</v>
      </c>
      <c r="C54" s="257">
        <v>42841</v>
      </c>
      <c r="D54" s="259"/>
      <c r="E54" s="260"/>
      <c r="F54" s="261" t="s">
        <v>1411</v>
      </c>
      <c r="G54" s="262"/>
      <c r="H54" s="262" t="s">
        <v>1412</v>
      </c>
      <c r="I54" s="263" t="s">
        <v>1413</v>
      </c>
      <c r="J54" s="264" t="s">
        <v>1414</v>
      </c>
      <c r="K54" s="265" t="s">
        <v>1415</v>
      </c>
    </row>
    <row r="55" spans="1:11" ht="45" customHeight="1" thickBot="1">
      <c r="A55" s="267" t="s">
        <v>1416</v>
      </c>
      <c r="B55" s="267" t="s">
        <v>1416</v>
      </c>
      <c r="C55" s="267" t="s">
        <v>1416</v>
      </c>
      <c r="D55" s="268" t="s">
        <v>1417</v>
      </c>
      <c r="E55" s="269"/>
      <c r="F55" s="270"/>
      <c r="G55" s="271"/>
      <c r="H55" s="271"/>
      <c r="I55" s="272"/>
      <c r="J55" s="273"/>
      <c r="K55" s="274"/>
    </row>
    <row r="56" spans="1:11" ht="45" customHeight="1" thickBot="1">
      <c r="A56" s="267" t="s">
        <v>1416</v>
      </c>
      <c r="B56" s="267" t="s">
        <v>1416</v>
      </c>
      <c r="C56" s="275" t="s">
        <v>1418</v>
      </c>
      <c r="D56" s="276" t="s">
        <v>1419</v>
      </c>
      <c r="E56" s="269"/>
      <c r="F56" s="270"/>
      <c r="G56" s="271"/>
      <c r="H56" s="271"/>
      <c r="I56" s="272"/>
      <c r="J56" s="273"/>
      <c r="K56" s="274"/>
    </row>
    <row r="57" spans="1:11" ht="45" customHeight="1" thickBot="1">
      <c r="A57" s="277" t="s">
        <v>1356</v>
      </c>
      <c r="B57" s="267" t="s">
        <v>1416</v>
      </c>
      <c r="C57" s="278" t="s">
        <v>1356</v>
      </c>
      <c r="D57" s="279" t="s">
        <v>1420</v>
      </c>
      <c r="E57" s="159"/>
      <c r="F57" s="240"/>
      <c r="G57" s="239"/>
      <c r="H57" s="239"/>
      <c r="I57" s="241"/>
      <c r="J57" s="242"/>
      <c r="K57" s="243"/>
    </row>
    <row r="58" spans="1:11" ht="45" customHeight="1" thickBot="1">
      <c r="A58" s="280" t="s">
        <v>1416</v>
      </c>
      <c r="B58" s="267" t="s">
        <v>1416</v>
      </c>
      <c r="C58" s="280" t="s">
        <v>1416</v>
      </c>
      <c r="D58" s="279" t="s">
        <v>1421</v>
      </c>
      <c r="E58" s="159"/>
      <c r="F58" s="240"/>
      <c r="G58" s="239"/>
      <c r="H58" s="239"/>
      <c r="I58" s="241"/>
      <c r="J58" s="242"/>
      <c r="K58" s="243"/>
    </row>
    <row r="59" spans="1:11" ht="45" customHeight="1" thickTop="1" thickBot="1">
      <c r="A59" s="267" t="s">
        <v>1416</v>
      </c>
      <c r="B59" s="267" t="s">
        <v>1416</v>
      </c>
      <c r="C59" s="280" t="s">
        <v>1416</v>
      </c>
      <c r="D59" s="281" t="s">
        <v>1422</v>
      </c>
      <c r="E59" s="159"/>
      <c r="F59" s="240"/>
      <c r="G59" s="239"/>
      <c r="H59" s="239"/>
      <c r="I59" s="241"/>
      <c r="J59" s="242"/>
      <c r="K59" s="243"/>
    </row>
    <row r="60" spans="1:11" ht="45" customHeight="1" thickBot="1">
      <c r="A60" s="280" t="s">
        <v>1416</v>
      </c>
      <c r="B60" s="267" t="s">
        <v>1416</v>
      </c>
      <c r="C60" s="282" t="s">
        <v>1423</v>
      </c>
      <c r="D60" s="281" t="s">
        <v>1424</v>
      </c>
      <c r="E60" s="159"/>
      <c r="F60" s="244"/>
      <c r="G60" s="245"/>
      <c r="H60" s="245"/>
      <c r="I60" s="246"/>
      <c r="J60" s="283"/>
      <c r="K60" s="248"/>
    </row>
    <row r="61" spans="1:11" ht="45" customHeight="1" thickTop="1" thickBot="1">
      <c r="A61" s="282" t="s">
        <v>1423</v>
      </c>
      <c r="B61" s="267" t="s">
        <v>1416</v>
      </c>
      <c r="C61" s="267" t="s">
        <v>1416</v>
      </c>
      <c r="D61" s="284" t="s">
        <v>1425</v>
      </c>
      <c r="E61" s="159"/>
      <c r="F61" s="244"/>
      <c r="G61" s="245"/>
      <c r="H61" s="245"/>
      <c r="I61" s="246"/>
      <c r="J61" s="283"/>
      <c r="K61" s="248"/>
    </row>
    <row r="62" spans="1:11" ht="45" customHeight="1" thickTop="1">
      <c r="A62" s="238" t="s">
        <v>1426</v>
      </c>
      <c r="B62" s="159"/>
      <c r="C62" s="239"/>
      <c r="D62" s="240"/>
      <c r="E62" s="159"/>
      <c r="F62" s="244"/>
      <c r="G62" s="245"/>
      <c r="H62" s="245"/>
      <c r="I62" s="246"/>
      <c r="J62" s="283"/>
      <c r="K62" s="248"/>
    </row>
    <row r="63" spans="1:11" ht="45" customHeight="1">
      <c r="A63" s="238" t="s">
        <v>1426</v>
      </c>
      <c r="B63" s="159"/>
      <c r="C63" s="239"/>
      <c r="D63" s="240"/>
      <c r="E63" s="159"/>
      <c r="F63" s="240"/>
      <c r="G63" s="239"/>
      <c r="H63" s="239"/>
      <c r="I63" s="241"/>
      <c r="J63" s="242"/>
      <c r="K63" s="243"/>
    </row>
    <row r="64" spans="1:11" ht="45" customHeight="1">
      <c r="A64" s="238" t="s">
        <v>1426</v>
      </c>
      <c r="B64" s="159"/>
      <c r="C64" s="239"/>
      <c r="D64" s="240"/>
      <c r="E64" s="159"/>
      <c r="F64" s="244"/>
      <c r="G64" s="245"/>
      <c r="H64" s="245"/>
      <c r="I64" s="246"/>
      <c r="J64" s="247"/>
      <c r="K64" s="248"/>
    </row>
    <row r="65" spans="1:11" ht="45" customHeight="1">
      <c r="A65" s="238" t="s">
        <v>1426</v>
      </c>
      <c r="B65" s="159"/>
      <c r="C65" s="239"/>
      <c r="D65" s="240"/>
      <c r="E65" s="159"/>
      <c r="F65" s="244"/>
      <c r="G65" s="245"/>
      <c r="H65" s="245"/>
      <c r="I65" s="246"/>
      <c r="J65" s="247"/>
      <c r="K65" s="248"/>
    </row>
    <row r="66" spans="1:11" ht="45" customHeight="1">
      <c r="A66" s="238" t="s">
        <v>1426</v>
      </c>
      <c r="B66" s="159"/>
      <c r="C66" s="239"/>
      <c r="D66" s="240"/>
      <c r="E66" s="159"/>
      <c r="F66" s="244"/>
      <c r="G66" s="245"/>
      <c r="H66" s="245"/>
      <c r="I66" s="246"/>
      <c r="J66" s="247"/>
      <c r="K66" s="248"/>
    </row>
    <row r="67" spans="1:11" ht="45" customHeight="1">
      <c r="A67" s="238" t="s">
        <v>1426</v>
      </c>
      <c r="B67" s="159"/>
      <c r="C67" s="239"/>
      <c r="D67" s="240"/>
      <c r="E67" s="159"/>
      <c r="F67" s="244"/>
      <c r="G67" s="245"/>
      <c r="H67" s="245"/>
      <c r="I67" s="246"/>
      <c r="J67" s="247"/>
      <c r="K67" s="248"/>
    </row>
    <row r="68" spans="1:11" ht="45" customHeight="1">
      <c r="A68" s="238" t="s">
        <v>1426</v>
      </c>
      <c r="B68" s="159"/>
      <c r="C68" s="239"/>
      <c r="D68" s="240"/>
      <c r="E68" s="159"/>
      <c r="F68" s="244"/>
      <c r="G68" s="245"/>
      <c r="H68" s="245"/>
      <c r="I68" s="246"/>
      <c r="J68" s="247"/>
      <c r="K68" s="248"/>
    </row>
    <row r="69" spans="1:11" ht="45" customHeight="1">
      <c r="A69" s="238" t="s">
        <v>1426</v>
      </c>
      <c r="B69" s="159"/>
      <c r="C69" s="239"/>
      <c r="D69" s="240"/>
      <c r="E69" s="159"/>
      <c r="F69" s="244"/>
      <c r="G69" s="245"/>
      <c r="H69" s="245"/>
      <c r="I69" s="246"/>
      <c r="J69" s="247"/>
      <c r="K69" s="248"/>
    </row>
    <row r="70" spans="1:11" ht="45" customHeight="1">
      <c r="A70" s="238" t="s">
        <v>1426</v>
      </c>
      <c r="B70" s="159"/>
      <c r="C70" s="239"/>
      <c r="D70" s="240"/>
      <c r="E70" s="159"/>
      <c r="F70" s="244"/>
      <c r="G70" s="245"/>
      <c r="H70" s="245"/>
      <c r="I70" s="246"/>
      <c r="J70" s="247"/>
      <c r="K70" s="285"/>
    </row>
    <row r="71" spans="1:11" ht="45" customHeight="1">
      <c r="A71" s="238" t="s">
        <v>1426</v>
      </c>
      <c r="B71" s="159"/>
      <c r="C71" s="233"/>
      <c r="D71" s="286"/>
      <c r="E71" s="159"/>
      <c r="F71" s="233"/>
      <c r="G71" s="233"/>
      <c r="H71" s="233"/>
      <c r="I71" s="155"/>
      <c r="J71" s="156"/>
      <c r="K71" s="162"/>
    </row>
    <row r="72" spans="1:11" ht="45" customHeight="1" thickBot="1">
      <c r="A72" s="287"/>
      <c r="B72" s="207"/>
      <c r="C72" s="288"/>
      <c r="D72" s="288"/>
      <c r="E72" s="207"/>
      <c r="F72" s="288"/>
      <c r="G72" s="288"/>
      <c r="H72" s="288"/>
      <c r="I72" s="176"/>
      <c r="J72" s="183"/>
      <c r="K72" s="181"/>
    </row>
    <row r="73" spans="1:11" ht="45" customHeight="1" thickBot="1">
      <c r="A73" s="289"/>
      <c r="B73" s="290"/>
      <c r="C73" s="291"/>
      <c r="D73" s="291"/>
      <c r="E73" s="290"/>
      <c r="F73" s="291"/>
      <c r="G73" s="291"/>
      <c r="H73" s="291"/>
      <c r="I73" s="292"/>
      <c r="J73" s="293"/>
      <c r="K73" s="294"/>
    </row>
    <row r="74" spans="1:11" ht="45" customHeight="1">
      <c r="A74" s="295" t="s">
        <v>1427</v>
      </c>
      <c r="B74" s="296"/>
      <c r="C74" s="297"/>
      <c r="D74" s="298"/>
      <c r="E74" s="296"/>
      <c r="F74" s="299" t="s">
        <v>1428</v>
      </c>
      <c r="G74" s="300" t="s">
        <v>39</v>
      </c>
      <c r="H74" s="301" t="s">
        <v>1429</v>
      </c>
      <c r="I74" s="241" t="s">
        <v>1430</v>
      </c>
      <c r="J74" s="302"/>
      <c r="K74" s="303" t="s">
        <v>1431</v>
      </c>
    </row>
    <row r="75" spans="1:11" ht="45" customHeight="1">
      <c r="A75" s="304"/>
      <c r="B75" s="159"/>
      <c r="C75" s="305"/>
      <c r="D75" s="305"/>
      <c r="E75" s="159"/>
      <c r="I75" s="238" t="s">
        <v>1432</v>
      </c>
      <c r="J75" s="306">
        <v>0.28125</v>
      </c>
      <c r="K75" s="307"/>
    </row>
    <row r="76" spans="1:11" ht="45" customHeight="1">
      <c r="A76" s="304"/>
      <c r="B76" s="159"/>
      <c r="C76" s="305"/>
      <c r="D76" s="305"/>
      <c r="E76" s="159"/>
      <c r="F76" s="194" t="s">
        <v>1433</v>
      </c>
      <c r="G76" s="161" t="s">
        <v>39</v>
      </c>
      <c r="H76" s="161" t="s">
        <v>1434</v>
      </c>
      <c r="I76" s="238" t="s">
        <v>1435</v>
      </c>
      <c r="J76" s="306">
        <v>0.28125</v>
      </c>
      <c r="K76" s="307" t="s">
        <v>1436</v>
      </c>
    </row>
    <row r="77" spans="1:11" ht="45" customHeight="1">
      <c r="A77" s="304"/>
      <c r="B77" s="159"/>
      <c r="C77" s="305"/>
      <c r="D77" s="305"/>
      <c r="E77" s="159"/>
      <c r="F77" s="308" t="s">
        <v>1437</v>
      </c>
      <c r="G77" s="309" t="s">
        <v>39</v>
      </c>
      <c r="H77" s="310" t="s">
        <v>1438</v>
      </c>
      <c r="I77" s="238" t="s">
        <v>1439</v>
      </c>
      <c r="J77" s="306">
        <v>0.28125</v>
      </c>
      <c r="K77" s="307" t="s">
        <v>1440</v>
      </c>
    </row>
    <row r="78" spans="1:11" ht="45" customHeight="1">
      <c r="A78" s="304"/>
      <c r="B78" s="159"/>
      <c r="C78" s="305"/>
      <c r="D78" s="305"/>
      <c r="E78" s="159"/>
      <c r="F78" s="308" t="s">
        <v>1441</v>
      </c>
      <c r="G78" s="309" t="s">
        <v>39</v>
      </c>
      <c r="H78" s="310" t="s">
        <v>1442</v>
      </c>
      <c r="I78" s="238" t="s">
        <v>1443</v>
      </c>
      <c r="J78" s="306">
        <v>0.28125</v>
      </c>
      <c r="K78" s="307" t="s">
        <v>1444</v>
      </c>
    </row>
    <row r="79" spans="1:11" ht="45" customHeight="1">
      <c r="A79" s="304"/>
      <c r="B79" s="159"/>
      <c r="C79" s="305"/>
      <c r="D79" s="305"/>
      <c r="E79" s="159"/>
      <c r="F79" s="311" t="s">
        <v>1445</v>
      </c>
      <c r="G79" s="312" t="s">
        <v>39</v>
      </c>
      <c r="H79" s="313" t="s">
        <v>1446</v>
      </c>
      <c r="I79" s="238" t="s">
        <v>1447</v>
      </c>
      <c r="J79" s="306">
        <v>0.28125</v>
      </c>
      <c r="K79" s="307" t="s">
        <v>1444</v>
      </c>
    </row>
    <row r="80" spans="1:11" ht="45" customHeight="1">
      <c r="A80" s="304"/>
      <c r="B80" s="159"/>
      <c r="C80" s="305"/>
      <c r="D80" s="305"/>
      <c r="E80" s="159"/>
      <c r="F80" s="314" t="s">
        <v>1448</v>
      </c>
      <c r="G80" s="315" t="s">
        <v>44</v>
      </c>
      <c r="H80" s="315" t="s">
        <v>1449</v>
      </c>
      <c r="I80" s="238" t="s">
        <v>1450</v>
      </c>
      <c r="J80" s="306" t="s">
        <v>1451</v>
      </c>
      <c r="K80" s="307" t="s">
        <v>1444</v>
      </c>
    </row>
    <row r="81" spans="1:11" ht="45" customHeight="1">
      <c r="A81" s="304"/>
      <c r="B81" s="159"/>
      <c r="C81" s="305"/>
      <c r="D81" s="305"/>
      <c r="E81" s="159"/>
      <c r="I81" s="238" t="s">
        <v>1452</v>
      </c>
      <c r="J81" s="306">
        <v>0.28125</v>
      </c>
      <c r="K81" s="307"/>
    </row>
    <row r="82" spans="1:11" ht="45" customHeight="1" thickBot="1">
      <c r="A82" s="316"/>
      <c r="B82" s="207"/>
      <c r="C82" s="317"/>
      <c r="D82" s="317"/>
      <c r="E82" s="207"/>
      <c r="F82" s="317"/>
      <c r="G82" s="317"/>
      <c r="H82" s="317"/>
      <c r="I82" s="318" t="s">
        <v>1453</v>
      </c>
      <c r="J82" s="319">
        <v>0.28125</v>
      </c>
      <c r="K82" s="320" t="s">
        <v>1454</v>
      </c>
    </row>
    <row r="83" spans="1:11" ht="45" customHeight="1">
      <c r="A83" s="321" t="s">
        <v>1455</v>
      </c>
      <c r="B83" s="322"/>
      <c r="C83" s="323"/>
      <c r="D83" s="323"/>
      <c r="E83" s="322"/>
      <c r="F83" s="323"/>
      <c r="G83" s="323"/>
      <c r="H83" s="323"/>
      <c r="I83" s="324" t="s">
        <v>1456</v>
      </c>
      <c r="J83" s="325" t="s">
        <v>1457</v>
      </c>
      <c r="K83" s="326"/>
    </row>
    <row r="84" spans="1:11" ht="45" customHeight="1">
      <c r="A84" s="327" t="s">
        <v>1455</v>
      </c>
      <c r="B84" s="328"/>
      <c r="C84" s="329"/>
      <c r="D84" s="329"/>
      <c r="E84" s="328"/>
      <c r="F84" s="329"/>
      <c r="G84" s="329"/>
      <c r="H84" s="329"/>
      <c r="I84" s="330" t="s">
        <v>1458</v>
      </c>
      <c r="J84" s="331" t="s">
        <v>1457</v>
      </c>
      <c r="K84" s="332"/>
    </row>
    <row r="85" spans="1:11" ht="45" customHeight="1" thickBot="1">
      <c r="A85" s="333" t="s">
        <v>1455</v>
      </c>
      <c r="B85" s="334"/>
      <c r="C85" s="335"/>
      <c r="D85" s="336"/>
      <c r="E85" s="334"/>
      <c r="F85" s="337"/>
      <c r="G85" s="338"/>
      <c r="H85" s="338"/>
      <c r="I85" s="339" t="s">
        <v>1459</v>
      </c>
      <c r="J85" s="340" t="s">
        <v>1460</v>
      </c>
      <c r="K85" s="341"/>
    </row>
    <row r="86" spans="1:11" ht="45" customHeight="1">
      <c r="A86" s="342" t="s">
        <v>1461</v>
      </c>
      <c r="B86" s="343"/>
      <c r="C86" s="344"/>
      <c r="D86" s="345"/>
      <c r="E86" s="343"/>
      <c r="F86" s="346" t="s">
        <v>1462</v>
      </c>
      <c r="G86" s="347" t="s">
        <v>51</v>
      </c>
      <c r="H86" s="347" t="s">
        <v>1463</v>
      </c>
      <c r="I86" s="348" t="s">
        <v>1464</v>
      </c>
      <c r="J86" s="349"/>
      <c r="K86" s="350" t="s">
        <v>1431</v>
      </c>
    </row>
    <row r="87" spans="1:11" ht="45" customHeight="1">
      <c r="A87" s="351"/>
      <c r="B87" s="352"/>
      <c r="C87" s="353"/>
      <c r="D87" s="354"/>
      <c r="E87" s="352"/>
      <c r="F87" s="355"/>
      <c r="G87" s="356"/>
      <c r="H87" s="357"/>
      <c r="I87" s="358" t="s">
        <v>1432</v>
      </c>
      <c r="J87" s="359">
        <v>0.26041666666666669</v>
      </c>
      <c r="K87" s="360"/>
    </row>
    <row r="88" spans="1:11" ht="45" customHeight="1">
      <c r="A88" s="351"/>
      <c r="B88" s="352"/>
      <c r="C88" s="353"/>
      <c r="D88" s="354"/>
      <c r="E88" s="352"/>
      <c r="F88" s="361"/>
      <c r="G88" s="361"/>
      <c r="H88" s="361"/>
      <c r="I88" s="358" t="s">
        <v>1465</v>
      </c>
      <c r="J88" s="359">
        <v>0.26041666666666669</v>
      </c>
      <c r="K88" s="360" t="s">
        <v>1444</v>
      </c>
    </row>
    <row r="89" spans="1:11" ht="45" customHeight="1">
      <c r="A89" s="351"/>
      <c r="B89" s="352"/>
      <c r="C89" s="353"/>
      <c r="D89" s="354"/>
      <c r="E89" s="352"/>
      <c r="F89" s="355"/>
      <c r="G89" s="356"/>
      <c r="H89" s="357"/>
      <c r="I89" s="362" t="s">
        <v>1466</v>
      </c>
      <c r="J89" s="359">
        <v>0.26041666666666669</v>
      </c>
      <c r="K89" s="360" t="s">
        <v>1444</v>
      </c>
    </row>
    <row r="90" spans="1:11" ht="45" customHeight="1">
      <c r="A90" s="351"/>
      <c r="B90" s="352"/>
      <c r="C90" s="353"/>
      <c r="D90" s="354"/>
      <c r="E90" s="352"/>
      <c r="F90" s="194" t="s">
        <v>1467</v>
      </c>
      <c r="G90" s="161" t="s">
        <v>51</v>
      </c>
      <c r="H90" s="161" t="s">
        <v>1468</v>
      </c>
      <c r="I90" s="363" t="s">
        <v>1469</v>
      </c>
      <c r="J90" s="359">
        <v>0.26041666666666669</v>
      </c>
      <c r="K90" s="360" t="s">
        <v>1444</v>
      </c>
    </row>
    <row r="91" spans="1:11" ht="45" customHeight="1">
      <c r="A91" s="351"/>
      <c r="B91" s="352"/>
      <c r="C91" s="353"/>
      <c r="D91" s="354"/>
      <c r="E91" s="352"/>
      <c r="F91" s="364" t="s">
        <v>1470</v>
      </c>
      <c r="G91" s="365" t="s">
        <v>51</v>
      </c>
      <c r="H91" s="366" t="s">
        <v>1471</v>
      </c>
      <c r="I91" s="367" t="s">
        <v>1469</v>
      </c>
      <c r="J91" s="359">
        <v>0.26041666666666669</v>
      </c>
      <c r="K91" s="360" t="s">
        <v>1444</v>
      </c>
    </row>
    <row r="92" spans="1:11" ht="45" customHeight="1">
      <c r="A92" s="351"/>
      <c r="B92" s="352"/>
      <c r="C92" s="353"/>
      <c r="D92" s="354"/>
      <c r="E92" s="352"/>
      <c r="F92" s="368" t="s">
        <v>1472</v>
      </c>
      <c r="G92" s="369" t="s">
        <v>51</v>
      </c>
      <c r="H92" s="313" t="s">
        <v>1473</v>
      </c>
      <c r="I92" s="370" t="s">
        <v>1474</v>
      </c>
      <c r="J92" s="359">
        <v>0.26041666666666669</v>
      </c>
      <c r="K92" s="360" t="s">
        <v>1444</v>
      </c>
    </row>
    <row r="93" spans="1:11" ht="45" customHeight="1">
      <c r="A93" s="351"/>
      <c r="B93" s="352"/>
      <c r="C93" s="353"/>
      <c r="D93" s="354"/>
      <c r="E93" s="352"/>
      <c r="I93" s="370" t="s">
        <v>1475</v>
      </c>
      <c r="J93" s="359">
        <v>0.26041666666666669</v>
      </c>
      <c r="K93" s="360" t="s">
        <v>1444</v>
      </c>
    </row>
    <row r="94" spans="1:11" ht="45" customHeight="1">
      <c r="A94" s="351"/>
      <c r="B94" s="352"/>
      <c r="C94" s="353"/>
      <c r="D94" s="354"/>
      <c r="E94" s="352"/>
      <c r="F94" s="361"/>
      <c r="G94" s="361"/>
      <c r="H94" s="361"/>
      <c r="I94" s="370" t="s">
        <v>1476</v>
      </c>
      <c r="J94" s="359">
        <v>0.26041666666666669</v>
      </c>
      <c r="K94" s="360" t="s">
        <v>1444</v>
      </c>
    </row>
    <row r="95" spans="1:11" ht="45" customHeight="1">
      <c r="A95" s="351"/>
      <c r="B95" s="352"/>
      <c r="C95" s="353"/>
      <c r="D95" s="354"/>
      <c r="E95" s="352"/>
      <c r="F95" s="361"/>
      <c r="G95" s="361"/>
      <c r="H95" s="361"/>
      <c r="I95" s="370" t="s">
        <v>1477</v>
      </c>
      <c r="J95" s="359">
        <v>0.26041666666666669</v>
      </c>
      <c r="K95" s="360" t="s">
        <v>1444</v>
      </c>
    </row>
    <row r="96" spans="1:11" ht="45" customHeight="1">
      <c r="A96" s="351"/>
      <c r="B96" s="352"/>
      <c r="C96" s="353"/>
      <c r="D96" s="354"/>
      <c r="E96" s="371"/>
      <c r="F96" s="354"/>
      <c r="G96" s="354"/>
      <c r="H96" s="354"/>
      <c r="I96" s="370" t="s">
        <v>1478</v>
      </c>
      <c r="J96" s="359">
        <v>0.26041666666666669</v>
      </c>
      <c r="K96" s="360" t="s">
        <v>1444</v>
      </c>
    </row>
    <row r="97" spans="1:11" ht="45" customHeight="1">
      <c r="A97" s="351"/>
      <c r="B97" s="352"/>
      <c r="C97" s="353"/>
      <c r="D97" s="354"/>
      <c r="E97" s="371"/>
      <c r="F97" s="194" t="s">
        <v>1479</v>
      </c>
      <c r="G97" s="154" t="s">
        <v>1480</v>
      </c>
      <c r="H97" s="154" t="s">
        <v>1481</v>
      </c>
      <c r="I97" s="358" t="s">
        <v>1482</v>
      </c>
      <c r="J97" s="359">
        <v>0.26041666666666669</v>
      </c>
      <c r="K97" s="360" t="s">
        <v>1444</v>
      </c>
    </row>
    <row r="98" spans="1:11" ht="45" customHeight="1">
      <c r="A98" s="351"/>
      <c r="B98" s="352"/>
      <c r="C98" s="353"/>
      <c r="D98" s="354"/>
      <c r="E98" s="371"/>
      <c r="I98" s="358" t="s">
        <v>1482</v>
      </c>
      <c r="J98" s="359">
        <v>0.26041666666666669</v>
      </c>
      <c r="K98" s="360" t="s">
        <v>1444</v>
      </c>
    </row>
    <row r="99" spans="1:11" ht="45" customHeight="1">
      <c r="A99" s="351"/>
      <c r="B99" s="352"/>
      <c r="C99" s="353"/>
      <c r="D99" s="354"/>
      <c r="E99" s="371"/>
      <c r="F99" s="153" t="s">
        <v>1483</v>
      </c>
      <c r="G99" s="161" t="s">
        <v>51</v>
      </c>
      <c r="H99" s="161" t="s">
        <v>1484</v>
      </c>
      <c r="I99" s="358" t="s">
        <v>1485</v>
      </c>
      <c r="J99" s="359">
        <v>0.26041666666666669</v>
      </c>
      <c r="K99" s="360" t="s">
        <v>1444</v>
      </c>
    </row>
    <row r="100" spans="1:11" ht="45" customHeight="1">
      <c r="A100" s="351"/>
      <c r="B100" s="352"/>
      <c r="C100" s="353"/>
      <c r="D100" s="354"/>
      <c r="E100" s="371"/>
      <c r="F100" s="153" t="s">
        <v>1486</v>
      </c>
      <c r="G100" s="154" t="s">
        <v>51</v>
      </c>
      <c r="H100" s="154" t="s">
        <v>1487</v>
      </c>
      <c r="I100" s="358" t="s">
        <v>1488</v>
      </c>
      <c r="J100" s="359">
        <v>0.26041666666666669</v>
      </c>
      <c r="K100" s="360" t="s">
        <v>1444</v>
      </c>
    </row>
    <row r="101" spans="1:11" ht="45" customHeight="1">
      <c r="A101" s="351"/>
      <c r="B101" s="352"/>
      <c r="C101" s="353"/>
      <c r="D101" s="354"/>
      <c r="E101" s="352"/>
      <c r="F101" s="153" t="s">
        <v>1489</v>
      </c>
      <c r="G101" s="161" t="s">
        <v>51</v>
      </c>
      <c r="H101" s="161" t="s">
        <v>1490</v>
      </c>
      <c r="I101" s="358" t="s">
        <v>1491</v>
      </c>
      <c r="J101" s="359">
        <v>0.26041666666666669</v>
      </c>
      <c r="K101" s="360" t="s">
        <v>1444</v>
      </c>
    </row>
    <row r="102" spans="1:11" ht="45" customHeight="1">
      <c r="A102" s="351"/>
      <c r="B102" s="352"/>
      <c r="C102" s="353"/>
      <c r="D102" s="354"/>
      <c r="E102" s="352"/>
      <c r="F102" s="200" t="s">
        <v>1492</v>
      </c>
      <c r="G102" s="161" t="s">
        <v>51</v>
      </c>
      <c r="H102" s="154" t="s">
        <v>1493</v>
      </c>
      <c r="I102" s="358" t="s">
        <v>1494</v>
      </c>
      <c r="J102" s="359">
        <v>0.26041666666666669</v>
      </c>
      <c r="K102" s="360" t="s">
        <v>1444</v>
      </c>
    </row>
    <row r="103" spans="1:11" ht="45" customHeight="1">
      <c r="A103" s="372"/>
      <c r="B103" s="373"/>
      <c r="C103" s="374"/>
      <c r="D103" s="375"/>
      <c r="E103" s="373"/>
      <c r="F103" s="376" t="s">
        <v>1479</v>
      </c>
      <c r="G103" s="154" t="s">
        <v>1480</v>
      </c>
      <c r="H103" s="154" t="s">
        <v>1481</v>
      </c>
      <c r="I103" s="377" t="s">
        <v>1495</v>
      </c>
      <c r="J103" s="378"/>
      <c r="K103" s="379"/>
    </row>
    <row r="104" spans="1:11" ht="45" customHeight="1">
      <c r="A104" s="372"/>
      <c r="B104" s="373"/>
      <c r="C104" s="374"/>
      <c r="D104" s="375"/>
      <c r="E104" s="373"/>
      <c r="F104" s="380"/>
      <c r="G104" s="381"/>
      <c r="H104" s="381"/>
      <c r="I104" s="377" t="s">
        <v>1496</v>
      </c>
      <c r="J104" s="378"/>
      <c r="K104" s="379"/>
    </row>
    <row r="105" spans="1:11" ht="45" customHeight="1" thickBot="1">
      <c r="A105" s="333" t="s">
        <v>1497</v>
      </c>
      <c r="B105" s="373"/>
      <c r="C105" s="374"/>
      <c r="D105" s="375"/>
      <c r="E105" s="373"/>
      <c r="F105" s="382"/>
      <c r="G105" s="382"/>
      <c r="H105" s="382"/>
      <c r="I105" s="339" t="s">
        <v>1459</v>
      </c>
      <c r="J105" s="340" t="s">
        <v>1460</v>
      </c>
      <c r="K105" s="383"/>
    </row>
    <row r="106" spans="1:11" ht="45" customHeight="1" thickBot="1">
      <c r="A106" s="384"/>
      <c r="B106" s="290"/>
      <c r="C106" s="385"/>
      <c r="D106" s="386"/>
      <c r="E106" s="290"/>
      <c r="F106" s="387"/>
      <c r="G106" s="387"/>
      <c r="H106" s="387"/>
      <c r="I106" s="388"/>
      <c r="J106" s="389"/>
      <c r="K106" s="390"/>
    </row>
    <row r="107" spans="1:11" ht="45" customHeight="1" thickBot="1">
      <c r="A107" s="391" t="s">
        <v>1498</v>
      </c>
      <c r="B107" s="392"/>
      <c r="C107" s="393"/>
      <c r="D107" s="394"/>
      <c r="E107" s="392"/>
      <c r="F107" s="395"/>
      <c r="G107" s="396"/>
      <c r="H107" s="396"/>
      <c r="I107" s="397"/>
      <c r="J107" s="398"/>
      <c r="K107" s="399"/>
    </row>
    <row r="108" spans="1:11" ht="45" customHeight="1" thickBot="1">
      <c r="A108" s="400" t="s">
        <v>1499</v>
      </c>
      <c r="B108" s="224"/>
      <c r="C108" s="223"/>
      <c r="D108" s="225"/>
      <c r="E108" s="224"/>
      <c r="F108" s="153" t="s">
        <v>1500</v>
      </c>
      <c r="G108" s="161" t="s">
        <v>302</v>
      </c>
      <c r="H108" s="161" t="s">
        <v>1501</v>
      </c>
      <c r="I108" s="401"/>
      <c r="J108" s="402" t="s">
        <v>1502</v>
      </c>
      <c r="K108" s="403"/>
    </row>
    <row r="109" spans="1:11" ht="45" customHeight="1" thickBot="1">
      <c r="A109" s="404"/>
      <c r="B109" s="201" t="s">
        <v>1330</v>
      </c>
      <c r="C109" s="199" t="s">
        <v>1331</v>
      </c>
      <c r="D109" s="151" t="s">
        <v>1332</v>
      </c>
      <c r="E109" s="159"/>
      <c r="F109" s="405" t="s">
        <v>1333</v>
      </c>
      <c r="G109" s="406" t="s">
        <v>51</v>
      </c>
      <c r="H109" s="407" t="s">
        <v>1334</v>
      </c>
      <c r="I109" s="408"/>
      <c r="J109" s="409"/>
      <c r="K109" s="410"/>
    </row>
    <row r="110" spans="1:11" ht="45" customHeight="1">
      <c r="A110" s="411"/>
      <c r="B110" s="159"/>
      <c r="C110" s="164"/>
      <c r="D110" s="230"/>
      <c r="E110" s="159"/>
      <c r="I110" s="412"/>
      <c r="J110" s="413"/>
      <c r="K110" s="414"/>
    </row>
    <row r="111" spans="1:11" ht="45" customHeight="1" thickBot="1">
      <c r="A111" s="415"/>
      <c r="B111" s="217"/>
      <c r="C111" s="215"/>
      <c r="D111" s="216"/>
      <c r="E111" s="217"/>
      <c r="F111" s="416"/>
      <c r="G111" s="417"/>
      <c r="H111" s="418"/>
      <c r="I111" s="419"/>
      <c r="J111" s="420"/>
      <c r="K111" s="421"/>
    </row>
    <row r="112" spans="1:11" ht="45" customHeight="1">
      <c r="A112" s="400" t="s">
        <v>1503</v>
      </c>
      <c r="B112" s="224"/>
      <c r="C112" s="223"/>
      <c r="D112" s="225"/>
      <c r="E112" s="224"/>
      <c r="F112" s="205" t="s">
        <v>1504</v>
      </c>
      <c r="G112" s="422" t="s">
        <v>358</v>
      </c>
      <c r="H112" s="206" t="s">
        <v>1505</v>
      </c>
      <c r="I112" s="401"/>
      <c r="J112" s="402">
        <v>0.32291666666666669</v>
      </c>
      <c r="K112" s="423"/>
    </row>
    <row r="113" spans="1:11" ht="45" customHeight="1">
      <c r="A113" s="424"/>
      <c r="B113" s="159"/>
      <c r="C113" s="164"/>
      <c r="D113" s="230"/>
      <c r="E113" s="159"/>
      <c r="F113" s="425"/>
      <c r="G113" s="426"/>
      <c r="H113" s="426"/>
      <c r="I113" s="427"/>
      <c r="J113" s="428"/>
      <c r="K113" s="429"/>
    </row>
    <row r="114" spans="1:11" ht="45" customHeight="1" thickBot="1">
      <c r="A114" s="430"/>
      <c r="B114" s="217"/>
      <c r="C114" s="215"/>
      <c r="D114" s="216"/>
      <c r="E114" s="217"/>
      <c r="F114" s="416"/>
      <c r="G114" s="417"/>
      <c r="H114" s="418"/>
      <c r="I114" s="431"/>
      <c r="J114" s="420"/>
      <c r="K114" s="432"/>
    </row>
    <row r="115" spans="1:11" ht="45" customHeight="1" thickBot="1">
      <c r="A115" s="400" t="s">
        <v>1506</v>
      </c>
      <c r="B115" s="184" t="s">
        <v>1292</v>
      </c>
      <c r="C115" s="185" t="s">
        <v>1293</v>
      </c>
      <c r="D115" s="151" t="s">
        <v>1294</v>
      </c>
      <c r="E115" s="224"/>
      <c r="F115" s="205" t="s">
        <v>1507</v>
      </c>
      <c r="G115" s="206" t="s">
        <v>39</v>
      </c>
      <c r="H115" s="206" t="s">
        <v>1508</v>
      </c>
      <c r="I115" s="433"/>
      <c r="J115" s="402">
        <v>0.27083333333333331</v>
      </c>
      <c r="K115" s="423"/>
    </row>
    <row r="116" spans="1:11" ht="45" customHeight="1" thickBot="1">
      <c r="A116" s="434"/>
      <c r="B116" s="184" t="s">
        <v>1292</v>
      </c>
      <c r="C116" s="182" t="s">
        <v>1315</v>
      </c>
      <c r="D116" s="151" t="s">
        <v>1316</v>
      </c>
      <c r="E116" s="159"/>
      <c r="F116" s="435" t="s">
        <v>1509</v>
      </c>
      <c r="G116" s="436" t="s">
        <v>44</v>
      </c>
      <c r="H116" s="437" t="s">
        <v>1510</v>
      </c>
      <c r="I116" s="438"/>
      <c r="J116" s="409"/>
      <c r="K116" s="439"/>
    </row>
    <row r="117" spans="1:11" ht="45" customHeight="1" thickBot="1">
      <c r="A117" s="440"/>
      <c r="B117" s="184" t="s">
        <v>1292</v>
      </c>
      <c r="C117" s="195" t="s">
        <v>1320</v>
      </c>
      <c r="D117" s="151" t="s">
        <v>1321</v>
      </c>
      <c r="E117" s="217"/>
      <c r="F117" s="441" t="s">
        <v>1511</v>
      </c>
      <c r="G117" s="442" t="s">
        <v>44</v>
      </c>
      <c r="H117" s="442" t="s">
        <v>1512</v>
      </c>
      <c r="I117" s="431"/>
      <c r="J117" s="443"/>
      <c r="K117" s="432"/>
    </row>
  </sheetData>
  <customSheetViews>
    <customSheetView guid="{C759DA04-481B-4648-B849-AC569BDA76D5}" scale="60" fitToPage="1" topLeftCell="A108">
      <selection activeCell="D121" sqref="D121"/>
      <pageSetup paperSize="9" scale="35" fitToHeight="0" orientation="landscape"/>
    </customSheetView>
    <customSheetView guid="{432A7839-3E0E-42E7-9C5A-01B75DE7F8FC}" scale="60" showPageBreaks="1" fitToPage="1" topLeftCell="A4">
      <selection activeCell="I24" sqref="I24"/>
      <pageSetup paperSize="9" scale="35" fitToHeight="0" orientation="landscape"/>
    </customSheetView>
    <customSheetView guid="{33DCCE72-F997-4E94-9232-6B5DA6DC142C}" scale="60" fitToPage="1">
      <selection activeCell="I20" sqref="I20"/>
      <pageSetup paperSize="9" scale="35" fitToHeight="0" orientation="landscape"/>
    </customSheetView>
  </customSheetViews>
  <mergeCells count="2">
    <mergeCell ref="A1:K1"/>
    <mergeCell ref="A2:K2"/>
  </mergeCells>
  <phoneticPr fontId="91" type="noConversion"/>
  <pageMargins left="0.7" right="0.7" top="0.75" bottom="0.75" header="0.3" footer="0.3"/>
  <pageSetup paperSize="9" scale="35" fitToHeight="0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7" zoomScale="90" zoomScaleNormal="90" zoomScalePageLayoutView="90" workbookViewId="0">
      <selection activeCell="D23" sqref="D23"/>
    </sheetView>
  </sheetViews>
  <sheetFormatPr baseColWidth="10" defaultColWidth="8.83203125" defaultRowHeight="30" customHeight="1" x14ac:dyDescent="0"/>
  <cols>
    <col min="1" max="1" width="12.1640625" customWidth="1"/>
    <col min="2" max="2" width="23" customWidth="1"/>
    <col min="3" max="3" width="31.1640625" customWidth="1"/>
    <col min="4" max="4" width="35.8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0" customHeight="1" thickBot="1">
      <c r="A1" s="756" t="s">
        <v>23</v>
      </c>
      <c r="B1" s="757"/>
      <c r="C1" s="757"/>
      <c r="D1" s="757"/>
      <c r="E1" s="757"/>
      <c r="F1" s="757"/>
      <c r="G1" s="757" t="s">
        <v>30</v>
      </c>
      <c r="H1" s="757"/>
      <c r="I1" s="757"/>
      <c r="J1" s="758"/>
      <c r="K1" s="759"/>
    </row>
    <row r="2" spans="1:14" ht="30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54</v>
      </c>
    </row>
    <row r="3" spans="1:14" ht="30" customHeight="1">
      <c r="A3" s="96">
        <v>54</v>
      </c>
      <c r="B3" s="22" t="s">
        <v>704</v>
      </c>
      <c r="C3" s="22" t="s">
        <v>705</v>
      </c>
      <c r="D3" s="81" t="s">
        <v>706</v>
      </c>
      <c r="E3" s="22"/>
      <c r="F3" s="22"/>
      <c r="G3" s="82"/>
      <c r="H3" s="24"/>
      <c r="I3" s="24"/>
      <c r="J3" s="22"/>
      <c r="K3" s="96" t="s">
        <v>707</v>
      </c>
      <c r="M3" s="10" t="s">
        <v>12</v>
      </c>
      <c r="N3" s="10">
        <f>N2-N14</f>
        <v>0</v>
      </c>
    </row>
    <row r="4" spans="1:14" ht="30" customHeight="1">
      <c r="A4" s="6">
        <v>1</v>
      </c>
      <c r="B4" s="7" t="s">
        <v>61</v>
      </c>
      <c r="C4" s="7" t="s">
        <v>708</v>
      </c>
      <c r="D4" s="47" t="s">
        <v>709</v>
      </c>
      <c r="E4" s="7">
        <v>3</v>
      </c>
      <c r="F4" s="7">
        <v>1</v>
      </c>
      <c r="G4" s="46" t="s">
        <v>358</v>
      </c>
      <c r="H4" s="9" t="s">
        <v>658</v>
      </c>
      <c r="I4" s="9">
        <v>42840</v>
      </c>
      <c r="J4" s="7" t="s">
        <v>98</v>
      </c>
      <c r="K4" s="6"/>
      <c r="M4" t="s">
        <v>13</v>
      </c>
      <c r="N4">
        <f>SUMIFS(E:E,G:G,"CTT")</f>
        <v>0</v>
      </c>
    </row>
    <row r="5" spans="1:14" ht="30" customHeight="1">
      <c r="A5" s="11">
        <v>2</v>
      </c>
      <c r="B5" s="12" t="s">
        <v>61</v>
      </c>
      <c r="C5" s="12" t="s">
        <v>710</v>
      </c>
      <c r="D5" s="13" t="s">
        <v>711</v>
      </c>
      <c r="E5" s="12">
        <v>2</v>
      </c>
      <c r="F5" s="12">
        <v>1</v>
      </c>
      <c r="G5" s="12" t="s">
        <v>358</v>
      </c>
      <c r="H5" s="12" t="s">
        <v>658</v>
      </c>
      <c r="I5" s="14">
        <v>42840</v>
      </c>
      <c r="J5" s="14" t="s">
        <v>98</v>
      </c>
      <c r="K5" s="11"/>
      <c r="M5" t="s">
        <v>14</v>
      </c>
      <c r="N5">
        <f>SUMIFS(E:E,G:G,"FLU")</f>
        <v>0</v>
      </c>
    </row>
    <row r="6" spans="1:14" ht="30" customHeight="1">
      <c r="A6" s="6">
        <v>3</v>
      </c>
      <c r="B6" s="12" t="s">
        <v>61</v>
      </c>
      <c r="C6" s="12" t="s">
        <v>712</v>
      </c>
      <c r="D6" s="11">
        <v>6167803095</v>
      </c>
      <c r="E6" s="12">
        <v>3</v>
      </c>
      <c r="F6" s="12">
        <v>2</v>
      </c>
      <c r="G6" s="12" t="s">
        <v>358</v>
      </c>
      <c r="H6" s="12" t="s">
        <v>658</v>
      </c>
      <c r="I6" s="97">
        <v>42840</v>
      </c>
      <c r="J6" s="12" t="s">
        <v>98</v>
      </c>
      <c r="K6" s="11" t="s">
        <v>713</v>
      </c>
      <c r="M6" t="s">
        <v>15</v>
      </c>
      <c r="N6">
        <f>SUMIFS(E:E,G:G,"JCC")</f>
        <v>54</v>
      </c>
    </row>
    <row r="7" spans="1:14" ht="30" customHeight="1">
      <c r="A7" s="11">
        <v>4</v>
      </c>
      <c r="B7" s="12" t="s">
        <v>61</v>
      </c>
      <c r="C7" s="7" t="s">
        <v>714</v>
      </c>
      <c r="D7" s="8" t="s">
        <v>715</v>
      </c>
      <c r="E7" s="7">
        <v>6</v>
      </c>
      <c r="F7" s="7">
        <v>2</v>
      </c>
      <c r="G7" s="6" t="s">
        <v>358</v>
      </c>
      <c r="H7" s="91" t="s">
        <v>671</v>
      </c>
      <c r="I7" s="14">
        <v>42840</v>
      </c>
      <c r="J7" s="7" t="s">
        <v>98</v>
      </c>
      <c r="K7" s="6"/>
      <c r="M7" t="s">
        <v>16</v>
      </c>
      <c r="N7">
        <f>SUMIFS(E:E,G:G,"EDI")</f>
        <v>0</v>
      </c>
    </row>
    <row r="8" spans="1:14" ht="30" customHeight="1">
      <c r="A8" s="6">
        <v>5</v>
      </c>
      <c r="B8" s="7" t="s">
        <v>716</v>
      </c>
      <c r="C8" s="7" t="s">
        <v>717</v>
      </c>
      <c r="D8" s="8" t="s">
        <v>718</v>
      </c>
      <c r="E8" s="7">
        <v>4</v>
      </c>
      <c r="F8" s="7">
        <v>1</v>
      </c>
      <c r="G8" s="7" t="s">
        <v>358</v>
      </c>
      <c r="H8" s="98" t="s">
        <v>663</v>
      </c>
      <c r="I8" s="9">
        <v>42840</v>
      </c>
      <c r="J8" s="7" t="s">
        <v>719</v>
      </c>
      <c r="K8" s="36" t="s">
        <v>720</v>
      </c>
      <c r="M8" t="s">
        <v>17</v>
      </c>
      <c r="N8">
        <f>SUMIFS(E:E,G:G,"par")</f>
        <v>0</v>
      </c>
    </row>
    <row r="9" spans="1:14" ht="30" customHeight="1">
      <c r="A9" s="11">
        <v>6</v>
      </c>
      <c r="B9" s="7" t="s">
        <v>61</v>
      </c>
      <c r="C9" s="26" t="s">
        <v>721</v>
      </c>
      <c r="D9" s="8" t="s">
        <v>722</v>
      </c>
      <c r="E9" s="7">
        <v>4</v>
      </c>
      <c r="F9" s="7">
        <v>1</v>
      </c>
      <c r="G9" s="7" t="s">
        <v>358</v>
      </c>
      <c r="H9" s="46" t="s">
        <v>658</v>
      </c>
      <c r="I9" s="93">
        <v>42840</v>
      </c>
      <c r="J9" s="7" t="s">
        <v>98</v>
      </c>
      <c r="K9" s="7"/>
      <c r="M9" t="s">
        <v>18</v>
      </c>
      <c r="N9">
        <f>SUMIFS(E:E,G:G,"phi")</f>
        <v>0</v>
      </c>
    </row>
    <row r="10" spans="1:14" ht="30" customHeight="1">
      <c r="A10" s="6">
        <v>7</v>
      </c>
      <c r="B10" s="7" t="s">
        <v>61</v>
      </c>
      <c r="C10" s="46" t="s">
        <v>723</v>
      </c>
      <c r="D10" s="94" t="s">
        <v>724</v>
      </c>
      <c r="E10" s="46">
        <v>4</v>
      </c>
      <c r="F10" s="46">
        <v>1</v>
      </c>
      <c r="G10" s="46" t="s">
        <v>358</v>
      </c>
      <c r="H10" s="46" t="s">
        <v>658</v>
      </c>
      <c r="I10" s="93">
        <v>42840</v>
      </c>
      <c r="J10" s="46" t="s">
        <v>98</v>
      </c>
      <c r="K10" s="46"/>
      <c r="M10" t="s">
        <v>19</v>
      </c>
      <c r="N10">
        <f>SUMIFS(E:E,G:G,"BRK")</f>
        <v>0</v>
      </c>
    </row>
    <row r="11" spans="1:14" ht="30" customHeight="1">
      <c r="A11" s="11">
        <v>8</v>
      </c>
      <c r="B11" s="7" t="s">
        <v>61</v>
      </c>
      <c r="C11" s="7" t="s">
        <v>725</v>
      </c>
      <c r="D11" s="8" t="s">
        <v>726</v>
      </c>
      <c r="E11" s="7">
        <v>7</v>
      </c>
      <c r="F11" s="7">
        <v>2</v>
      </c>
      <c r="G11" s="7" t="s">
        <v>358</v>
      </c>
      <c r="H11" s="91" t="s">
        <v>671</v>
      </c>
      <c r="I11" s="9">
        <v>42840</v>
      </c>
      <c r="J11" s="7" t="s">
        <v>98</v>
      </c>
      <c r="K11" s="7"/>
      <c r="M11" s="16" t="s">
        <v>20</v>
      </c>
      <c r="N11" s="16">
        <f>SUMIFS(E:E,G:G,"SPC")</f>
        <v>0</v>
      </c>
    </row>
    <row r="12" spans="1:14" ht="30" customHeight="1">
      <c r="A12" s="6">
        <v>9</v>
      </c>
      <c r="B12" s="7" t="s">
        <v>295</v>
      </c>
      <c r="C12" s="7" t="s">
        <v>727</v>
      </c>
      <c r="D12" s="8" t="s">
        <v>728</v>
      </c>
      <c r="E12" s="7">
        <v>3</v>
      </c>
      <c r="F12" s="7">
        <v>1</v>
      </c>
      <c r="G12" s="7" t="s">
        <v>358</v>
      </c>
      <c r="H12" s="92" t="s">
        <v>671</v>
      </c>
      <c r="I12" s="9">
        <v>42840</v>
      </c>
      <c r="J12" s="7" t="s">
        <v>729</v>
      </c>
      <c r="K12" s="7"/>
      <c r="M12" s="17" t="s">
        <v>21</v>
      </c>
      <c r="N12" s="17">
        <f>SUMIFS(E:E,G:G,"H")</f>
        <v>0</v>
      </c>
    </row>
    <row r="13" spans="1:14" ht="30" customHeight="1">
      <c r="A13" s="11">
        <v>10</v>
      </c>
      <c r="B13" s="7" t="s">
        <v>61</v>
      </c>
      <c r="C13" s="7" t="s">
        <v>730</v>
      </c>
      <c r="D13" s="8" t="s">
        <v>731</v>
      </c>
      <c r="E13" s="7">
        <v>3</v>
      </c>
      <c r="F13" s="7">
        <v>1</v>
      </c>
      <c r="G13" s="7" t="s">
        <v>358</v>
      </c>
      <c r="H13" s="98" t="s">
        <v>658</v>
      </c>
      <c r="I13" s="9">
        <v>42840</v>
      </c>
      <c r="J13" s="7" t="s">
        <v>98</v>
      </c>
      <c r="K13" s="7"/>
      <c r="M13" s="17"/>
      <c r="N13" s="17"/>
    </row>
    <row r="14" spans="1:14" ht="30" customHeight="1">
      <c r="A14" s="6">
        <v>11</v>
      </c>
      <c r="B14" s="7" t="s">
        <v>61</v>
      </c>
      <c r="C14" s="7" t="s">
        <v>732</v>
      </c>
      <c r="D14" s="8" t="s">
        <v>733</v>
      </c>
      <c r="E14" s="7">
        <v>3</v>
      </c>
      <c r="F14" s="7">
        <v>1</v>
      </c>
      <c r="G14" s="7" t="s">
        <v>358</v>
      </c>
      <c r="H14" s="92" t="s">
        <v>671</v>
      </c>
      <c r="I14" s="9">
        <v>42840</v>
      </c>
      <c r="J14" s="7" t="s">
        <v>98</v>
      </c>
      <c r="K14" s="7"/>
      <c r="M14" s="18" t="s">
        <v>22</v>
      </c>
      <c r="N14" s="18">
        <f>SUM(M4:N12)</f>
        <v>54</v>
      </c>
    </row>
    <row r="15" spans="1:14" ht="30" customHeight="1">
      <c r="A15" s="11">
        <v>12</v>
      </c>
      <c r="B15" s="7" t="s">
        <v>61</v>
      </c>
      <c r="C15" s="7" t="s">
        <v>734</v>
      </c>
      <c r="D15" s="8" t="s">
        <v>735</v>
      </c>
      <c r="E15" s="7">
        <v>3</v>
      </c>
      <c r="F15" s="7">
        <v>1</v>
      </c>
      <c r="G15" s="7" t="s">
        <v>358</v>
      </c>
      <c r="H15" s="46" t="s">
        <v>658</v>
      </c>
      <c r="I15" s="9">
        <v>42840</v>
      </c>
      <c r="J15" s="7" t="s">
        <v>98</v>
      </c>
      <c r="K15" s="7"/>
    </row>
    <row r="16" spans="1:14" ht="30" customHeight="1">
      <c r="A16" s="6">
        <v>13</v>
      </c>
      <c r="B16" s="7" t="s">
        <v>61</v>
      </c>
      <c r="C16" s="7" t="s">
        <v>736</v>
      </c>
      <c r="D16" s="8" t="s">
        <v>737</v>
      </c>
      <c r="E16" s="7">
        <v>2</v>
      </c>
      <c r="F16" s="7">
        <v>1</v>
      </c>
      <c r="G16" s="7" t="s">
        <v>358</v>
      </c>
      <c r="H16" s="68" t="s">
        <v>658</v>
      </c>
      <c r="I16" s="9">
        <v>42840</v>
      </c>
      <c r="J16" s="7" t="s">
        <v>98</v>
      </c>
      <c r="K16" s="7"/>
      <c r="M16" t="s">
        <v>1033</v>
      </c>
    </row>
    <row r="17" spans="1:13" ht="30" customHeight="1">
      <c r="A17" s="11">
        <v>14</v>
      </c>
      <c r="B17" s="7" t="s">
        <v>61</v>
      </c>
      <c r="C17" s="7" t="s">
        <v>738</v>
      </c>
      <c r="D17" s="8" t="s">
        <v>739</v>
      </c>
      <c r="E17" s="7">
        <v>3</v>
      </c>
      <c r="F17" s="7">
        <v>1</v>
      </c>
      <c r="G17" s="7" t="s">
        <v>358</v>
      </c>
      <c r="H17" s="46" t="s">
        <v>658</v>
      </c>
      <c r="I17" s="9">
        <v>42840</v>
      </c>
      <c r="J17" s="7" t="s">
        <v>98</v>
      </c>
      <c r="K17" s="36"/>
      <c r="M17" t="s">
        <v>1034</v>
      </c>
    </row>
    <row r="18" spans="1:13" ht="30" customHeight="1">
      <c r="A18" s="6">
        <v>15</v>
      </c>
      <c r="B18" s="7" t="s">
        <v>61</v>
      </c>
      <c r="C18" s="7" t="s">
        <v>740</v>
      </c>
      <c r="D18" s="8" t="s">
        <v>741</v>
      </c>
      <c r="E18" s="7">
        <v>3</v>
      </c>
      <c r="F18" s="7">
        <v>1</v>
      </c>
      <c r="G18" s="7" t="s">
        <v>358</v>
      </c>
      <c r="H18" s="99" t="s">
        <v>658</v>
      </c>
      <c r="I18" s="9">
        <v>42840</v>
      </c>
      <c r="J18" s="7" t="s">
        <v>98</v>
      </c>
      <c r="K18" s="7"/>
      <c r="M18" t="s">
        <v>1035</v>
      </c>
    </row>
    <row r="19" spans="1:13" ht="30" customHeight="1">
      <c r="A19" s="11">
        <v>16</v>
      </c>
      <c r="B19" s="7" t="s">
        <v>61</v>
      </c>
      <c r="C19" s="7" t="s">
        <v>742</v>
      </c>
      <c r="D19" s="8" t="s">
        <v>743</v>
      </c>
      <c r="E19" s="7">
        <v>1</v>
      </c>
      <c r="F19" s="7">
        <v>1</v>
      </c>
      <c r="G19" s="7" t="s">
        <v>358</v>
      </c>
      <c r="H19" s="99" t="s">
        <v>658</v>
      </c>
      <c r="I19" s="9">
        <v>42840</v>
      </c>
      <c r="J19" s="7" t="s">
        <v>98</v>
      </c>
      <c r="K19" s="7"/>
      <c r="M19" t="s">
        <v>1036</v>
      </c>
    </row>
    <row r="20" spans="1:13" ht="30" customHeight="1">
      <c r="A20" s="11"/>
      <c r="B20" s="12"/>
      <c r="C20" s="12"/>
      <c r="D20" s="13"/>
      <c r="E20" s="25">
        <f>SUM(E4:E19)</f>
        <v>54</v>
      </c>
      <c r="F20" s="25">
        <f>SUM(F4:F19)</f>
        <v>19</v>
      </c>
      <c r="G20" s="12"/>
      <c r="H20" s="12"/>
      <c r="I20" s="14"/>
      <c r="J20" s="14"/>
      <c r="K20" s="11"/>
      <c r="M20" t="s">
        <v>1037</v>
      </c>
    </row>
    <row r="21" spans="1:13" ht="30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19"/>
    </row>
    <row r="22" spans="1:13" ht="30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30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0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0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90" topLeftCell="A7">
      <selection activeCell="D23" sqref="D23"/>
    </customSheetView>
    <customSheetView guid="{8808FEDE-464C-4AEB-88B7-AB86B39BB0CB}" topLeftCell="A7">
      <selection activeCell="E20" sqref="E20:F20"/>
    </customSheetView>
    <customSheetView guid="{AEFE0F3B-A47A-4804-A56C-93DA9B79618C}">
      <selection activeCell="D18" sqref="D18"/>
    </customSheetView>
    <customSheetView guid="{432A7839-3E0E-42E7-9C5A-01B75DE7F8FC}" scale="90" topLeftCell="A7">
      <selection activeCell="D23" sqref="D23"/>
    </customSheetView>
    <customSheetView guid="{33DCCE72-F997-4E94-9232-6B5DA6DC142C}" scale="90" topLeftCell="A7">
      <selection activeCell="D23" sqref="D23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4" zoomScale="90" zoomScaleNormal="90" zoomScalePageLayoutView="90" workbookViewId="0">
      <selection activeCell="C4" sqref="C4"/>
    </sheetView>
  </sheetViews>
  <sheetFormatPr baseColWidth="10" defaultColWidth="8.83203125" defaultRowHeight="31.5" customHeight="1" x14ac:dyDescent="0"/>
  <cols>
    <col min="1" max="1" width="12.1640625" customWidth="1"/>
    <col min="2" max="2" width="23" customWidth="1"/>
    <col min="3" max="3" width="29.5" customWidth="1"/>
    <col min="4" max="4" width="26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8.1640625" customWidth="1"/>
    <col min="13" max="13" width="18.1640625" customWidth="1"/>
  </cols>
  <sheetData>
    <row r="1" spans="1:14" ht="31.5" customHeight="1" thickBot="1">
      <c r="A1" s="756" t="s">
        <v>23</v>
      </c>
      <c r="B1" s="757"/>
      <c r="C1" s="757"/>
      <c r="D1" s="757"/>
      <c r="E1" s="757"/>
      <c r="F1" s="757"/>
      <c r="G1" s="757" t="s">
        <v>30</v>
      </c>
      <c r="H1" s="757"/>
      <c r="I1" s="757"/>
      <c r="J1" s="758"/>
      <c r="K1" s="759"/>
    </row>
    <row r="2" spans="1:14" ht="31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56</v>
      </c>
    </row>
    <row r="3" spans="1:14" ht="31.5" customHeight="1">
      <c r="A3" s="96">
        <v>56</v>
      </c>
      <c r="B3" s="22" t="s">
        <v>744</v>
      </c>
      <c r="C3" s="22" t="s">
        <v>705</v>
      </c>
      <c r="D3" s="81"/>
      <c r="E3" s="22"/>
      <c r="F3" s="22"/>
      <c r="G3" s="82"/>
      <c r="H3" s="24"/>
      <c r="I3" s="24"/>
      <c r="J3" s="22"/>
      <c r="K3" s="96" t="s">
        <v>745</v>
      </c>
      <c r="M3" s="10" t="s">
        <v>12</v>
      </c>
      <c r="N3" s="10">
        <f>N2-N14</f>
        <v>0</v>
      </c>
    </row>
    <row r="4" spans="1:14" ht="31.5" customHeight="1">
      <c r="A4" s="11">
        <v>1</v>
      </c>
      <c r="B4" s="12" t="s">
        <v>99</v>
      </c>
      <c r="C4" s="12" t="s">
        <v>746</v>
      </c>
      <c r="D4" s="13" t="s">
        <v>747</v>
      </c>
      <c r="E4" s="12">
        <v>4</v>
      </c>
      <c r="F4" s="12">
        <v>1</v>
      </c>
      <c r="G4" s="12" t="s">
        <v>51</v>
      </c>
      <c r="H4" s="12" t="s">
        <v>658</v>
      </c>
      <c r="I4" s="14">
        <v>42840</v>
      </c>
      <c r="J4" s="12" t="s">
        <v>748</v>
      </c>
      <c r="K4" s="11"/>
      <c r="M4" t="s">
        <v>13</v>
      </c>
      <c r="N4">
        <f>SUMIFS(E:E,G:G,"CTT")</f>
        <v>0</v>
      </c>
    </row>
    <row r="5" spans="1:14" ht="31.5" customHeight="1">
      <c r="A5" s="11">
        <v>2</v>
      </c>
      <c r="B5" s="7" t="s">
        <v>61</v>
      </c>
      <c r="C5" s="7" t="s">
        <v>749</v>
      </c>
      <c r="D5" s="8" t="s">
        <v>750</v>
      </c>
      <c r="E5" s="7">
        <v>4</v>
      </c>
      <c r="F5" s="7">
        <v>1</v>
      </c>
      <c r="G5" s="7" t="s">
        <v>51</v>
      </c>
      <c r="H5" s="92" t="s">
        <v>671</v>
      </c>
      <c r="I5" s="9">
        <v>42840</v>
      </c>
      <c r="J5" s="7" t="s">
        <v>98</v>
      </c>
      <c r="K5" s="7"/>
      <c r="M5" t="s">
        <v>14</v>
      </c>
      <c r="N5">
        <f>SUMIFS(E:E,G:G,"FLU")</f>
        <v>56</v>
      </c>
    </row>
    <row r="6" spans="1:14" ht="31.5" customHeight="1">
      <c r="A6" s="11">
        <v>3</v>
      </c>
      <c r="B6" s="12" t="s">
        <v>490</v>
      </c>
      <c r="C6" s="12" t="s">
        <v>751</v>
      </c>
      <c r="D6" s="13" t="s">
        <v>752</v>
      </c>
      <c r="E6" s="12">
        <v>3</v>
      </c>
      <c r="F6" s="12">
        <v>1</v>
      </c>
      <c r="G6" s="12" t="s">
        <v>51</v>
      </c>
      <c r="H6" s="12" t="s">
        <v>658</v>
      </c>
      <c r="I6" s="14">
        <v>42840</v>
      </c>
      <c r="J6" s="12" t="s">
        <v>753</v>
      </c>
      <c r="K6" s="35" t="s">
        <v>754</v>
      </c>
      <c r="M6" t="s">
        <v>15</v>
      </c>
      <c r="N6">
        <f>SUMIFS(E:E,G:G,"JCC")</f>
        <v>0</v>
      </c>
    </row>
    <row r="7" spans="1:14" ht="31.5" customHeight="1">
      <c r="A7" s="11">
        <v>4</v>
      </c>
      <c r="B7" s="7" t="s">
        <v>755</v>
      </c>
      <c r="C7" s="7" t="s">
        <v>756</v>
      </c>
      <c r="D7" s="8" t="s">
        <v>757</v>
      </c>
      <c r="E7" s="7">
        <v>1</v>
      </c>
      <c r="F7" s="7">
        <v>1</v>
      </c>
      <c r="G7" s="7" t="s">
        <v>51</v>
      </c>
      <c r="H7" s="7" t="s">
        <v>658</v>
      </c>
      <c r="I7" s="9">
        <v>42840</v>
      </c>
      <c r="J7" s="7" t="s">
        <v>758</v>
      </c>
      <c r="K7" s="7" t="s">
        <v>759</v>
      </c>
      <c r="M7" t="s">
        <v>16</v>
      </c>
      <c r="N7">
        <f>SUMIFS(E:E,G:G,"EDI")</f>
        <v>0</v>
      </c>
    </row>
    <row r="8" spans="1:14" ht="31.5" customHeight="1">
      <c r="A8" s="11">
        <v>5</v>
      </c>
      <c r="B8" s="7" t="s">
        <v>53</v>
      </c>
      <c r="C8" s="7" t="s">
        <v>760</v>
      </c>
      <c r="D8" s="8" t="s">
        <v>761</v>
      </c>
      <c r="E8" s="7">
        <v>3</v>
      </c>
      <c r="F8" s="7">
        <v>1</v>
      </c>
      <c r="G8" s="7" t="s">
        <v>51</v>
      </c>
      <c r="H8" s="92" t="s">
        <v>671</v>
      </c>
      <c r="I8" s="9">
        <v>42840</v>
      </c>
      <c r="J8" s="7" t="s">
        <v>762</v>
      </c>
      <c r="K8" s="36" t="s">
        <v>763</v>
      </c>
      <c r="M8" t="s">
        <v>17</v>
      </c>
      <c r="N8">
        <f>SUMIFS(E:E,G:G,"par")</f>
        <v>0</v>
      </c>
    </row>
    <row r="9" spans="1:14" ht="31.5" customHeight="1">
      <c r="A9" s="11">
        <v>6</v>
      </c>
      <c r="B9" s="7" t="s">
        <v>221</v>
      </c>
      <c r="C9" s="7" t="s">
        <v>764</v>
      </c>
      <c r="D9" s="8" t="s">
        <v>765</v>
      </c>
      <c r="E9" s="7">
        <v>3</v>
      </c>
      <c r="F9" s="7">
        <v>1</v>
      </c>
      <c r="G9" s="7" t="s">
        <v>51</v>
      </c>
      <c r="H9" s="92" t="s">
        <v>671</v>
      </c>
      <c r="I9" s="9">
        <v>42840</v>
      </c>
      <c r="J9" s="21" t="s">
        <v>766</v>
      </c>
      <c r="K9" s="98" t="s">
        <v>767</v>
      </c>
      <c r="M9" t="s">
        <v>18</v>
      </c>
      <c r="N9">
        <f>SUMIFS(E:E,G:G,"phi")</f>
        <v>0</v>
      </c>
    </row>
    <row r="10" spans="1:14" ht="31.5" customHeight="1">
      <c r="A10" s="11">
        <v>7</v>
      </c>
      <c r="B10" s="7" t="s">
        <v>768</v>
      </c>
      <c r="C10" s="7" t="s">
        <v>769</v>
      </c>
      <c r="D10" s="8" t="s">
        <v>770</v>
      </c>
      <c r="E10" s="7">
        <v>2</v>
      </c>
      <c r="F10" s="7">
        <v>1</v>
      </c>
      <c r="G10" s="7" t="s">
        <v>51</v>
      </c>
      <c r="H10" s="7" t="s">
        <v>658</v>
      </c>
      <c r="I10" s="9">
        <v>42840</v>
      </c>
      <c r="J10" s="7" t="s">
        <v>771</v>
      </c>
      <c r="K10" s="36" t="s">
        <v>414</v>
      </c>
      <c r="M10" t="s">
        <v>19</v>
      </c>
      <c r="N10">
        <f>SUMIFS(E:E,G:G,"BRK")</f>
        <v>0</v>
      </c>
    </row>
    <row r="11" spans="1:14" ht="31.5" customHeight="1">
      <c r="A11" s="11">
        <v>8</v>
      </c>
      <c r="B11" s="12" t="s">
        <v>221</v>
      </c>
      <c r="C11" s="12" t="s">
        <v>772</v>
      </c>
      <c r="D11" s="13" t="s">
        <v>773</v>
      </c>
      <c r="E11" s="12">
        <v>6</v>
      </c>
      <c r="F11" s="12">
        <v>2</v>
      </c>
      <c r="G11" s="12" t="s">
        <v>51</v>
      </c>
      <c r="H11" s="92" t="s">
        <v>671</v>
      </c>
      <c r="I11" s="14">
        <v>42840</v>
      </c>
      <c r="J11" s="12" t="s">
        <v>774</v>
      </c>
      <c r="K11" s="35" t="s">
        <v>775</v>
      </c>
      <c r="M11" s="16" t="s">
        <v>20</v>
      </c>
      <c r="N11" s="16">
        <f>SUMIFS(E:E,G:G,"SPC")</f>
        <v>0</v>
      </c>
    </row>
    <row r="12" spans="1:14" ht="31.5" customHeight="1">
      <c r="A12" s="11">
        <v>9</v>
      </c>
      <c r="B12" s="46" t="s">
        <v>776</v>
      </c>
      <c r="C12" s="46">
        <v>100017</v>
      </c>
      <c r="D12" s="94" t="s">
        <v>777</v>
      </c>
      <c r="E12" s="46">
        <v>4</v>
      </c>
      <c r="F12" s="46">
        <v>2</v>
      </c>
      <c r="G12" s="46" t="s">
        <v>51</v>
      </c>
      <c r="H12" s="98" t="s">
        <v>663</v>
      </c>
      <c r="I12" s="93">
        <v>42840</v>
      </c>
      <c r="J12" s="46" t="s">
        <v>778</v>
      </c>
      <c r="K12" s="98" t="s">
        <v>515</v>
      </c>
      <c r="M12" s="17" t="s">
        <v>21</v>
      </c>
      <c r="N12" s="17">
        <f>SUMIFS(E:E,G:G,"H")</f>
        <v>0</v>
      </c>
    </row>
    <row r="13" spans="1:14" ht="31.5" customHeight="1">
      <c r="A13" s="11">
        <v>10</v>
      </c>
      <c r="B13" s="7" t="s">
        <v>156</v>
      </c>
      <c r="C13" s="26" t="s">
        <v>779</v>
      </c>
      <c r="D13" s="8" t="s">
        <v>780</v>
      </c>
      <c r="E13" s="7">
        <v>2</v>
      </c>
      <c r="F13" s="7">
        <v>1</v>
      </c>
      <c r="G13" s="7" t="s">
        <v>51</v>
      </c>
      <c r="H13" s="92" t="s">
        <v>671</v>
      </c>
      <c r="I13" s="93">
        <v>42840</v>
      </c>
      <c r="J13" s="7" t="s">
        <v>781</v>
      </c>
      <c r="K13" s="7"/>
      <c r="M13" s="17"/>
      <c r="N13" s="17"/>
    </row>
    <row r="14" spans="1:14" ht="31.5" customHeight="1">
      <c r="A14" s="11">
        <v>11</v>
      </c>
      <c r="B14" s="7" t="s">
        <v>782</v>
      </c>
      <c r="C14" s="7" t="s">
        <v>783</v>
      </c>
      <c r="D14" s="8" t="s">
        <v>784</v>
      </c>
      <c r="E14" s="7">
        <v>3</v>
      </c>
      <c r="F14" s="7">
        <v>1</v>
      </c>
      <c r="G14" s="7" t="s">
        <v>51</v>
      </c>
      <c r="H14" s="92" t="s">
        <v>671</v>
      </c>
      <c r="I14" s="9">
        <v>42840</v>
      </c>
      <c r="J14" s="7" t="s">
        <v>785</v>
      </c>
      <c r="K14" s="36" t="s">
        <v>375</v>
      </c>
      <c r="M14" s="18" t="s">
        <v>22</v>
      </c>
      <c r="N14" s="18">
        <f>SUM(M4:N12)</f>
        <v>56</v>
      </c>
    </row>
    <row r="15" spans="1:14" ht="31.5" customHeight="1">
      <c r="A15" s="11">
        <v>12</v>
      </c>
      <c r="B15" s="7" t="s">
        <v>221</v>
      </c>
      <c r="C15" s="7" t="s">
        <v>786</v>
      </c>
      <c r="D15" s="8" t="s">
        <v>787</v>
      </c>
      <c r="E15" s="7">
        <v>3</v>
      </c>
      <c r="F15" s="7">
        <v>1</v>
      </c>
      <c r="G15" s="7" t="s">
        <v>51</v>
      </c>
      <c r="H15" s="98" t="s">
        <v>663</v>
      </c>
      <c r="I15" s="9">
        <v>42840</v>
      </c>
      <c r="J15" s="7" t="s">
        <v>788</v>
      </c>
      <c r="K15" s="36" t="s">
        <v>789</v>
      </c>
    </row>
    <row r="16" spans="1:14" ht="31.5" customHeight="1">
      <c r="A16" s="11">
        <v>13</v>
      </c>
      <c r="B16" s="7" t="s">
        <v>790</v>
      </c>
      <c r="C16" s="7" t="s">
        <v>791</v>
      </c>
      <c r="D16" s="8" t="s">
        <v>792</v>
      </c>
      <c r="E16" s="46">
        <v>3</v>
      </c>
      <c r="F16" s="7">
        <v>1</v>
      </c>
      <c r="G16" s="7" t="s">
        <v>51</v>
      </c>
      <c r="H16" s="92" t="s">
        <v>671</v>
      </c>
      <c r="I16" s="9">
        <v>42840</v>
      </c>
      <c r="J16" s="7" t="s">
        <v>793</v>
      </c>
      <c r="K16" s="36" t="s">
        <v>794</v>
      </c>
      <c r="M16" s="19"/>
    </row>
    <row r="17" spans="1:13" ht="31.5" customHeight="1">
      <c r="A17" s="11">
        <v>14</v>
      </c>
      <c r="B17" s="7" t="s">
        <v>61</v>
      </c>
      <c r="C17" s="7" t="s">
        <v>795</v>
      </c>
      <c r="D17" s="8" t="s">
        <v>796</v>
      </c>
      <c r="E17" s="7">
        <v>2</v>
      </c>
      <c r="F17" s="7">
        <v>1</v>
      </c>
      <c r="G17" s="7" t="s">
        <v>51</v>
      </c>
      <c r="H17" s="92" t="s">
        <v>658</v>
      </c>
      <c r="I17" s="9">
        <v>42840</v>
      </c>
      <c r="J17" s="7" t="s">
        <v>98</v>
      </c>
      <c r="K17" s="7"/>
      <c r="M17" s="19"/>
    </row>
    <row r="18" spans="1:13" ht="31.5" customHeight="1">
      <c r="A18" s="11">
        <v>15</v>
      </c>
      <c r="B18" s="7" t="s">
        <v>99</v>
      </c>
      <c r="C18" s="7" t="s">
        <v>797</v>
      </c>
      <c r="D18" s="8" t="s">
        <v>798</v>
      </c>
      <c r="E18" s="7">
        <v>10</v>
      </c>
      <c r="F18" s="7">
        <v>3</v>
      </c>
      <c r="G18" s="7" t="s">
        <v>51</v>
      </c>
      <c r="H18" s="92" t="s">
        <v>671</v>
      </c>
      <c r="I18" s="9">
        <v>42840</v>
      </c>
      <c r="J18" s="7" t="s">
        <v>799</v>
      </c>
      <c r="K18" s="7"/>
      <c r="M18" s="19"/>
    </row>
    <row r="19" spans="1:13" ht="31.5" customHeight="1">
      <c r="A19" s="11">
        <v>16</v>
      </c>
      <c r="B19" s="7" t="s">
        <v>221</v>
      </c>
      <c r="C19" s="7" t="s">
        <v>800</v>
      </c>
      <c r="D19" s="8" t="s">
        <v>801</v>
      </c>
      <c r="E19" s="7">
        <v>1</v>
      </c>
      <c r="F19" s="7">
        <v>1</v>
      </c>
      <c r="G19" s="7" t="s">
        <v>51</v>
      </c>
      <c r="H19" s="92" t="s">
        <v>671</v>
      </c>
      <c r="I19" s="9">
        <v>42840</v>
      </c>
      <c r="J19" s="7" t="s">
        <v>802</v>
      </c>
      <c r="K19" s="7" t="s">
        <v>803</v>
      </c>
      <c r="M19" s="19"/>
    </row>
    <row r="20" spans="1:13" ht="31.5" customHeight="1">
      <c r="A20" s="11">
        <v>17</v>
      </c>
      <c r="B20" s="7" t="s">
        <v>61</v>
      </c>
      <c r="C20" s="7" t="s">
        <v>804</v>
      </c>
      <c r="D20" s="8" t="s">
        <v>805</v>
      </c>
      <c r="E20" s="7">
        <v>2</v>
      </c>
      <c r="F20" s="7">
        <v>1</v>
      </c>
      <c r="G20" s="7" t="s">
        <v>51</v>
      </c>
      <c r="H20" s="99" t="s">
        <v>658</v>
      </c>
      <c r="I20" s="9">
        <v>42840</v>
      </c>
      <c r="J20" s="7" t="s">
        <v>98</v>
      </c>
      <c r="K20" s="7"/>
      <c r="M20" s="19"/>
    </row>
    <row r="21" spans="1:13" ht="31.5" customHeight="1">
      <c r="A21" s="11"/>
      <c r="B21" s="12"/>
      <c r="C21" s="12"/>
      <c r="D21" s="13"/>
      <c r="E21" s="25">
        <f>SUM(E4:E20)</f>
        <v>56</v>
      </c>
      <c r="F21" s="25">
        <f>SUM(F4:F20)</f>
        <v>21</v>
      </c>
      <c r="G21" s="12"/>
      <c r="H21" s="12"/>
      <c r="I21" s="14"/>
      <c r="J21" s="14"/>
      <c r="K21" s="11"/>
      <c r="M21" s="19"/>
    </row>
    <row r="22" spans="1:13" ht="31.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31.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1.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1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90" topLeftCell="A4">
      <selection activeCell="C4" sqref="C4"/>
    </customSheetView>
    <customSheetView guid="{8808FEDE-464C-4AEB-88B7-AB86B39BB0CB}" topLeftCell="A10">
      <selection activeCell="D23" sqref="D23"/>
    </customSheetView>
    <customSheetView guid="{AEFE0F3B-A47A-4804-A56C-93DA9B79618C}">
      <selection activeCell="E18" sqref="E18"/>
    </customSheetView>
    <customSheetView guid="{432A7839-3E0E-42E7-9C5A-01B75DE7F8FC}" scale="90" topLeftCell="A4">
      <selection activeCell="C4" sqref="C4"/>
    </customSheetView>
    <customSheetView guid="{33DCCE72-F997-4E94-9232-6B5DA6DC142C}" scale="90" topLeftCell="A4">
      <selection activeCell="C4" sqref="C4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5" zoomScale="80" zoomScaleNormal="80" zoomScalePageLayoutView="80" workbookViewId="0">
      <selection activeCell="F29" sqref="F29"/>
    </sheetView>
  </sheetViews>
  <sheetFormatPr baseColWidth="10" defaultColWidth="8.83203125" defaultRowHeight="47.25" customHeight="1" x14ac:dyDescent="0"/>
  <cols>
    <col min="1" max="1" width="12.1640625" customWidth="1"/>
    <col min="2" max="2" width="27.6640625" customWidth="1"/>
    <col min="3" max="3" width="30.1640625" customWidth="1"/>
    <col min="4" max="4" width="35.1640625" customWidth="1"/>
    <col min="5" max="5" width="10.5" customWidth="1"/>
    <col min="6" max="6" width="10.33203125" customWidth="1"/>
    <col min="7" max="7" width="15.1640625" customWidth="1"/>
    <col min="8" max="8" width="13.5" customWidth="1"/>
    <col min="9" max="9" width="16" customWidth="1"/>
    <col min="10" max="10" width="15.1640625" customWidth="1"/>
    <col min="11" max="11" width="76.6640625" customWidth="1"/>
    <col min="13" max="13" width="18.1640625" customWidth="1"/>
  </cols>
  <sheetData>
    <row r="1" spans="1:14" ht="47.25" customHeight="1" thickBot="1">
      <c r="A1" s="756" t="s">
        <v>23</v>
      </c>
      <c r="B1" s="757"/>
      <c r="C1" s="757"/>
      <c r="D1" s="757"/>
      <c r="E1" s="757"/>
      <c r="F1" s="757"/>
      <c r="G1" s="757" t="s">
        <v>30</v>
      </c>
      <c r="H1" s="757"/>
      <c r="I1" s="757"/>
      <c r="J1" s="758"/>
      <c r="K1" s="759"/>
    </row>
    <row r="2" spans="1:14" ht="47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56</v>
      </c>
    </row>
    <row r="3" spans="1:14" ht="47.25" customHeight="1">
      <c r="A3" s="22"/>
      <c r="B3" s="22" t="s">
        <v>464</v>
      </c>
      <c r="C3" s="22" t="s">
        <v>705</v>
      </c>
      <c r="D3" s="81"/>
      <c r="E3" s="22"/>
      <c r="F3" s="22"/>
      <c r="G3" s="82"/>
      <c r="H3" s="24"/>
      <c r="I3" s="24"/>
      <c r="J3" s="22"/>
      <c r="K3" s="22" t="s">
        <v>806</v>
      </c>
      <c r="M3" s="10" t="s">
        <v>12</v>
      </c>
      <c r="N3" s="10">
        <f>N2-N14</f>
        <v>1</v>
      </c>
    </row>
    <row r="4" spans="1:14" ht="47.25" customHeight="1">
      <c r="A4" s="100">
        <v>1</v>
      </c>
      <c r="B4" s="32" t="s">
        <v>61</v>
      </c>
      <c r="C4" s="32" t="s">
        <v>807</v>
      </c>
      <c r="D4" s="80" t="s">
        <v>808</v>
      </c>
      <c r="E4" s="32">
        <v>5</v>
      </c>
      <c r="F4" s="32">
        <v>2</v>
      </c>
      <c r="G4" s="101" t="s">
        <v>302</v>
      </c>
      <c r="H4" s="102" t="s">
        <v>658</v>
      </c>
      <c r="I4" s="33">
        <v>42840</v>
      </c>
      <c r="J4" s="32" t="s">
        <v>98</v>
      </c>
      <c r="K4" s="100"/>
      <c r="M4" t="s">
        <v>13</v>
      </c>
      <c r="N4">
        <f>SUMIFS(E:E,G:G,"CTT")</f>
        <v>24</v>
      </c>
    </row>
    <row r="5" spans="1:14" ht="47.25" customHeight="1">
      <c r="A5" s="103">
        <v>2</v>
      </c>
      <c r="B5" s="32" t="s">
        <v>61</v>
      </c>
      <c r="C5" s="32" t="s">
        <v>809</v>
      </c>
      <c r="D5" s="80" t="s">
        <v>810</v>
      </c>
      <c r="E5" s="32">
        <v>3</v>
      </c>
      <c r="F5" s="32">
        <v>1</v>
      </c>
      <c r="G5" s="35" t="s">
        <v>302</v>
      </c>
      <c r="H5" s="102" t="s">
        <v>658</v>
      </c>
      <c r="I5" s="33">
        <v>42840</v>
      </c>
      <c r="J5" s="32" t="s">
        <v>98</v>
      </c>
      <c r="K5" s="32"/>
      <c r="M5" t="s">
        <v>14</v>
      </c>
      <c r="N5">
        <f>SUMIFS(E:E,G:G,"FLU")</f>
        <v>0</v>
      </c>
    </row>
    <row r="6" spans="1:14" ht="47.25" customHeight="1">
      <c r="A6" s="100">
        <v>3</v>
      </c>
      <c r="B6" s="7" t="s">
        <v>811</v>
      </c>
      <c r="C6" s="7" t="s">
        <v>812</v>
      </c>
      <c r="D6" s="8" t="s">
        <v>813</v>
      </c>
      <c r="E6" s="7">
        <v>9</v>
      </c>
      <c r="F6" s="7">
        <v>3</v>
      </c>
      <c r="G6" s="36" t="s">
        <v>302</v>
      </c>
      <c r="H6" s="7" t="s">
        <v>658</v>
      </c>
      <c r="I6" s="9">
        <v>42840</v>
      </c>
      <c r="J6" s="7" t="s">
        <v>814</v>
      </c>
      <c r="K6" s="35" t="s">
        <v>815</v>
      </c>
      <c r="M6" t="s">
        <v>15</v>
      </c>
      <c r="N6">
        <f>SUMIFS(E:E,G:G,"JCC")</f>
        <v>0</v>
      </c>
    </row>
    <row r="7" spans="1:14" ht="47.25" customHeight="1">
      <c r="A7" s="103">
        <v>4</v>
      </c>
      <c r="B7" s="7" t="s">
        <v>61</v>
      </c>
      <c r="C7" s="7" t="s">
        <v>816</v>
      </c>
      <c r="D7" s="47" t="s">
        <v>817</v>
      </c>
      <c r="E7" s="7">
        <v>6</v>
      </c>
      <c r="F7" s="7">
        <v>2</v>
      </c>
      <c r="G7" s="36" t="s">
        <v>302</v>
      </c>
      <c r="H7" s="92" t="s">
        <v>671</v>
      </c>
      <c r="I7" s="9">
        <v>42840</v>
      </c>
      <c r="J7" s="7" t="s">
        <v>98</v>
      </c>
      <c r="K7" s="7"/>
      <c r="M7" t="s">
        <v>16</v>
      </c>
      <c r="N7">
        <f>SUMIFS(E:E,G:G,"EDI")</f>
        <v>31</v>
      </c>
    </row>
    <row r="8" spans="1:14" ht="47.25" customHeight="1">
      <c r="A8" s="100">
        <v>5</v>
      </c>
      <c r="B8" s="7" t="s">
        <v>61</v>
      </c>
      <c r="C8" s="7" t="s">
        <v>818</v>
      </c>
      <c r="D8" s="47" t="s">
        <v>819</v>
      </c>
      <c r="E8" s="7">
        <v>3</v>
      </c>
      <c r="F8" s="7">
        <v>1</v>
      </c>
      <c r="G8" s="98" t="s">
        <v>302</v>
      </c>
      <c r="H8" s="9" t="s">
        <v>658</v>
      </c>
      <c r="I8" s="9">
        <v>42840</v>
      </c>
      <c r="J8" s="7" t="s">
        <v>98</v>
      </c>
      <c r="K8" s="6" t="s">
        <v>820</v>
      </c>
      <c r="M8" t="s">
        <v>17</v>
      </c>
      <c r="N8">
        <f>SUMIFS(E:E,G:G,"par")</f>
        <v>0</v>
      </c>
    </row>
    <row r="9" spans="1:14" ht="47.25" customHeight="1">
      <c r="A9" s="103">
        <v>6</v>
      </c>
      <c r="B9" s="7" t="s">
        <v>61</v>
      </c>
      <c r="C9" s="7" t="s">
        <v>821</v>
      </c>
      <c r="D9" s="8" t="s">
        <v>822</v>
      </c>
      <c r="E9" s="7">
        <v>3</v>
      </c>
      <c r="F9" s="7">
        <v>1</v>
      </c>
      <c r="G9" s="36" t="s">
        <v>302</v>
      </c>
      <c r="H9" s="92" t="s">
        <v>671</v>
      </c>
      <c r="I9" s="9">
        <v>42840</v>
      </c>
      <c r="J9" s="7" t="s">
        <v>98</v>
      </c>
      <c r="K9" s="7"/>
      <c r="M9" t="s">
        <v>18</v>
      </c>
      <c r="N9">
        <f>SUMIFS(E:E,G:G,"phi")</f>
        <v>0</v>
      </c>
    </row>
    <row r="10" spans="1:14" ht="47.25" customHeight="1">
      <c r="A10" s="100">
        <v>7</v>
      </c>
      <c r="B10" s="7" t="s">
        <v>61</v>
      </c>
      <c r="C10" s="7" t="s">
        <v>823</v>
      </c>
      <c r="D10" s="8" t="s">
        <v>824</v>
      </c>
      <c r="E10" s="7">
        <v>2</v>
      </c>
      <c r="F10" s="7">
        <v>1</v>
      </c>
      <c r="G10" s="36" t="s">
        <v>302</v>
      </c>
      <c r="H10" s="46" t="s">
        <v>658</v>
      </c>
      <c r="I10" s="9">
        <v>42840</v>
      </c>
      <c r="J10" s="7" t="s">
        <v>98</v>
      </c>
      <c r="K10" s="7"/>
      <c r="M10" t="s">
        <v>19</v>
      </c>
      <c r="N10">
        <f>SUMIFS(E:E,G:G,"BRK")</f>
        <v>0</v>
      </c>
    </row>
    <row r="11" spans="1:14" ht="47.25" customHeight="1">
      <c r="A11" s="103">
        <v>8</v>
      </c>
      <c r="B11" s="7" t="s">
        <v>825</v>
      </c>
      <c r="C11" s="7" t="s">
        <v>826</v>
      </c>
      <c r="D11" s="8" t="s">
        <v>827</v>
      </c>
      <c r="E11" s="7">
        <v>2</v>
      </c>
      <c r="F11" s="7">
        <v>1</v>
      </c>
      <c r="G11" s="7" t="s">
        <v>39</v>
      </c>
      <c r="H11" s="46" t="s">
        <v>658</v>
      </c>
      <c r="I11" s="9">
        <v>42840</v>
      </c>
      <c r="J11" s="7" t="s">
        <v>828</v>
      </c>
      <c r="K11" s="7" t="s">
        <v>829</v>
      </c>
      <c r="M11" s="16" t="s">
        <v>20</v>
      </c>
      <c r="N11" s="16">
        <f>SUMIFS(E:E,G:G,"SPC")</f>
        <v>0</v>
      </c>
    </row>
    <row r="12" spans="1:14" ht="47.25" customHeight="1">
      <c r="A12" s="100">
        <v>9</v>
      </c>
      <c r="B12" s="7" t="s">
        <v>830</v>
      </c>
      <c r="C12" s="7" t="s">
        <v>831</v>
      </c>
      <c r="D12" s="8" t="s">
        <v>832</v>
      </c>
      <c r="E12" s="7">
        <v>3</v>
      </c>
      <c r="F12" s="7">
        <v>1</v>
      </c>
      <c r="G12" s="7" t="s">
        <v>39</v>
      </c>
      <c r="H12" s="46" t="s">
        <v>658</v>
      </c>
      <c r="I12" s="9">
        <v>42840</v>
      </c>
      <c r="J12" s="7" t="s">
        <v>833</v>
      </c>
      <c r="K12" s="36" t="s">
        <v>834</v>
      </c>
      <c r="M12" s="17" t="s">
        <v>21</v>
      </c>
      <c r="N12" s="17">
        <f>SUMIFS(E:E,G:G,"H")</f>
        <v>0</v>
      </c>
    </row>
    <row r="13" spans="1:14" ht="47.25" customHeight="1">
      <c r="A13" s="103">
        <v>10</v>
      </c>
      <c r="B13" s="12" t="s">
        <v>835</v>
      </c>
      <c r="C13" s="12" t="s">
        <v>836</v>
      </c>
      <c r="D13" s="13" t="s">
        <v>837</v>
      </c>
      <c r="E13" s="12">
        <v>3</v>
      </c>
      <c r="F13" s="12">
        <v>1</v>
      </c>
      <c r="G13" s="12" t="s">
        <v>39</v>
      </c>
      <c r="H13" s="92" t="s">
        <v>671</v>
      </c>
      <c r="I13" s="9">
        <v>42840</v>
      </c>
      <c r="J13" s="12" t="s">
        <v>838</v>
      </c>
      <c r="K13" s="12"/>
      <c r="M13" s="17"/>
      <c r="N13" s="17"/>
    </row>
    <row r="14" spans="1:14" ht="47.25" customHeight="1">
      <c r="A14" s="100">
        <v>11</v>
      </c>
      <c r="B14" s="7" t="s">
        <v>61</v>
      </c>
      <c r="C14" s="7" t="s">
        <v>839</v>
      </c>
      <c r="D14" s="8" t="s">
        <v>840</v>
      </c>
      <c r="E14" s="7">
        <v>7</v>
      </c>
      <c r="F14" s="7">
        <v>2</v>
      </c>
      <c r="G14" s="7" t="s">
        <v>39</v>
      </c>
      <c r="H14" s="92" t="s">
        <v>671</v>
      </c>
      <c r="I14" s="9">
        <v>42840</v>
      </c>
      <c r="J14" s="7" t="s">
        <v>98</v>
      </c>
      <c r="K14" s="36"/>
      <c r="M14" s="18" t="s">
        <v>22</v>
      </c>
      <c r="N14" s="18">
        <f>SUM(M4:N12)</f>
        <v>55</v>
      </c>
    </row>
    <row r="15" spans="1:14" ht="47.25" customHeight="1">
      <c r="A15" s="103">
        <v>12</v>
      </c>
      <c r="B15" s="7" t="s">
        <v>841</v>
      </c>
      <c r="C15" s="7" t="s">
        <v>842</v>
      </c>
      <c r="D15" s="8" t="s">
        <v>843</v>
      </c>
      <c r="E15" s="7">
        <v>4</v>
      </c>
      <c r="F15" s="7">
        <v>1</v>
      </c>
      <c r="G15" s="7" t="s">
        <v>39</v>
      </c>
      <c r="H15" s="68" t="s">
        <v>658</v>
      </c>
      <c r="I15" s="9">
        <v>42840</v>
      </c>
      <c r="J15" s="7" t="s">
        <v>844</v>
      </c>
      <c r="K15" s="36" t="s">
        <v>845</v>
      </c>
    </row>
    <row r="16" spans="1:14" ht="47.25" customHeight="1">
      <c r="A16" s="100">
        <v>13</v>
      </c>
      <c r="B16" s="104" t="s">
        <v>846</v>
      </c>
      <c r="C16" s="12" t="s">
        <v>847</v>
      </c>
      <c r="D16" s="105" t="s">
        <v>848</v>
      </c>
      <c r="E16" s="12">
        <v>3</v>
      </c>
      <c r="F16" s="12">
        <v>1</v>
      </c>
      <c r="G16" s="104" t="s">
        <v>39</v>
      </c>
      <c r="H16" s="99" t="s">
        <v>658</v>
      </c>
      <c r="I16" s="14">
        <v>42840</v>
      </c>
      <c r="J16" s="104" t="s">
        <v>849</v>
      </c>
      <c r="K16" s="35" t="s">
        <v>850</v>
      </c>
      <c r="M16" s="19"/>
    </row>
    <row r="17" spans="1:13" ht="47.25" customHeight="1">
      <c r="A17" s="103">
        <v>14</v>
      </c>
      <c r="B17" s="7" t="s">
        <v>851</v>
      </c>
      <c r="C17" s="7" t="s">
        <v>852</v>
      </c>
      <c r="D17" s="8" t="s">
        <v>853</v>
      </c>
      <c r="E17" s="7">
        <v>2</v>
      </c>
      <c r="F17" s="7">
        <v>1</v>
      </c>
      <c r="G17" s="7" t="s">
        <v>39</v>
      </c>
      <c r="H17" s="46" t="s">
        <v>658</v>
      </c>
      <c r="I17" s="9">
        <v>42840</v>
      </c>
      <c r="J17" s="7" t="s">
        <v>854</v>
      </c>
      <c r="K17" s="36" t="s">
        <v>855</v>
      </c>
      <c r="M17" s="19"/>
    </row>
    <row r="18" spans="1:13" ht="47.2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19"/>
    </row>
    <row r="19" spans="1:13" ht="47.25" customHeight="1">
      <c r="A19" s="11"/>
      <c r="B19" s="12"/>
      <c r="C19" s="12"/>
      <c r="D19" s="13"/>
      <c r="E19" s="25">
        <f>SUM(E4:E18)</f>
        <v>55</v>
      </c>
      <c r="F19" s="25">
        <f>SUM(F4:F18)</f>
        <v>19</v>
      </c>
      <c r="G19" s="11"/>
      <c r="H19" s="12"/>
      <c r="I19" s="12"/>
      <c r="J19" s="12"/>
      <c r="K19" s="11"/>
      <c r="M19" s="19"/>
    </row>
    <row r="20" spans="1:13" ht="47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19"/>
    </row>
    <row r="21" spans="1:13" ht="47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19"/>
    </row>
    <row r="22" spans="1:13" ht="47.2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47.2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47.2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47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80" topLeftCell="A5">
      <selection activeCell="F29" sqref="F29"/>
    </customSheetView>
    <customSheetView guid="{8808FEDE-464C-4AEB-88B7-AB86B39BB0CB}" scale="80" topLeftCell="A2">
      <selection activeCell="N2" sqref="N2"/>
    </customSheetView>
    <customSheetView guid="{AEFE0F3B-A47A-4804-A56C-93DA9B79618C}">
      <selection activeCell="E22" sqref="E22"/>
    </customSheetView>
    <customSheetView guid="{432A7839-3E0E-42E7-9C5A-01B75DE7F8FC}" scale="80" topLeftCell="A5">
      <selection activeCell="F29" sqref="F29"/>
    </customSheetView>
    <customSheetView guid="{33DCCE72-F997-4E94-9232-6B5DA6DC142C}" scale="80" topLeftCell="A5">
      <selection activeCell="F29" sqref="F29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90" zoomScaleNormal="90" zoomScalePageLayoutView="90" workbookViewId="0">
      <selection activeCell="F19" sqref="F19"/>
    </sheetView>
  </sheetViews>
  <sheetFormatPr baseColWidth="10" defaultColWidth="8.83203125" defaultRowHeight="34.5" customHeight="1" x14ac:dyDescent="0"/>
  <cols>
    <col min="1" max="1" width="12.1640625" customWidth="1"/>
    <col min="2" max="2" width="23" customWidth="1"/>
    <col min="3" max="3" width="30.6640625" customWidth="1"/>
    <col min="4" max="4" width="33.5" customWidth="1"/>
    <col min="5" max="5" width="10.5" customWidth="1"/>
    <col min="6" max="6" width="10.33203125" customWidth="1"/>
    <col min="7" max="7" width="15.1640625" customWidth="1"/>
    <col min="8" max="8" width="18" customWidth="1"/>
    <col min="9" max="9" width="16" customWidth="1"/>
    <col min="10" max="10" width="15.1640625" customWidth="1"/>
    <col min="11" max="11" width="39.5" customWidth="1"/>
    <col min="13" max="13" width="18.1640625" customWidth="1"/>
  </cols>
  <sheetData>
    <row r="1" spans="1:14" ht="46.5" customHeight="1" thickBot="1">
      <c r="A1" s="756" t="s">
        <v>23</v>
      </c>
      <c r="B1" s="757"/>
      <c r="C1" s="757"/>
      <c r="D1" s="757"/>
      <c r="E1" s="757"/>
      <c r="F1" s="757"/>
      <c r="G1" s="757" t="s">
        <v>31</v>
      </c>
      <c r="H1" s="757"/>
      <c r="I1" s="757"/>
      <c r="J1" s="758"/>
      <c r="K1" s="759"/>
    </row>
    <row r="2" spans="1:14" ht="34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56</v>
      </c>
    </row>
    <row r="3" spans="1:14" ht="34.5" customHeight="1">
      <c r="A3" s="22"/>
      <c r="B3" s="22" t="s">
        <v>990</v>
      </c>
      <c r="C3" s="110" t="s">
        <v>938</v>
      </c>
      <c r="D3" s="81"/>
      <c r="E3" s="22"/>
      <c r="F3" s="22"/>
      <c r="G3" s="82"/>
      <c r="H3" s="24"/>
      <c r="I3" s="24"/>
      <c r="J3" s="22"/>
      <c r="K3" s="22" t="s">
        <v>991</v>
      </c>
      <c r="M3" s="10" t="s">
        <v>12</v>
      </c>
      <c r="N3" s="10">
        <f>N2-N14</f>
        <v>0</v>
      </c>
    </row>
    <row r="4" spans="1:14" ht="34.5" customHeight="1">
      <c r="A4" s="72">
        <v>1</v>
      </c>
      <c r="B4" s="32" t="s">
        <v>61</v>
      </c>
      <c r="C4" s="68" t="s">
        <v>992</v>
      </c>
      <c r="D4" s="75" t="s">
        <v>993</v>
      </c>
      <c r="E4" s="46">
        <v>4</v>
      </c>
      <c r="F4" s="46">
        <v>2</v>
      </c>
      <c r="G4" s="68" t="s">
        <v>44</v>
      </c>
      <c r="H4" s="41" t="s">
        <v>942</v>
      </c>
      <c r="I4" s="33">
        <v>42840</v>
      </c>
      <c r="J4" s="102" t="s">
        <v>98</v>
      </c>
      <c r="K4" s="68"/>
      <c r="M4" t="s">
        <v>13</v>
      </c>
      <c r="N4">
        <f>SUMIFS(E:E,G:G,"CTT")</f>
        <v>8</v>
      </c>
    </row>
    <row r="5" spans="1:14" ht="34.5" customHeight="1">
      <c r="A5" s="72">
        <v>2</v>
      </c>
      <c r="B5" s="68" t="s">
        <v>994</v>
      </c>
      <c r="C5" s="68" t="s">
        <v>995</v>
      </c>
      <c r="D5" s="75" t="s">
        <v>996</v>
      </c>
      <c r="E5" s="68">
        <v>6</v>
      </c>
      <c r="F5" s="68">
        <v>2</v>
      </c>
      <c r="G5" s="68" t="s">
        <v>44</v>
      </c>
      <c r="H5" s="119" t="s">
        <v>949</v>
      </c>
      <c r="I5" s="33">
        <v>42840</v>
      </c>
      <c r="J5" s="33" t="s">
        <v>997</v>
      </c>
      <c r="K5" s="68" t="s">
        <v>998</v>
      </c>
      <c r="M5" t="s">
        <v>14</v>
      </c>
      <c r="N5">
        <f>SUMIFS(E:E,G:G,"FLU")</f>
        <v>0</v>
      </c>
    </row>
    <row r="6" spans="1:14" ht="34.5" customHeight="1">
      <c r="A6" s="72">
        <v>3</v>
      </c>
      <c r="B6" s="68" t="s">
        <v>608</v>
      </c>
      <c r="C6" s="68" t="s">
        <v>999</v>
      </c>
      <c r="D6" s="75" t="s">
        <v>1000</v>
      </c>
      <c r="E6" s="68">
        <v>4</v>
      </c>
      <c r="F6" s="68">
        <v>1</v>
      </c>
      <c r="G6" s="68" t="s">
        <v>44</v>
      </c>
      <c r="H6" s="41" t="s">
        <v>942</v>
      </c>
      <c r="I6" s="93">
        <v>42840</v>
      </c>
      <c r="J6" s="112" t="s">
        <v>1001</v>
      </c>
      <c r="K6" s="68" t="s">
        <v>1030</v>
      </c>
      <c r="M6" t="s">
        <v>15</v>
      </c>
      <c r="N6">
        <f>SUMIFS(E:E,G:G,"JCC")</f>
        <v>29</v>
      </c>
    </row>
    <row r="7" spans="1:14" ht="34.5" customHeight="1">
      <c r="A7" s="113" t="s">
        <v>1003</v>
      </c>
      <c r="B7" s="113" t="s">
        <v>61</v>
      </c>
      <c r="C7" s="32" t="s">
        <v>1004</v>
      </c>
      <c r="D7" s="80" t="s">
        <v>1005</v>
      </c>
      <c r="E7" s="32">
        <v>7</v>
      </c>
      <c r="F7" s="32">
        <v>3</v>
      </c>
      <c r="G7" s="32" t="s">
        <v>358</v>
      </c>
      <c r="H7" s="41" t="s">
        <v>942</v>
      </c>
      <c r="I7" s="33">
        <v>42840</v>
      </c>
      <c r="J7" s="32" t="s">
        <v>98</v>
      </c>
      <c r="K7" s="32"/>
      <c r="M7" t="s">
        <v>16</v>
      </c>
      <c r="N7">
        <f>SUMIFS(E:E,G:G,"EDI")</f>
        <v>0</v>
      </c>
    </row>
    <row r="8" spans="1:14" ht="34.5" customHeight="1">
      <c r="A8" s="113" t="s">
        <v>1006</v>
      </c>
      <c r="B8" s="113" t="s">
        <v>61</v>
      </c>
      <c r="C8" s="68" t="s">
        <v>1007</v>
      </c>
      <c r="D8" s="75" t="s">
        <v>1008</v>
      </c>
      <c r="E8" s="46">
        <v>14</v>
      </c>
      <c r="F8" s="46">
        <v>4</v>
      </c>
      <c r="G8" s="68" t="s">
        <v>358</v>
      </c>
      <c r="H8" s="41" t="s">
        <v>942</v>
      </c>
      <c r="I8" s="33">
        <v>42840</v>
      </c>
      <c r="J8" s="102" t="s">
        <v>98</v>
      </c>
      <c r="K8" s="46" t="s">
        <v>1009</v>
      </c>
      <c r="M8" t="s">
        <v>17</v>
      </c>
      <c r="N8">
        <f>SUMIFS(E:E,G:G,"par")</f>
        <v>0</v>
      </c>
    </row>
    <row r="9" spans="1:14" ht="34.5" customHeight="1">
      <c r="A9" s="114">
        <v>6</v>
      </c>
      <c r="B9" s="32" t="s">
        <v>61</v>
      </c>
      <c r="C9" s="32" t="s">
        <v>1010</v>
      </c>
      <c r="D9" s="80" t="s">
        <v>1011</v>
      </c>
      <c r="E9" s="32">
        <v>3</v>
      </c>
      <c r="F9" s="32">
        <v>1</v>
      </c>
      <c r="G9" s="32" t="s">
        <v>358</v>
      </c>
      <c r="H9" s="41" t="s">
        <v>942</v>
      </c>
      <c r="I9" s="33">
        <v>42840</v>
      </c>
      <c r="J9" s="102" t="s">
        <v>98</v>
      </c>
      <c r="K9" s="115"/>
      <c r="M9" t="s">
        <v>18</v>
      </c>
      <c r="N9">
        <f>SUMIFS(E:E,G:G,"phi")</f>
        <v>0</v>
      </c>
    </row>
    <row r="10" spans="1:14" ht="34.5" customHeight="1">
      <c r="A10" s="72">
        <v>7</v>
      </c>
      <c r="B10" s="32" t="s">
        <v>61</v>
      </c>
      <c r="C10" s="68" t="s">
        <v>1012</v>
      </c>
      <c r="D10" s="75" t="s">
        <v>1013</v>
      </c>
      <c r="E10" s="46">
        <v>5</v>
      </c>
      <c r="F10" s="46">
        <v>2</v>
      </c>
      <c r="G10" s="68" t="s">
        <v>44</v>
      </c>
      <c r="H10" s="73" t="s">
        <v>942</v>
      </c>
      <c r="I10" s="93">
        <v>42840</v>
      </c>
      <c r="J10" s="68" t="s">
        <v>1014</v>
      </c>
      <c r="K10" s="68"/>
      <c r="M10" t="s">
        <v>19</v>
      </c>
      <c r="N10">
        <f>SUMIFS(E:E,G:G,"BRK")</f>
        <v>19</v>
      </c>
    </row>
    <row r="11" spans="1:14" ht="34.5" customHeight="1">
      <c r="A11" s="116">
        <v>8</v>
      </c>
      <c r="B11" s="32" t="s">
        <v>61</v>
      </c>
      <c r="C11" s="68" t="s">
        <v>1015</v>
      </c>
      <c r="D11" s="75" t="s">
        <v>1016</v>
      </c>
      <c r="E11" s="46">
        <v>2</v>
      </c>
      <c r="F11" s="46">
        <v>1</v>
      </c>
      <c r="G11" s="68" t="s">
        <v>358</v>
      </c>
      <c r="H11" s="65" t="s">
        <v>949</v>
      </c>
      <c r="I11" s="33">
        <v>42840</v>
      </c>
      <c r="J11" s="32" t="s">
        <v>98</v>
      </c>
      <c r="K11" s="68"/>
      <c r="M11" s="16" t="s">
        <v>20</v>
      </c>
      <c r="N11" s="16">
        <f>SUMIFS(E:E,G:G,"SPC")</f>
        <v>0</v>
      </c>
    </row>
    <row r="12" spans="1:14" ht="34.5" customHeight="1">
      <c r="A12" s="72">
        <v>9</v>
      </c>
      <c r="B12" s="68" t="s">
        <v>99</v>
      </c>
      <c r="C12" s="68" t="s">
        <v>1017</v>
      </c>
      <c r="D12" s="75" t="s">
        <v>1018</v>
      </c>
      <c r="E12" s="46">
        <v>1</v>
      </c>
      <c r="F12" s="46">
        <v>1</v>
      </c>
      <c r="G12" s="68" t="s">
        <v>358</v>
      </c>
      <c r="H12" s="65" t="s">
        <v>949</v>
      </c>
      <c r="I12" s="33">
        <v>42840</v>
      </c>
      <c r="J12" s="68" t="s">
        <v>1019</v>
      </c>
      <c r="K12" s="19"/>
      <c r="M12" s="17" t="s">
        <v>21</v>
      </c>
      <c r="N12" s="17">
        <f>SUMIFS(E:E,G:G,"H")</f>
        <v>0</v>
      </c>
    </row>
    <row r="13" spans="1:14" ht="34.5" customHeight="1">
      <c r="A13" s="116">
        <v>10</v>
      </c>
      <c r="B13" s="32" t="s">
        <v>45</v>
      </c>
      <c r="C13" s="32" t="s">
        <v>1020</v>
      </c>
      <c r="D13" s="80" t="s">
        <v>1021</v>
      </c>
      <c r="E13" s="32">
        <v>6</v>
      </c>
      <c r="F13" s="32">
        <v>2</v>
      </c>
      <c r="G13" s="32" t="s">
        <v>39</v>
      </c>
      <c r="H13" s="41" t="s">
        <v>942</v>
      </c>
      <c r="I13" s="33">
        <v>42840</v>
      </c>
      <c r="J13" s="32" t="s">
        <v>1022</v>
      </c>
      <c r="K13" s="117" t="s">
        <v>1031</v>
      </c>
      <c r="M13" s="17"/>
      <c r="N13" s="17"/>
    </row>
    <row r="14" spans="1:14" ht="34.5" customHeight="1">
      <c r="A14" s="72">
        <v>11</v>
      </c>
      <c r="B14" s="46" t="s">
        <v>295</v>
      </c>
      <c r="C14" s="46" t="s">
        <v>1023</v>
      </c>
      <c r="D14" s="94" t="s">
        <v>1024</v>
      </c>
      <c r="E14" s="46">
        <v>2</v>
      </c>
      <c r="F14" s="46">
        <v>1</v>
      </c>
      <c r="G14" s="68" t="s">
        <v>39</v>
      </c>
      <c r="H14" s="120" t="s">
        <v>942</v>
      </c>
      <c r="I14" s="93">
        <v>42840</v>
      </c>
      <c r="J14" s="46" t="s">
        <v>1025</v>
      </c>
      <c r="K14" s="68"/>
      <c r="M14" s="18" t="s">
        <v>22</v>
      </c>
      <c r="N14" s="18">
        <f>SUM(M4:N12)</f>
        <v>56</v>
      </c>
    </row>
    <row r="15" spans="1:14" ht="34.5" customHeight="1">
      <c r="A15" s="103">
        <v>12</v>
      </c>
      <c r="B15" s="32" t="s">
        <v>1026</v>
      </c>
      <c r="C15" s="32" t="s">
        <v>1027</v>
      </c>
      <c r="D15" s="118" t="s">
        <v>1028</v>
      </c>
      <c r="E15" s="32">
        <v>2</v>
      </c>
      <c r="F15" s="32">
        <v>1</v>
      </c>
      <c r="G15" s="65" t="s">
        <v>358</v>
      </c>
      <c r="H15" s="65" t="s">
        <v>949</v>
      </c>
      <c r="I15" s="33">
        <v>42840</v>
      </c>
      <c r="J15" s="32" t="s">
        <v>1029</v>
      </c>
      <c r="K15" s="32"/>
    </row>
    <row r="16" spans="1:14" ht="34.5" customHeight="1">
      <c r="A16" s="11"/>
      <c r="B16" s="12"/>
      <c r="C16" s="12"/>
      <c r="D16" s="13"/>
      <c r="E16" s="25">
        <f>SUM(E4:E15)</f>
        <v>56</v>
      </c>
      <c r="F16" s="25">
        <f>SUM(F4:F15)</f>
        <v>21</v>
      </c>
      <c r="G16" s="12"/>
      <c r="H16" s="12"/>
      <c r="I16" s="14"/>
      <c r="J16" s="12"/>
      <c r="K16" s="11"/>
      <c r="M16" s="19"/>
    </row>
    <row r="17" spans="1:13" ht="34.5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0"/>
      <c r="M17" s="19"/>
    </row>
    <row r="18" spans="1:13" ht="34.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19"/>
    </row>
    <row r="19" spans="1:13" ht="34.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19"/>
    </row>
  </sheetData>
  <customSheetViews>
    <customSheetView guid="{C759DA04-481B-4648-B849-AC569BDA76D5}" scale="90">
      <selection activeCell="F19" sqref="F19"/>
    </customSheetView>
    <customSheetView guid="{8808FEDE-464C-4AEB-88B7-AB86B39BB0CB}" scale="90">
      <selection activeCell="K18" sqref="K18"/>
    </customSheetView>
    <customSheetView guid="{AEFE0F3B-A47A-4804-A56C-93DA9B79618C}">
      <selection activeCell="C11" sqref="C11"/>
    </customSheetView>
    <customSheetView guid="{432A7839-3E0E-42E7-9C5A-01B75DE7F8FC}" scale="90">
      <selection activeCell="F19" sqref="F19"/>
    </customSheetView>
    <customSheetView guid="{33DCCE72-F997-4E94-9232-6B5DA6DC142C}" scale="90">
      <selection activeCell="F19" sqref="F19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zoomScalePageLayoutView="80" workbookViewId="0">
      <selection activeCell="G21" sqref="G21"/>
    </sheetView>
  </sheetViews>
  <sheetFormatPr baseColWidth="10" defaultColWidth="8.83203125" defaultRowHeight="35.25" customHeight="1" x14ac:dyDescent="0"/>
  <cols>
    <col min="1" max="1" width="12.1640625" customWidth="1"/>
    <col min="2" max="2" width="27.5" customWidth="1"/>
    <col min="3" max="3" width="27.83203125" customWidth="1"/>
    <col min="4" max="4" width="37" customWidth="1"/>
    <col min="5" max="5" width="10.5" customWidth="1"/>
    <col min="6" max="6" width="10.33203125" customWidth="1"/>
    <col min="7" max="7" width="15.1640625" customWidth="1"/>
    <col min="8" max="8" width="18.1640625" customWidth="1"/>
    <col min="9" max="9" width="16" customWidth="1"/>
    <col min="10" max="10" width="15.1640625" customWidth="1"/>
    <col min="11" max="11" width="57.33203125" customWidth="1"/>
    <col min="13" max="13" width="18.1640625" customWidth="1"/>
  </cols>
  <sheetData>
    <row r="1" spans="1:14" ht="35.25" customHeight="1" thickBot="1">
      <c r="A1" s="756" t="s">
        <v>23</v>
      </c>
      <c r="B1" s="757"/>
      <c r="C1" s="757"/>
      <c r="D1" s="757"/>
      <c r="E1" s="757"/>
      <c r="F1" s="757"/>
      <c r="G1" s="757" t="s">
        <v>31</v>
      </c>
      <c r="H1" s="757"/>
      <c r="I1" s="757"/>
      <c r="J1" s="758"/>
      <c r="K1" s="759"/>
    </row>
    <row r="2" spans="1:14" ht="35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59</v>
      </c>
    </row>
    <row r="3" spans="1:14" ht="35.25" customHeight="1">
      <c r="A3" s="22"/>
      <c r="B3" s="22" t="s">
        <v>937</v>
      </c>
      <c r="C3" s="110" t="s">
        <v>938</v>
      </c>
      <c r="D3" s="81"/>
      <c r="E3" s="22"/>
      <c r="F3" s="22"/>
      <c r="G3" s="82"/>
      <c r="H3" s="24"/>
      <c r="I3" s="24"/>
      <c r="J3" s="22"/>
      <c r="K3" s="22" t="s">
        <v>939</v>
      </c>
      <c r="M3" s="10" t="s">
        <v>12</v>
      </c>
      <c r="N3" s="10">
        <f>N2-N14</f>
        <v>0</v>
      </c>
    </row>
    <row r="4" spans="1:14" ht="35.25" customHeight="1">
      <c r="A4" s="72">
        <v>1</v>
      </c>
      <c r="B4" s="32" t="s">
        <v>61</v>
      </c>
      <c r="C4" s="32" t="s">
        <v>940</v>
      </c>
      <c r="D4" s="80" t="s">
        <v>941</v>
      </c>
      <c r="E4" s="32">
        <v>3</v>
      </c>
      <c r="F4" s="32">
        <v>1</v>
      </c>
      <c r="G4" s="32" t="s">
        <v>302</v>
      </c>
      <c r="H4" s="41" t="s">
        <v>942</v>
      </c>
      <c r="I4" s="33">
        <v>42840</v>
      </c>
      <c r="J4" s="33" t="s">
        <v>98</v>
      </c>
      <c r="K4" s="32"/>
      <c r="M4" t="s">
        <v>13</v>
      </c>
      <c r="N4">
        <f>SUMIFS(E:E,G:G,"CTT")</f>
        <v>12</v>
      </c>
    </row>
    <row r="5" spans="1:14" ht="35.25" customHeight="1">
      <c r="A5" s="72">
        <v>2</v>
      </c>
      <c r="B5" s="32" t="s">
        <v>99</v>
      </c>
      <c r="C5" s="32" t="s">
        <v>943</v>
      </c>
      <c r="D5" s="80" t="s">
        <v>944</v>
      </c>
      <c r="E5" s="65">
        <v>3</v>
      </c>
      <c r="F5" s="32">
        <v>1</v>
      </c>
      <c r="G5" s="72" t="s">
        <v>39</v>
      </c>
      <c r="H5" s="41" t="s">
        <v>942</v>
      </c>
      <c r="I5" s="33">
        <v>42840</v>
      </c>
      <c r="J5" s="68" t="s">
        <v>945</v>
      </c>
      <c r="K5" s="79"/>
      <c r="M5" t="s">
        <v>14</v>
      </c>
      <c r="N5">
        <f>SUMIFS(E:E,G:G,"FLU")</f>
        <v>37</v>
      </c>
    </row>
    <row r="6" spans="1:14" ht="35.25" customHeight="1">
      <c r="A6" s="72">
        <v>3</v>
      </c>
      <c r="B6" s="32" t="s">
        <v>946</v>
      </c>
      <c r="C6" s="32" t="s">
        <v>947</v>
      </c>
      <c r="D6" s="80" t="s">
        <v>948</v>
      </c>
      <c r="E6" s="32">
        <v>3</v>
      </c>
      <c r="F6" s="32">
        <v>1</v>
      </c>
      <c r="G6" s="32" t="s">
        <v>51</v>
      </c>
      <c r="H6" s="65" t="s">
        <v>949</v>
      </c>
      <c r="I6" s="33">
        <v>42840</v>
      </c>
      <c r="J6" s="33" t="s">
        <v>950</v>
      </c>
      <c r="K6" s="32" t="s">
        <v>1032</v>
      </c>
      <c r="M6" t="s">
        <v>15</v>
      </c>
      <c r="N6">
        <f>SUMIFS(E:E,G:G,"JCC")</f>
        <v>0</v>
      </c>
    </row>
    <row r="7" spans="1:14" ht="35.25" customHeight="1">
      <c r="A7" s="72">
        <v>4</v>
      </c>
      <c r="B7" s="32" t="s">
        <v>551</v>
      </c>
      <c r="C7" s="32" t="s">
        <v>951</v>
      </c>
      <c r="D7" s="80" t="s">
        <v>952</v>
      </c>
      <c r="E7" s="65">
        <v>13</v>
      </c>
      <c r="F7" s="32">
        <v>4</v>
      </c>
      <c r="G7" s="32" t="s">
        <v>51</v>
      </c>
      <c r="H7" s="41" t="s">
        <v>942</v>
      </c>
      <c r="I7" s="33">
        <v>42840</v>
      </c>
      <c r="J7" s="68" t="s">
        <v>953</v>
      </c>
      <c r="K7" s="68" t="s">
        <v>954</v>
      </c>
      <c r="M7" t="s">
        <v>16</v>
      </c>
      <c r="N7">
        <f>SUMIFS(E:E,G:G,"EDI")</f>
        <v>3</v>
      </c>
    </row>
    <row r="8" spans="1:14" ht="35.25" customHeight="1">
      <c r="A8" s="72">
        <v>5</v>
      </c>
      <c r="B8" s="32" t="s">
        <v>551</v>
      </c>
      <c r="C8" s="68" t="s">
        <v>955</v>
      </c>
      <c r="D8" s="75" t="s">
        <v>956</v>
      </c>
      <c r="E8" s="68">
        <v>3</v>
      </c>
      <c r="F8" s="68">
        <v>1</v>
      </c>
      <c r="G8" s="68" t="s">
        <v>51</v>
      </c>
      <c r="H8" s="41" t="s">
        <v>942</v>
      </c>
      <c r="I8" s="33">
        <v>42840</v>
      </c>
      <c r="J8" s="68" t="s">
        <v>957</v>
      </c>
      <c r="K8" s="68" t="s">
        <v>958</v>
      </c>
      <c r="M8" t="s">
        <v>17</v>
      </c>
      <c r="N8">
        <f>SUMIFS(E:E,G:G,"par")</f>
        <v>0</v>
      </c>
    </row>
    <row r="9" spans="1:14" ht="35.25" customHeight="1">
      <c r="A9" s="72">
        <v>6</v>
      </c>
      <c r="B9" s="68" t="s">
        <v>959</v>
      </c>
      <c r="C9" s="68" t="s">
        <v>960</v>
      </c>
      <c r="D9" s="75" t="s">
        <v>961</v>
      </c>
      <c r="E9" s="46">
        <v>7</v>
      </c>
      <c r="F9" s="46">
        <v>3</v>
      </c>
      <c r="G9" s="68" t="s">
        <v>51</v>
      </c>
      <c r="H9" s="119" t="s">
        <v>949</v>
      </c>
      <c r="I9" s="33">
        <v>42840</v>
      </c>
      <c r="J9" s="68" t="s">
        <v>962</v>
      </c>
      <c r="K9" s="68"/>
      <c r="M9" t="s">
        <v>18</v>
      </c>
      <c r="N9">
        <f>SUMIFS(E:E,G:G,"phi")</f>
        <v>0</v>
      </c>
    </row>
    <row r="10" spans="1:14" ht="35.25" customHeight="1">
      <c r="A10" s="72">
        <v>7</v>
      </c>
      <c r="B10" s="32" t="s">
        <v>825</v>
      </c>
      <c r="C10" s="32" t="s">
        <v>963</v>
      </c>
      <c r="D10" s="80" t="s">
        <v>964</v>
      </c>
      <c r="E10" s="32">
        <v>4</v>
      </c>
      <c r="F10" s="32">
        <v>1</v>
      </c>
      <c r="G10" s="32" t="s">
        <v>39</v>
      </c>
      <c r="H10" s="65" t="s">
        <v>949</v>
      </c>
      <c r="I10" s="33">
        <v>42840</v>
      </c>
      <c r="J10" s="32" t="s">
        <v>965</v>
      </c>
      <c r="K10" s="32" t="s">
        <v>966</v>
      </c>
      <c r="M10" t="s">
        <v>19</v>
      </c>
      <c r="N10">
        <f>SUMIFS(E:E,G:G,"BRK")</f>
        <v>7</v>
      </c>
    </row>
    <row r="11" spans="1:14" ht="35.25" customHeight="1">
      <c r="A11" s="72">
        <v>8</v>
      </c>
      <c r="B11" s="32" t="s">
        <v>825</v>
      </c>
      <c r="C11" s="32" t="s">
        <v>967</v>
      </c>
      <c r="D11" s="80" t="s">
        <v>968</v>
      </c>
      <c r="E11" s="32">
        <v>4</v>
      </c>
      <c r="F11" s="32">
        <v>1</v>
      </c>
      <c r="G11" s="32" t="s">
        <v>39</v>
      </c>
      <c r="H11" s="119" t="s">
        <v>949</v>
      </c>
      <c r="I11" s="33">
        <v>42840</v>
      </c>
      <c r="J11" s="32" t="s">
        <v>969</v>
      </c>
      <c r="K11" s="32" t="s">
        <v>515</v>
      </c>
      <c r="M11" s="16" t="s">
        <v>20</v>
      </c>
      <c r="N11" s="16">
        <f>SUMIFS(E:E,G:G,"SPC")</f>
        <v>0</v>
      </c>
    </row>
    <row r="12" spans="1:14" ht="35.25" customHeight="1">
      <c r="A12" s="72">
        <v>9</v>
      </c>
      <c r="B12" s="32" t="s">
        <v>209</v>
      </c>
      <c r="C12" s="68" t="s">
        <v>970</v>
      </c>
      <c r="D12" s="75" t="s">
        <v>971</v>
      </c>
      <c r="E12" s="68">
        <v>3</v>
      </c>
      <c r="F12" s="68">
        <v>1</v>
      </c>
      <c r="G12" s="68" t="s">
        <v>51</v>
      </c>
      <c r="H12" s="41" t="s">
        <v>942</v>
      </c>
      <c r="I12" s="93">
        <v>42840</v>
      </c>
      <c r="J12" s="68" t="s">
        <v>972</v>
      </c>
      <c r="K12" s="68"/>
      <c r="M12" s="17" t="s">
        <v>21</v>
      </c>
      <c r="N12" s="17">
        <f>SUMIFS(E:E,G:G,"H")</f>
        <v>0</v>
      </c>
    </row>
    <row r="13" spans="1:14" ht="35.25" customHeight="1">
      <c r="A13" s="72">
        <v>10</v>
      </c>
      <c r="B13" s="32" t="s">
        <v>973</v>
      </c>
      <c r="C13" s="32" t="s">
        <v>974</v>
      </c>
      <c r="D13" s="32" t="s">
        <v>975</v>
      </c>
      <c r="E13" s="32">
        <v>5</v>
      </c>
      <c r="F13" s="32">
        <v>2</v>
      </c>
      <c r="G13" s="32" t="s">
        <v>51</v>
      </c>
      <c r="H13" s="41" t="s">
        <v>942</v>
      </c>
      <c r="I13" s="33">
        <v>42840</v>
      </c>
      <c r="J13" s="32" t="s">
        <v>976</v>
      </c>
      <c r="K13" s="32" t="s">
        <v>977</v>
      </c>
      <c r="M13" s="17"/>
      <c r="N13" s="17"/>
    </row>
    <row r="14" spans="1:14" ht="35.25" customHeight="1">
      <c r="A14" s="72">
        <v>11</v>
      </c>
      <c r="B14" s="68" t="s">
        <v>898</v>
      </c>
      <c r="C14" s="68" t="s">
        <v>978</v>
      </c>
      <c r="D14" s="75" t="s">
        <v>979</v>
      </c>
      <c r="E14" s="68">
        <v>3</v>
      </c>
      <c r="F14" s="68">
        <v>1</v>
      </c>
      <c r="G14" s="68" t="s">
        <v>44</v>
      </c>
      <c r="H14" s="68" t="s">
        <v>980</v>
      </c>
      <c r="I14" s="93">
        <v>42840</v>
      </c>
      <c r="J14" s="68" t="s">
        <v>981</v>
      </c>
      <c r="K14" s="68" t="s">
        <v>982</v>
      </c>
      <c r="M14" s="18" t="s">
        <v>22</v>
      </c>
      <c r="N14" s="18">
        <f>SUM(M4:N12)</f>
        <v>59</v>
      </c>
    </row>
    <row r="15" spans="1:14" ht="35.25" customHeight="1">
      <c r="A15" s="72">
        <v>12</v>
      </c>
      <c r="B15" s="68" t="s">
        <v>61</v>
      </c>
      <c r="C15" s="68" t="s">
        <v>983</v>
      </c>
      <c r="D15" s="75" t="s">
        <v>984</v>
      </c>
      <c r="E15" s="68">
        <v>4</v>
      </c>
      <c r="F15" s="68">
        <v>1</v>
      </c>
      <c r="G15" s="68" t="s">
        <v>44</v>
      </c>
      <c r="H15" s="41" t="s">
        <v>942</v>
      </c>
      <c r="I15" s="93">
        <v>42840</v>
      </c>
      <c r="J15" s="68" t="s">
        <v>98</v>
      </c>
      <c r="K15" s="68"/>
    </row>
    <row r="16" spans="1:14" ht="35.25" customHeight="1">
      <c r="A16" s="72">
        <v>13</v>
      </c>
      <c r="B16" s="68" t="s">
        <v>61</v>
      </c>
      <c r="C16" s="68" t="s">
        <v>985</v>
      </c>
      <c r="D16" s="75" t="s">
        <v>986</v>
      </c>
      <c r="E16" s="68">
        <v>1</v>
      </c>
      <c r="F16" s="68">
        <v>1</v>
      </c>
      <c r="G16" s="68" t="s">
        <v>39</v>
      </c>
      <c r="H16" s="120" t="s">
        <v>942</v>
      </c>
      <c r="I16" s="33">
        <v>42840</v>
      </c>
      <c r="J16" s="68" t="s">
        <v>98</v>
      </c>
      <c r="K16" s="68"/>
      <c r="M16" s="19"/>
    </row>
    <row r="17" spans="1:13" ht="35.25" customHeight="1">
      <c r="A17" s="72">
        <v>14</v>
      </c>
      <c r="B17" s="68" t="s">
        <v>551</v>
      </c>
      <c r="C17" s="68" t="s">
        <v>987</v>
      </c>
      <c r="D17" s="75" t="s">
        <v>988</v>
      </c>
      <c r="E17" s="68">
        <v>3</v>
      </c>
      <c r="F17" s="68">
        <v>1</v>
      </c>
      <c r="G17" s="68" t="s">
        <v>51</v>
      </c>
      <c r="H17" s="41" t="s">
        <v>942</v>
      </c>
      <c r="I17" s="93">
        <v>42840</v>
      </c>
      <c r="J17" s="68" t="s">
        <v>989</v>
      </c>
      <c r="K17" s="68"/>
      <c r="M17" s="19"/>
    </row>
    <row r="18" spans="1:13" ht="35.25" customHeight="1">
      <c r="A18" s="6"/>
      <c r="B18" s="7"/>
      <c r="C18" s="7"/>
      <c r="D18" s="8"/>
      <c r="E18" s="74">
        <f>SUM(E4:E17)</f>
        <v>59</v>
      </c>
      <c r="F18" s="74">
        <f>SUM(F4:F17)</f>
        <v>20</v>
      </c>
      <c r="G18" s="7"/>
      <c r="H18" s="7"/>
      <c r="I18" s="7"/>
      <c r="J18" s="7"/>
      <c r="K18" s="6"/>
      <c r="M18" s="19"/>
    </row>
    <row r="19" spans="1:13" ht="35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19"/>
    </row>
    <row r="20" spans="1:13" ht="35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19"/>
    </row>
    <row r="21" spans="1:13" ht="35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19"/>
    </row>
    <row r="22" spans="1:13" ht="35.2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35.2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5.2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5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80">
      <selection activeCell="G21" sqref="G21"/>
    </customSheetView>
    <customSheetView guid="{8808FEDE-464C-4AEB-88B7-AB86B39BB0CB}" scale="80">
      <selection activeCell="A20" sqref="A20:K20"/>
    </customSheetView>
    <customSheetView guid="{AEFE0F3B-A47A-4804-A56C-93DA9B79618C}" scale="90">
      <selection activeCell="D23" sqref="D23"/>
    </customSheetView>
    <customSheetView guid="{432A7839-3E0E-42E7-9C5A-01B75DE7F8FC}" scale="80">
      <selection activeCell="G21" sqref="G21"/>
    </customSheetView>
    <customSheetView guid="{33DCCE72-F997-4E94-9232-6B5DA6DC142C}" scale="80">
      <selection activeCell="G21" sqref="G21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5" zoomScale="90" zoomScaleNormal="90" zoomScalePageLayoutView="90" workbookViewId="0">
      <selection activeCell="G33" sqref="G33"/>
    </sheetView>
  </sheetViews>
  <sheetFormatPr baseColWidth="10" defaultColWidth="8.83203125" defaultRowHeight="33.75" customHeight="1" x14ac:dyDescent="0"/>
  <cols>
    <col min="1" max="1" width="12.1640625" customWidth="1"/>
    <col min="2" max="2" width="23" customWidth="1"/>
    <col min="3" max="3" width="31.1640625" customWidth="1"/>
    <col min="4" max="4" width="30" customWidth="1"/>
    <col min="5" max="5" width="10.5" customWidth="1"/>
    <col min="6" max="6" width="10.33203125" customWidth="1"/>
    <col min="7" max="7" width="15.1640625" customWidth="1"/>
    <col min="8" max="8" width="13.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3.75" customHeight="1" thickBot="1">
      <c r="A1" s="756" t="s">
        <v>23</v>
      </c>
      <c r="B1" s="757"/>
      <c r="C1" s="757"/>
      <c r="D1" s="757"/>
      <c r="E1" s="757"/>
      <c r="F1" s="757"/>
      <c r="G1" s="757" t="s">
        <v>30</v>
      </c>
      <c r="H1" s="757"/>
      <c r="I1" s="757"/>
      <c r="J1" s="758"/>
      <c r="K1" s="759"/>
    </row>
    <row r="2" spans="1:14" ht="33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3.75" customHeight="1">
      <c r="A3" s="22"/>
      <c r="B3" s="22" t="s">
        <v>856</v>
      </c>
      <c r="C3" s="22" t="s">
        <v>671</v>
      </c>
      <c r="D3" s="81"/>
      <c r="E3" s="22"/>
      <c r="F3" s="22"/>
      <c r="G3" s="82"/>
      <c r="H3" s="24"/>
      <c r="I3" s="24"/>
      <c r="J3" s="22"/>
      <c r="K3" s="22" t="s">
        <v>857</v>
      </c>
      <c r="M3" s="10" t="s">
        <v>12</v>
      </c>
      <c r="N3" s="10">
        <f>N2-N14</f>
        <v>1</v>
      </c>
    </row>
    <row r="4" spans="1:14" ht="33.75" customHeight="1">
      <c r="A4" s="6">
        <v>1</v>
      </c>
      <c r="B4" s="7" t="s">
        <v>61</v>
      </c>
      <c r="C4" s="7" t="s">
        <v>858</v>
      </c>
      <c r="D4" s="8" t="s">
        <v>859</v>
      </c>
      <c r="E4" s="7">
        <v>2</v>
      </c>
      <c r="F4" s="7">
        <v>1</v>
      </c>
      <c r="G4" s="7" t="s">
        <v>358</v>
      </c>
      <c r="H4" s="46" t="s">
        <v>658</v>
      </c>
      <c r="I4" s="9">
        <v>42840</v>
      </c>
      <c r="J4" s="7" t="s">
        <v>98</v>
      </c>
      <c r="K4" s="36"/>
      <c r="M4" t="s">
        <v>13</v>
      </c>
      <c r="N4">
        <f>SUMIFS(E:E,G:G,"CTT")</f>
        <v>11</v>
      </c>
    </row>
    <row r="5" spans="1:14" ht="33.75" customHeight="1">
      <c r="A5" s="6">
        <v>2</v>
      </c>
      <c r="B5" s="12" t="s">
        <v>99</v>
      </c>
      <c r="C5" s="12" t="s">
        <v>860</v>
      </c>
      <c r="D5" s="13" t="s">
        <v>861</v>
      </c>
      <c r="E5" s="12">
        <v>3</v>
      </c>
      <c r="F5" s="12">
        <v>1</v>
      </c>
      <c r="G5" s="12" t="s">
        <v>51</v>
      </c>
      <c r="H5" s="12" t="s">
        <v>658</v>
      </c>
      <c r="I5" s="14">
        <v>42840</v>
      </c>
      <c r="J5" s="12" t="s">
        <v>862</v>
      </c>
      <c r="K5" s="12" t="s">
        <v>863</v>
      </c>
      <c r="M5" t="s">
        <v>14</v>
      </c>
      <c r="N5">
        <f>SUMIFS(E:E,G:G,"FLU")</f>
        <v>30</v>
      </c>
    </row>
    <row r="6" spans="1:14" ht="33.75" customHeight="1">
      <c r="A6" s="6">
        <v>3</v>
      </c>
      <c r="B6" s="7" t="s">
        <v>864</v>
      </c>
      <c r="C6" s="7" t="s">
        <v>865</v>
      </c>
      <c r="D6" s="8" t="s">
        <v>866</v>
      </c>
      <c r="E6" s="7">
        <v>6</v>
      </c>
      <c r="F6" s="7">
        <v>2</v>
      </c>
      <c r="G6" s="7" t="s">
        <v>51</v>
      </c>
      <c r="H6" s="92" t="s">
        <v>671</v>
      </c>
      <c r="I6" s="9">
        <v>42840</v>
      </c>
      <c r="J6" s="7" t="s">
        <v>867</v>
      </c>
      <c r="K6" s="68" t="s">
        <v>868</v>
      </c>
      <c r="M6" t="s">
        <v>15</v>
      </c>
      <c r="N6">
        <f>SUMIFS(E:E,G:G,"JCC")</f>
        <v>4</v>
      </c>
    </row>
    <row r="7" spans="1:14" ht="33.75" customHeight="1">
      <c r="A7" s="6">
        <v>4</v>
      </c>
      <c r="B7" s="7" t="s">
        <v>869</v>
      </c>
      <c r="C7" s="7" t="s">
        <v>870</v>
      </c>
      <c r="D7" s="8" t="s">
        <v>871</v>
      </c>
      <c r="E7" s="7">
        <v>3</v>
      </c>
      <c r="F7" s="7">
        <v>1</v>
      </c>
      <c r="G7" s="7" t="s">
        <v>51</v>
      </c>
      <c r="H7" s="92" t="s">
        <v>671</v>
      </c>
      <c r="I7" s="9">
        <v>42840</v>
      </c>
      <c r="J7" s="7" t="s">
        <v>872</v>
      </c>
      <c r="K7" s="68" t="s">
        <v>375</v>
      </c>
      <c r="M7" t="s">
        <v>16</v>
      </c>
      <c r="N7">
        <f>SUMIFS(E:E,G:G,"EDI")</f>
        <v>0</v>
      </c>
    </row>
    <row r="8" spans="1:14" ht="33.75" customHeight="1">
      <c r="A8" s="106" t="s">
        <v>873</v>
      </c>
      <c r="B8" s="106" t="s">
        <v>874</v>
      </c>
      <c r="C8" s="7" t="s">
        <v>875</v>
      </c>
      <c r="D8" s="8" t="s">
        <v>876</v>
      </c>
      <c r="E8" s="7">
        <v>2</v>
      </c>
      <c r="F8" s="7">
        <v>1</v>
      </c>
      <c r="G8" s="7" t="s">
        <v>51</v>
      </c>
      <c r="H8" s="46" t="s">
        <v>658</v>
      </c>
      <c r="I8" s="9">
        <v>42840</v>
      </c>
      <c r="J8" s="7" t="s">
        <v>877</v>
      </c>
      <c r="K8" s="68" t="s">
        <v>878</v>
      </c>
      <c r="M8" t="s">
        <v>17</v>
      </c>
      <c r="N8">
        <f>SUMIFS(E:E,G:G,"par")</f>
        <v>0</v>
      </c>
    </row>
    <row r="9" spans="1:14" ht="33.75" customHeight="1">
      <c r="A9" s="106" t="s">
        <v>879</v>
      </c>
      <c r="B9" s="106" t="s">
        <v>874</v>
      </c>
      <c r="C9" s="7" t="s">
        <v>875</v>
      </c>
      <c r="D9" s="8" t="s">
        <v>876</v>
      </c>
      <c r="E9" s="7">
        <v>1</v>
      </c>
      <c r="F9" s="7">
        <v>0</v>
      </c>
      <c r="G9" s="7" t="s">
        <v>39</v>
      </c>
      <c r="H9" s="46" t="s">
        <v>658</v>
      </c>
      <c r="I9" s="9">
        <v>42840</v>
      </c>
      <c r="J9" s="7"/>
      <c r="K9" s="68"/>
      <c r="M9" t="s">
        <v>18</v>
      </c>
      <c r="N9">
        <f>SUMIFS(E:E,G:G,"phi")</f>
        <v>0</v>
      </c>
    </row>
    <row r="10" spans="1:14" ht="33.75" customHeight="1">
      <c r="A10" s="107" t="s">
        <v>880</v>
      </c>
      <c r="B10" s="108" t="s">
        <v>881</v>
      </c>
      <c r="C10" s="7" t="s">
        <v>882</v>
      </c>
      <c r="D10" s="47" t="s">
        <v>883</v>
      </c>
      <c r="E10" s="7">
        <v>2</v>
      </c>
      <c r="F10" s="7">
        <v>1</v>
      </c>
      <c r="G10" s="7" t="s">
        <v>51</v>
      </c>
      <c r="H10" s="92" t="s">
        <v>671</v>
      </c>
      <c r="I10" s="9">
        <v>42840</v>
      </c>
      <c r="J10" s="7" t="s">
        <v>884</v>
      </c>
      <c r="K10" s="68" t="s">
        <v>1720</v>
      </c>
      <c r="M10" t="s">
        <v>19</v>
      </c>
      <c r="N10">
        <f>SUMIFS(E:E,G:G,"BRK")</f>
        <v>9</v>
      </c>
    </row>
    <row r="11" spans="1:14" ht="33.75" customHeight="1">
      <c r="A11" s="108" t="s">
        <v>885</v>
      </c>
      <c r="B11" s="108" t="s">
        <v>881</v>
      </c>
      <c r="C11" s="7" t="s">
        <v>882</v>
      </c>
      <c r="D11" s="8" t="s">
        <v>886</v>
      </c>
      <c r="E11" s="7">
        <v>1</v>
      </c>
      <c r="F11" s="7">
        <v>0</v>
      </c>
      <c r="G11" s="7" t="s">
        <v>39</v>
      </c>
      <c r="H11" s="92" t="s">
        <v>671</v>
      </c>
      <c r="I11" s="9">
        <v>42840</v>
      </c>
      <c r="J11" s="7"/>
      <c r="K11" s="7"/>
      <c r="M11" s="16" t="s">
        <v>20</v>
      </c>
      <c r="N11" s="16">
        <f>SUMIFS(E:E,G:G,"SPC")</f>
        <v>0</v>
      </c>
    </row>
    <row r="12" spans="1:14" ht="33.75" customHeight="1">
      <c r="A12" s="12">
        <v>7</v>
      </c>
      <c r="B12" s="7" t="s">
        <v>99</v>
      </c>
      <c r="C12" s="7" t="s">
        <v>887</v>
      </c>
      <c r="D12" s="8" t="s">
        <v>888</v>
      </c>
      <c r="E12" s="7">
        <v>2</v>
      </c>
      <c r="F12" s="7">
        <v>1</v>
      </c>
      <c r="G12" s="7" t="s">
        <v>51</v>
      </c>
      <c r="H12" s="46" t="s">
        <v>658</v>
      </c>
      <c r="I12" s="9">
        <v>42840</v>
      </c>
      <c r="J12" s="7" t="s">
        <v>889</v>
      </c>
      <c r="K12" s="36"/>
      <c r="M12" s="17" t="s">
        <v>21</v>
      </c>
      <c r="N12" s="17">
        <f>SUMIFS(E:E,G:G,"H")</f>
        <v>0</v>
      </c>
    </row>
    <row r="13" spans="1:14" ht="33.75" customHeight="1">
      <c r="A13" s="12">
        <v>8</v>
      </c>
      <c r="B13" s="7" t="s">
        <v>61</v>
      </c>
      <c r="C13" s="7" t="s">
        <v>890</v>
      </c>
      <c r="D13" s="47" t="s">
        <v>891</v>
      </c>
      <c r="E13" s="7">
        <v>2</v>
      </c>
      <c r="F13" s="7">
        <v>1</v>
      </c>
      <c r="G13" s="7" t="s">
        <v>51</v>
      </c>
      <c r="H13" s="46" t="s">
        <v>658</v>
      </c>
      <c r="I13" s="9">
        <v>42840</v>
      </c>
      <c r="J13" s="7" t="s">
        <v>98</v>
      </c>
      <c r="K13" s="7"/>
      <c r="M13" s="17"/>
      <c r="N13" s="17"/>
    </row>
    <row r="14" spans="1:14" ht="33.75" customHeight="1">
      <c r="A14" s="12">
        <v>9</v>
      </c>
      <c r="B14" s="7" t="s">
        <v>61</v>
      </c>
      <c r="C14" s="7" t="s">
        <v>892</v>
      </c>
      <c r="D14" s="8" t="s">
        <v>893</v>
      </c>
      <c r="E14" s="7">
        <v>2</v>
      </c>
      <c r="F14" s="7">
        <v>1</v>
      </c>
      <c r="G14" s="7" t="s">
        <v>51</v>
      </c>
      <c r="H14" s="92" t="s">
        <v>671</v>
      </c>
      <c r="I14" s="9">
        <v>42840</v>
      </c>
      <c r="J14" s="7" t="s">
        <v>98</v>
      </c>
      <c r="K14" s="36"/>
      <c r="M14" s="18" t="s">
        <v>22</v>
      </c>
      <c r="N14" s="18">
        <f>SUM(M4:N12)</f>
        <v>54</v>
      </c>
    </row>
    <row r="15" spans="1:14" ht="33.75" customHeight="1">
      <c r="A15" s="12">
        <v>10</v>
      </c>
      <c r="B15" s="7" t="s">
        <v>894</v>
      </c>
      <c r="C15" s="7" t="s">
        <v>895</v>
      </c>
      <c r="D15" s="8" t="s">
        <v>896</v>
      </c>
      <c r="E15" s="7">
        <v>2</v>
      </c>
      <c r="F15" s="7">
        <v>1</v>
      </c>
      <c r="G15" s="7" t="s">
        <v>51</v>
      </c>
      <c r="H15" s="98" t="s">
        <v>663</v>
      </c>
      <c r="I15" s="9">
        <v>42840</v>
      </c>
      <c r="J15" s="7" t="s">
        <v>897</v>
      </c>
      <c r="K15" s="36"/>
    </row>
    <row r="16" spans="1:14" ht="33.75" customHeight="1">
      <c r="A16" s="12">
        <v>11</v>
      </c>
      <c r="B16" s="7" t="s">
        <v>898</v>
      </c>
      <c r="C16" s="7" t="s">
        <v>899</v>
      </c>
      <c r="D16" s="8" t="s">
        <v>900</v>
      </c>
      <c r="E16" s="7">
        <v>3</v>
      </c>
      <c r="F16" s="7">
        <v>1</v>
      </c>
      <c r="G16" s="7" t="s">
        <v>44</v>
      </c>
      <c r="H16" s="92" t="s">
        <v>671</v>
      </c>
      <c r="I16" s="9">
        <v>42840</v>
      </c>
      <c r="J16" s="7" t="s">
        <v>901</v>
      </c>
      <c r="K16" s="7" t="s">
        <v>902</v>
      </c>
      <c r="M16" s="19"/>
    </row>
    <row r="17" spans="1:13" ht="33.75" customHeight="1">
      <c r="A17" s="12">
        <v>12</v>
      </c>
      <c r="B17" s="7" t="s">
        <v>99</v>
      </c>
      <c r="C17" s="7" t="s">
        <v>903</v>
      </c>
      <c r="D17" s="8" t="s">
        <v>904</v>
      </c>
      <c r="E17" s="7">
        <v>2</v>
      </c>
      <c r="F17" s="7">
        <v>1</v>
      </c>
      <c r="G17" s="7" t="s">
        <v>39</v>
      </c>
      <c r="H17" s="46" t="s">
        <v>658</v>
      </c>
      <c r="I17" s="9">
        <v>42840</v>
      </c>
      <c r="J17" s="7" t="s">
        <v>905</v>
      </c>
      <c r="K17" s="68"/>
      <c r="M17" s="19"/>
    </row>
    <row r="18" spans="1:13" ht="33.75" customHeight="1">
      <c r="A18" s="12">
        <v>13</v>
      </c>
      <c r="B18" s="7" t="s">
        <v>906</v>
      </c>
      <c r="C18" s="7" t="s">
        <v>907</v>
      </c>
      <c r="D18" s="8" t="s">
        <v>908</v>
      </c>
      <c r="E18" s="7">
        <v>2</v>
      </c>
      <c r="F18" s="7">
        <v>1</v>
      </c>
      <c r="G18" s="7" t="s">
        <v>51</v>
      </c>
      <c r="H18" s="92" t="s">
        <v>671</v>
      </c>
      <c r="I18" s="9">
        <v>42840</v>
      </c>
      <c r="J18" s="7" t="s">
        <v>909</v>
      </c>
      <c r="K18" s="68" t="s">
        <v>910</v>
      </c>
      <c r="M18" s="19"/>
    </row>
    <row r="19" spans="1:13" ht="33.75" customHeight="1">
      <c r="A19" s="12">
        <v>14</v>
      </c>
      <c r="B19" s="7" t="s">
        <v>61</v>
      </c>
      <c r="C19" s="7" t="s">
        <v>911</v>
      </c>
      <c r="D19" s="8" t="s">
        <v>912</v>
      </c>
      <c r="E19" s="7">
        <v>1</v>
      </c>
      <c r="F19" s="7">
        <v>1</v>
      </c>
      <c r="G19" s="7" t="s">
        <v>44</v>
      </c>
      <c r="H19" s="92" t="s">
        <v>671</v>
      </c>
      <c r="I19" s="9">
        <v>42840</v>
      </c>
      <c r="J19" s="7" t="s">
        <v>98</v>
      </c>
      <c r="K19" s="36"/>
      <c r="M19" s="19"/>
    </row>
    <row r="20" spans="1:13" ht="33.75" customHeight="1">
      <c r="A20" s="109" t="s">
        <v>913</v>
      </c>
      <c r="B20" s="109" t="s">
        <v>914</v>
      </c>
      <c r="C20" s="109" t="s">
        <v>915</v>
      </c>
      <c r="D20" s="13" t="s">
        <v>916</v>
      </c>
      <c r="E20" s="12">
        <v>3</v>
      </c>
      <c r="F20" s="12">
        <v>1</v>
      </c>
      <c r="G20" s="12" t="s">
        <v>44</v>
      </c>
      <c r="H20" s="92" t="s">
        <v>671</v>
      </c>
      <c r="I20" s="14">
        <v>42840</v>
      </c>
      <c r="J20" s="56" t="s">
        <v>917</v>
      </c>
      <c r="K20" s="32"/>
      <c r="M20" s="19"/>
    </row>
    <row r="21" spans="1:13" ht="33.75" customHeight="1">
      <c r="A21" s="109" t="s">
        <v>918</v>
      </c>
      <c r="B21" s="109" t="s">
        <v>914</v>
      </c>
      <c r="C21" s="109" t="s">
        <v>915</v>
      </c>
      <c r="D21" s="13" t="s">
        <v>916</v>
      </c>
      <c r="E21" s="7">
        <v>1</v>
      </c>
      <c r="F21" s="7">
        <v>0</v>
      </c>
      <c r="G21" s="7" t="s">
        <v>39</v>
      </c>
      <c r="H21" s="92"/>
      <c r="I21" s="9"/>
      <c r="J21" s="26"/>
      <c r="K21" s="68"/>
      <c r="M21" s="19"/>
    </row>
    <row r="22" spans="1:13" ht="33.75" customHeight="1">
      <c r="A22" s="12">
        <v>16</v>
      </c>
      <c r="B22" s="7" t="s">
        <v>919</v>
      </c>
      <c r="C22" s="7" t="s">
        <v>920</v>
      </c>
      <c r="D22" s="8" t="s">
        <v>921</v>
      </c>
      <c r="E22" s="7">
        <v>2</v>
      </c>
      <c r="F22" s="7">
        <v>1</v>
      </c>
      <c r="G22" s="7" t="s">
        <v>44</v>
      </c>
      <c r="H22" s="92" t="s">
        <v>671</v>
      </c>
      <c r="I22" s="9">
        <v>42840</v>
      </c>
      <c r="J22" s="7" t="s">
        <v>922</v>
      </c>
      <c r="K22" s="32"/>
      <c r="M22" s="19"/>
    </row>
    <row r="23" spans="1:13" ht="33.75" customHeight="1">
      <c r="A23" s="12">
        <v>17</v>
      </c>
      <c r="B23" s="7" t="s">
        <v>923</v>
      </c>
      <c r="C23" s="7" t="s">
        <v>924</v>
      </c>
      <c r="D23" s="8" t="s">
        <v>925</v>
      </c>
      <c r="E23" s="7">
        <v>4</v>
      </c>
      <c r="F23" s="7">
        <v>1</v>
      </c>
      <c r="G23" s="7" t="s">
        <v>39</v>
      </c>
      <c r="H23" s="46" t="s">
        <v>658</v>
      </c>
      <c r="I23" s="9">
        <v>42840</v>
      </c>
      <c r="J23" s="7" t="s">
        <v>926</v>
      </c>
      <c r="K23" s="68" t="s">
        <v>927</v>
      </c>
    </row>
    <row r="24" spans="1:13" ht="33.75" customHeight="1">
      <c r="A24" s="12">
        <v>18</v>
      </c>
      <c r="B24" s="7" t="s">
        <v>331</v>
      </c>
      <c r="C24" s="7" t="s">
        <v>928</v>
      </c>
      <c r="D24" s="8" t="s">
        <v>929</v>
      </c>
      <c r="E24" s="7">
        <v>4</v>
      </c>
      <c r="F24" s="7">
        <v>1</v>
      </c>
      <c r="G24" s="7" t="s">
        <v>51</v>
      </c>
      <c r="H24" s="46" t="s">
        <v>658</v>
      </c>
      <c r="I24" s="9">
        <v>42840</v>
      </c>
      <c r="J24" s="7" t="s">
        <v>930</v>
      </c>
      <c r="K24" s="36"/>
    </row>
    <row r="25" spans="1:13" ht="33.75" customHeight="1">
      <c r="A25" s="12">
        <v>19</v>
      </c>
      <c r="B25" s="7" t="s">
        <v>427</v>
      </c>
      <c r="C25" s="7" t="s">
        <v>931</v>
      </c>
      <c r="D25" s="8" t="s">
        <v>932</v>
      </c>
      <c r="E25" s="68">
        <v>2</v>
      </c>
      <c r="F25" s="68">
        <v>1</v>
      </c>
      <c r="G25" s="7" t="s">
        <v>39</v>
      </c>
      <c r="H25" s="46" t="s">
        <v>658</v>
      </c>
      <c r="I25" s="9">
        <v>42840</v>
      </c>
      <c r="J25" s="7" t="s">
        <v>933</v>
      </c>
      <c r="K25" s="73" t="s">
        <v>934</v>
      </c>
    </row>
    <row r="26" spans="1:13" ht="33.75" customHeight="1">
      <c r="A26" s="12">
        <v>20</v>
      </c>
      <c r="B26" s="7" t="s">
        <v>61</v>
      </c>
      <c r="C26" s="7" t="s">
        <v>935</v>
      </c>
      <c r="D26" s="8" t="s">
        <v>936</v>
      </c>
      <c r="E26" s="7">
        <v>2</v>
      </c>
      <c r="F26" s="7">
        <v>1</v>
      </c>
      <c r="G26" s="7" t="s">
        <v>358</v>
      </c>
      <c r="H26" s="92" t="s">
        <v>671</v>
      </c>
      <c r="I26" s="9">
        <v>42840</v>
      </c>
      <c r="J26" s="7" t="s">
        <v>98</v>
      </c>
      <c r="K26" s="7"/>
    </row>
    <row r="27" spans="1:13" ht="33.75" customHeight="1">
      <c r="A27" s="12"/>
      <c r="B27" s="7"/>
      <c r="C27" s="7"/>
      <c r="D27" s="8"/>
      <c r="E27" s="7"/>
      <c r="F27" s="7"/>
      <c r="G27" s="7"/>
      <c r="H27" s="92"/>
      <c r="I27" s="9"/>
      <c r="J27" s="7"/>
      <c r="K27" s="7"/>
    </row>
    <row r="28" spans="1:13" ht="33.75" customHeight="1">
      <c r="A28" s="11"/>
      <c r="B28" s="12"/>
      <c r="C28" s="12"/>
      <c r="D28" s="13"/>
      <c r="E28" s="25">
        <f>SUM(E4:E26)</f>
        <v>54</v>
      </c>
      <c r="F28" s="25">
        <f>SUM(F4:F26)</f>
        <v>21</v>
      </c>
      <c r="G28" s="12"/>
      <c r="H28" s="12"/>
      <c r="I28" s="14"/>
      <c r="J28" s="14"/>
      <c r="K28" s="11"/>
    </row>
    <row r="29" spans="1:13" ht="33.75" customHeight="1">
      <c r="A29" s="11"/>
      <c r="B29" s="12"/>
      <c r="C29" s="12"/>
      <c r="D29" s="13"/>
      <c r="E29" s="12"/>
      <c r="F29" s="12"/>
      <c r="G29" s="12"/>
      <c r="H29" s="12"/>
      <c r="I29" s="14"/>
      <c r="J29" s="14"/>
      <c r="K29" s="11"/>
    </row>
  </sheetData>
  <customSheetViews>
    <customSheetView guid="{C759DA04-481B-4648-B849-AC569BDA76D5}" scale="90" topLeftCell="A15">
      <selection activeCell="G33" sqref="G33"/>
    </customSheetView>
    <customSheetView guid="{8808FEDE-464C-4AEB-88B7-AB86B39BB0CB}">
      <selection activeCell="N2" sqref="N2"/>
    </customSheetView>
    <customSheetView guid="{AEFE0F3B-A47A-4804-A56C-93DA9B79618C}">
      <selection activeCell="D16" sqref="D16"/>
    </customSheetView>
    <customSheetView guid="{432A7839-3E0E-42E7-9C5A-01B75DE7F8FC}" scale="90" topLeftCell="A15">
      <selection activeCell="G33" sqref="G33"/>
    </customSheetView>
    <customSheetView guid="{33DCCE72-F997-4E94-9232-6B5DA6DC142C}" scale="90" topLeftCell="A15">
      <selection activeCell="G33" sqref="G33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5" zoomScale="90" zoomScaleNormal="90" zoomScalePageLayoutView="90" workbookViewId="0">
      <selection activeCell="I22" sqref="I22"/>
    </sheetView>
  </sheetViews>
  <sheetFormatPr baseColWidth="10" defaultColWidth="8.83203125" defaultRowHeight="37.5" customHeight="1" x14ac:dyDescent="0"/>
  <cols>
    <col min="1" max="1" width="12.1640625" customWidth="1"/>
    <col min="2" max="2" width="23" customWidth="1"/>
    <col min="3" max="3" width="35.33203125" customWidth="1"/>
    <col min="4" max="4" width="36.3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4" customWidth="1"/>
    <col min="13" max="13" width="18.1640625" customWidth="1"/>
  </cols>
  <sheetData>
    <row r="1" spans="1:14" ht="37.5" customHeight="1" thickBot="1">
      <c r="A1" s="756" t="s">
        <v>23</v>
      </c>
      <c r="B1" s="757"/>
      <c r="C1" s="757"/>
      <c r="D1" s="757"/>
      <c r="E1" s="757"/>
      <c r="F1" s="757"/>
      <c r="G1" s="757" t="s">
        <v>34</v>
      </c>
      <c r="H1" s="757"/>
      <c r="I1" s="757"/>
      <c r="J1" s="758"/>
      <c r="K1" s="759"/>
    </row>
    <row r="2" spans="1:14" ht="37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7.5" customHeight="1">
      <c r="A3" s="28"/>
      <c r="B3" s="28" t="s">
        <v>93</v>
      </c>
      <c r="C3" s="28"/>
      <c r="D3" s="29"/>
      <c r="E3" s="28"/>
      <c r="F3" s="28"/>
      <c r="G3" s="28"/>
      <c r="H3" s="28"/>
      <c r="I3" s="30"/>
      <c r="J3" s="28"/>
      <c r="K3" s="31" t="s">
        <v>94</v>
      </c>
      <c r="M3" s="10" t="s">
        <v>12</v>
      </c>
      <c r="N3" s="10">
        <f>N2-N14</f>
        <v>0</v>
      </c>
    </row>
    <row r="4" spans="1:14" ht="37.5" customHeight="1">
      <c r="A4" s="11">
        <v>1</v>
      </c>
      <c r="B4" s="7" t="s">
        <v>61</v>
      </c>
      <c r="C4" s="7" t="s">
        <v>95</v>
      </c>
      <c r="D4" s="8" t="s">
        <v>96</v>
      </c>
      <c r="E4" s="7">
        <v>2</v>
      </c>
      <c r="F4" s="7">
        <v>1</v>
      </c>
      <c r="G4" s="7" t="s">
        <v>51</v>
      </c>
      <c r="H4" s="7" t="s">
        <v>97</v>
      </c>
      <c r="I4" s="9">
        <v>42840</v>
      </c>
      <c r="J4" s="7" t="s">
        <v>98</v>
      </c>
      <c r="K4" s="6"/>
      <c r="M4" t="s">
        <v>13</v>
      </c>
      <c r="N4">
        <f>SUMIFS(E:E,G:G,"CTT")</f>
        <v>0</v>
      </c>
    </row>
    <row r="5" spans="1:14" ht="37.5" customHeight="1">
      <c r="A5" s="11">
        <v>2</v>
      </c>
      <c r="B5" s="12" t="s">
        <v>99</v>
      </c>
      <c r="C5" s="12" t="s">
        <v>100</v>
      </c>
      <c r="D5" s="13" t="s">
        <v>101</v>
      </c>
      <c r="E5" s="12">
        <v>2</v>
      </c>
      <c r="F5" s="12">
        <v>1</v>
      </c>
      <c r="G5" s="11" t="s">
        <v>51</v>
      </c>
      <c r="H5" s="32" t="s">
        <v>97</v>
      </c>
      <c r="I5" s="33">
        <v>42840</v>
      </c>
      <c r="J5" s="12" t="s">
        <v>102</v>
      </c>
      <c r="K5" s="11" t="s">
        <v>103</v>
      </c>
      <c r="M5" t="s">
        <v>14</v>
      </c>
      <c r="N5">
        <f>SUMIFS(E:E,G:G,"FLU")</f>
        <v>55</v>
      </c>
    </row>
    <row r="6" spans="1:14" ht="37.5" customHeight="1">
      <c r="A6" s="11">
        <v>3</v>
      </c>
      <c r="B6" s="12" t="s">
        <v>104</v>
      </c>
      <c r="C6" s="12">
        <v>98187</v>
      </c>
      <c r="D6" s="13" t="s">
        <v>105</v>
      </c>
      <c r="E6" s="12">
        <v>3</v>
      </c>
      <c r="F6" s="12">
        <v>1</v>
      </c>
      <c r="G6" s="12" t="s">
        <v>51</v>
      </c>
      <c r="H6" s="12" t="s">
        <v>97</v>
      </c>
      <c r="I6" s="14">
        <v>42840</v>
      </c>
      <c r="J6" s="12" t="s">
        <v>106</v>
      </c>
      <c r="K6" s="34" t="s">
        <v>107</v>
      </c>
      <c r="M6" t="s">
        <v>15</v>
      </c>
      <c r="N6">
        <f>SUMIFS(E:E,G:G,"JCC")</f>
        <v>0</v>
      </c>
    </row>
    <row r="7" spans="1:14" ht="37.5" customHeight="1">
      <c r="A7" s="11">
        <v>4</v>
      </c>
      <c r="B7" s="12" t="s">
        <v>104</v>
      </c>
      <c r="C7" s="12">
        <v>98471</v>
      </c>
      <c r="D7" s="13" t="s">
        <v>108</v>
      </c>
      <c r="E7" s="12">
        <v>4</v>
      </c>
      <c r="F7" s="12">
        <v>1</v>
      </c>
      <c r="G7" s="12" t="s">
        <v>51</v>
      </c>
      <c r="H7" s="12" t="s">
        <v>97</v>
      </c>
      <c r="I7" s="14">
        <v>42840</v>
      </c>
      <c r="J7" s="12" t="s">
        <v>109</v>
      </c>
      <c r="K7" s="34" t="s">
        <v>110</v>
      </c>
      <c r="M7" t="s">
        <v>16</v>
      </c>
      <c r="N7">
        <f>SUMIFS(E:E,G:G,"EDI")</f>
        <v>0</v>
      </c>
    </row>
    <row r="8" spans="1:14" ht="37.5" customHeight="1">
      <c r="A8" s="11">
        <v>5</v>
      </c>
      <c r="B8" s="12" t="s">
        <v>111</v>
      </c>
      <c r="C8" s="12" t="s">
        <v>112</v>
      </c>
      <c r="D8" s="13" t="s">
        <v>113</v>
      </c>
      <c r="E8" s="12">
        <v>3</v>
      </c>
      <c r="F8" s="12">
        <v>1</v>
      </c>
      <c r="G8" s="11" t="s">
        <v>51</v>
      </c>
      <c r="H8" s="12" t="s">
        <v>97</v>
      </c>
      <c r="I8" s="14">
        <v>42840</v>
      </c>
      <c r="J8" s="7" t="s">
        <v>114</v>
      </c>
      <c r="K8" s="6"/>
      <c r="M8" t="s">
        <v>17</v>
      </c>
      <c r="N8">
        <f>SUMIFS(E:E,G:G,"par")</f>
        <v>0</v>
      </c>
    </row>
    <row r="9" spans="1:14" ht="37.5" customHeight="1">
      <c r="A9" s="11">
        <v>6</v>
      </c>
      <c r="B9" s="12" t="s">
        <v>115</v>
      </c>
      <c r="C9" s="12">
        <v>99988</v>
      </c>
      <c r="D9" s="13" t="s">
        <v>116</v>
      </c>
      <c r="E9" s="12">
        <v>2</v>
      </c>
      <c r="F9" s="12">
        <v>1</v>
      </c>
      <c r="G9" s="12" t="s">
        <v>51</v>
      </c>
      <c r="H9" s="12" t="s">
        <v>97</v>
      </c>
      <c r="I9" s="14">
        <v>42840</v>
      </c>
      <c r="J9" s="12" t="s">
        <v>117</v>
      </c>
      <c r="K9" s="35" t="s">
        <v>118</v>
      </c>
      <c r="M9" t="s">
        <v>18</v>
      </c>
      <c r="N9">
        <f>SUMIFS(E:E,G:G,"phi")</f>
        <v>0</v>
      </c>
    </row>
    <row r="10" spans="1:14" ht="37.5" customHeight="1">
      <c r="A10" s="11">
        <v>7</v>
      </c>
      <c r="B10" s="7" t="s">
        <v>119</v>
      </c>
      <c r="C10" s="7" t="s">
        <v>120</v>
      </c>
      <c r="D10" s="8" t="s">
        <v>121</v>
      </c>
      <c r="E10" s="7">
        <v>7</v>
      </c>
      <c r="F10" s="7">
        <v>2</v>
      </c>
      <c r="G10" s="7" t="s">
        <v>51</v>
      </c>
      <c r="H10" s="7" t="s">
        <v>97</v>
      </c>
      <c r="I10" s="9">
        <v>42840</v>
      </c>
      <c r="J10" s="7" t="s">
        <v>122</v>
      </c>
      <c r="K10" s="36" t="s">
        <v>123</v>
      </c>
      <c r="M10" t="s">
        <v>19</v>
      </c>
      <c r="N10">
        <f>SUMIFS(E:E,G:G,"BRK")</f>
        <v>0</v>
      </c>
    </row>
    <row r="11" spans="1:14" ht="37.5" customHeight="1">
      <c r="A11" s="11">
        <v>8</v>
      </c>
      <c r="B11" s="12" t="s">
        <v>124</v>
      </c>
      <c r="C11" s="12" t="s">
        <v>125</v>
      </c>
      <c r="D11" s="13" t="s">
        <v>126</v>
      </c>
      <c r="E11" s="12">
        <v>6</v>
      </c>
      <c r="F11" s="12">
        <v>2</v>
      </c>
      <c r="G11" s="12" t="s">
        <v>51</v>
      </c>
      <c r="H11" s="12" t="s">
        <v>97</v>
      </c>
      <c r="I11" s="14">
        <v>42840</v>
      </c>
      <c r="J11" s="14" t="s">
        <v>127</v>
      </c>
      <c r="K11" s="11"/>
      <c r="M11" s="16" t="s">
        <v>20</v>
      </c>
      <c r="N11" s="16">
        <f>SUMIFS(E:E,G:G,"SPC")</f>
        <v>0</v>
      </c>
    </row>
    <row r="12" spans="1:14" ht="37.5" customHeight="1">
      <c r="A12" s="11">
        <v>9</v>
      </c>
      <c r="B12" s="12" t="s">
        <v>128</v>
      </c>
      <c r="C12" s="12" t="s">
        <v>129</v>
      </c>
      <c r="D12" s="13" t="s">
        <v>130</v>
      </c>
      <c r="E12" s="12">
        <v>4</v>
      </c>
      <c r="F12" s="12">
        <v>2</v>
      </c>
      <c r="G12" s="11" t="s">
        <v>51</v>
      </c>
      <c r="H12" s="12" t="s">
        <v>97</v>
      </c>
      <c r="I12" s="14">
        <v>42840</v>
      </c>
      <c r="J12" s="12" t="s">
        <v>131</v>
      </c>
      <c r="K12" s="11"/>
      <c r="M12" s="17" t="s">
        <v>21</v>
      </c>
      <c r="N12" s="17">
        <f>SUMIFS(E:E,G:G,"H")</f>
        <v>0</v>
      </c>
    </row>
    <row r="13" spans="1:14" ht="37.5" customHeight="1">
      <c r="A13" s="11">
        <v>10</v>
      </c>
      <c r="B13" s="12" t="s">
        <v>99</v>
      </c>
      <c r="C13" s="12" t="s">
        <v>132</v>
      </c>
      <c r="D13" s="13" t="s">
        <v>133</v>
      </c>
      <c r="E13" s="12">
        <v>4</v>
      </c>
      <c r="F13" s="12">
        <v>1</v>
      </c>
      <c r="G13" s="12" t="s">
        <v>51</v>
      </c>
      <c r="H13" s="12" t="s">
        <v>97</v>
      </c>
      <c r="I13" s="14">
        <v>42840</v>
      </c>
      <c r="J13" s="14" t="s">
        <v>134</v>
      </c>
      <c r="K13" s="11"/>
      <c r="M13" s="17"/>
      <c r="N13" s="17"/>
    </row>
    <row r="14" spans="1:14" ht="37.5" customHeight="1">
      <c r="A14" s="11">
        <v>11</v>
      </c>
      <c r="B14" s="12" t="s">
        <v>61</v>
      </c>
      <c r="C14" s="12" t="s">
        <v>135</v>
      </c>
      <c r="D14" s="13" t="s">
        <v>136</v>
      </c>
      <c r="E14" s="12">
        <v>3</v>
      </c>
      <c r="F14" s="12">
        <v>1</v>
      </c>
      <c r="G14" s="11" t="s">
        <v>51</v>
      </c>
      <c r="H14" s="12" t="s">
        <v>97</v>
      </c>
      <c r="I14" s="14">
        <v>42840</v>
      </c>
      <c r="J14" s="12" t="s">
        <v>98</v>
      </c>
      <c r="K14" s="11"/>
      <c r="M14" s="18" t="s">
        <v>22</v>
      </c>
      <c r="N14" s="18">
        <f>SUM(M4:N12)</f>
        <v>55</v>
      </c>
    </row>
    <row r="15" spans="1:14" ht="37.5" customHeight="1">
      <c r="A15" s="11">
        <v>12</v>
      </c>
      <c r="B15" s="12" t="s">
        <v>99</v>
      </c>
      <c r="C15" s="12" t="s">
        <v>137</v>
      </c>
      <c r="D15" s="13" t="s">
        <v>138</v>
      </c>
      <c r="E15" s="12">
        <v>3</v>
      </c>
      <c r="F15" s="12">
        <v>1</v>
      </c>
      <c r="G15" s="12" t="s">
        <v>51</v>
      </c>
      <c r="H15" s="12" t="s">
        <v>97</v>
      </c>
      <c r="I15" s="14">
        <v>42840</v>
      </c>
      <c r="J15" s="14" t="s">
        <v>139</v>
      </c>
      <c r="K15" s="11" t="s">
        <v>140</v>
      </c>
    </row>
    <row r="16" spans="1:14" ht="37.5" customHeight="1">
      <c r="A16" s="11">
        <v>13</v>
      </c>
      <c r="B16" s="12" t="s">
        <v>141</v>
      </c>
      <c r="C16" s="12" t="s">
        <v>142</v>
      </c>
      <c r="D16" s="13" t="s">
        <v>143</v>
      </c>
      <c r="E16" s="12">
        <v>3</v>
      </c>
      <c r="F16" s="12">
        <v>2</v>
      </c>
      <c r="G16" s="12" t="s">
        <v>51</v>
      </c>
      <c r="H16" s="12" t="s">
        <v>97</v>
      </c>
      <c r="I16" s="14">
        <v>42840</v>
      </c>
      <c r="J16" s="14" t="s">
        <v>144</v>
      </c>
      <c r="K16" s="35" t="s">
        <v>145</v>
      </c>
      <c r="M16" s="19"/>
    </row>
    <row r="17" spans="1:13" ht="37.5" customHeight="1">
      <c r="A17" s="11">
        <v>14</v>
      </c>
      <c r="B17" s="12" t="s">
        <v>146</v>
      </c>
      <c r="C17" s="12" t="s">
        <v>147</v>
      </c>
      <c r="D17" s="13" t="s">
        <v>148</v>
      </c>
      <c r="E17" s="12">
        <v>2</v>
      </c>
      <c r="F17" s="12">
        <v>1</v>
      </c>
      <c r="G17" s="12" t="s">
        <v>51</v>
      </c>
      <c r="H17" s="12" t="s">
        <v>97</v>
      </c>
      <c r="I17" s="14">
        <v>42840</v>
      </c>
      <c r="J17" s="12" t="s">
        <v>149</v>
      </c>
      <c r="K17" s="12" t="s">
        <v>150</v>
      </c>
      <c r="M17" s="19"/>
    </row>
    <row r="18" spans="1:13" ht="37.5" customHeight="1">
      <c r="A18" s="11">
        <v>15</v>
      </c>
      <c r="B18" s="7" t="s">
        <v>151</v>
      </c>
      <c r="C18" s="7" t="s">
        <v>152</v>
      </c>
      <c r="D18" s="8" t="s">
        <v>153</v>
      </c>
      <c r="E18" s="7">
        <v>4</v>
      </c>
      <c r="F18" s="7">
        <v>1</v>
      </c>
      <c r="G18" s="7" t="s">
        <v>51</v>
      </c>
      <c r="H18" s="7" t="s">
        <v>97</v>
      </c>
      <c r="I18" s="9">
        <v>42840</v>
      </c>
      <c r="J18" s="7" t="s">
        <v>154</v>
      </c>
      <c r="K18" s="6" t="s">
        <v>155</v>
      </c>
      <c r="M18" s="19"/>
    </row>
    <row r="19" spans="1:13" ht="37.5" customHeight="1">
      <c r="A19" s="37">
        <v>16</v>
      </c>
      <c r="B19" s="7" t="s">
        <v>156</v>
      </c>
      <c r="C19" s="7" t="s">
        <v>157</v>
      </c>
      <c r="D19" s="8" t="s">
        <v>158</v>
      </c>
      <c r="E19" s="7">
        <v>3</v>
      </c>
      <c r="F19" s="7">
        <v>1</v>
      </c>
      <c r="G19" s="7" t="s">
        <v>51</v>
      </c>
      <c r="H19" s="7" t="s">
        <v>97</v>
      </c>
      <c r="I19" s="9">
        <v>42840</v>
      </c>
      <c r="J19" s="7" t="s">
        <v>159</v>
      </c>
      <c r="K19" s="7"/>
      <c r="M19" s="19"/>
    </row>
    <row r="20" spans="1:13" ht="37.5" customHeight="1">
      <c r="A20" s="11"/>
      <c r="B20" s="12"/>
      <c r="C20" s="12"/>
      <c r="D20" s="13"/>
      <c r="E20" s="25">
        <f>SUM(E4:E19)</f>
        <v>55</v>
      </c>
      <c r="F20" s="25">
        <f>SUM(F4:F19)</f>
        <v>20</v>
      </c>
      <c r="G20" s="11"/>
      <c r="H20" s="38" t="s">
        <v>160</v>
      </c>
      <c r="I20" s="12"/>
      <c r="J20" s="12"/>
      <c r="K20" s="11"/>
      <c r="M20" s="19"/>
    </row>
    <row r="21" spans="1:13" ht="37.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19"/>
    </row>
    <row r="22" spans="1:13" ht="37.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37.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7.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7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90" topLeftCell="A5">
      <selection activeCell="I22" sqref="I22"/>
    </customSheetView>
    <customSheetView guid="{8808FEDE-464C-4AEB-88B7-AB86B39BB0CB}" scale="90" topLeftCell="A5">
      <selection activeCell="D22" sqref="D22"/>
    </customSheetView>
    <customSheetView guid="{AEFE0F3B-A47A-4804-A56C-93DA9B79618C}" scale="90" topLeftCell="A5">
      <selection activeCell="D22" sqref="D22"/>
    </customSheetView>
    <customSheetView guid="{432A7839-3E0E-42E7-9C5A-01B75DE7F8FC}" scale="90" topLeftCell="A5">
      <selection activeCell="I22" sqref="I22"/>
    </customSheetView>
    <customSheetView guid="{33DCCE72-F997-4E94-9232-6B5DA6DC142C}" scale="90" topLeftCell="A5">
      <selection activeCell="I22" sqref="I22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zoomScalePageLayoutView="80" workbookViewId="0">
      <selection activeCell="J25" sqref="J25"/>
    </sheetView>
  </sheetViews>
  <sheetFormatPr baseColWidth="10" defaultColWidth="8.83203125" defaultRowHeight="30.75" customHeight="1" x14ac:dyDescent="0"/>
  <cols>
    <col min="1" max="1" width="12.1640625" customWidth="1"/>
    <col min="2" max="2" width="27.83203125" customWidth="1"/>
    <col min="3" max="3" width="29.6640625" customWidth="1"/>
    <col min="4" max="4" width="35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9.6640625" customWidth="1"/>
    <col min="13" max="13" width="18.1640625" customWidth="1"/>
  </cols>
  <sheetData>
    <row r="1" spans="1:14" ht="30.75" customHeight="1" thickBot="1">
      <c r="A1" s="756" t="s">
        <v>23</v>
      </c>
      <c r="B1" s="757"/>
      <c r="C1" s="757"/>
      <c r="D1" s="757"/>
      <c r="E1" s="757"/>
      <c r="F1" s="757"/>
      <c r="G1" s="757" t="s">
        <v>34</v>
      </c>
      <c r="H1" s="757"/>
      <c r="I1" s="757"/>
      <c r="J1" s="758"/>
      <c r="K1" s="759"/>
    </row>
    <row r="2" spans="1:14" ht="30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59</v>
      </c>
    </row>
    <row r="3" spans="1:14" ht="30.75" customHeight="1">
      <c r="A3" s="28"/>
      <c r="B3" s="28" t="s">
        <v>161</v>
      </c>
      <c r="C3" s="28"/>
      <c r="D3" s="29"/>
      <c r="E3" s="28"/>
      <c r="F3" s="28"/>
      <c r="G3" s="28"/>
      <c r="H3" s="28"/>
      <c r="I3" s="30"/>
      <c r="J3" s="28"/>
      <c r="K3" s="28"/>
      <c r="M3" s="10" t="s">
        <v>12</v>
      </c>
      <c r="N3" s="10">
        <f>N2-N14</f>
        <v>0</v>
      </c>
    </row>
    <row r="4" spans="1:14" ht="30.75" customHeight="1">
      <c r="A4" s="6">
        <v>1</v>
      </c>
      <c r="B4" s="7" t="s">
        <v>61</v>
      </c>
      <c r="C4" s="7" t="s">
        <v>162</v>
      </c>
      <c r="D4" s="8" t="s">
        <v>163</v>
      </c>
      <c r="E4" s="7">
        <v>8</v>
      </c>
      <c r="F4" s="7">
        <v>2</v>
      </c>
      <c r="G4" s="7" t="s">
        <v>44</v>
      </c>
      <c r="H4" s="7" t="s">
        <v>97</v>
      </c>
      <c r="I4" s="9">
        <v>42840</v>
      </c>
      <c r="J4" s="7" t="s">
        <v>98</v>
      </c>
      <c r="K4" s="6"/>
      <c r="M4" t="s">
        <v>13</v>
      </c>
      <c r="N4">
        <f>SUMIFS(E:E,G:G,"CTT")</f>
        <v>23</v>
      </c>
    </row>
    <row r="5" spans="1:14" ht="30.75" customHeight="1">
      <c r="A5" s="11">
        <v>2</v>
      </c>
      <c r="B5" s="20" t="s">
        <v>124</v>
      </c>
      <c r="C5" s="12" t="s">
        <v>164</v>
      </c>
      <c r="D5" s="20" t="s">
        <v>165</v>
      </c>
      <c r="E5" s="12">
        <v>1</v>
      </c>
      <c r="F5" s="12">
        <v>1</v>
      </c>
      <c r="G5" s="12" t="s">
        <v>39</v>
      </c>
      <c r="H5" s="12" t="s">
        <v>97</v>
      </c>
      <c r="I5" s="14">
        <v>42840</v>
      </c>
      <c r="J5" s="20" t="s">
        <v>166</v>
      </c>
      <c r="K5" s="20"/>
      <c r="M5" t="s">
        <v>14</v>
      </c>
      <c r="N5">
        <f>SUMIFS(E:E,G:G,"FLU")</f>
        <v>14</v>
      </c>
    </row>
    <row r="6" spans="1:14" ht="30.75" customHeight="1">
      <c r="A6" s="6">
        <v>3</v>
      </c>
      <c r="B6" s="12" t="s">
        <v>167</v>
      </c>
      <c r="C6" s="12" t="s">
        <v>168</v>
      </c>
      <c r="D6" s="13" t="s">
        <v>169</v>
      </c>
      <c r="E6" s="12">
        <v>4</v>
      </c>
      <c r="F6" s="12">
        <v>1</v>
      </c>
      <c r="G6" s="12" t="s">
        <v>44</v>
      </c>
      <c r="H6" s="12" t="s">
        <v>97</v>
      </c>
      <c r="I6" s="14">
        <v>42840</v>
      </c>
      <c r="J6" s="14" t="s">
        <v>170</v>
      </c>
      <c r="K6" s="35" t="s">
        <v>171</v>
      </c>
      <c r="M6" t="s">
        <v>15</v>
      </c>
      <c r="N6">
        <f>SUMIFS(E:E,G:G,"JCC")</f>
        <v>0</v>
      </c>
    </row>
    <row r="7" spans="1:14" ht="30.75" customHeight="1">
      <c r="A7" s="11">
        <v>4</v>
      </c>
      <c r="B7" s="12" t="s">
        <v>172</v>
      </c>
      <c r="C7" s="12" t="s">
        <v>173</v>
      </c>
      <c r="D7" s="13" t="s">
        <v>174</v>
      </c>
      <c r="E7" s="12">
        <v>3</v>
      </c>
      <c r="F7" s="12">
        <v>1</v>
      </c>
      <c r="G7" s="12" t="s">
        <v>39</v>
      </c>
      <c r="H7" s="12" t="s">
        <v>97</v>
      </c>
      <c r="I7" s="14">
        <v>42840</v>
      </c>
      <c r="J7" s="39" t="s">
        <v>175</v>
      </c>
      <c r="K7" s="12" t="s">
        <v>176</v>
      </c>
      <c r="M7" t="s">
        <v>16</v>
      </c>
      <c r="N7">
        <f>SUMIFS(E:E,G:G,"EDI")</f>
        <v>0</v>
      </c>
    </row>
    <row r="8" spans="1:14" ht="30.75" customHeight="1">
      <c r="A8" s="6">
        <v>5</v>
      </c>
      <c r="B8" s="7" t="s">
        <v>177</v>
      </c>
      <c r="C8" s="7" t="s">
        <v>178</v>
      </c>
      <c r="D8" s="8" t="s">
        <v>179</v>
      </c>
      <c r="E8" s="7">
        <v>2</v>
      </c>
      <c r="F8" s="7">
        <v>1</v>
      </c>
      <c r="G8" s="7" t="s">
        <v>39</v>
      </c>
      <c r="H8" s="32" t="s">
        <v>97</v>
      </c>
      <c r="I8" s="33">
        <v>42840</v>
      </c>
      <c r="J8" s="7" t="s">
        <v>180</v>
      </c>
      <c r="K8" s="36" t="s">
        <v>181</v>
      </c>
      <c r="M8" t="s">
        <v>17</v>
      </c>
      <c r="N8">
        <f>SUMIFS(E:E,G:G,"par")</f>
        <v>0</v>
      </c>
    </row>
    <row r="9" spans="1:14" ht="30.75" customHeight="1">
      <c r="A9" s="11">
        <v>6</v>
      </c>
      <c r="B9" s="12" t="s">
        <v>99</v>
      </c>
      <c r="C9" s="12" t="s">
        <v>182</v>
      </c>
      <c r="D9" s="13" t="s">
        <v>183</v>
      </c>
      <c r="E9" s="12">
        <v>3</v>
      </c>
      <c r="F9" s="12">
        <v>1</v>
      </c>
      <c r="G9" s="11" t="s">
        <v>39</v>
      </c>
      <c r="H9" s="32" t="s">
        <v>97</v>
      </c>
      <c r="I9" s="33">
        <v>42840</v>
      </c>
      <c r="J9" s="12" t="s">
        <v>184</v>
      </c>
      <c r="K9" s="11"/>
      <c r="M9" t="s">
        <v>18</v>
      </c>
      <c r="N9">
        <f>SUMIFS(E:E,G:G,"phi")</f>
        <v>0</v>
      </c>
    </row>
    <row r="10" spans="1:14" ht="30.75" customHeight="1">
      <c r="A10" s="6">
        <v>7</v>
      </c>
      <c r="B10" s="7" t="s">
        <v>185</v>
      </c>
      <c r="C10" s="7" t="s">
        <v>186</v>
      </c>
      <c r="D10" s="8" t="s">
        <v>187</v>
      </c>
      <c r="E10" s="7">
        <v>3</v>
      </c>
      <c r="F10" s="7">
        <v>1</v>
      </c>
      <c r="G10" s="7" t="s">
        <v>44</v>
      </c>
      <c r="H10" s="7" t="s">
        <v>97</v>
      </c>
      <c r="I10" s="9">
        <v>42840</v>
      </c>
      <c r="J10" s="7" t="s">
        <v>188</v>
      </c>
      <c r="K10" s="40"/>
      <c r="M10" t="s">
        <v>19</v>
      </c>
      <c r="N10">
        <f>SUMIFS(E:E,G:G,"BRK")</f>
        <v>22</v>
      </c>
    </row>
    <row r="11" spans="1:14" ht="30.75" customHeight="1">
      <c r="A11" s="11">
        <v>8</v>
      </c>
      <c r="B11" s="12" t="s">
        <v>189</v>
      </c>
      <c r="C11" s="12" t="s">
        <v>190</v>
      </c>
      <c r="D11" s="13" t="s">
        <v>191</v>
      </c>
      <c r="E11" s="12">
        <v>2</v>
      </c>
      <c r="F11" s="12">
        <v>1</v>
      </c>
      <c r="G11" s="12" t="s">
        <v>39</v>
      </c>
      <c r="H11" s="12" t="s">
        <v>97</v>
      </c>
      <c r="I11" s="14">
        <v>42840</v>
      </c>
      <c r="J11" s="14" t="s">
        <v>192</v>
      </c>
      <c r="K11" s="35" t="s">
        <v>193</v>
      </c>
      <c r="M11" s="16" t="s">
        <v>20</v>
      </c>
      <c r="N11" s="16">
        <f>SUMIFS(E:E,G:G,"SPC")</f>
        <v>0</v>
      </c>
    </row>
    <row r="12" spans="1:14" ht="30.75" customHeight="1">
      <c r="A12" s="6">
        <v>9</v>
      </c>
      <c r="B12" s="12" t="s">
        <v>194</v>
      </c>
      <c r="C12" s="12" t="s">
        <v>195</v>
      </c>
      <c r="D12" s="13" t="s">
        <v>196</v>
      </c>
      <c r="E12" s="12">
        <v>4</v>
      </c>
      <c r="F12" s="12">
        <v>1</v>
      </c>
      <c r="G12" s="12" t="s">
        <v>44</v>
      </c>
      <c r="H12" s="12" t="s">
        <v>97</v>
      </c>
      <c r="I12" s="14">
        <v>42840</v>
      </c>
      <c r="J12" s="12" t="s">
        <v>197</v>
      </c>
      <c r="K12" s="35" t="s">
        <v>198</v>
      </c>
      <c r="M12" s="17" t="s">
        <v>21</v>
      </c>
      <c r="N12" s="17">
        <f>SUMIFS(E:E,G:G,"H")</f>
        <v>0</v>
      </c>
    </row>
    <row r="13" spans="1:14" ht="30.75" customHeight="1">
      <c r="A13" s="11">
        <v>10</v>
      </c>
      <c r="B13" s="7" t="s">
        <v>199</v>
      </c>
      <c r="C13" s="7" t="s">
        <v>200</v>
      </c>
      <c r="D13" s="8" t="s">
        <v>201</v>
      </c>
      <c r="E13" s="7">
        <v>4</v>
      </c>
      <c r="F13" s="7">
        <v>1</v>
      </c>
      <c r="G13" s="7" t="s">
        <v>39</v>
      </c>
      <c r="H13" s="7" t="s">
        <v>97</v>
      </c>
      <c r="I13" s="9">
        <v>42840</v>
      </c>
      <c r="J13" s="7" t="s">
        <v>202</v>
      </c>
      <c r="K13" s="7" t="s">
        <v>203</v>
      </c>
      <c r="M13" s="17"/>
      <c r="N13" s="17"/>
    </row>
    <row r="14" spans="1:14" ht="30.75" customHeight="1">
      <c r="A14" s="6">
        <v>11</v>
      </c>
      <c r="B14" s="12" t="s">
        <v>204</v>
      </c>
      <c r="C14" s="12" t="s">
        <v>205</v>
      </c>
      <c r="D14" s="27" t="s">
        <v>206</v>
      </c>
      <c r="E14" s="12">
        <v>5</v>
      </c>
      <c r="F14" s="12">
        <v>2</v>
      </c>
      <c r="G14" s="12" t="s">
        <v>39</v>
      </c>
      <c r="H14" s="12" t="s">
        <v>97</v>
      </c>
      <c r="I14" s="14">
        <v>42840</v>
      </c>
      <c r="J14" s="12" t="s">
        <v>207</v>
      </c>
      <c r="K14" s="12" t="s">
        <v>208</v>
      </c>
      <c r="M14" s="18" t="s">
        <v>22</v>
      </c>
      <c r="N14" s="18">
        <f>SUM(M4:N12)</f>
        <v>59</v>
      </c>
    </row>
    <row r="15" spans="1:14" ht="30.75" customHeight="1">
      <c r="A15" s="11">
        <v>12</v>
      </c>
      <c r="B15" s="7" t="s">
        <v>209</v>
      </c>
      <c r="C15" s="7" t="s">
        <v>210</v>
      </c>
      <c r="D15" s="8" t="s">
        <v>211</v>
      </c>
      <c r="E15" s="7">
        <v>2</v>
      </c>
      <c r="F15" s="7">
        <v>1</v>
      </c>
      <c r="G15" s="7" t="s">
        <v>51</v>
      </c>
      <c r="H15" s="7" t="s">
        <v>97</v>
      </c>
      <c r="I15" s="9">
        <v>42840</v>
      </c>
      <c r="J15" s="7" t="s">
        <v>212</v>
      </c>
      <c r="K15" s="7"/>
    </row>
    <row r="16" spans="1:14" ht="30.75" customHeight="1">
      <c r="A16" s="6">
        <v>13</v>
      </c>
      <c r="B16" s="12" t="s">
        <v>213</v>
      </c>
      <c r="C16" s="12" t="s">
        <v>214</v>
      </c>
      <c r="D16" s="13" t="s">
        <v>215</v>
      </c>
      <c r="E16" s="12">
        <v>3</v>
      </c>
      <c r="F16" s="12">
        <v>1</v>
      </c>
      <c r="G16" s="12" t="s">
        <v>44</v>
      </c>
      <c r="H16" s="12" t="s">
        <v>97</v>
      </c>
      <c r="I16" s="14">
        <v>42840</v>
      </c>
      <c r="J16" s="14" t="s">
        <v>216</v>
      </c>
      <c r="K16" s="12" t="s">
        <v>217</v>
      </c>
      <c r="M16" s="19"/>
    </row>
    <row r="17" spans="1:13" ht="30.75" customHeight="1">
      <c r="A17" s="11">
        <v>14</v>
      </c>
      <c r="B17" s="12" t="s">
        <v>99</v>
      </c>
      <c r="C17" s="12" t="s">
        <v>218</v>
      </c>
      <c r="D17" s="13" t="s">
        <v>219</v>
      </c>
      <c r="E17" s="12">
        <v>3</v>
      </c>
      <c r="F17" s="12">
        <v>1</v>
      </c>
      <c r="G17" s="12" t="s">
        <v>51</v>
      </c>
      <c r="H17" s="12" t="s">
        <v>97</v>
      </c>
      <c r="I17" s="14">
        <v>42840</v>
      </c>
      <c r="J17" s="14" t="s">
        <v>220</v>
      </c>
      <c r="K17" s="12"/>
      <c r="M17" s="19"/>
    </row>
    <row r="18" spans="1:13" ht="30.75" customHeight="1">
      <c r="A18" s="6">
        <v>15</v>
      </c>
      <c r="B18" s="12" t="s">
        <v>221</v>
      </c>
      <c r="C18" s="12" t="s">
        <v>222</v>
      </c>
      <c r="D18" s="13" t="s">
        <v>223</v>
      </c>
      <c r="E18" s="12">
        <v>2</v>
      </c>
      <c r="F18" s="12">
        <v>1</v>
      </c>
      <c r="G18" s="12" t="s">
        <v>51</v>
      </c>
      <c r="H18" s="12" t="s">
        <v>97</v>
      </c>
      <c r="I18" s="14">
        <v>42840</v>
      </c>
      <c r="J18" s="12" t="s">
        <v>224</v>
      </c>
      <c r="K18" s="12"/>
      <c r="M18" s="19"/>
    </row>
    <row r="19" spans="1:13" ht="30.75" customHeight="1">
      <c r="A19" s="11">
        <v>16</v>
      </c>
      <c r="B19" s="12" t="s">
        <v>61</v>
      </c>
      <c r="C19" s="12" t="s">
        <v>225</v>
      </c>
      <c r="D19" s="13" t="s">
        <v>226</v>
      </c>
      <c r="E19" s="12">
        <v>3</v>
      </c>
      <c r="F19" s="12">
        <v>1</v>
      </c>
      <c r="G19" s="12" t="s">
        <v>39</v>
      </c>
      <c r="H19" s="12" t="s">
        <v>97</v>
      </c>
      <c r="I19" s="14">
        <v>42840</v>
      </c>
      <c r="J19" s="14" t="s">
        <v>98</v>
      </c>
      <c r="K19" s="40"/>
      <c r="M19" s="19"/>
    </row>
    <row r="20" spans="1:13" ht="30.75" customHeight="1">
      <c r="A20" s="6">
        <v>17</v>
      </c>
      <c r="B20" s="12" t="s">
        <v>227</v>
      </c>
      <c r="C20" s="12" t="s">
        <v>228</v>
      </c>
      <c r="D20" s="13" t="s">
        <v>229</v>
      </c>
      <c r="E20" s="12">
        <v>3</v>
      </c>
      <c r="F20" s="12">
        <v>1</v>
      </c>
      <c r="G20" s="12" t="s">
        <v>51</v>
      </c>
      <c r="H20" s="12" t="s">
        <v>97</v>
      </c>
      <c r="I20" s="14">
        <v>42840</v>
      </c>
      <c r="J20" s="39" t="s">
        <v>230</v>
      </c>
      <c r="K20" s="12" t="s">
        <v>231</v>
      </c>
      <c r="M20" s="19"/>
    </row>
    <row r="21" spans="1:13" ht="30.75" customHeight="1">
      <c r="A21" s="40">
        <v>18</v>
      </c>
      <c r="B21" s="7" t="s">
        <v>194</v>
      </c>
      <c r="C21" s="7" t="s">
        <v>232</v>
      </c>
      <c r="D21" s="8" t="s">
        <v>233</v>
      </c>
      <c r="E21" s="7">
        <v>4</v>
      </c>
      <c r="F21" s="7">
        <v>1</v>
      </c>
      <c r="G21" s="7" t="s">
        <v>51</v>
      </c>
      <c r="H21" s="7" t="s">
        <v>97</v>
      </c>
      <c r="I21" s="9">
        <v>42840</v>
      </c>
      <c r="J21" s="7" t="s">
        <v>234</v>
      </c>
      <c r="K21" s="7" t="s">
        <v>235</v>
      </c>
      <c r="M21" s="19"/>
    </row>
    <row r="22" spans="1:13" ht="30.75" customHeight="1">
      <c r="A22" s="11"/>
      <c r="B22" s="12"/>
      <c r="C22" s="12"/>
      <c r="D22" s="13"/>
      <c r="E22" s="25">
        <f>SUM(E4:E21)</f>
        <v>59</v>
      </c>
      <c r="F22" s="25">
        <f>SUM(F4:F21)</f>
        <v>20</v>
      </c>
      <c r="G22" s="11"/>
      <c r="H22" s="12"/>
      <c r="I22" s="12"/>
      <c r="J22" s="12"/>
      <c r="K22" s="11"/>
      <c r="M22" s="19"/>
    </row>
    <row r="23" spans="1:13" ht="30.7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0.7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0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80">
      <selection activeCell="J25" sqref="J25"/>
    </customSheetView>
    <customSheetView guid="{8808FEDE-464C-4AEB-88B7-AB86B39BB0CB}" scale="80">
      <selection activeCell="G23" sqref="G23"/>
    </customSheetView>
    <customSheetView guid="{AEFE0F3B-A47A-4804-A56C-93DA9B79618C}" scale="80">
      <selection activeCell="G23" sqref="G23"/>
    </customSheetView>
    <customSheetView guid="{432A7839-3E0E-42E7-9C5A-01B75DE7F8FC}" scale="80">
      <selection activeCell="J25" sqref="J25"/>
    </customSheetView>
    <customSheetView guid="{33DCCE72-F997-4E94-9232-6B5DA6DC142C}" scale="80">
      <selection activeCell="J25" sqref="J25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E1" zoomScale="90" zoomScaleNormal="90" zoomScalePageLayoutView="90" workbookViewId="0">
      <selection activeCell="M19" sqref="L19:M19"/>
    </sheetView>
  </sheetViews>
  <sheetFormatPr baseColWidth="10" defaultColWidth="8.83203125" defaultRowHeight="33" customHeight="1" x14ac:dyDescent="0"/>
  <cols>
    <col min="1" max="1" width="12.1640625" customWidth="1"/>
    <col min="2" max="2" width="23" customWidth="1"/>
    <col min="3" max="3" width="28.83203125" customWidth="1"/>
    <col min="4" max="4" width="32.6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74.1640625" customWidth="1"/>
    <col min="13" max="13" width="18.1640625" customWidth="1"/>
  </cols>
  <sheetData>
    <row r="1" spans="1:14" ht="33" customHeight="1" thickBot="1">
      <c r="A1" s="756" t="s">
        <v>23</v>
      </c>
      <c r="B1" s="757"/>
      <c r="C1" s="757"/>
      <c r="D1" s="757"/>
      <c r="E1" s="757"/>
      <c r="F1" s="757"/>
      <c r="G1" s="757" t="s">
        <v>33</v>
      </c>
      <c r="H1" s="757"/>
      <c r="I1" s="757"/>
      <c r="J1" s="758"/>
      <c r="K1" s="759"/>
    </row>
    <row r="2" spans="1:14" ht="33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59</v>
      </c>
    </row>
    <row r="3" spans="1:14" ht="33" customHeight="1">
      <c r="A3" s="22"/>
      <c r="B3" s="22" t="s">
        <v>1038</v>
      </c>
      <c r="C3" s="22"/>
      <c r="D3" s="23"/>
      <c r="E3" s="22"/>
      <c r="F3" s="22"/>
      <c r="G3" s="22"/>
      <c r="H3" s="22"/>
      <c r="I3" s="22"/>
      <c r="J3" s="22"/>
      <c r="K3" s="22" t="s">
        <v>1039</v>
      </c>
      <c r="M3" s="10" t="s">
        <v>12</v>
      </c>
      <c r="N3" s="10">
        <f>N2-N14</f>
        <v>0</v>
      </c>
    </row>
    <row r="4" spans="1:14" ht="33" customHeight="1">
      <c r="A4" s="79">
        <v>1</v>
      </c>
      <c r="B4" s="68" t="s">
        <v>99</v>
      </c>
      <c r="C4" s="68" t="s">
        <v>1040</v>
      </c>
      <c r="D4" s="75" t="s">
        <v>1041</v>
      </c>
      <c r="E4" s="68">
        <v>4</v>
      </c>
      <c r="F4" s="68">
        <v>2</v>
      </c>
      <c r="G4" s="68" t="s">
        <v>39</v>
      </c>
      <c r="H4" s="68" t="s">
        <v>1042</v>
      </c>
      <c r="I4" s="93">
        <v>42475</v>
      </c>
      <c r="J4" s="68" t="s">
        <v>1043</v>
      </c>
      <c r="K4" s="79"/>
      <c r="M4" t="s">
        <v>13</v>
      </c>
      <c r="N4">
        <f>SUMIFS(E:E,G:G,"CTT")</f>
        <v>36</v>
      </c>
    </row>
    <row r="5" spans="1:14" ht="33" customHeight="1">
      <c r="A5" s="72">
        <v>2</v>
      </c>
      <c r="B5" s="32" t="s">
        <v>99</v>
      </c>
      <c r="C5" s="32" t="s">
        <v>1044</v>
      </c>
      <c r="D5" s="118" t="s">
        <v>1045</v>
      </c>
      <c r="E5" s="32">
        <v>6</v>
      </c>
      <c r="F5" s="32">
        <v>2</v>
      </c>
      <c r="G5" s="65" t="s">
        <v>39</v>
      </c>
      <c r="H5" s="32" t="s">
        <v>1042</v>
      </c>
      <c r="I5" s="33">
        <v>42840</v>
      </c>
      <c r="J5" s="32" t="s">
        <v>1046</v>
      </c>
      <c r="K5" s="72" t="s">
        <v>436</v>
      </c>
      <c r="M5" t="s">
        <v>14</v>
      </c>
      <c r="N5">
        <f>SUMIFS(E:E,G:G,"FLU")</f>
        <v>0</v>
      </c>
    </row>
    <row r="6" spans="1:14" ht="33" customHeight="1">
      <c r="A6" s="79">
        <v>3</v>
      </c>
      <c r="B6" s="32" t="s">
        <v>99</v>
      </c>
      <c r="C6" s="121" t="s">
        <v>1047</v>
      </c>
      <c r="D6" s="75" t="s">
        <v>1048</v>
      </c>
      <c r="E6" s="68">
        <v>2</v>
      </c>
      <c r="F6" s="68">
        <v>1</v>
      </c>
      <c r="G6" s="68" t="s">
        <v>39</v>
      </c>
      <c r="H6" s="32" t="s">
        <v>1042</v>
      </c>
      <c r="I6" s="33">
        <v>42840</v>
      </c>
      <c r="J6" s="68" t="s">
        <v>1049</v>
      </c>
      <c r="K6" s="79" t="s">
        <v>1050</v>
      </c>
      <c r="M6" t="s">
        <v>15</v>
      </c>
      <c r="N6">
        <f>SUMIFS(E:E,G:G,"JCC")</f>
        <v>0</v>
      </c>
    </row>
    <row r="7" spans="1:14" ht="33" customHeight="1">
      <c r="A7" s="72">
        <v>4</v>
      </c>
      <c r="B7" s="32" t="s">
        <v>99</v>
      </c>
      <c r="C7" s="32" t="s">
        <v>1051</v>
      </c>
      <c r="D7" s="80" t="s">
        <v>1052</v>
      </c>
      <c r="E7" s="32">
        <v>4</v>
      </c>
      <c r="F7" s="32">
        <v>1</v>
      </c>
      <c r="G7" s="32" t="s">
        <v>39</v>
      </c>
      <c r="H7" s="32" t="s">
        <v>1042</v>
      </c>
      <c r="I7" s="33">
        <v>42840</v>
      </c>
      <c r="J7" s="32" t="s">
        <v>1053</v>
      </c>
      <c r="K7" s="115"/>
      <c r="M7" t="s">
        <v>16</v>
      </c>
      <c r="N7">
        <f>SUMIFS(E:E,G:G,"EDI")</f>
        <v>0</v>
      </c>
    </row>
    <row r="8" spans="1:14" ht="33" customHeight="1">
      <c r="A8" s="79">
        <v>5</v>
      </c>
      <c r="B8" s="68" t="s">
        <v>61</v>
      </c>
      <c r="C8" s="68" t="s">
        <v>1054</v>
      </c>
      <c r="D8" s="75" t="s">
        <v>1055</v>
      </c>
      <c r="E8" s="68">
        <v>4</v>
      </c>
      <c r="F8" s="68">
        <v>1</v>
      </c>
      <c r="G8" s="68" t="s">
        <v>39</v>
      </c>
      <c r="H8" s="32" t="s">
        <v>1042</v>
      </c>
      <c r="I8" s="33">
        <v>42840</v>
      </c>
      <c r="J8" s="68" t="s">
        <v>98</v>
      </c>
      <c r="K8" s="79"/>
      <c r="M8" t="s">
        <v>17</v>
      </c>
      <c r="N8">
        <f>SUMIFS(E:E,G:G,"par")</f>
        <v>23</v>
      </c>
    </row>
    <row r="9" spans="1:14" ht="33" customHeight="1">
      <c r="A9" s="72">
        <v>6</v>
      </c>
      <c r="B9" s="12" t="s">
        <v>61</v>
      </c>
      <c r="C9" s="7" t="s">
        <v>1056</v>
      </c>
      <c r="D9" s="8" t="s">
        <v>1057</v>
      </c>
      <c r="E9" s="7">
        <v>6</v>
      </c>
      <c r="F9" s="7">
        <v>2</v>
      </c>
      <c r="G9" s="7" t="s">
        <v>39</v>
      </c>
      <c r="H9" s="7" t="s">
        <v>1042</v>
      </c>
      <c r="I9" s="9">
        <v>42840</v>
      </c>
      <c r="J9" s="7" t="s">
        <v>98</v>
      </c>
      <c r="K9" s="6"/>
      <c r="M9" t="s">
        <v>18</v>
      </c>
      <c r="N9">
        <f>SUMIFS(E:E,G:G,"phi")</f>
        <v>0</v>
      </c>
    </row>
    <row r="10" spans="1:14" ht="33" customHeight="1">
      <c r="A10" s="79">
        <v>7</v>
      </c>
      <c r="B10" s="7" t="s">
        <v>61</v>
      </c>
      <c r="C10" s="7" t="s">
        <v>1058</v>
      </c>
      <c r="D10" s="8" t="s">
        <v>1059</v>
      </c>
      <c r="E10" s="7">
        <v>3</v>
      </c>
      <c r="F10" s="7">
        <v>1</v>
      </c>
      <c r="G10" s="7" t="s">
        <v>39</v>
      </c>
      <c r="H10" s="7" t="s">
        <v>1042</v>
      </c>
      <c r="I10" s="9">
        <v>42840</v>
      </c>
      <c r="J10" s="7" t="s">
        <v>98</v>
      </c>
      <c r="K10" s="6"/>
      <c r="M10" t="s">
        <v>19</v>
      </c>
      <c r="N10">
        <f>SUMIFS(E:E,G:G,"BRK")</f>
        <v>0</v>
      </c>
    </row>
    <row r="11" spans="1:14" ht="33" customHeight="1">
      <c r="A11" s="72">
        <v>8</v>
      </c>
      <c r="B11" s="12" t="s">
        <v>61</v>
      </c>
      <c r="C11" s="12" t="s">
        <v>1060</v>
      </c>
      <c r="D11" s="13" t="s">
        <v>1061</v>
      </c>
      <c r="E11" s="12">
        <v>2</v>
      </c>
      <c r="F11" s="12">
        <v>1</v>
      </c>
      <c r="G11" s="11" t="s">
        <v>568</v>
      </c>
      <c r="H11" s="12" t="s">
        <v>1042</v>
      </c>
      <c r="I11" s="14">
        <v>42840</v>
      </c>
      <c r="J11" s="12" t="s">
        <v>98</v>
      </c>
      <c r="K11" s="11"/>
      <c r="M11" s="16" t="s">
        <v>20</v>
      </c>
      <c r="N11" s="16">
        <f>SUMIFS(E:E,G:G,"SPC")</f>
        <v>0</v>
      </c>
    </row>
    <row r="12" spans="1:14" ht="33" customHeight="1">
      <c r="A12" s="79">
        <v>9</v>
      </c>
      <c r="B12" s="12" t="s">
        <v>156</v>
      </c>
      <c r="C12" s="12" t="s">
        <v>1062</v>
      </c>
      <c r="D12" s="13" t="s">
        <v>1063</v>
      </c>
      <c r="E12" s="12">
        <v>3</v>
      </c>
      <c r="F12" s="11">
        <v>1</v>
      </c>
      <c r="G12" s="11" t="s">
        <v>568</v>
      </c>
      <c r="H12" s="12" t="s">
        <v>1042</v>
      </c>
      <c r="I12" s="14">
        <v>42840</v>
      </c>
      <c r="J12" s="12" t="s">
        <v>1064</v>
      </c>
      <c r="K12" s="11"/>
      <c r="M12" s="17" t="s">
        <v>21</v>
      </c>
      <c r="N12" s="17">
        <f>SUMIFS(E:E,G:G,"H")</f>
        <v>0</v>
      </c>
    </row>
    <row r="13" spans="1:14" ht="33" customHeight="1">
      <c r="A13" s="72">
        <v>10</v>
      </c>
      <c r="B13" s="32" t="s">
        <v>608</v>
      </c>
      <c r="C13" s="70" t="s">
        <v>1065</v>
      </c>
      <c r="D13" s="13" t="s">
        <v>1066</v>
      </c>
      <c r="E13" s="12">
        <v>3</v>
      </c>
      <c r="F13" s="12">
        <v>1</v>
      </c>
      <c r="G13" s="12" t="s">
        <v>39</v>
      </c>
      <c r="H13" s="12" t="s">
        <v>1042</v>
      </c>
      <c r="I13" s="14">
        <v>42840</v>
      </c>
      <c r="J13" s="14" t="s">
        <v>1067</v>
      </c>
      <c r="K13" s="12" t="s">
        <v>1068</v>
      </c>
      <c r="M13" s="17"/>
      <c r="N13" s="17"/>
    </row>
    <row r="14" spans="1:14" ht="33" customHeight="1">
      <c r="A14" s="79">
        <v>11</v>
      </c>
      <c r="B14" s="7" t="s">
        <v>61</v>
      </c>
      <c r="C14" s="7" t="s">
        <v>1069</v>
      </c>
      <c r="D14" s="8" t="s">
        <v>1070</v>
      </c>
      <c r="E14" s="7">
        <v>1</v>
      </c>
      <c r="F14" s="7">
        <v>1</v>
      </c>
      <c r="G14" s="7" t="s">
        <v>39</v>
      </c>
      <c r="H14" s="7" t="s">
        <v>1042</v>
      </c>
      <c r="I14" s="9">
        <v>42840</v>
      </c>
      <c r="J14" s="7" t="s">
        <v>98</v>
      </c>
      <c r="K14" s="6"/>
      <c r="M14" s="18" t="s">
        <v>22</v>
      </c>
      <c r="N14" s="18">
        <f>SUM(M4:N12)</f>
        <v>59</v>
      </c>
    </row>
    <row r="15" spans="1:14" ht="33" customHeight="1">
      <c r="A15" s="72">
        <v>12</v>
      </c>
      <c r="B15" s="7" t="s">
        <v>61</v>
      </c>
      <c r="C15" s="7" t="s">
        <v>1071</v>
      </c>
      <c r="D15" s="8" t="s">
        <v>1072</v>
      </c>
      <c r="E15" s="7">
        <v>3</v>
      </c>
      <c r="F15" s="7">
        <v>1</v>
      </c>
      <c r="G15" s="7" t="s">
        <v>568</v>
      </c>
      <c r="H15" s="7" t="s">
        <v>1042</v>
      </c>
      <c r="I15" s="9">
        <v>42840</v>
      </c>
      <c r="J15" s="7" t="s">
        <v>98</v>
      </c>
      <c r="K15" s="7"/>
    </row>
    <row r="16" spans="1:14" ht="33" customHeight="1">
      <c r="A16" s="79">
        <v>13</v>
      </c>
      <c r="B16" s="7" t="s">
        <v>99</v>
      </c>
      <c r="C16" s="7" t="s">
        <v>1073</v>
      </c>
      <c r="D16" s="8" t="s">
        <v>1074</v>
      </c>
      <c r="E16" s="7">
        <v>3</v>
      </c>
      <c r="F16" s="7">
        <v>1</v>
      </c>
      <c r="G16" s="7" t="s">
        <v>568</v>
      </c>
      <c r="H16" s="7" t="s">
        <v>1042</v>
      </c>
      <c r="I16" s="9">
        <v>42840</v>
      </c>
      <c r="J16" s="6" t="s">
        <v>1075</v>
      </c>
      <c r="K16" s="6"/>
      <c r="M16" s="19"/>
    </row>
    <row r="17" spans="1:13" ht="33" customHeight="1">
      <c r="A17" s="72">
        <v>14</v>
      </c>
      <c r="B17" s="7" t="s">
        <v>61</v>
      </c>
      <c r="C17" s="7" t="s">
        <v>1076</v>
      </c>
      <c r="D17" s="8" t="s">
        <v>1077</v>
      </c>
      <c r="E17" s="7">
        <v>3</v>
      </c>
      <c r="F17" s="7">
        <v>1</v>
      </c>
      <c r="G17" s="7" t="s">
        <v>568</v>
      </c>
      <c r="H17" s="7" t="s">
        <v>1042</v>
      </c>
      <c r="I17" s="9">
        <v>42840</v>
      </c>
      <c r="J17" s="7" t="s">
        <v>98</v>
      </c>
      <c r="K17" s="122"/>
      <c r="M17" s="19"/>
    </row>
    <row r="18" spans="1:13" ht="33" customHeight="1">
      <c r="A18" s="79">
        <v>15</v>
      </c>
      <c r="B18" s="7" t="s">
        <v>45</v>
      </c>
      <c r="C18" s="7" t="s">
        <v>1078</v>
      </c>
      <c r="D18" s="8" t="s">
        <v>1079</v>
      </c>
      <c r="E18" s="7">
        <v>3</v>
      </c>
      <c r="F18" s="7">
        <v>1</v>
      </c>
      <c r="G18" s="7" t="s">
        <v>39</v>
      </c>
      <c r="H18" s="7" t="s">
        <v>1042</v>
      </c>
      <c r="I18" s="9">
        <v>42840</v>
      </c>
      <c r="J18" s="7" t="s">
        <v>1080</v>
      </c>
      <c r="K18" s="7" t="s">
        <v>1081</v>
      </c>
      <c r="M18" s="19"/>
    </row>
    <row r="19" spans="1:13" ht="45.75" customHeight="1">
      <c r="A19" s="72">
        <v>16</v>
      </c>
      <c r="B19" s="7" t="s">
        <v>1082</v>
      </c>
      <c r="C19" s="7" t="s">
        <v>1083</v>
      </c>
      <c r="D19" s="8" t="s">
        <v>1084</v>
      </c>
      <c r="E19" s="7">
        <v>7</v>
      </c>
      <c r="F19" s="7">
        <v>2</v>
      </c>
      <c r="G19" s="7" t="s">
        <v>568</v>
      </c>
      <c r="H19" s="7" t="s">
        <v>1042</v>
      </c>
      <c r="I19" s="9">
        <v>42840</v>
      </c>
      <c r="J19" s="7" t="s">
        <v>1085</v>
      </c>
      <c r="K19" s="26" t="s">
        <v>1086</v>
      </c>
      <c r="M19" s="19"/>
    </row>
    <row r="20" spans="1:13" ht="33" customHeight="1">
      <c r="A20" s="79">
        <v>17</v>
      </c>
      <c r="B20" s="12" t="s">
        <v>61</v>
      </c>
      <c r="C20" s="12" t="s">
        <v>1087</v>
      </c>
      <c r="D20" s="13" t="s">
        <v>1088</v>
      </c>
      <c r="E20" s="12">
        <v>2</v>
      </c>
      <c r="F20" s="12">
        <v>1</v>
      </c>
      <c r="G20" s="40" t="s">
        <v>568</v>
      </c>
      <c r="H20" s="12" t="s">
        <v>1042</v>
      </c>
      <c r="I20" s="14">
        <v>42840</v>
      </c>
      <c r="J20" s="12" t="s">
        <v>98</v>
      </c>
      <c r="K20" s="40"/>
      <c r="M20" s="19"/>
    </row>
    <row r="21" spans="1:13" ht="33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19"/>
    </row>
    <row r="22" spans="1:13" ht="33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33" customHeight="1">
      <c r="A23" s="11"/>
      <c r="B23" s="12"/>
      <c r="C23" s="12"/>
      <c r="D23" s="13"/>
      <c r="E23" s="25">
        <f>SUM(E4:E22)</f>
        <v>59</v>
      </c>
      <c r="F23" s="25">
        <f>SUM(F4:F22)</f>
        <v>21</v>
      </c>
      <c r="G23" s="11"/>
      <c r="H23" s="12"/>
      <c r="I23" s="12"/>
      <c r="J23" s="12"/>
      <c r="K23" s="11"/>
    </row>
    <row r="24" spans="1:13" ht="33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3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90" topLeftCell="E1">
      <selection activeCell="M19" sqref="L19:M19"/>
    </customSheetView>
    <customSheetView guid="{8808FEDE-464C-4AEB-88B7-AB86B39BB0CB}">
      <selection activeCell="I18" sqref="I18"/>
    </customSheetView>
    <customSheetView guid="{AEFE0F3B-A47A-4804-A56C-93DA9B79618C}">
      <selection activeCell="I18" sqref="I18"/>
    </customSheetView>
    <customSheetView guid="{432A7839-3E0E-42E7-9C5A-01B75DE7F8FC}" scale="90" topLeftCell="A6">
      <selection activeCell="L23" sqref="L23"/>
    </customSheetView>
    <customSheetView guid="{33DCCE72-F997-4E94-9232-6B5DA6DC142C}" scale="90">
      <selection activeCell="L23" sqref="L23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90" zoomScaleNormal="90" zoomScalePageLayoutView="90" workbookViewId="0">
      <selection activeCell="E18" sqref="E18"/>
    </sheetView>
  </sheetViews>
  <sheetFormatPr baseColWidth="10" defaultColWidth="8.83203125" defaultRowHeight="28.5" customHeight="1" x14ac:dyDescent="0"/>
  <cols>
    <col min="1" max="1" width="12.1640625" customWidth="1"/>
    <col min="2" max="2" width="27.83203125" customWidth="1"/>
    <col min="3" max="3" width="32.1640625" customWidth="1"/>
    <col min="4" max="4" width="34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2" customHeight="1" thickBot="1">
      <c r="A1" s="756" t="s">
        <v>23</v>
      </c>
      <c r="B1" s="757"/>
      <c r="C1" s="757"/>
      <c r="D1" s="757"/>
      <c r="E1" s="757"/>
      <c r="F1" s="757"/>
      <c r="G1" s="757" t="s">
        <v>33</v>
      </c>
      <c r="H1" s="757"/>
      <c r="I1" s="757"/>
      <c r="J1" s="758"/>
      <c r="K1" s="759"/>
    </row>
    <row r="2" spans="1:14" ht="28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60</v>
      </c>
    </row>
    <row r="3" spans="1:14" ht="28.5" customHeight="1">
      <c r="A3" s="22"/>
      <c r="B3" s="22" t="s">
        <v>1119</v>
      </c>
      <c r="C3" s="22"/>
      <c r="D3" s="23"/>
      <c r="E3" s="22"/>
      <c r="F3" s="22"/>
      <c r="G3" s="22"/>
      <c r="H3" s="22"/>
      <c r="I3" s="22"/>
      <c r="J3" s="22"/>
      <c r="K3" s="22" t="s">
        <v>1120</v>
      </c>
      <c r="M3" s="10" t="s">
        <v>12</v>
      </c>
      <c r="N3" s="10">
        <f>N2-N14</f>
        <v>0</v>
      </c>
    </row>
    <row r="4" spans="1:14" ht="28.5" customHeight="1">
      <c r="A4" s="11">
        <v>1</v>
      </c>
      <c r="B4" s="12" t="s">
        <v>61</v>
      </c>
      <c r="C4" s="12" t="s">
        <v>1121</v>
      </c>
      <c r="D4" s="13" t="s">
        <v>1122</v>
      </c>
      <c r="E4" s="12">
        <v>8</v>
      </c>
      <c r="F4" s="12">
        <v>2</v>
      </c>
      <c r="G4" s="12" t="s">
        <v>39</v>
      </c>
      <c r="H4" s="12" t="s">
        <v>1042</v>
      </c>
      <c r="I4" s="14">
        <v>42840</v>
      </c>
      <c r="J4" s="12" t="s">
        <v>98</v>
      </c>
      <c r="K4" s="12"/>
      <c r="M4" t="s">
        <v>13</v>
      </c>
      <c r="N4">
        <f>SUMIFS(E:E,G:G,"CTT")</f>
        <v>24</v>
      </c>
    </row>
    <row r="5" spans="1:14" ht="28.5" customHeight="1">
      <c r="A5" s="6">
        <v>2</v>
      </c>
      <c r="B5" s="32" t="s">
        <v>99</v>
      </c>
      <c r="C5" s="32" t="s">
        <v>1123</v>
      </c>
      <c r="D5" s="118" t="s">
        <v>1124</v>
      </c>
      <c r="E5" s="32">
        <v>5</v>
      </c>
      <c r="F5" s="32">
        <v>2</v>
      </c>
      <c r="G5" s="32" t="s">
        <v>39</v>
      </c>
      <c r="H5" s="32" t="s">
        <v>1042</v>
      </c>
      <c r="I5" s="33">
        <v>42840</v>
      </c>
      <c r="J5" s="33" t="s">
        <v>1125</v>
      </c>
      <c r="K5" s="72"/>
      <c r="M5" t="s">
        <v>14</v>
      </c>
      <c r="N5">
        <f>SUMIFS(E:E,G:G,"FLU")</f>
        <v>0</v>
      </c>
    </row>
    <row r="6" spans="1:14" ht="28.5" customHeight="1">
      <c r="A6" s="11">
        <v>3</v>
      </c>
      <c r="B6" s="7" t="s">
        <v>99</v>
      </c>
      <c r="C6" s="7" t="s">
        <v>1126</v>
      </c>
      <c r="D6" s="8" t="s">
        <v>1127</v>
      </c>
      <c r="E6" s="7">
        <v>2</v>
      </c>
      <c r="F6" s="7">
        <v>1</v>
      </c>
      <c r="G6" s="7" t="s">
        <v>358</v>
      </c>
      <c r="H6" s="32" t="s">
        <v>1042</v>
      </c>
      <c r="I6" s="33">
        <v>42840</v>
      </c>
      <c r="J6" s="7" t="s">
        <v>1128</v>
      </c>
      <c r="K6" s="6" t="s">
        <v>1129</v>
      </c>
      <c r="M6" t="s">
        <v>15</v>
      </c>
      <c r="N6">
        <f>SUMIFS(E:E,G:G,"JCC")</f>
        <v>8</v>
      </c>
    </row>
    <row r="7" spans="1:14" ht="28.5" customHeight="1">
      <c r="A7" s="6">
        <v>4</v>
      </c>
      <c r="B7" s="7" t="s">
        <v>61</v>
      </c>
      <c r="C7" s="7" t="s">
        <v>1130</v>
      </c>
      <c r="D7" s="8" t="s">
        <v>1131</v>
      </c>
      <c r="E7" s="7">
        <v>3</v>
      </c>
      <c r="F7" s="7">
        <v>1</v>
      </c>
      <c r="G7" s="7" t="s">
        <v>358</v>
      </c>
      <c r="H7" s="7" t="s">
        <v>1042</v>
      </c>
      <c r="I7" s="9">
        <v>42840</v>
      </c>
      <c r="J7" s="7" t="s">
        <v>98</v>
      </c>
      <c r="K7" s="6"/>
      <c r="M7" t="s">
        <v>16</v>
      </c>
      <c r="N7">
        <f>SUMIFS(E:E,G:G,"EDI")</f>
        <v>0</v>
      </c>
    </row>
    <row r="8" spans="1:14" ht="28.5" customHeight="1">
      <c r="A8" s="11">
        <v>5</v>
      </c>
      <c r="B8" s="12" t="s">
        <v>61</v>
      </c>
      <c r="C8" s="12" t="s">
        <v>1132</v>
      </c>
      <c r="D8" s="13" t="s">
        <v>1133</v>
      </c>
      <c r="E8" s="12">
        <v>3</v>
      </c>
      <c r="F8" s="12">
        <v>1</v>
      </c>
      <c r="G8" s="12" t="s">
        <v>358</v>
      </c>
      <c r="H8" s="12" t="s">
        <v>1042</v>
      </c>
      <c r="I8" s="14">
        <v>42840</v>
      </c>
      <c r="J8" s="12" t="s">
        <v>98</v>
      </c>
      <c r="K8" s="12"/>
      <c r="M8" t="s">
        <v>17</v>
      </c>
      <c r="N8">
        <f>SUMIFS(E:E,G:G,"par")</f>
        <v>0</v>
      </c>
    </row>
    <row r="9" spans="1:14" ht="28.5" customHeight="1">
      <c r="A9" s="6">
        <v>6</v>
      </c>
      <c r="B9" s="32" t="s">
        <v>61</v>
      </c>
      <c r="C9" s="32" t="s">
        <v>1134</v>
      </c>
      <c r="D9" s="80" t="s">
        <v>1135</v>
      </c>
      <c r="E9" s="32">
        <v>2</v>
      </c>
      <c r="F9" s="32">
        <v>1</v>
      </c>
      <c r="G9" s="32" t="s">
        <v>39</v>
      </c>
      <c r="H9" s="32" t="s">
        <v>1042</v>
      </c>
      <c r="I9" s="33">
        <v>42840</v>
      </c>
      <c r="J9" s="32" t="s">
        <v>98</v>
      </c>
      <c r="K9" s="32"/>
      <c r="M9" t="s">
        <v>18</v>
      </c>
      <c r="N9">
        <f>SUMIFS(E:E,G:G,"phi")</f>
        <v>0</v>
      </c>
    </row>
    <row r="10" spans="1:14" ht="28.5" customHeight="1">
      <c r="A10" s="11">
        <v>7</v>
      </c>
      <c r="B10" s="12" t="s">
        <v>61</v>
      </c>
      <c r="C10" s="12" t="s">
        <v>1136</v>
      </c>
      <c r="D10" s="13" t="s">
        <v>1137</v>
      </c>
      <c r="E10" s="12">
        <v>3</v>
      </c>
      <c r="F10" s="12">
        <v>1</v>
      </c>
      <c r="G10" s="11" t="s">
        <v>39</v>
      </c>
      <c r="H10" s="7" t="s">
        <v>1042</v>
      </c>
      <c r="I10" s="9">
        <v>42840</v>
      </c>
      <c r="J10" s="7" t="s">
        <v>98</v>
      </c>
      <c r="K10" s="11"/>
      <c r="M10" t="s">
        <v>19</v>
      </c>
      <c r="N10">
        <f>SUMIFS(E:E,G:G,"BRK")</f>
        <v>28</v>
      </c>
    </row>
    <row r="11" spans="1:14" ht="28.5" customHeight="1">
      <c r="A11" s="6">
        <v>8</v>
      </c>
      <c r="B11" s="7" t="s">
        <v>61</v>
      </c>
      <c r="C11" s="7" t="s">
        <v>1138</v>
      </c>
      <c r="D11" s="8" t="s">
        <v>1139</v>
      </c>
      <c r="E11" s="7">
        <v>1</v>
      </c>
      <c r="F11" s="7">
        <v>1</v>
      </c>
      <c r="G11" s="7" t="s">
        <v>39</v>
      </c>
      <c r="H11" s="7" t="s">
        <v>1042</v>
      </c>
      <c r="I11" s="9">
        <v>42840</v>
      </c>
      <c r="J11" s="7" t="s">
        <v>98</v>
      </c>
      <c r="K11" s="6"/>
      <c r="M11" s="16" t="s">
        <v>20</v>
      </c>
      <c r="N11" s="16">
        <f>SUMIFS(E:E,G:G,"SPC")</f>
        <v>0</v>
      </c>
    </row>
    <row r="12" spans="1:14" ht="28.5" customHeight="1">
      <c r="A12" s="11">
        <v>9</v>
      </c>
      <c r="B12" s="32" t="s">
        <v>99</v>
      </c>
      <c r="C12" s="32" t="s">
        <v>1140</v>
      </c>
      <c r="D12" s="80" t="s">
        <v>1141</v>
      </c>
      <c r="E12" s="32">
        <v>3</v>
      </c>
      <c r="F12" s="32">
        <v>1</v>
      </c>
      <c r="G12" s="32" t="s">
        <v>44</v>
      </c>
      <c r="H12" s="32" t="s">
        <v>1042</v>
      </c>
      <c r="I12" s="33">
        <v>42840</v>
      </c>
      <c r="J12" s="33" t="s">
        <v>1142</v>
      </c>
      <c r="K12" s="72"/>
      <c r="M12" s="17" t="s">
        <v>21</v>
      </c>
      <c r="N12" s="17">
        <f>SUMIFS(E:E,G:G,"H")</f>
        <v>0</v>
      </c>
    </row>
    <row r="13" spans="1:14" ht="28.5" customHeight="1">
      <c r="A13" s="6">
        <v>10</v>
      </c>
      <c r="B13" s="7" t="s">
        <v>194</v>
      </c>
      <c r="C13" s="7" t="s">
        <v>1143</v>
      </c>
      <c r="D13" s="8" t="s">
        <v>1144</v>
      </c>
      <c r="E13" s="7">
        <v>6</v>
      </c>
      <c r="F13" s="7">
        <v>2</v>
      </c>
      <c r="G13" s="7" t="s">
        <v>44</v>
      </c>
      <c r="H13" s="7" t="s">
        <v>1042</v>
      </c>
      <c r="I13" s="9">
        <v>42840</v>
      </c>
      <c r="J13" s="7" t="s">
        <v>1145</v>
      </c>
      <c r="K13" s="79" t="s">
        <v>1146</v>
      </c>
      <c r="M13" s="17"/>
      <c r="N13" s="17"/>
    </row>
    <row r="14" spans="1:14" ht="28.5" customHeight="1">
      <c r="A14" s="11">
        <v>11</v>
      </c>
      <c r="B14" s="7" t="s">
        <v>1147</v>
      </c>
      <c r="C14" s="7" t="s">
        <v>1148</v>
      </c>
      <c r="D14" s="8" t="s">
        <v>1149</v>
      </c>
      <c r="E14" s="7">
        <v>9</v>
      </c>
      <c r="F14" s="7">
        <v>3</v>
      </c>
      <c r="G14" s="7" t="s">
        <v>44</v>
      </c>
      <c r="H14" s="7" t="s">
        <v>1042</v>
      </c>
      <c r="I14" s="9">
        <v>42840</v>
      </c>
      <c r="J14" s="7" t="s">
        <v>1150</v>
      </c>
      <c r="K14" s="68" t="s">
        <v>1151</v>
      </c>
      <c r="M14" s="18" t="s">
        <v>22</v>
      </c>
      <c r="N14" s="18">
        <f>SUM(M4:N12)</f>
        <v>60</v>
      </c>
    </row>
    <row r="15" spans="1:14" ht="28.5" customHeight="1">
      <c r="A15" s="6">
        <v>12</v>
      </c>
      <c r="B15" s="7" t="s">
        <v>61</v>
      </c>
      <c r="C15" s="7" t="s">
        <v>1152</v>
      </c>
      <c r="D15" s="8" t="s">
        <v>1153</v>
      </c>
      <c r="E15" s="7">
        <v>4</v>
      </c>
      <c r="F15" s="7">
        <v>1</v>
      </c>
      <c r="G15" s="7" t="s">
        <v>44</v>
      </c>
      <c r="H15" s="7" t="s">
        <v>1042</v>
      </c>
      <c r="I15" s="9">
        <v>42840</v>
      </c>
      <c r="J15" s="7" t="s">
        <v>98</v>
      </c>
      <c r="K15" s="79"/>
    </row>
    <row r="16" spans="1:14" ht="28.5" customHeight="1">
      <c r="A16" s="11">
        <v>13</v>
      </c>
      <c r="B16" s="7" t="s">
        <v>61</v>
      </c>
      <c r="C16" s="7" t="s">
        <v>1154</v>
      </c>
      <c r="D16" s="8" t="s">
        <v>1155</v>
      </c>
      <c r="E16" s="7">
        <v>2</v>
      </c>
      <c r="F16" s="7">
        <v>1</v>
      </c>
      <c r="G16" s="7" t="s">
        <v>39</v>
      </c>
      <c r="H16" s="7" t="s">
        <v>1042</v>
      </c>
      <c r="I16" s="9">
        <v>42840</v>
      </c>
      <c r="J16" s="7" t="s">
        <v>98</v>
      </c>
      <c r="K16" s="103"/>
      <c r="M16" s="19"/>
    </row>
    <row r="17" spans="1:13" ht="28.5" customHeight="1">
      <c r="A17" s="6">
        <v>14</v>
      </c>
      <c r="B17" s="7" t="s">
        <v>427</v>
      </c>
      <c r="C17" s="7" t="s">
        <v>1156</v>
      </c>
      <c r="D17" s="8" t="s">
        <v>1157</v>
      </c>
      <c r="E17" s="7">
        <v>1</v>
      </c>
      <c r="F17" s="7">
        <v>1</v>
      </c>
      <c r="G17" s="7" t="s">
        <v>39</v>
      </c>
      <c r="H17" s="7" t="s">
        <v>1042</v>
      </c>
      <c r="I17" s="9">
        <v>42840</v>
      </c>
      <c r="J17" s="7" t="s">
        <v>1158</v>
      </c>
      <c r="K17" s="68"/>
      <c r="M17" s="19"/>
    </row>
    <row r="18" spans="1:13" ht="28.5" customHeight="1">
      <c r="A18" s="11">
        <v>15</v>
      </c>
      <c r="B18" s="7" t="s">
        <v>1159</v>
      </c>
      <c r="C18" s="7" t="s">
        <v>1160</v>
      </c>
      <c r="D18" s="8" t="s">
        <v>1149</v>
      </c>
      <c r="E18" s="7">
        <v>3</v>
      </c>
      <c r="F18" s="7">
        <v>1</v>
      </c>
      <c r="G18" s="7" t="s">
        <v>44</v>
      </c>
      <c r="H18" s="7" t="s">
        <v>1042</v>
      </c>
      <c r="I18" s="9">
        <v>42840</v>
      </c>
      <c r="J18" s="7" t="s">
        <v>1161</v>
      </c>
      <c r="K18" s="7" t="s">
        <v>1162</v>
      </c>
      <c r="M18" s="19"/>
    </row>
    <row r="19" spans="1:13" ht="28.5" customHeight="1">
      <c r="A19" s="6">
        <v>16</v>
      </c>
      <c r="B19" s="12" t="s">
        <v>61</v>
      </c>
      <c r="C19" s="12" t="s">
        <v>1163</v>
      </c>
      <c r="D19" s="13" t="s">
        <v>1164</v>
      </c>
      <c r="E19" s="12">
        <v>2</v>
      </c>
      <c r="F19" s="12">
        <v>1</v>
      </c>
      <c r="G19" s="11" t="s">
        <v>39</v>
      </c>
      <c r="H19" s="12" t="s">
        <v>1042</v>
      </c>
      <c r="I19" s="14">
        <v>42840</v>
      </c>
      <c r="J19" s="12" t="s">
        <v>98</v>
      </c>
      <c r="K19" s="11"/>
      <c r="M19" s="19"/>
    </row>
    <row r="20" spans="1:13" ht="28.5" customHeight="1">
      <c r="A20" s="124">
        <v>17</v>
      </c>
      <c r="B20" s="41" t="s">
        <v>1809</v>
      </c>
      <c r="C20" s="41" t="s">
        <v>1810</v>
      </c>
      <c r="D20" s="125" t="s">
        <v>1149</v>
      </c>
      <c r="E20" s="41">
        <v>3</v>
      </c>
      <c r="F20" s="41">
        <v>1</v>
      </c>
      <c r="G20" s="41" t="s">
        <v>44</v>
      </c>
      <c r="H20" s="41" t="s">
        <v>1042</v>
      </c>
      <c r="I20" s="126">
        <v>42840</v>
      </c>
      <c r="J20" s="126" t="s">
        <v>1811</v>
      </c>
      <c r="K20" s="124" t="s">
        <v>1224</v>
      </c>
      <c r="M20" s="19"/>
    </row>
    <row r="21" spans="1:13" ht="28.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19"/>
    </row>
    <row r="22" spans="1:13" ht="28.5" customHeight="1">
      <c r="A22" s="11"/>
      <c r="B22" s="12"/>
      <c r="C22" s="12"/>
      <c r="D22" s="13"/>
      <c r="E22" s="25">
        <f>SUM(E4:E20)</f>
        <v>60</v>
      </c>
      <c r="F22" s="25">
        <f>SUM(F4:F20)</f>
        <v>22</v>
      </c>
      <c r="G22" s="12"/>
      <c r="H22" s="12"/>
      <c r="I22" s="14"/>
      <c r="J22" s="14"/>
      <c r="K22" s="11"/>
      <c r="M22" s="19"/>
    </row>
    <row r="23" spans="1:13" ht="28.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  <c r="M23" s="19"/>
    </row>
  </sheetData>
  <customSheetViews>
    <customSheetView guid="{C759DA04-481B-4648-B849-AC569BDA76D5}" scale="90">
      <selection activeCell="E18" sqref="E18"/>
    </customSheetView>
    <customSheetView guid="{8808FEDE-464C-4AEB-88B7-AB86B39BB0CB}">
      <selection activeCell="A24" sqref="A24:XFD24"/>
    </customSheetView>
    <customSheetView guid="{AEFE0F3B-A47A-4804-A56C-93DA9B79618C}">
      <selection activeCell="I21" sqref="I21"/>
    </customSheetView>
    <customSheetView guid="{432A7839-3E0E-42E7-9C5A-01B75DE7F8FC}" scale="90">
      <selection activeCell="K22" sqref="K22"/>
    </customSheetView>
    <customSheetView guid="{33DCCE72-F997-4E94-9232-6B5DA6DC142C}" scale="90">
      <selection activeCell="J20" sqref="J20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zoomScalePageLayoutView="90" workbookViewId="0">
      <selection activeCell="I12" sqref="I12"/>
    </sheetView>
  </sheetViews>
  <sheetFormatPr baseColWidth="10" defaultColWidth="8.83203125" defaultRowHeight="31.5" customHeight="1" x14ac:dyDescent="0"/>
  <cols>
    <col min="1" max="1" width="12.1640625" customWidth="1"/>
    <col min="2" max="2" width="23" customWidth="1"/>
    <col min="3" max="3" width="24" customWidth="1"/>
    <col min="4" max="4" width="26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1.5" customHeight="1" thickBot="1">
      <c r="A1" s="756" t="s">
        <v>23</v>
      </c>
      <c r="B1" s="757"/>
      <c r="C1" s="757"/>
      <c r="D1" s="757"/>
      <c r="E1" s="757"/>
      <c r="F1" s="757"/>
      <c r="G1" s="757" t="s">
        <v>25</v>
      </c>
      <c r="H1" s="757"/>
      <c r="I1" s="757"/>
      <c r="J1" s="758"/>
      <c r="K1" s="759"/>
    </row>
    <row r="2" spans="1:14" ht="31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1.5" customHeight="1">
      <c r="A3" s="6"/>
      <c r="B3" s="7" t="s">
        <v>71</v>
      </c>
      <c r="C3" s="26" t="s">
        <v>72</v>
      </c>
      <c r="D3" s="8" t="s">
        <v>73</v>
      </c>
      <c r="E3" s="7">
        <v>2</v>
      </c>
      <c r="F3" s="7">
        <v>0</v>
      </c>
      <c r="G3" s="7" t="s">
        <v>51</v>
      </c>
      <c r="H3" s="7" t="s">
        <v>74</v>
      </c>
      <c r="I3" s="9">
        <v>42840</v>
      </c>
      <c r="J3" s="7" t="s">
        <v>75</v>
      </c>
      <c r="K3" s="6" t="s">
        <v>76</v>
      </c>
      <c r="M3" s="10" t="s">
        <v>12</v>
      </c>
      <c r="N3" s="10">
        <f>N2-N14</f>
        <v>46</v>
      </c>
    </row>
    <row r="4" spans="1:14" ht="31.5" customHeight="1">
      <c r="A4" s="11"/>
      <c r="B4" s="7" t="s">
        <v>71</v>
      </c>
      <c r="C4" s="12" t="s">
        <v>77</v>
      </c>
      <c r="D4" s="27" t="s">
        <v>78</v>
      </c>
      <c r="E4" s="12">
        <v>1</v>
      </c>
      <c r="F4" s="12">
        <v>0</v>
      </c>
      <c r="G4" s="12" t="s">
        <v>79</v>
      </c>
      <c r="H4" s="12" t="s">
        <v>74</v>
      </c>
      <c r="I4" s="14">
        <v>42840</v>
      </c>
      <c r="J4" s="12" t="s">
        <v>80</v>
      </c>
      <c r="K4" s="11" t="s">
        <v>81</v>
      </c>
      <c r="M4" t="s">
        <v>13</v>
      </c>
      <c r="N4">
        <f>SUMIFS(E:E,G:G,"CTT")</f>
        <v>0</v>
      </c>
    </row>
    <row r="5" spans="1:14" ht="31.5" customHeight="1">
      <c r="A5" s="11"/>
      <c r="B5" s="7" t="s">
        <v>82</v>
      </c>
      <c r="C5" s="7" t="s">
        <v>83</v>
      </c>
      <c r="D5" s="8" t="s">
        <v>84</v>
      </c>
      <c r="E5" s="7">
        <v>3</v>
      </c>
      <c r="F5" s="7">
        <v>0</v>
      </c>
      <c r="G5" s="7" t="s">
        <v>79</v>
      </c>
      <c r="H5" s="7" t="s">
        <v>74</v>
      </c>
      <c r="I5" s="9">
        <v>42840</v>
      </c>
      <c r="J5" s="7" t="s">
        <v>85</v>
      </c>
      <c r="K5" s="6" t="s">
        <v>81</v>
      </c>
      <c r="M5" t="s">
        <v>14</v>
      </c>
      <c r="N5">
        <f>SUMIFS(E:E,G:G,"FLU")</f>
        <v>2</v>
      </c>
    </row>
    <row r="6" spans="1:14" ht="31.5" customHeight="1">
      <c r="A6" s="6"/>
      <c r="B6" s="7"/>
      <c r="C6" s="21"/>
      <c r="D6" s="8"/>
      <c r="E6" s="7"/>
      <c r="F6" s="7"/>
      <c r="G6" s="7"/>
      <c r="H6" s="7"/>
      <c r="I6" s="7"/>
      <c r="J6" s="7"/>
      <c r="K6" s="6"/>
      <c r="M6" t="s">
        <v>15</v>
      </c>
      <c r="N6">
        <f>SUMIFS(E:E,G:G,"JCC")</f>
        <v>0</v>
      </c>
    </row>
    <row r="7" spans="1:14" ht="31.5" customHeight="1">
      <c r="A7" s="11"/>
      <c r="B7" s="12"/>
      <c r="C7" s="12"/>
      <c r="D7" s="13"/>
      <c r="E7" s="12"/>
      <c r="F7" s="12"/>
      <c r="G7" s="12"/>
      <c r="H7" s="12"/>
      <c r="I7" s="12"/>
      <c r="J7" s="12"/>
      <c r="K7" s="15"/>
      <c r="M7" t="s">
        <v>16</v>
      </c>
      <c r="N7">
        <f>SUMIFS(E:E,G:G,"EDI")</f>
        <v>0</v>
      </c>
    </row>
    <row r="8" spans="1:14" ht="31.5" customHeight="1">
      <c r="A8" s="6"/>
      <c r="B8" s="7"/>
      <c r="C8" s="7"/>
      <c r="D8" s="8"/>
      <c r="E8" s="7"/>
      <c r="F8" s="7"/>
      <c r="G8" s="7"/>
      <c r="H8" s="7"/>
      <c r="I8" s="7"/>
      <c r="J8" s="7"/>
      <c r="K8" s="6"/>
      <c r="M8" t="s">
        <v>17</v>
      </c>
      <c r="N8">
        <f>SUMIFS(E:E,G:G,"par")</f>
        <v>0</v>
      </c>
    </row>
    <row r="9" spans="1:14" ht="31.5" customHeight="1">
      <c r="A9" s="11"/>
      <c r="B9" s="12"/>
      <c r="C9" s="12"/>
      <c r="D9" s="13"/>
      <c r="E9" s="12"/>
      <c r="F9" s="12"/>
      <c r="G9" s="12"/>
      <c r="H9" s="12"/>
      <c r="I9" s="14"/>
      <c r="J9" s="14"/>
      <c r="K9" s="11"/>
      <c r="M9" t="s">
        <v>18</v>
      </c>
      <c r="N9">
        <f>SUMIFS(E:E,G:G,"phi")</f>
        <v>0</v>
      </c>
    </row>
    <row r="10" spans="1:14" ht="31.5" customHeight="1">
      <c r="A10" s="11"/>
      <c r="B10" s="12"/>
      <c r="C10" s="12"/>
      <c r="D10" s="13"/>
      <c r="E10" s="12"/>
      <c r="F10" s="12"/>
      <c r="G10" s="11"/>
      <c r="H10" s="12"/>
      <c r="I10" s="12"/>
      <c r="J10" s="12"/>
      <c r="K10" s="11"/>
      <c r="M10" t="s">
        <v>19</v>
      </c>
      <c r="N10">
        <f>SUMIFS(E:E,G:G,"BRK")</f>
        <v>0</v>
      </c>
    </row>
    <row r="11" spans="1:14" ht="31.5" customHeight="1">
      <c r="A11" s="11"/>
      <c r="B11" s="12"/>
      <c r="C11" s="12"/>
      <c r="D11" s="13"/>
      <c r="E11" s="12"/>
      <c r="F11" s="12"/>
      <c r="G11" s="11"/>
      <c r="H11" s="12"/>
      <c r="I11" s="12"/>
      <c r="J11" s="12"/>
      <c r="K11" s="11"/>
      <c r="M11" s="16" t="s">
        <v>20</v>
      </c>
      <c r="N11" s="16">
        <f>SUMIFS(E:E,G:G,"SPC")</f>
        <v>7</v>
      </c>
    </row>
    <row r="12" spans="1:14" ht="31.5" customHeight="1">
      <c r="A12" s="11"/>
      <c r="B12" s="12"/>
      <c r="C12" s="12"/>
      <c r="D12" s="13"/>
      <c r="E12" s="12"/>
      <c r="F12" s="12"/>
      <c r="G12" s="11"/>
      <c r="H12" s="12"/>
      <c r="I12" s="12"/>
      <c r="J12" s="12"/>
      <c r="K12" s="11"/>
      <c r="M12" s="17" t="s">
        <v>21</v>
      </c>
      <c r="N12" s="17">
        <f>SUMIFS(E:E,G:G,"H")</f>
        <v>0</v>
      </c>
    </row>
    <row r="13" spans="1:14" ht="31.5" customHeight="1" thickBot="1">
      <c r="A13" s="11"/>
      <c r="B13" s="12"/>
      <c r="C13" s="12"/>
      <c r="D13" s="13"/>
      <c r="E13" s="12"/>
      <c r="F13" s="12"/>
      <c r="G13" s="11"/>
      <c r="H13" s="12"/>
      <c r="I13" s="12"/>
      <c r="J13" s="7"/>
      <c r="K13" s="6"/>
      <c r="M13" s="17"/>
      <c r="N13" s="17"/>
    </row>
    <row r="14" spans="1:14" ht="31.5" customHeight="1" thickBot="1">
      <c r="A14" s="756" t="s">
        <v>23</v>
      </c>
      <c r="B14" s="757"/>
      <c r="C14" s="757"/>
      <c r="D14" s="757"/>
      <c r="E14" s="757"/>
      <c r="F14" s="757"/>
      <c r="G14" s="757" t="s">
        <v>92</v>
      </c>
      <c r="H14" s="757"/>
      <c r="I14" s="757"/>
      <c r="J14" s="758"/>
      <c r="K14" s="759"/>
      <c r="M14" s="18" t="s">
        <v>22</v>
      </c>
      <c r="N14" s="18">
        <f>SUM(M4:N12)</f>
        <v>9</v>
      </c>
    </row>
    <row r="15" spans="1:14" ht="31.5" customHeight="1" thickBot="1">
      <c r="A15" s="1" t="s">
        <v>0</v>
      </c>
      <c r="B15" s="2" t="s">
        <v>1</v>
      </c>
      <c r="C15" s="2" t="s">
        <v>2</v>
      </c>
      <c r="D15" s="3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4" t="s">
        <v>10</v>
      </c>
    </row>
    <row r="16" spans="1:14" ht="31.5" customHeight="1">
      <c r="A16" s="6"/>
      <c r="B16" s="7" t="s">
        <v>82</v>
      </c>
      <c r="C16" s="7" t="s">
        <v>87</v>
      </c>
      <c r="D16" s="8" t="s">
        <v>88</v>
      </c>
      <c r="E16" s="7">
        <v>3</v>
      </c>
      <c r="F16" s="7">
        <v>0</v>
      </c>
      <c r="G16" s="7" t="s">
        <v>79</v>
      </c>
      <c r="H16" s="7" t="s">
        <v>89</v>
      </c>
      <c r="I16" s="9">
        <v>42840</v>
      </c>
      <c r="J16" s="7" t="s">
        <v>90</v>
      </c>
      <c r="K16" s="6" t="s">
        <v>91</v>
      </c>
      <c r="M16" t="s">
        <v>86</v>
      </c>
    </row>
    <row r="17" spans="1:13" ht="31.5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0"/>
      <c r="M17" s="19"/>
    </row>
    <row r="18" spans="1:13" ht="31.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19"/>
    </row>
    <row r="19" spans="1:13" ht="31.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19"/>
    </row>
    <row r="20" spans="1:13" ht="31.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19"/>
    </row>
    <row r="21" spans="1:13" ht="31.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19"/>
    </row>
    <row r="22" spans="1:13" ht="31.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31.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1.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1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90">
      <selection activeCell="I12" sqref="I12"/>
      <pageSetup paperSize="9" orientation="portrait"/>
    </customSheetView>
    <customSheetView guid="{8808FEDE-464C-4AEB-88B7-AB86B39BB0CB}" scale="90">
      <selection activeCell="D20" sqref="D20"/>
      <pageSetup paperSize="9" orientation="portrait"/>
    </customSheetView>
    <customSheetView guid="{AEFE0F3B-A47A-4804-A56C-93DA9B79618C}" scale="90">
      <selection activeCell="D20" sqref="D20"/>
      <pageSetup paperSize="9" orientation="portrait"/>
    </customSheetView>
    <customSheetView guid="{432A7839-3E0E-42E7-9C5A-01B75DE7F8FC}" scale="90">
      <selection activeCell="I12" sqref="I12"/>
      <pageSetup paperSize="9" orientation="portrait"/>
    </customSheetView>
    <customSheetView guid="{33DCCE72-F997-4E94-9232-6B5DA6DC142C}" scale="90">
      <selection activeCell="I12" sqref="I12"/>
      <pageSetup paperSize="9" orientation="portrait"/>
    </customSheetView>
  </customSheetViews>
  <mergeCells count="4">
    <mergeCell ref="A1:F1"/>
    <mergeCell ref="G1:K1"/>
    <mergeCell ref="A14:F14"/>
    <mergeCell ref="G14:K14"/>
  </mergeCells>
  <phoneticPr fontId="9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zoomScalePageLayoutView="90" workbookViewId="0">
      <selection activeCell="H16" sqref="H16"/>
    </sheetView>
  </sheetViews>
  <sheetFormatPr baseColWidth="10" defaultColWidth="8.83203125" defaultRowHeight="29.25" customHeight="1" x14ac:dyDescent="0"/>
  <cols>
    <col min="1" max="1" width="12.1640625" customWidth="1"/>
    <col min="2" max="2" width="23" customWidth="1"/>
    <col min="3" max="3" width="29.6640625" customWidth="1"/>
    <col min="4" max="4" width="36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29.25" customHeight="1" thickBot="1">
      <c r="A1" s="756" t="s">
        <v>23</v>
      </c>
      <c r="B1" s="757"/>
      <c r="C1" s="757"/>
      <c r="D1" s="757"/>
      <c r="E1" s="757"/>
      <c r="F1" s="757"/>
      <c r="G1" s="757" t="s">
        <v>33</v>
      </c>
      <c r="H1" s="757"/>
      <c r="I1" s="757"/>
      <c r="J1" s="758"/>
      <c r="K1" s="759"/>
    </row>
    <row r="2" spans="1:14" ht="29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29.25" customHeight="1">
      <c r="A3" s="22"/>
      <c r="B3" s="110" t="s">
        <v>1089</v>
      </c>
      <c r="C3" s="22"/>
      <c r="D3" s="23"/>
      <c r="E3" s="22"/>
      <c r="F3" s="22"/>
      <c r="G3" s="22"/>
      <c r="H3" s="22"/>
      <c r="I3" s="22"/>
      <c r="J3" s="22"/>
      <c r="K3" s="22" t="s">
        <v>1090</v>
      </c>
      <c r="M3" s="10" t="s">
        <v>12</v>
      </c>
      <c r="N3" s="10">
        <f>N2-N14</f>
        <v>0</v>
      </c>
    </row>
    <row r="4" spans="1:14" ht="29.25" customHeight="1">
      <c r="A4" s="72">
        <v>1</v>
      </c>
      <c r="B4" s="32" t="s">
        <v>61</v>
      </c>
      <c r="C4" s="32" t="s">
        <v>1091</v>
      </c>
      <c r="D4" s="80" t="s">
        <v>1092</v>
      </c>
      <c r="E4" s="32">
        <v>6</v>
      </c>
      <c r="F4" s="32">
        <v>2</v>
      </c>
      <c r="G4" s="72" t="s">
        <v>358</v>
      </c>
      <c r="H4" s="32" t="s">
        <v>1042</v>
      </c>
      <c r="I4" s="33">
        <v>42840</v>
      </c>
      <c r="J4" s="32" t="s">
        <v>98</v>
      </c>
      <c r="K4" s="72"/>
      <c r="M4" t="s">
        <v>13</v>
      </c>
      <c r="N4">
        <f>SUMIFS(E:E,G:G,"CTT")</f>
        <v>0</v>
      </c>
    </row>
    <row r="5" spans="1:14" ht="29.25" customHeight="1">
      <c r="A5" s="11">
        <v>2</v>
      </c>
      <c r="B5" s="12" t="s">
        <v>61</v>
      </c>
      <c r="C5" s="12" t="s">
        <v>1093</v>
      </c>
      <c r="D5" s="13" t="s">
        <v>1094</v>
      </c>
      <c r="E5" s="12">
        <v>3</v>
      </c>
      <c r="F5" s="12">
        <v>1</v>
      </c>
      <c r="G5" s="12" t="s">
        <v>358</v>
      </c>
      <c r="H5" s="12" t="s">
        <v>1042</v>
      </c>
      <c r="I5" s="14">
        <v>42840</v>
      </c>
      <c r="J5" s="14" t="s">
        <v>98</v>
      </c>
      <c r="K5" s="11"/>
      <c r="M5" t="s">
        <v>14</v>
      </c>
      <c r="N5">
        <f>SUMIFS(E:E,G:G,"FLU")</f>
        <v>0</v>
      </c>
    </row>
    <row r="6" spans="1:14" ht="29.25" customHeight="1">
      <c r="A6" s="72">
        <v>3</v>
      </c>
      <c r="B6" s="7" t="s">
        <v>61</v>
      </c>
      <c r="C6" s="7" t="s">
        <v>1095</v>
      </c>
      <c r="D6" s="8" t="s">
        <v>1096</v>
      </c>
      <c r="E6" s="7">
        <v>5</v>
      </c>
      <c r="F6" s="7">
        <v>2</v>
      </c>
      <c r="G6" s="7" t="s">
        <v>358</v>
      </c>
      <c r="H6" s="7" t="s">
        <v>1042</v>
      </c>
      <c r="I6" s="9">
        <v>42840</v>
      </c>
      <c r="J6" s="7" t="s">
        <v>98</v>
      </c>
      <c r="K6" s="6"/>
      <c r="M6" t="s">
        <v>15</v>
      </c>
      <c r="N6">
        <f>SUMIFS(E:E,G:G,"JCC")</f>
        <v>34</v>
      </c>
    </row>
    <row r="7" spans="1:14" ht="29.25" customHeight="1">
      <c r="A7" s="11">
        <v>4</v>
      </c>
      <c r="B7" s="12" t="s">
        <v>61</v>
      </c>
      <c r="C7" s="12" t="s">
        <v>1097</v>
      </c>
      <c r="D7" s="13" t="s">
        <v>1098</v>
      </c>
      <c r="E7" s="12">
        <v>3</v>
      </c>
      <c r="F7" s="12">
        <v>1</v>
      </c>
      <c r="G7" s="34" t="s">
        <v>302</v>
      </c>
      <c r="H7" s="12" t="s">
        <v>1042</v>
      </c>
      <c r="I7" s="14">
        <v>42840</v>
      </c>
      <c r="J7" s="12" t="s">
        <v>98</v>
      </c>
      <c r="K7" s="11"/>
      <c r="M7" t="s">
        <v>16</v>
      </c>
      <c r="N7">
        <f>SUMIFS(E:E,G:G,"EDI")</f>
        <v>21</v>
      </c>
    </row>
    <row r="8" spans="1:14" ht="29.25" customHeight="1">
      <c r="A8" s="72">
        <v>5</v>
      </c>
      <c r="B8" s="12" t="s">
        <v>61</v>
      </c>
      <c r="C8" s="12" t="s">
        <v>1099</v>
      </c>
      <c r="D8" s="13" t="s">
        <v>1100</v>
      </c>
      <c r="E8" s="35">
        <v>16</v>
      </c>
      <c r="F8" s="12">
        <v>5</v>
      </c>
      <c r="G8" s="12" t="s">
        <v>358</v>
      </c>
      <c r="H8" s="12" t="s">
        <v>1042</v>
      </c>
      <c r="I8" s="14">
        <v>42840</v>
      </c>
      <c r="J8" s="12" t="s">
        <v>98</v>
      </c>
      <c r="K8" s="12"/>
      <c r="M8" t="s">
        <v>17</v>
      </c>
      <c r="N8">
        <f>SUMIFS(E:E,G:G,"par")</f>
        <v>0</v>
      </c>
    </row>
    <row r="9" spans="1:14" ht="29.25" customHeight="1">
      <c r="A9" s="11">
        <v>6</v>
      </c>
      <c r="B9" s="7" t="s">
        <v>61</v>
      </c>
      <c r="C9" s="7" t="s">
        <v>1101</v>
      </c>
      <c r="D9" s="8" t="s">
        <v>1102</v>
      </c>
      <c r="E9" s="7">
        <v>4</v>
      </c>
      <c r="F9" s="7">
        <v>1</v>
      </c>
      <c r="G9" s="36" t="s">
        <v>302</v>
      </c>
      <c r="H9" s="7" t="s">
        <v>1042</v>
      </c>
      <c r="I9" s="9">
        <v>42840</v>
      </c>
      <c r="J9" s="7" t="s">
        <v>98</v>
      </c>
      <c r="K9" s="6"/>
      <c r="M9" t="s">
        <v>18</v>
      </c>
      <c r="N9">
        <f>SUMIFS(E:E,G:G,"phi")</f>
        <v>0</v>
      </c>
    </row>
    <row r="10" spans="1:14" ht="29.25" customHeight="1">
      <c r="A10" s="123" t="s">
        <v>1103</v>
      </c>
      <c r="B10" s="123" t="s">
        <v>295</v>
      </c>
      <c r="C10" s="12" t="s">
        <v>1104</v>
      </c>
      <c r="D10" s="13" t="s">
        <v>1105</v>
      </c>
      <c r="E10" s="12">
        <v>4</v>
      </c>
      <c r="F10" s="12">
        <v>1</v>
      </c>
      <c r="G10" s="35" t="s">
        <v>302</v>
      </c>
      <c r="H10" s="12" t="s">
        <v>1042</v>
      </c>
      <c r="I10" s="14">
        <v>42840</v>
      </c>
      <c r="J10" s="12" t="s">
        <v>1106</v>
      </c>
      <c r="K10" s="11"/>
      <c r="M10" t="s">
        <v>19</v>
      </c>
      <c r="N10">
        <f>SUMIFS(E:E,G:G,"BRK")</f>
        <v>0</v>
      </c>
    </row>
    <row r="11" spans="1:14" ht="29.25" customHeight="1">
      <c r="A11" s="106" t="s">
        <v>1107</v>
      </c>
      <c r="B11" s="123" t="s">
        <v>295</v>
      </c>
      <c r="C11" s="7" t="s">
        <v>1108</v>
      </c>
      <c r="D11" s="8" t="s">
        <v>1105</v>
      </c>
      <c r="E11" s="7">
        <v>4</v>
      </c>
      <c r="F11" s="7">
        <v>1</v>
      </c>
      <c r="G11" s="36" t="s">
        <v>302</v>
      </c>
      <c r="H11" s="12" t="s">
        <v>1042</v>
      </c>
      <c r="I11" s="14">
        <v>42840</v>
      </c>
      <c r="J11" s="12" t="s">
        <v>1109</v>
      </c>
      <c r="K11" s="6"/>
      <c r="M11" s="16" t="s">
        <v>20</v>
      </c>
      <c r="N11" s="16">
        <f>SUMIFS(E:E,G:G,"SPC")</f>
        <v>0</v>
      </c>
    </row>
    <row r="12" spans="1:14" ht="29.25" customHeight="1">
      <c r="A12" s="6">
        <v>8</v>
      </c>
      <c r="B12" s="12" t="s">
        <v>61</v>
      </c>
      <c r="C12" s="7" t="s">
        <v>1110</v>
      </c>
      <c r="D12" s="8" t="s">
        <v>1111</v>
      </c>
      <c r="E12" s="7">
        <v>4</v>
      </c>
      <c r="F12" s="7">
        <v>1</v>
      </c>
      <c r="G12" s="36" t="s">
        <v>302</v>
      </c>
      <c r="H12" s="7" t="s">
        <v>1042</v>
      </c>
      <c r="I12" s="9">
        <v>42840</v>
      </c>
      <c r="J12" s="7" t="s">
        <v>98</v>
      </c>
      <c r="K12" s="6"/>
      <c r="M12" s="17" t="s">
        <v>21</v>
      </c>
      <c r="N12" s="17">
        <f>SUMIFS(E:E,G:G,"H")</f>
        <v>0</v>
      </c>
    </row>
    <row r="13" spans="1:14" ht="29.25" customHeight="1">
      <c r="A13" s="6">
        <v>9</v>
      </c>
      <c r="B13" s="12" t="s">
        <v>61</v>
      </c>
      <c r="C13" s="7" t="s">
        <v>1112</v>
      </c>
      <c r="D13" s="8" t="s">
        <v>1113</v>
      </c>
      <c r="E13" s="7">
        <v>2</v>
      </c>
      <c r="F13" s="7">
        <v>1</v>
      </c>
      <c r="G13" s="36" t="s">
        <v>302</v>
      </c>
      <c r="H13" s="7" t="s">
        <v>1042</v>
      </c>
      <c r="I13" s="9">
        <v>42840</v>
      </c>
      <c r="J13" s="7" t="s">
        <v>98</v>
      </c>
      <c r="K13" s="7"/>
      <c r="M13" s="17"/>
      <c r="N13" s="17"/>
    </row>
    <row r="14" spans="1:14" ht="29.25" customHeight="1">
      <c r="A14" s="6">
        <v>10</v>
      </c>
      <c r="B14" s="12" t="s">
        <v>156</v>
      </c>
      <c r="C14" s="56" t="s">
        <v>1114</v>
      </c>
      <c r="D14" s="13" t="s">
        <v>1115</v>
      </c>
      <c r="E14" s="12">
        <v>2</v>
      </c>
      <c r="F14" s="12">
        <v>1</v>
      </c>
      <c r="G14" s="12" t="s">
        <v>358</v>
      </c>
      <c r="H14" s="12" t="s">
        <v>1042</v>
      </c>
      <c r="I14" s="14">
        <v>42840</v>
      </c>
      <c r="J14" s="14" t="s">
        <v>1116</v>
      </c>
      <c r="K14" s="11"/>
      <c r="M14" s="18" t="s">
        <v>22</v>
      </c>
      <c r="N14" s="18">
        <f>SUM(M4:N12)</f>
        <v>55</v>
      </c>
    </row>
    <row r="15" spans="1:14" ht="29.25" customHeight="1">
      <c r="A15" s="6">
        <v>11</v>
      </c>
      <c r="B15" s="7" t="s">
        <v>61</v>
      </c>
      <c r="C15" s="7" t="s">
        <v>1117</v>
      </c>
      <c r="D15" s="8" t="s">
        <v>1118</v>
      </c>
      <c r="E15" s="7">
        <v>2</v>
      </c>
      <c r="F15" s="7">
        <v>1</v>
      </c>
      <c r="G15" s="7" t="s">
        <v>358</v>
      </c>
      <c r="H15" s="7" t="s">
        <v>1042</v>
      </c>
      <c r="I15" s="9">
        <v>42840</v>
      </c>
      <c r="J15" s="7" t="s">
        <v>98</v>
      </c>
      <c r="K15" s="6"/>
    </row>
    <row r="16" spans="1:14" ht="29.25" customHeight="1">
      <c r="A16" s="11"/>
      <c r="B16" s="12"/>
      <c r="C16" s="12"/>
      <c r="D16" s="13"/>
      <c r="E16" s="12"/>
      <c r="F16" s="12"/>
      <c r="G16" s="12"/>
      <c r="H16" s="12"/>
      <c r="I16" s="12"/>
      <c r="J16" s="12"/>
      <c r="K16" s="15"/>
      <c r="M16" s="19"/>
    </row>
    <row r="17" spans="1:13" ht="29.25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0"/>
      <c r="M17" s="19"/>
    </row>
    <row r="18" spans="1:13" ht="29.25" customHeight="1">
      <c r="A18" s="6"/>
      <c r="B18" s="7"/>
      <c r="C18" s="7"/>
      <c r="D18" s="8"/>
      <c r="E18" s="74">
        <f>SUM(E4:E17)</f>
        <v>55</v>
      </c>
      <c r="F18" s="74">
        <f>SUM(F4:F17)</f>
        <v>18</v>
      </c>
      <c r="G18" s="7"/>
      <c r="H18" s="7"/>
      <c r="I18" s="7"/>
      <c r="J18" s="7"/>
      <c r="K18" s="6"/>
      <c r="M18" s="19"/>
    </row>
    <row r="19" spans="1:13" ht="29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19"/>
    </row>
    <row r="20" spans="1:13" ht="29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19"/>
    </row>
    <row r="21" spans="1:13" ht="29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19"/>
    </row>
    <row r="22" spans="1:13" ht="29.2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29.2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29.2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29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90">
      <selection activeCell="H16" sqref="H16"/>
    </customSheetView>
    <customSheetView guid="{8808FEDE-464C-4AEB-88B7-AB86B39BB0CB}">
      <selection activeCell="I21" sqref="I21"/>
    </customSheetView>
    <customSheetView guid="{AEFE0F3B-A47A-4804-A56C-93DA9B79618C}">
      <selection activeCell="I21" sqref="I21"/>
    </customSheetView>
    <customSheetView guid="{432A7839-3E0E-42E7-9C5A-01B75DE7F8FC}" scale="90">
      <selection activeCell="K21" sqref="K21"/>
    </customSheetView>
    <customSheetView guid="{33DCCE72-F997-4E94-9232-6B5DA6DC142C}" scale="90">
      <selection activeCell="K21" sqref="K21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90" zoomScaleNormal="90" zoomScalePageLayoutView="90" workbookViewId="0">
      <selection activeCell="G12" sqref="G12"/>
    </sheetView>
  </sheetViews>
  <sheetFormatPr baseColWidth="10" defaultColWidth="8.83203125" defaultRowHeight="27" customHeight="1" x14ac:dyDescent="0"/>
  <cols>
    <col min="1" max="1" width="12.1640625" customWidth="1"/>
    <col min="2" max="2" width="23" customWidth="1"/>
    <col min="3" max="3" width="27" customWidth="1"/>
    <col min="4" max="4" width="36.83203125" customWidth="1"/>
    <col min="5" max="5" width="10.5" customWidth="1"/>
    <col min="6" max="6" width="10.33203125" customWidth="1"/>
    <col min="7" max="7" width="15.1640625" customWidth="1"/>
    <col min="8" max="8" width="12.33203125" customWidth="1"/>
    <col min="9" max="9" width="16" customWidth="1"/>
    <col min="10" max="10" width="15.1640625" customWidth="1"/>
    <col min="11" max="11" width="59.33203125" customWidth="1"/>
    <col min="13" max="13" width="18.1640625" customWidth="1"/>
  </cols>
  <sheetData>
    <row r="1" spans="1:14" ht="42" customHeight="1" thickBot="1">
      <c r="A1" s="756" t="s">
        <v>23</v>
      </c>
      <c r="B1" s="757"/>
      <c r="C1" s="757"/>
      <c r="D1" s="757"/>
      <c r="E1" s="757"/>
      <c r="F1" s="757"/>
      <c r="G1" s="757" t="s">
        <v>33</v>
      </c>
      <c r="H1" s="757"/>
      <c r="I1" s="757"/>
      <c r="J1" s="758"/>
      <c r="K1" s="759"/>
    </row>
    <row r="2" spans="1:14" ht="27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56</v>
      </c>
    </row>
    <row r="3" spans="1:14" ht="27" customHeight="1">
      <c r="A3" s="22">
        <v>56</v>
      </c>
      <c r="B3" s="22" t="s">
        <v>1165</v>
      </c>
      <c r="C3" s="22"/>
      <c r="D3" s="23"/>
      <c r="E3" s="22"/>
      <c r="F3" s="22"/>
      <c r="G3" s="22"/>
      <c r="H3" s="22"/>
      <c r="I3" s="22"/>
      <c r="J3" s="22"/>
      <c r="K3" s="22"/>
      <c r="M3" s="10" t="s">
        <v>12</v>
      </c>
      <c r="N3" s="10">
        <f>N2-N14</f>
        <v>3</v>
      </c>
    </row>
    <row r="4" spans="1:14" ht="27" customHeight="1">
      <c r="A4" s="79">
        <v>1</v>
      </c>
      <c r="B4" s="7" t="s">
        <v>61</v>
      </c>
      <c r="C4" s="7" t="s">
        <v>1166</v>
      </c>
      <c r="D4" s="8" t="s">
        <v>1167</v>
      </c>
      <c r="E4" s="7">
        <v>2</v>
      </c>
      <c r="F4" s="7">
        <v>1</v>
      </c>
      <c r="G4" s="7" t="s">
        <v>39</v>
      </c>
      <c r="H4" s="7" t="s">
        <v>1042</v>
      </c>
      <c r="I4" s="9">
        <v>42840</v>
      </c>
      <c r="J4" s="7" t="s">
        <v>98</v>
      </c>
      <c r="K4" s="6"/>
      <c r="M4" t="s">
        <v>13</v>
      </c>
      <c r="N4">
        <f>SUMIFS(E:E,G:G,"CTT")</f>
        <v>11</v>
      </c>
    </row>
    <row r="5" spans="1:14" ht="27" customHeight="1">
      <c r="A5" s="79">
        <v>2</v>
      </c>
      <c r="B5" s="32" t="s">
        <v>61</v>
      </c>
      <c r="C5" s="7" t="s">
        <v>1168</v>
      </c>
      <c r="D5" s="8" t="s">
        <v>1169</v>
      </c>
      <c r="E5" s="7">
        <v>2</v>
      </c>
      <c r="F5" s="7">
        <v>1</v>
      </c>
      <c r="G5" s="7" t="s">
        <v>39</v>
      </c>
      <c r="H5" s="7" t="s">
        <v>1042</v>
      </c>
      <c r="I5" s="9">
        <v>42840</v>
      </c>
      <c r="J5" s="7" t="s">
        <v>98</v>
      </c>
      <c r="K5" s="6"/>
      <c r="M5" t="s">
        <v>14</v>
      </c>
      <c r="N5">
        <f>SUMIFS(E:E,G:G,"FLU")</f>
        <v>42</v>
      </c>
    </row>
    <row r="6" spans="1:14" ht="27" customHeight="1">
      <c r="A6" s="79">
        <v>3</v>
      </c>
      <c r="B6" s="7" t="s">
        <v>61</v>
      </c>
      <c r="C6" s="7" t="s">
        <v>1170</v>
      </c>
      <c r="D6" s="8" t="s">
        <v>1171</v>
      </c>
      <c r="E6" s="7">
        <v>3</v>
      </c>
      <c r="F6" s="7">
        <v>1</v>
      </c>
      <c r="G6" s="7" t="s">
        <v>39</v>
      </c>
      <c r="H6" s="7" t="s">
        <v>1042</v>
      </c>
      <c r="I6" s="9">
        <v>42840</v>
      </c>
      <c r="J6" s="7" t="s">
        <v>98</v>
      </c>
      <c r="K6" s="6"/>
      <c r="M6" t="s">
        <v>15</v>
      </c>
      <c r="N6">
        <f>SUMIFS(E:E,G:G,"JCC")</f>
        <v>0</v>
      </c>
    </row>
    <row r="7" spans="1:14" ht="27" customHeight="1">
      <c r="A7" s="79">
        <v>4</v>
      </c>
      <c r="B7" s="32" t="s">
        <v>61</v>
      </c>
      <c r="C7" s="32" t="s">
        <v>1172</v>
      </c>
      <c r="D7" s="80" t="s">
        <v>1173</v>
      </c>
      <c r="E7" s="32">
        <v>1</v>
      </c>
      <c r="F7" s="32">
        <v>1</v>
      </c>
      <c r="G7" s="72" t="s">
        <v>51</v>
      </c>
      <c r="H7" s="32" t="s">
        <v>1042</v>
      </c>
      <c r="I7" s="33">
        <v>42840</v>
      </c>
      <c r="J7" s="32" t="s">
        <v>98</v>
      </c>
      <c r="K7" s="72"/>
      <c r="M7" t="s">
        <v>16</v>
      </c>
      <c r="N7">
        <f>SUMIFS(E:E,G:G,"EDI")</f>
        <v>0</v>
      </c>
    </row>
    <row r="8" spans="1:14" ht="27" customHeight="1">
      <c r="A8" s="79">
        <v>5</v>
      </c>
      <c r="B8" s="32" t="s">
        <v>61</v>
      </c>
      <c r="C8" s="7" t="s">
        <v>1174</v>
      </c>
      <c r="D8" s="8" t="s">
        <v>1175</v>
      </c>
      <c r="E8" s="7">
        <v>2</v>
      </c>
      <c r="F8" s="7">
        <v>1</v>
      </c>
      <c r="G8" s="7" t="s">
        <v>51</v>
      </c>
      <c r="H8" s="32" t="s">
        <v>1042</v>
      </c>
      <c r="I8" s="33">
        <v>42840</v>
      </c>
      <c r="J8" s="32" t="s">
        <v>98</v>
      </c>
      <c r="K8" s="6"/>
      <c r="M8" t="s">
        <v>17</v>
      </c>
      <c r="N8">
        <f>SUMIFS(E:E,G:G,"par")</f>
        <v>0</v>
      </c>
    </row>
    <row r="9" spans="1:14" ht="27" customHeight="1">
      <c r="A9" s="79">
        <v>6</v>
      </c>
      <c r="B9" s="32" t="s">
        <v>61</v>
      </c>
      <c r="C9" s="12" t="s">
        <v>1176</v>
      </c>
      <c r="D9" s="13" t="s">
        <v>1177</v>
      </c>
      <c r="E9" s="12">
        <v>4</v>
      </c>
      <c r="F9" s="12">
        <v>1</v>
      </c>
      <c r="G9" s="40" t="s">
        <v>51</v>
      </c>
      <c r="H9" s="32" t="s">
        <v>1042</v>
      </c>
      <c r="I9" s="33">
        <v>42840</v>
      </c>
      <c r="J9" s="32" t="s">
        <v>98</v>
      </c>
      <c r="K9" s="11"/>
      <c r="M9" t="s">
        <v>18</v>
      </c>
      <c r="N9">
        <f>SUMIFS(E:E,G:G,"phi")</f>
        <v>0</v>
      </c>
    </row>
    <row r="10" spans="1:14" ht="27" customHeight="1">
      <c r="A10" s="79">
        <v>7</v>
      </c>
      <c r="B10" s="32" t="s">
        <v>323</v>
      </c>
      <c r="C10" s="32">
        <v>270575</v>
      </c>
      <c r="D10" s="80" t="s">
        <v>1178</v>
      </c>
      <c r="E10" s="32">
        <v>1</v>
      </c>
      <c r="F10" s="32">
        <v>1</v>
      </c>
      <c r="G10" s="32" t="s">
        <v>51</v>
      </c>
      <c r="H10" s="32" t="s">
        <v>1042</v>
      </c>
      <c r="I10" s="33">
        <v>42840</v>
      </c>
      <c r="J10" s="32" t="s">
        <v>1179</v>
      </c>
      <c r="K10" s="72"/>
      <c r="M10" t="s">
        <v>19</v>
      </c>
      <c r="N10">
        <f>SUMIFS(E:E,G:G,"BRK")</f>
        <v>0</v>
      </c>
    </row>
    <row r="11" spans="1:14" ht="27" customHeight="1">
      <c r="A11" s="79">
        <v>8</v>
      </c>
      <c r="B11" s="12" t="s">
        <v>221</v>
      </c>
      <c r="C11" s="12" t="s">
        <v>1180</v>
      </c>
      <c r="D11" s="13" t="s">
        <v>1181</v>
      </c>
      <c r="E11" s="12">
        <v>3</v>
      </c>
      <c r="F11" s="12">
        <v>1</v>
      </c>
      <c r="G11" s="12" t="s">
        <v>51</v>
      </c>
      <c r="H11" s="12" t="s">
        <v>1042</v>
      </c>
      <c r="I11" s="14">
        <v>42840</v>
      </c>
      <c r="J11" s="12" t="s">
        <v>1182</v>
      </c>
      <c r="K11" s="12" t="s">
        <v>1183</v>
      </c>
      <c r="M11" s="16" t="s">
        <v>20</v>
      </c>
      <c r="N11" s="16">
        <f>SUMIFS(E:E,G:G,"SPC")</f>
        <v>0</v>
      </c>
    </row>
    <row r="12" spans="1:14" ht="27" customHeight="1">
      <c r="A12" s="79">
        <v>9</v>
      </c>
      <c r="B12" s="32" t="s">
        <v>1184</v>
      </c>
      <c r="C12" s="32" t="s">
        <v>1185</v>
      </c>
      <c r="D12" s="80" t="s">
        <v>1186</v>
      </c>
      <c r="E12" s="32">
        <v>5</v>
      </c>
      <c r="F12" s="32">
        <v>2</v>
      </c>
      <c r="G12" s="32" t="s">
        <v>51</v>
      </c>
      <c r="H12" s="32" t="s">
        <v>1042</v>
      </c>
      <c r="I12" s="33">
        <v>42840</v>
      </c>
      <c r="J12" s="32" t="s">
        <v>1187</v>
      </c>
      <c r="K12" s="35" t="s">
        <v>208</v>
      </c>
      <c r="M12" s="17" t="s">
        <v>21</v>
      </c>
      <c r="N12" s="17">
        <f>SUMIFS(E:E,G:G,"H")</f>
        <v>0</v>
      </c>
    </row>
    <row r="13" spans="1:14" ht="27" customHeight="1">
      <c r="A13" s="79">
        <v>10</v>
      </c>
      <c r="B13" s="12" t="s">
        <v>61</v>
      </c>
      <c r="C13" s="12" t="s">
        <v>1188</v>
      </c>
      <c r="D13" s="13" t="s">
        <v>1189</v>
      </c>
      <c r="E13" s="12">
        <v>5</v>
      </c>
      <c r="F13" s="12">
        <v>2</v>
      </c>
      <c r="G13" s="12" t="s">
        <v>51</v>
      </c>
      <c r="H13" s="7" t="s">
        <v>1042</v>
      </c>
      <c r="I13" s="9">
        <v>42840</v>
      </c>
      <c r="J13" s="7" t="s">
        <v>98</v>
      </c>
      <c r="K13" s="12"/>
      <c r="M13" s="17"/>
      <c r="N13" s="17"/>
    </row>
    <row r="14" spans="1:14" ht="27" customHeight="1">
      <c r="A14" s="79">
        <v>11</v>
      </c>
      <c r="B14" s="7" t="s">
        <v>61</v>
      </c>
      <c r="C14" s="7" t="s">
        <v>1190</v>
      </c>
      <c r="D14" s="8" t="s">
        <v>1191</v>
      </c>
      <c r="E14" s="7">
        <v>4</v>
      </c>
      <c r="F14" s="7">
        <v>1</v>
      </c>
      <c r="G14" s="7" t="s">
        <v>51</v>
      </c>
      <c r="H14" s="7" t="s">
        <v>1042</v>
      </c>
      <c r="I14" s="9">
        <v>42840</v>
      </c>
      <c r="J14" s="7" t="s">
        <v>98</v>
      </c>
      <c r="K14" s="6"/>
      <c r="M14" s="18" t="s">
        <v>22</v>
      </c>
      <c r="N14" s="18">
        <f>SUM(M4:N12)</f>
        <v>53</v>
      </c>
    </row>
    <row r="15" spans="1:14" ht="27" customHeight="1">
      <c r="A15" s="79">
        <v>12</v>
      </c>
      <c r="B15" s="7" t="s">
        <v>61</v>
      </c>
      <c r="C15" s="7" t="s">
        <v>1192</v>
      </c>
      <c r="D15" s="8" t="s">
        <v>1193</v>
      </c>
      <c r="E15" s="7">
        <v>3</v>
      </c>
      <c r="F15" s="7">
        <v>1</v>
      </c>
      <c r="G15" s="7" t="s">
        <v>51</v>
      </c>
      <c r="H15" s="7" t="s">
        <v>1042</v>
      </c>
      <c r="I15" s="9">
        <v>42840</v>
      </c>
      <c r="J15" s="7" t="s">
        <v>98</v>
      </c>
      <c r="K15" s="7"/>
    </row>
    <row r="16" spans="1:14" ht="58.5" customHeight="1">
      <c r="A16" s="79">
        <v>13</v>
      </c>
      <c r="B16" s="7" t="s">
        <v>551</v>
      </c>
      <c r="C16" s="7" t="s">
        <v>1194</v>
      </c>
      <c r="D16" s="8" t="s">
        <v>1195</v>
      </c>
      <c r="E16" s="7">
        <v>3</v>
      </c>
      <c r="F16" s="7">
        <v>1</v>
      </c>
      <c r="G16" s="7" t="s">
        <v>51</v>
      </c>
      <c r="H16" s="7" t="s">
        <v>1042</v>
      </c>
      <c r="I16" s="9">
        <v>42840</v>
      </c>
      <c r="J16" s="7" t="s">
        <v>1196</v>
      </c>
      <c r="K16" s="26" t="s">
        <v>1197</v>
      </c>
      <c r="M16" s="19"/>
    </row>
    <row r="17" spans="1:13" ht="27" customHeight="1">
      <c r="A17" s="79">
        <v>14</v>
      </c>
      <c r="B17" s="7" t="s">
        <v>99</v>
      </c>
      <c r="C17" s="7" t="s">
        <v>1198</v>
      </c>
      <c r="D17" s="8" t="s">
        <v>1199</v>
      </c>
      <c r="E17" s="7">
        <v>3</v>
      </c>
      <c r="F17" s="7">
        <v>1</v>
      </c>
      <c r="G17" s="7" t="s">
        <v>51</v>
      </c>
      <c r="H17" s="7" t="s">
        <v>1042</v>
      </c>
      <c r="I17" s="9">
        <v>42840</v>
      </c>
      <c r="J17" s="7" t="s">
        <v>1200</v>
      </c>
      <c r="K17" s="7"/>
      <c r="M17" s="19"/>
    </row>
    <row r="18" spans="1:13" ht="27" customHeight="1">
      <c r="A18" s="79">
        <v>15</v>
      </c>
      <c r="B18" s="7" t="s">
        <v>61</v>
      </c>
      <c r="C18" s="7" t="s">
        <v>1201</v>
      </c>
      <c r="D18" s="8" t="s">
        <v>1202</v>
      </c>
      <c r="E18" s="7">
        <v>4</v>
      </c>
      <c r="F18" s="7">
        <v>1</v>
      </c>
      <c r="G18" s="7" t="s">
        <v>51</v>
      </c>
      <c r="H18" s="7" t="s">
        <v>1042</v>
      </c>
      <c r="I18" s="9">
        <v>42840</v>
      </c>
      <c r="J18" s="7" t="s">
        <v>98</v>
      </c>
      <c r="K18" s="6"/>
      <c r="M18" s="19"/>
    </row>
    <row r="19" spans="1:13" ht="27" customHeight="1">
      <c r="A19" s="79">
        <v>16</v>
      </c>
      <c r="B19" s="7" t="s">
        <v>61</v>
      </c>
      <c r="C19" s="7" t="s">
        <v>1203</v>
      </c>
      <c r="D19" s="8" t="s">
        <v>1204</v>
      </c>
      <c r="E19" s="7">
        <v>4</v>
      </c>
      <c r="F19" s="7">
        <v>1</v>
      </c>
      <c r="G19" s="7" t="s">
        <v>51</v>
      </c>
      <c r="H19" s="7" t="s">
        <v>1042</v>
      </c>
      <c r="I19" s="9">
        <v>42840</v>
      </c>
      <c r="J19" s="7" t="s">
        <v>98</v>
      </c>
      <c r="K19" s="7"/>
      <c r="M19" s="19"/>
    </row>
    <row r="20" spans="1:13" ht="27" customHeight="1">
      <c r="A20" s="79">
        <v>17</v>
      </c>
      <c r="B20" s="12" t="s">
        <v>1205</v>
      </c>
      <c r="C20" s="12" t="s">
        <v>1206</v>
      </c>
      <c r="D20" s="13" t="s">
        <v>1207</v>
      </c>
      <c r="E20" s="12">
        <v>3</v>
      </c>
      <c r="F20" s="12">
        <v>1</v>
      </c>
      <c r="G20" s="40" t="s">
        <v>39</v>
      </c>
      <c r="H20" s="12" t="s">
        <v>1042</v>
      </c>
      <c r="I20" s="14">
        <v>42840</v>
      </c>
      <c r="J20" s="12" t="s">
        <v>1208</v>
      </c>
      <c r="K20" s="40"/>
      <c r="M20" s="19"/>
    </row>
    <row r="21" spans="1:13" ht="27" customHeight="1">
      <c r="A21" s="79">
        <v>18</v>
      </c>
      <c r="B21" s="7" t="s">
        <v>1205</v>
      </c>
      <c r="C21" s="7">
        <v>2534</v>
      </c>
      <c r="D21" s="8" t="s">
        <v>1209</v>
      </c>
      <c r="E21" s="7">
        <v>1</v>
      </c>
      <c r="F21" s="7">
        <v>1</v>
      </c>
      <c r="G21" s="7" t="s">
        <v>39</v>
      </c>
      <c r="H21" s="7" t="s">
        <v>1042</v>
      </c>
      <c r="I21" s="9">
        <v>42840</v>
      </c>
      <c r="J21" s="7" t="s">
        <v>1210</v>
      </c>
      <c r="K21" s="6" t="s">
        <v>1211</v>
      </c>
      <c r="M21" s="19"/>
    </row>
    <row r="22" spans="1:13" ht="27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27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27" customHeight="1">
      <c r="A24" s="11"/>
      <c r="B24" s="12"/>
      <c r="C24" s="12"/>
      <c r="D24" s="13"/>
      <c r="E24" s="25">
        <f>SUM(E4:E23)</f>
        <v>53</v>
      </c>
      <c r="F24" s="25">
        <f>SUM(F4:F23)</f>
        <v>20</v>
      </c>
      <c r="G24" s="11"/>
      <c r="H24" s="12"/>
      <c r="I24" s="12"/>
      <c r="J24" s="12"/>
      <c r="K24" s="11"/>
    </row>
    <row r="25" spans="1:13" ht="27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27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27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27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</sheetData>
  <customSheetViews>
    <customSheetView guid="{C759DA04-481B-4648-B849-AC569BDA76D5}" scale="90">
      <selection activeCell="G12" sqref="G12"/>
    </customSheetView>
    <customSheetView guid="{8808FEDE-464C-4AEB-88B7-AB86B39BB0CB}">
      <selection activeCell="I22" sqref="I22"/>
    </customSheetView>
    <customSheetView guid="{AEFE0F3B-A47A-4804-A56C-93DA9B79618C}">
      <selection activeCell="I22" sqref="I22"/>
    </customSheetView>
    <customSheetView guid="{432A7839-3E0E-42E7-9C5A-01B75DE7F8FC}" scale="90" topLeftCell="D1">
      <selection activeCell="K7" sqref="K7"/>
    </customSheetView>
    <customSheetView guid="{33DCCE72-F997-4E94-9232-6B5DA6DC142C}" scale="90" topLeftCell="D4">
      <selection activeCell="K7" sqref="K7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C4" zoomScale="80" zoomScaleNormal="80" zoomScalePageLayoutView="80" workbookViewId="0">
      <selection activeCell="E21" sqref="E21"/>
    </sheetView>
  </sheetViews>
  <sheetFormatPr baseColWidth="10" defaultColWidth="8.83203125" defaultRowHeight="33.75" customHeight="1" x14ac:dyDescent="0"/>
  <cols>
    <col min="1" max="1" width="12.1640625" customWidth="1"/>
    <col min="2" max="2" width="27.5" customWidth="1"/>
    <col min="3" max="3" width="28.6640625" customWidth="1"/>
    <col min="4" max="4" width="38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60.1640625" customWidth="1"/>
    <col min="13" max="13" width="18.1640625" customWidth="1"/>
  </cols>
  <sheetData>
    <row r="1" spans="1:14" ht="33.75" customHeight="1" thickBot="1">
      <c r="A1" s="756" t="s">
        <v>23</v>
      </c>
      <c r="B1" s="757"/>
      <c r="C1" s="757"/>
      <c r="D1" s="757"/>
      <c r="E1" s="757"/>
      <c r="F1" s="757"/>
      <c r="G1" s="757" t="s">
        <v>32</v>
      </c>
      <c r="H1" s="757"/>
      <c r="I1" s="757"/>
      <c r="J1" s="758"/>
      <c r="K1" s="759"/>
    </row>
    <row r="2" spans="1:14" ht="33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60</v>
      </c>
    </row>
    <row r="3" spans="1:14" ht="33.75" customHeight="1">
      <c r="A3" s="22">
        <v>60</v>
      </c>
      <c r="B3" s="22" t="s">
        <v>594</v>
      </c>
      <c r="C3" s="22"/>
      <c r="D3" s="23"/>
      <c r="E3" s="22"/>
      <c r="F3" s="22"/>
      <c r="G3" s="22"/>
      <c r="H3" s="22"/>
      <c r="I3" s="24"/>
      <c r="J3" s="28"/>
      <c r="K3" s="22" t="s">
        <v>595</v>
      </c>
      <c r="M3" s="10" t="s">
        <v>12</v>
      </c>
      <c r="N3" s="10">
        <f>N2-N14</f>
        <v>5</v>
      </c>
    </row>
    <row r="4" spans="1:14" ht="33.75" customHeight="1">
      <c r="A4" s="11">
        <v>1</v>
      </c>
      <c r="B4" s="12" t="s">
        <v>61</v>
      </c>
      <c r="C4" s="12" t="s">
        <v>596</v>
      </c>
      <c r="D4" s="13" t="s">
        <v>597</v>
      </c>
      <c r="E4" s="12">
        <v>2</v>
      </c>
      <c r="F4" s="12">
        <v>1</v>
      </c>
      <c r="G4" s="12" t="s">
        <v>39</v>
      </c>
      <c r="H4" s="12" t="s">
        <v>538</v>
      </c>
      <c r="I4" s="14">
        <v>42840</v>
      </c>
      <c r="J4" s="14" t="s">
        <v>98</v>
      </c>
      <c r="K4" s="11"/>
      <c r="M4" t="s">
        <v>13</v>
      </c>
      <c r="N4">
        <f>SUMIFS(E:E,G:G,"CTT")</f>
        <v>29</v>
      </c>
    </row>
    <row r="5" spans="1:14" ht="33.75" customHeight="1">
      <c r="A5" s="11">
        <v>2</v>
      </c>
      <c r="B5" s="12" t="s">
        <v>61</v>
      </c>
      <c r="C5" s="12" t="s">
        <v>598</v>
      </c>
      <c r="D5" s="13" t="s">
        <v>599</v>
      </c>
      <c r="E5" s="12">
        <v>3</v>
      </c>
      <c r="F5" s="12">
        <v>1</v>
      </c>
      <c r="G5" s="12" t="s">
        <v>358</v>
      </c>
      <c r="H5" s="12" t="s">
        <v>538</v>
      </c>
      <c r="I5" s="14">
        <v>42840</v>
      </c>
      <c r="J5" s="12" t="s">
        <v>98</v>
      </c>
      <c r="K5" s="15"/>
      <c r="M5" t="s">
        <v>14</v>
      </c>
      <c r="N5">
        <f>SUMIFS(E:E,G:G,"FLU")</f>
        <v>0</v>
      </c>
    </row>
    <row r="6" spans="1:14" ht="33.75" customHeight="1">
      <c r="A6" s="11">
        <v>3</v>
      </c>
      <c r="B6" s="12" t="s">
        <v>61</v>
      </c>
      <c r="C6" s="12" t="s">
        <v>600</v>
      </c>
      <c r="D6" s="13" t="s">
        <v>601</v>
      </c>
      <c r="E6" s="12">
        <v>4</v>
      </c>
      <c r="F6" s="12">
        <v>2</v>
      </c>
      <c r="G6" s="11" t="s">
        <v>39</v>
      </c>
      <c r="H6" s="12" t="s">
        <v>538</v>
      </c>
      <c r="I6" s="14">
        <v>42840</v>
      </c>
      <c r="J6" s="12" t="s">
        <v>98</v>
      </c>
      <c r="K6" s="11" t="s">
        <v>602</v>
      </c>
      <c r="M6" t="s">
        <v>15</v>
      </c>
      <c r="N6">
        <f>SUMIFS(E:E,G:G,"JCC")</f>
        <v>13</v>
      </c>
    </row>
    <row r="7" spans="1:14" ht="33.75" customHeight="1">
      <c r="A7" s="11">
        <v>4</v>
      </c>
      <c r="B7" s="12" t="s">
        <v>61</v>
      </c>
      <c r="C7" s="12" t="s">
        <v>603</v>
      </c>
      <c r="D7" s="13" t="s">
        <v>604</v>
      </c>
      <c r="E7" s="12">
        <v>3</v>
      </c>
      <c r="F7" s="12">
        <v>1</v>
      </c>
      <c r="G7" s="11" t="s">
        <v>358</v>
      </c>
      <c r="H7" s="12" t="s">
        <v>538</v>
      </c>
      <c r="I7" s="14">
        <v>42840</v>
      </c>
      <c r="J7" s="7" t="s">
        <v>98</v>
      </c>
      <c r="K7" s="6"/>
      <c r="M7" t="s">
        <v>16</v>
      </c>
      <c r="N7">
        <f>SUMIFS(E:E,G:G,"EDI")</f>
        <v>3</v>
      </c>
    </row>
    <row r="8" spans="1:14" ht="33.75" customHeight="1">
      <c r="A8" s="11">
        <v>5</v>
      </c>
      <c r="B8" s="12" t="s">
        <v>156</v>
      </c>
      <c r="C8" s="12" t="s">
        <v>605</v>
      </c>
      <c r="D8" s="13" t="s">
        <v>606</v>
      </c>
      <c r="E8" s="12">
        <v>1</v>
      </c>
      <c r="F8" s="12">
        <v>1</v>
      </c>
      <c r="G8" s="11" t="s">
        <v>39</v>
      </c>
      <c r="H8" s="12" t="s">
        <v>538</v>
      </c>
      <c r="I8" s="9">
        <v>42840</v>
      </c>
      <c r="J8" s="12" t="s">
        <v>607</v>
      </c>
      <c r="K8" s="11"/>
      <c r="M8" t="s">
        <v>17</v>
      </c>
      <c r="N8">
        <f>SUMIFS(E:E,G:G,"par")</f>
        <v>0</v>
      </c>
    </row>
    <row r="9" spans="1:14" ht="33.75" customHeight="1">
      <c r="A9" s="11">
        <v>6</v>
      </c>
      <c r="B9" s="68" t="s">
        <v>608</v>
      </c>
      <c r="C9" s="68" t="s">
        <v>609</v>
      </c>
      <c r="D9" s="8" t="s">
        <v>610</v>
      </c>
      <c r="E9" s="7">
        <v>6</v>
      </c>
      <c r="F9" s="7">
        <v>2</v>
      </c>
      <c r="G9" s="7" t="s">
        <v>39</v>
      </c>
      <c r="H9" s="7" t="s">
        <v>538</v>
      </c>
      <c r="I9" s="9">
        <v>42840</v>
      </c>
      <c r="J9" s="7" t="s">
        <v>611</v>
      </c>
      <c r="K9" s="7" t="s">
        <v>1214</v>
      </c>
      <c r="M9" t="s">
        <v>18</v>
      </c>
      <c r="N9">
        <f>SUMIFS(E:E,G:G,"phi")</f>
        <v>0</v>
      </c>
    </row>
    <row r="10" spans="1:14" ht="33.75" customHeight="1">
      <c r="A10" s="11">
        <v>7</v>
      </c>
      <c r="B10" s="68" t="s">
        <v>612</v>
      </c>
      <c r="C10" s="68">
        <v>99323</v>
      </c>
      <c r="D10" s="8" t="s">
        <v>613</v>
      </c>
      <c r="E10" s="7">
        <v>1</v>
      </c>
      <c r="F10" s="7">
        <v>1</v>
      </c>
      <c r="G10" s="7" t="s">
        <v>302</v>
      </c>
      <c r="H10" s="7" t="s">
        <v>538</v>
      </c>
      <c r="I10" s="9">
        <v>42840</v>
      </c>
      <c r="J10" s="7" t="s">
        <v>614</v>
      </c>
      <c r="K10" s="7" t="s">
        <v>1215</v>
      </c>
      <c r="M10" t="s">
        <v>19</v>
      </c>
      <c r="N10">
        <f>SUMIFS(E:E,G:G,"BRK")</f>
        <v>10</v>
      </c>
    </row>
    <row r="11" spans="1:14" ht="33.75" customHeight="1">
      <c r="A11" s="11">
        <v>8</v>
      </c>
      <c r="B11" s="12" t="s">
        <v>99</v>
      </c>
      <c r="C11" s="12" t="s">
        <v>616</v>
      </c>
      <c r="D11" s="13" t="s">
        <v>617</v>
      </c>
      <c r="E11" s="12">
        <v>4</v>
      </c>
      <c r="F11" s="12">
        <v>1</v>
      </c>
      <c r="G11" s="11" t="s">
        <v>39</v>
      </c>
      <c r="H11" s="7" t="s">
        <v>538</v>
      </c>
      <c r="I11" s="9">
        <v>42840</v>
      </c>
      <c r="J11" s="7" t="s">
        <v>618</v>
      </c>
      <c r="K11" s="6"/>
      <c r="M11" s="16" t="s">
        <v>20</v>
      </c>
      <c r="N11" s="16">
        <f>SUMIFS(E:E,G:G,"SPC")</f>
        <v>0</v>
      </c>
    </row>
    <row r="12" spans="1:14" ht="33.75" customHeight="1">
      <c r="A12" s="11">
        <v>9</v>
      </c>
      <c r="B12" s="12" t="s">
        <v>99</v>
      </c>
      <c r="C12" s="12" t="s">
        <v>570</v>
      </c>
      <c r="D12" s="13" t="s">
        <v>571</v>
      </c>
      <c r="E12" s="12">
        <v>2</v>
      </c>
      <c r="F12" s="12">
        <v>1</v>
      </c>
      <c r="G12" s="40" t="s">
        <v>39</v>
      </c>
      <c r="H12" s="12" t="s">
        <v>538</v>
      </c>
      <c r="I12" s="14">
        <v>42840</v>
      </c>
      <c r="J12" s="12" t="s">
        <v>572</v>
      </c>
      <c r="K12" s="40"/>
      <c r="M12" s="17" t="s">
        <v>21</v>
      </c>
      <c r="N12" s="17">
        <f>SUMIFS(E:E,G:G,"H")</f>
        <v>0</v>
      </c>
    </row>
    <row r="13" spans="1:14" ht="33.75" customHeight="1">
      <c r="A13" s="11">
        <v>10</v>
      </c>
      <c r="B13" s="12" t="s">
        <v>61</v>
      </c>
      <c r="C13" s="12" t="s">
        <v>621</v>
      </c>
      <c r="D13" s="13" t="s">
        <v>622</v>
      </c>
      <c r="E13" s="12">
        <v>2</v>
      </c>
      <c r="F13" s="12">
        <v>1</v>
      </c>
      <c r="G13" s="12" t="s">
        <v>358</v>
      </c>
      <c r="H13" s="12" t="s">
        <v>538</v>
      </c>
      <c r="I13" s="14">
        <v>42840</v>
      </c>
      <c r="J13" s="14" t="s">
        <v>98</v>
      </c>
      <c r="K13" s="11"/>
      <c r="M13" s="17"/>
      <c r="N13" s="17"/>
    </row>
    <row r="14" spans="1:14" ht="33.75" customHeight="1">
      <c r="A14" s="11">
        <v>11</v>
      </c>
      <c r="B14" s="7" t="s">
        <v>99</v>
      </c>
      <c r="C14" s="7" t="s">
        <v>623</v>
      </c>
      <c r="D14" s="8" t="s">
        <v>624</v>
      </c>
      <c r="E14" s="7">
        <v>1</v>
      </c>
      <c r="F14" s="7">
        <v>1</v>
      </c>
      <c r="G14" s="7" t="s">
        <v>44</v>
      </c>
      <c r="H14" s="7" t="s">
        <v>538</v>
      </c>
      <c r="I14" s="9">
        <v>42840</v>
      </c>
      <c r="J14" s="7" t="s">
        <v>625</v>
      </c>
      <c r="K14" s="6"/>
      <c r="M14" s="18" t="s">
        <v>22</v>
      </c>
      <c r="N14" s="18">
        <f>SUM(M4:N12)</f>
        <v>55</v>
      </c>
    </row>
    <row r="15" spans="1:14" ht="33.75" customHeight="1">
      <c r="A15" s="11">
        <v>12</v>
      </c>
      <c r="B15" s="76" t="s">
        <v>626</v>
      </c>
      <c r="C15" s="7" t="s">
        <v>627</v>
      </c>
      <c r="D15" s="8" t="s">
        <v>628</v>
      </c>
      <c r="E15" s="7">
        <v>1</v>
      </c>
      <c r="F15" s="7">
        <v>1</v>
      </c>
      <c r="G15" s="7" t="s">
        <v>44</v>
      </c>
      <c r="H15" s="7" t="s">
        <v>538</v>
      </c>
      <c r="I15" s="9">
        <v>42840</v>
      </c>
      <c r="J15" s="7" t="s">
        <v>629</v>
      </c>
      <c r="K15" s="7" t="s">
        <v>630</v>
      </c>
    </row>
    <row r="16" spans="1:14" ht="33.75" customHeight="1">
      <c r="A16" s="11"/>
      <c r="B16" s="76" t="s">
        <v>631</v>
      </c>
      <c r="C16" s="7" t="s">
        <v>632</v>
      </c>
      <c r="D16" s="8" t="s">
        <v>628</v>
      </c>
      <c r="E16" s="7">
        <v>1</v>
      </c>
      <c r="F16" s="7">
        <v>0</v>
      </c>
      <c r="G16" s="7" t="s">
        <v>39</v>
      </c>
      <c r="H16" s="77" t="s">
        <v>538</v>
      </c>
      <c r="I16" s="9">
        <v>42840</v>
      </c>
      <c r="J16" s="77"/>
      <c r="K16" s="77"/>
      <c r="M16" t="s">
        <v>1212</v>
      </c>
    </row>
    <row r="17" spans="1:13" ht="33.75" customHeight="1">
      <c r="A17" s="11">
        <v>13</v>
      </c>
      <c r="B17" s="12" t="s">
        <v>61</v>
      </c>
      <c r="C17" s="12" t="s">
        <v>633</v>
      </c>
      <c r="D17" s="13" t="s">
        <v>634</v>
      </c>
      <c r="E17" s="32">
        <v>2</v>
      </c>
      <c r="F17" s="12">
        <v>1</v>
      </c>
      <c r="G17" s="40" t="s">
        <v>39</v>
      </c>
      <c r="H17" s="12" t="s">
        <v>538</v>
      </c>
      <c r="I17" s="14">
        <v>42840</v>
      </c>
      <c r="J17" s="12" t="s">
        <v>98</v>
      </c>
      <c r="K17" s="40"/>
      <c r="M17" t="s">
        <v>1213</v>
      </c>
    </row>
    <row r="18" spans="1:13" ht="33.75" customHeight="1">
      <c r="A18" s="11">
        <v>14</v>
      </c>
      <c r="B18" s="12" t="s">
        <v>61</v>
      </c>
      <c r="C18" s="12" t="s">
        <v>635</v>
      </c>
      <c r="D18" s="13" t="s">
        <v>636</v>
      </c>
      <c r="E18" s="12">
        <v>3</v>
      </c>
      <c r="F18" s="12">
        <v>1</v>
      </c>
      <c r="G18" s="12" t="s">
        <v>39</v>
      </c>
      <c r="H18" s="12" t="s">
        <v>538</v>
      </c>
      <c r="I18" s="14">
        <v>42840</v>
      </c>
      <c r="J18" s="12" t="s">
        <v>98</v>
      </c>
      <c r="K18" s="12"/>
      <c r="M18" s="19"/>
    </row>
    <row r="19" spans="1:13" ht="33.75" customHeight="1">
      <c r="A19" s="11">
        <v>15</v>
      </c>
      <c r="B19" s="12" t="s">
        <v>61</v>
      </c>
      <c r="C19" s="7" t="s">
        <v>637</v>
      </c>
      <c r="D19" s="8" t="s">
        <v>638</v>
      </c>
      <c r="E19" s="7">
        <v>4</v>
      </c>
      <c r="F19" s="7">
        <v>1</v>
      </c>
      <c r="G19" s="7" t="s">
        <v>358</v>
      </c>
      <c r="H19" s="12" t="s">
        <v>538</v>
      </c>
      <c r="I19" s="14">
        <v>42840</v>
      </c>
      <c r="J19" s="12" t="s">
        <v>98</v>
      </c>
      <c r="K19" s="78"/>
      <c r="M19" s="19"/>
    </row>
    <row r="20" spans="1:13" ht="33.75" customHeight="1">
      <c r="A20" s="11">
        <v>16</v>
      </c>
      <c r="B20" s="7" t="s">
        <v>156</v>
      </c>
      <c r="C20" s="7" t="s">
        <v>583</v>
      </c>
      <c r="D20" s="8" t="s">
        <v>584</v>
      </c>
      <c r="E20" s="7">
        <v>2</v>
      </c>
      <c r="F20" s="7">
        <v>1</v>
      </c>
      <c r="G20" s="7" t="s">
        <v>39</v>
      </c>
      <c r="H20" s="7" t="s">
        <v>538</v>
      </c>
      <c r="I20" s="9">
        <v>42840</v>
      </c>
      <c r="J20" s="14" t="s">
        <v>585</v>
      </c>
      <c r="K20" s="7"/>
      <c r="M20" s="19"/>
    </row>
    <row r="21" spans="1:13" ht="33.75" customHeight="1">
      <c r="A21" s="11">
        <v>17</v>
      </c>
      <c r="B21" s="12" t="s">
        <v>639</v>
      </c>
      <c r="C21" s="7" t="s">
        <v>640</v>
      </c>
      <c r="D21" s="13" t="s">
        <v>641</v>
      </c>
      <c r="E21" s="12">
        <v>3</v>
      </c>
      <c r="F21" s="12">
        <v>1</v>
      </c>
      <c r="G21" s="12" t="s">
        <v>44</v>
      </c>
      <c r="H21" s="12" t="s">
        <v>538</v>
      </c>
      <c r="I21" s="14">
        <v>42840</v>
      </c>
      <c r="J21" s="12" t="s">
        <v>642</v>
      </c>
      <c r="K21" s="12" t="s">
        <v>643</v>
      </c>
      <c r="M21" s="19"/>
    </row>
    <row r="22" spans="1:13" ht="33.75" customHeight="1">
      <c r="A22" s="11">
        <v>18</v>
      </c>
      <c r="B22" s="12" t="s">
        <v>639</v>
      </c>
      <c r="C22" s="12" t="s">
        <v>644</v>
      </c>
      <c r="D22" s="13" t="s">
        <v>645</v>
      </c>
      <c r="E22" s="12">
        <v>5</v>
      </c>
      <c r="F22" s="12">
        <v>2</v>
      </c>
      <c r="G22" s="12" t="s">
        <v>44</v>
      </c>
      <c r="H22" s="12" t="s">
        <v>538</v>
      </c>
      <c r="I22" s="14">
        <v>42840</v>
      </c>
      <c r="J22" s="14" t="s">
        <v>646</v>
      </c>
      <c r="K22" s="12" t="s">
        <v>647</v>
      </c>
      <c r="M22" s="19"/>
    </row>
    <row r="23" spans="1:13" ht="33.75" customHeight="1">
      <c r="A23" s="11">
        <v>19</v>
      </c>
      <c r="B23" s="15" t="s">
        <v>61</v>
      </c>
      <c r="C23" s="15" t="s">
        <v>648</v>
      </c>
      <c r="D23" s="11">
        <v>9084188230</v>
      </c>
      <c r="E23" s="7">
        <v>2</v>
      </c>
      <c r="F23" s="7">
        <v>1</v>
      </c>
      <c r="G23" s="7" t="s">
        <v>39</v>
      </c>
      <c r="H23" s="7" t="s">
        <v>538</v>
      </c>
      <c r="I23" s="9">
        <v>42840</v>
      </c>
      <c r="J23" s="7" t="s">
        <v>98</v>
      </c>
      <c r="K23" s="78"/>
    </row>
    <row r="24" spans="1:13" ht="33.75" customHeight="1">
      <c r="A24" s="11">
        <v>20</v>
      </c>
      <c r="B24" s="71" t="s">
        <v>99</v>
      </c>
      <c r="C24" s="71" t="s">
        <v>649</v>
      </c>
      <c r="D24" s="7">
        <v>5512636591</v>
      </c>
      <c r="E24" s="7">
        <v>1</v>
      </c>
      <c r="F24" s="7">
        <v>1</v>
      </c>
      <c r="G24" s="7" t="s">
        <v>358</v>
      </c>
      <c r="H24" s="7" t="s">
        <v>538</v>
      </c>
      <c r="I24" s="9">
        <v>42840</v>
      </c>
      <c r="J24" s="7" t="s">
        <v>650</v>
      </c>
      <c r="K24" s="7"/>
    </row>
    <row r="25" spans="1:13" ht="33.75" customHeight="1">
      <c r="A25" s="11">
        <v>21</v>
      </c>
      <c r="B25" s="71" t="s">
        <v>61</v>
      </c>
      <c r="C25" s="71" t="s">
        <v>651</v>
      </c>
      <c r="D25" s="7">
        <v>6316275669</v>
      </c>
      <c r="E25" s="7">
        <v>2</v>
      </c>
      <c r="F25" s="7">
        <v>1</v>
      </c>
      <c r="G25" s="7" t="s">
        <v>302</v>
      </c>
      <c r="H25" s="7" t="s">
        <v>538</v>
      </c>
      <c r="I25" s="9">
        <v>42840</v>
      </c>
      <c r="J25" s="7" t="s">
        <v>98</v>
      </c>
      <c r="K25" s="7"/>
    </row>
    <row r="26" spans="1:13" ht="33.7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3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3.75" customHeight="1">
      <c r="A28" s="11"/>
      <c r="B28" s="12"/>
      <c r="C28" s="12"/>
      <c r="D28" s="13"/>
      <c r="E28" s="25">
        <f>SUM(E4:E26)</f>
        <v>55</v>
      </c>
      <c r="F28" s="25">
        <f>SUM(F4:F26)</f>
        <v>24</v>
      </c>
      <c r="G28" s="11"/>
      <c r="H28" s="12"/>
      <c r="I28" s="12"/>
      <c r="J28" s="12"/>
      <c r="K28" s="11"/>
    </row>
    <row r="29" spans="1:13" ht="33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3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C759DA04-481B-4648-B849-AC569BDA76D5}" scale="80" topLeftCell="C4">
      <selection activeCell="E21" sqref="E21"/>
    </customSheetView>
    <customSheetView guid="{8808FEDE-464C-4AEB-88B7-AB86B39BB0CB}" scale="80">
      <selection activeCell="K23" sqref="K23"/>
    </customSheetView>
    <customSheetView guid="{AEFE0F3B-A47A-4804-A56C-93DA9B79618C}" scale="80">
      <selection activeCell="K23" sqref="K23"/>
    </customSheetView>
    <customSheetView guid="{432A7839-3E0E-42E7-9C5A-01B75DE7F8FC}" scale="80" topLeftCell="A10">
      <selection activeCell="G30" sqref="G30"/>
    </customSheetView>
    <customSheetView guid="{33DCCE72-F997-4E94-9232-6B5DA6DC142C}" scale="80" topLeftCell="A10">
      <selection activeCell="G30" sqref="G30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80" zoomScaleNormal="80" zoomScalePageLayoutView="80" workbookViewId="0">
      <selection activeCell="D16" sqref="D16"/>
    </sheetView>
  </sheetViews>
  <sheetFormatPr baseColWidth="10" defaultColWidth="8.83203125" defaultRowHeight="32.25" customHeight="1" x14ac:dyDescent="0"/>
  <cols>
    <col min="1" max="1" width="12.1640625" customWidth="1"/>
    <col min="2" max="2" width="23" customWidth="1"/>
    <col min="3" max="3" width="34.1640625" customWidth="1"/>
    <col min="4" max="4" width="34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8.5" customWidth="1"/>
    <col min="11" max="11" width="48.83203125" customWidth="1"/>
    <col min="13" max="13" width="18.1640625" customWidth="1"/>
  </cols>
  <sheetData>
    <row r="1" spans="1:14" ht="32.25" customHeight="1" thickBot="1">
      <c r="A1" s="756" t="s">
        <v>23</v>
      </c>
      <c r="B1" s="757"/>
      <c r="C1" s="757"/>
      <c r="D1" s="757"/>
      <c r="E1" s="757"/>
      <c r="F1" s="757"/>
      <c r="G1" s="757" t="s">
        <v>32</v>
      </c>
      <c r="H1" s="757"/>
      <c r="I1" s="757"/>
      <c r="J1" s="758"/>
      <c r="K1" s="759"/>
    </row>
    <row r="2" spans="1:14" ht="32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60</v>
      </c>
    </row>
    <row r="3" spans="1:14" ht="32.25" customHeight="1">
      <c r="A3" s="22"/>
      <c r="B3" s="22" t="s">
        <v>534</v>
      </c>
      <c r="C3" s="22"/>
      <c r="D3" s="23"/>
      <c r="E3" s="22"/>
      <c r="F3" s="22"/>
      <c r="G3" s="22"/>
      <c r="H3" s="22"/>
      <c r="I3" s="24"/>
      <c r="J3" s="28"/>
      <c r="K3" s="22" t="s">
        <v>535</v>
      </c>
      <c r="M3" s="10" t="s">
        <v>12</v>
      </c>
      <c r="N3" s="10">
        <f>N2-N14</f>
        <v>6</v>
      </c>
    </row>
    <row r="4" spans="1:14" ht="32.25" customHeight="1">
      <c r="A4" s="6">
        <v>1</v>
      </c>
      <c r="B4" s="12" t="s">
        <v>61</v>
      </c>
      <c r="C4" s="7" t="s">
        <v>536</v>
      </c>
      <c r="D4" s="8" t="s">
        <v>537</v>
      </c>
      <c r="E4" s="7">
        <v>2</v>
      </c>
      <c r="F4" s="7">
        <v>1</v>
      </c>
      <c r="G4" s="7" t="s">
        <v>51</v>
      </c>
      <c r="H4" s="7" t="s">
        <v>538</v>
      </c>
      <c r="I4" s="9">
        <v>42840</v>
      </c>
      <c r="J4" s="7" t="s">
        <v>98</v>
      </c>
      <c r="K4" s="6"/>
      <c r="M4" t="s">
        <v>13</v>
      </c>
      <c r="N4">
        <f>SUMIFS(E:E,G:G,"CTT")</f>
        <v>6</v>
      </c>
    </row>
    <row r="5" spans="1:14" ht="32.25" customHeight="1">
      <c r="A5" s="11">
        <v>2</v>
      </c>
      <c r="B5" s="12" t="s">
        <v>61</v>
      </c>
      <c r="C5" s="7" t="s">
        <v>539</v>
      </c>
      <c r="D5" s="8" t="s">
        <v>540</v>
      </c>
      <c r="E5" s="7">
        <v>4</v>
      </c>
      <c r="F5" s="7">
        <v>1</v>
      </c>
      <c r="G5" s="7" t="s">
        <v>51</v>
      </c>
      <c r="H5" s="12" t="s">
        <v>538</v>
      </c>
      <c r="I5" s="14">
        <v>42840</v>
      </c>
      <c r="J5" s="12" t="s">
        <v>98</v>
      </c>
      <c r="K5" s="68"/>
      <c r="M5" t="s">
        <v>14</v>
      </c>
      <c r="N5">
        <f>SUMIFS(E:E,G:G,"FLU")</f>
        <v>36</v>
      </c>
    </row>
    <row r="6" spans="1:14" ht="32.25" customHeight="1">
      <c r="A6" s="6">
        <v>3</v>
      </c>
      <c r="B6" s="7" t="s">
        <v>541</v>
      </c>
      <c r="C6" s="7" t="s">
        <v>542</v>
      </c>
      <c r="D6" s="8" t="s">
        <v>543</v>
      </c>
      <c r="E6" s="7">
        <v>3</v>
      </c>
      <c r="F6" s="7">
        <v>1</v>
      </c>
      <c r="G6" s="7" t="s">
        <v>51</v>
      </c>
      <c r="H6" s="7" t="s">
        <v>538</v>
      </c>
      <c r="I6" s="9">
        <v>42840</v>
      </c>
      <c r="J6" s="12" t="s">
        <v>544</v>
      </c>
      <c r="K6" s="36" t="s">
        <v>107</v>
      </c>
      <c r="M6" t="s">
        <v>15</v>
      </c>
      <c r="N6">
        <f>SUMIFS(E:E,G:G,"JCC")</f>
        <v>0</v>
      </c>
    </row>
    <row r="7" spans="1:14" ht="32.25" customHeight="1">
      <c r="A7" s="11">
        <v>4</v>
      </c>
      <c r="B7" s="12" t="s">
        <v>156</v>
      </c>
      <c r="C7" s="56" t="s">
        <v>545</v>
      </c>
      <c r="D7" s="13" t="s">
        <v>546</v>
      </c>
      <c r="E7" s="12">
        <v>4</v>
      </c>
      <c r="F7" s="12">
        <v>1</v>
      </c>
      <c r="G7" s="12" t="s">
        <v>51</v>
      </c>
      <c r="H7" s="12" t="s">
        <v>538</v>
      </c>
      <c r="I7" s="14">
        <v>42840</v>
      </c>
      <c r="J7" s="12" t="s">
        <v>547</v>
      </c>
      <c r="K7" s="11"/>
      <c r="M7" t="s">
        <v>16</v>
      </c>
      <c r="N7">
        <f>SUMIFS(E:E,G:G,"EDI")</f>
        <v>0</v>
      </c>
    </row>
    <row r="8" spans="1:14" ht="32.25" customHeight="1">
      <c r="A8" s="6">
        <v>5</v>
      </c>
      <c r="B8" s="7" t="s">
        <v>548</v>
      </c>
      <c r="C8" s="7">
        <v>6149</v>
      </c>
      <c r="D8" s="8" t="s">
        <v>549</v>
      </c>
      <c r="E8" s="7">
        <v>6</v>
      </c>
      <c r="F8" s="7">
        <v>2</v>
      </c>
      <c r="G8" s="7" t="s">
        <v>51</v>
      </c>
      <c r="H8" s="7" t="s">
        <v>538</v>
      </c>
      <c r="I8" s="9">
        <v>42840</v>
      </c>
      <c r="J8" s="7" t="s">
        <v>550</v>
      </c>
      <c r="K8" s="7"/>
      <c r="M8" t="s">
        <v>17</v>
      </c>
      <c r="N8">
        <f>SUMIFS(E:E,G:G,"par")</f>
        <v>7</v>
      </c>
    </row>
    <row r="9" spans="1:14" ht="32.25" customHeight="1">
      <c r="A9" s="11">
        <v>6</v>
      </c>
      <c r="B9" s="12" t="s">
        <v>551</v>
      </c>
      <c r="C9" s="12" t="s">
        <v>552</v>
      </c>
      <c r="D9" s="13" t="s">
        <v>553</v>
      </c>
      <c r="E9" s="12">
        <v>2</v>
      </c>
      <c r="F9" s="12">
        <v>1</v>
      </c>
      <c r="G9" s="12" t="s">
        <v>51</v>
      </c>
      <c r="H9" s="12" t="s">
        <v>538</v>
      </c>
      <c r="I9" s="14">
        <v>42840</v>
      </c>
      <c r="J9" s="39" t="s">
        <v>554</v>
      </c>
      <c r="K9" s="35" t="s">
        <v>555</v>
      </c>
      <c r="M9" t="s">
        <v>18</v>
      </c>
      <c r="N9">
        <f>SUMIFS(E:E,G:G,"phi")</f>
        <v>0</v>
      </c>
    </row>
    <row r="10" spans="1:14" ht="32.25" customHeight="1">
      <c r="A10" s="6">
        <v>7</v>
      </c>
      <c r="B10" s="7" t="s">
        <v>156</v>
      </c>
      <c r="C10" s="7" t="s">
        <v>556</v>
      </c>
      <c r="D10" s="8" t="s">
        <v>557</v>
      </c>
      <c r="E10" s="7">
        <v>3</v>
      </c>
      <c r="F10" s="7">
        <v>1</v>
      </c>
      <c r="G10" s="7" t="s">
        <v>51</v>
      </c>
      <c r="H10" s="7" t="s">
        <v>538</v>
      </c>
      <c r="I10" s="9">
        <v>42840</v>
      </c>
      <c r="J10" s="7" t="s">
        <v>558</v>
      </c>
      <c r="K10" s="7"/>
      <c r="M10" t="s">
        <v>19</v>
      </c>
      <c r="N10">
        <f>SUMIFS(E:E,G:G,"BRK")</f>
        <v>5</v>
      </c>
    </row>
    <row r="11" spans="1:14" ht="32.25" customHeight="1">
      <c r="A11" s="11">
        <v>8</v>
      </c>
      <c r="B11" s="12" t="s">
        <v>61</v>
      </c>
      <c r="C11" s="12" t="s">
        <v>559</v>
      </c>
      <c r="D11" s="13" t="s">
        <v>560</v>
      </c>
      <c r="E11" s="32">
        <v>2</v>
      </c>
      <c r="F11" s="12">
        <v>1</v>
      </c>
      <c r="G11" s="12" t="s">
        <v>39</v>
      </c>
      <c r="H11" s="12" t="s">
        <v>538</v>
      </c>
      <c r="I11" s="14">
        <v>42840</v>
      </c>
      <c r="J11" s="14" t="s">
        <v>98</v>
      </c>
      <c r="K11" s="40"/>
      <c r="M11" s="16" t="s">
        <v>20</v>
      </c>
      <c r="N11" s="16">
        <f>SUMIFS(E:E,G:G,"SPC")</f>
        <v>0</v>
      </c>
    </row>
    <row r="12" spans="1:14" ht="32.25" customHeight="1">
      <c r="A12" s="54" t="s">
        <v>561</v>
      </c>
      <c r="B12" s="54" t="s">
        <v>156</v>
      </c>
      <c r="C12" s="26" t="s">
        <v>562</v>
      </c>
      <c r="D12" s="8" t="s">
        <v>563</v>
      </c>
      <c r="E12" s="7">
        <v>1</v>
      </c>
      <c r="F12" s="7">
        <v>1</v>
      </c>
      <c r="G12" s="7" t="s">
        <v>51</v>
      </c>
      <c r="H12" s="7" t="s">
        <v>538</v>
      </c>
      <c r="I12" s="9">
        <v>42840</v>
      </c>
      <c r="J12" s="7" t="s">
        <v>564</v>
      </c>
      <c r="K12" s="6"/>
      <c r="M12" s="17" t="s">
        <v>21</v>
      </c>
      <c r="N12" s="17">
        <f>SUMIFS(E:E,G:G,"H")</f>
        <v>0</v>
      </c>
    </row>
    <row r="13" spans="1:14" ht="32.25" customHeight="1">
      <c r="A13" s="54" t="s">
        <v>565</v>
      </c>
      <c r="B13" s="54" t="s">
        <v>156</v>
      </c>
      <c r="C13" s="26" t="s">
        <v>562</v>
      </c>
      <c r="D13" s="8" t="s">
        <v>563</v>
      </c>
      <c r="E13" s="7">
        <v>1</v>
      </c>
      <c r="F13" s="7">
        <v>0</v>
      </c>
      <c r="G13" s="7" t="s">
        <v>44</v>
      </c>
      <c r="J13" s="7"/>
      <c r="K13" s="6"/>
      <c r="M13" s="17"/>
      <c r="N13" s="17"/>
    </row>
    <row r="14" spans="1:14" ht="32.25" customHeight="1">
      <c r="A14" s="11">
        <v>11</v>
      </c>
      <c r="B14" s="12" t="s">
        <v>156</v>
      </c>
      <c r="C14" s="12" t="s">
        <v>566</v>
      </c>
      <c r="D14" s="13" t="s">
        <v>567</v>
      </c>
      <c r="E14" s="12">
        <v>3</v>
      </c>
      <c r="F14" s="12">
        <v>1</v>
      </c>
      <c r="G14" s="11" t="s">
        <v>568</v>
      </c>
      <c r="H14" s="12" t="s">
        <v>538</v>
      </c>
      <c r="I14" s="14">
        <v>42840</v>
      </c>
      <c r="J14" s="12" t="s">
        <v>569</v>
      </c>
      <c r="K14" s="11"/>
      <c r="M14" s="18" t="s">
        <v>22</v>
      </c>
      <c r="N14" s="18">
        <f>SUM(M4:N12)</f>
        <v>54</v>
      </c>
    </row>
    <row r="15" spans="1:14" ht="32.25" customHeight="1">
      <c r="A15" s="11">
        <v>12</v>
      </c>
      <c r="B15" s="32" t="s">
        <v>410</v>
      </c>
      <c r="C15" s="32">
        <v>100055</v>
      </c>
      <c r="D15" s="75" t="s">
        <v>619</v>
      </c>
      <c r="E15" s="12">
        <v>4</v>
      </c>
      <c r="F15" s="12">
        <v>2</v>
      </c>
      <c r="G15" s="12" t="s">
        <v>44</v>
      </c>
      <c r="H15" s="12" t="s">
        <v>538</v>
      </c>
      <c r="I15" s="14">
        <v>42840</v>
      </c>
      <c r="J15" s="12" t="s">
        <v>620</v>
      </c>
      <c r="K15" s="35" t="s">
        <v>1216</v>
      </c>
    </row>
    <row r="16" spans="1:14" ht="32.25" customHeight="1">
      <c r="A16" s="11">
        <v>13</v>
      </c>
      <c r="B16" s="12" t="s">
        <v>61</v>
      </c>
      <c r="C16" s="12" t="s">
        <v>573</v>
      </c>
      <c r="D16" s="13" t="s">
        <v>574</v>
      </c>
      <c r="E16" s="12">
        <v>4</v>
      </c>
      <c r="F16" s="12">
        <v>1</v>
      </c>
      <c r="G16" s="40" t="s">
        <v>39</v>
      </c>
      <c r="H16" s="12" t="s">
        <v>538</v>
      </c>
      <c r="I16" s="14">
        <v>42840</v>
      </c>
      <c r="J16" s="12" t="s">
        <v>98</v>
      </c>
      <c r="K16" s="40" t="s">
        <v>575</v>
      </c>
      <c r="M16" s="19"/>
    </row>
    <row r="17" spans="1:13" ht="32.25" customHeight="1">
      <c r="A17" s="11">
        <v>14</v>
      </c>
      <c r="B17" s="7" t="s">
        <v>576</v>
      </c>
      <c r="C17" s="7" t="s">
        <v>577</v>
      </c>
      <c r="D17" s="8" t="s">
        <v>578</v>
      </c>
      <c r="E17" s="12">
        <v>3</v>
      </c>
      <c r="F17" s="12">
        <v>1</v>
      </c>
      <c r="G17" s="12" t="s">
        <v>51</v>
      </c>
      <c r="H17" s="12" t="s">
        <v>538</v>
      </c>
      <c r="I17" s="14">
        <v>42840</v>
      </c>
      <c r="J17" s="12" t="s">
        <v>579</v>
      </c>
      <c r="K17" s="12"/>
      <c r="M17" s="19"/>
    </row>
    <row r="18" spans="1:13" ht="32.25" customHeight="1">
      <c r="A18" s="11">
        <v>15</v>
      </c>
      <c r="B18" s="12" t="s">
        <v>99</v>
      </c>
      <c r="C18" s="56" t="s">
        <v>580</v>
      </c>
      <c r="D18" s="27" t="s">
        <v>581</v>
      </c>
      <c r="E18" s="12">
        <v>3</v>
      </c>
      <c r="F18" s="12">
        <v>1</v>
      </c>
      <c r="G18" s="12" t="s">
        <v>51</v>
      </c>
      <c r="H18" s="12" t="s">
        <v>538</v>
      </c>
      <c r="I18" s="14">
        <v>42840</v>
      </c>
      <c r="J18" s="12" t="s">
        <v>582</v>
      </c>
      <c r="K18" s="12"/>
      <c r="M18" s="19"/>
    </row>
    <row r="19" spans="1:13" ht="32.25" customHeight="1">
      <c r="A19" s="11">
        <v>16</v>
      </c>
      <c r="B19" s="12" t="s">
        <v>551</v>
      </c>
      <c r="C19" s="12" t="s">
        <v>586</v>
      </c>
      <c r="D19" s="13" t="s">
        <v>587</v>
      </c>
      <c r="E19" s="12">
        <v>2</v>
      </c>
      <c r="F19" s="12">
        <v>1</v>
      </c>
      <c r="G19" s="12" t="s">
        <v>51</v>
      </c>
      <c r="H19" s="12" t="s">
        <v>538</v>
      </c>
      <c r="I19" s="14">
        <v>42840</v>
      </c>
      <c r="J19" s="12" t="s">
        <v>588</v>
      </c>
      <c r="K19" s="35" t="s">
        <v>589</v>
      </c>
      <c r="M19" s="19"/>
    </row>
    <row r="20" spans="1:13" ht="32.25" customHeight="1">
      <c r="A20" s="11">
        <v>17</v>
      </c>
      <c r="B20" s="7" t="s">
        <v>61</v>
      </c>
      <c r="C20" s="7" t="s">
        <v>590</v>
      </c>
      <c r="D20" s="8" t="s">
        <v>591</v>
      </c>
      <c r="E20" s="7">
        <v>2</v>
      </c>
      <c r="F20" s="7">
        <v>1</v>
      </c>
      <c r="G20" s="7" t="s">
        <v>51</v>
      </c>
      <c r="H20" s="12" t="s">
        <v>538</v>
      </c>
      <c r="I20" s="14">
        <v>42840</v>
      </c>
      <c r="J20" s="14" t="s">
        <v>98</v>
      </c>
      <c r="K20" s="7"/>
      <c r="M20" s="19"/>
    </row>
    <row r="21" spans="1:13" ht="32.25" customHeight="1">
      <c r="A21" s="11">
        <v>18</v>
      </c>
      <c r="B21" s="71" t="s">
        <v>99</v>
      </c>
      <c r="C21" s="71" t="s">
        <v>592</v>
      </c>
      <c r="D21" s="7">
        <v>9735885863</v>
      </c>
      <c r="E21" s="7">
        <v>4</v>
      </c>
      <c r="F21" s="7">
        <v>1</v>
      </c>
      <c r="G21" s="7" t="s">
        <v>568</v>
      </c>
      <c r="H21" s="7" t="s">
        <v>538</v>
      </c>
      <c r="I21" s="9">
        <v>42840</v>
      </c>
      <c r="J21" s="7" t="s">
        <v>593</v>
      </c>
      <c r="K21" s="7"/>
      <c r="M21" s="19"/>
    </row>
    <row r="22" spans="1:13" ht="32.25" customHeight="1">
      <c r="A22" s="6">
        <v>19</v>
      </c>
      <c r="B22" s="73" t="s">
        <v>53</v>
      </c>
      <c r="C22" s="73">
        <v>100567</v>
      </c>
      <c r="D22" s="748" t="s">
        <v>1812</v>
      </c>
      <c r="E22" s="73">
        <v>1</v>
      </c>
      <c r="F22" s="73">
        <v>1</v>
      </c>
      <c r="G22" s="73" t="s">
        <v>51</v>
      </c>
      <c r="H22" s="73" t="s">
        <v>538</v>
      </c>
      <c r="I22" s="749">
        <v>42840</v>
      </c>
      <c r="J22" s="73" t="s">
        <v>1814</v>
      </c>
      <c r="K22" s="73" t="s">
        <v>1813</v>
      </c>
      <c r="M22" s="19"/>
    </row>
    <row r="23" spans="1:13" ht="32.25" customHeight="1">
      <c r="A23" s="6"/>
      <c r="B23" s="7"/>
      <c r="C23" s="7"/>
      <c r="D23" s="8"/>
      <c r="E23" s="7"/>
      <c r="F23" s="7"/>
      <c r="G23" s="7"/>
      <c r="H23" s="7"/>
      <c r="I23" s="7"/>
      <c r="J23" s="7"/>
      <c r="K23" s="7"/>
    </row>
    <row r="24" spans="1:13" ht="32.25" customHeight="1">
      <c r="A24" s="11"/>
      <c r="B24" s="12"/>
      <c r="C24" s="12"/>
      <c r="D24" s="13"/>
      <c r="E24" s="12"/>
      <c r="F24" s="12"/>
      <c r="G24" s="12"/>
      <c r="H24" s="12"/>
      <c r="I24" s="12"/>
      <c r="J24" s="12"/>
      <c r="K24" s="11"/>
    </row>
    <row r="25" spans="1:13" ht="32.25" customHeight="1">
      <c r="A25" s="11"/>
      <c r="B25" s="12"/>
      <c r="C25" s="12"/>
      <c r="D25" s="13"/>
      <c r="E25" s="12"/>
      <c r="F25" s="12"/>
      <c r="G25" s="12"/>
      <c r="H25" s="12"/>
      <c r="I25" s="14"/>
      <c r="J25" s="14"/>
      <c r="K25" s="11"/>
    </row>
    <row r="26" spans="1:13" ht="32.25" customHeight="1">
      <c r="A26" s="6"/>
      <c r="B26" s="7"/>
      <c r="C26" s="21"/>
      <c r="D26" s="8"/>
      <c r="E26" s="74">
        <f>SUM(E4:E25)</f>
        <v>54</v>
      </c>
      <c r="F26" s="74">
        <f>SUM(F4:F25)</f>
        <v>20</v>
      </c>
      <c r="G26" s="7"/>
      <c r="H26" s="7"/>
      <c r="I26" s="7"/>
      <c r="J26" s="7"/>
      <c r="K26" s="6"/>
    </row>
    <row r="27" spans="1:13" ht="32.25" customHeight="1">
      <c r="A27" s="11"/>
      <c r="B27" s="12"/>
      <c r="C27" s="12"/>
      <c r="D27" s="13"/>
      <c r="E27" s="12"/>
      <c r="F27" s="12"/>
      <c r="G27" s="12"/>
      <c r="H27" s="12"/>
      <c r="I27" s="12"/>
      <c r="J27" s="12"/>
      <c r="K27" s="15"/>
    </row>
    <row r="28" spans="1:13" ht="32.25" customHeight="1">
      <c r="A28" s="6"/>
      <c r="B28" s="7"/>
      <c r="C28" s="7"/>
      <c r="D28" s="8"/>
      <c r="E28" s="7"/>
      <c r="F28" s="7"/>
      <c r="G28" s="7"/>
      <c r="H28" s="7"/>
      <c r="I28" s="7"/>
      <c r="J28" s="7"/>
      <c r="K28" s="6"/>
    </row>
  </sheetData>
  <customSheetViews>
    <customSheetView guid="{C759DA04-481B-4648-B849-AC569BDA76D5}" scale="80">
      <selection activeCell="D16" sqref="D16"/>
    </customSheetView>
    <customSheetView guid="{8808FEDE-464C-4AEB-88B7-AB86B39BB0CB}" scale="80">
      <selection activeCell="A29" sqref="A29:XFD29"/>
    </customSheetView>
    <customSheetView guid="{AEFE0F3B-A47A-4804-A56C-93DA9B79618C}" scale="80">
      <selection activeCell="K24" sqref="K24"/>
    </customSheetView>
    <customSheetView guid="{432A7839-3E0E-42E7-9C5A-01B75DE7F8FC}" scale="80" topLeftCell="C1">
      <selection activeCell="K11" sqref="K11"/>
    </customSheetView>
    <customSheetView guid="{33DCCE72-F997-4E94-9232-6B5DA6DC142C}" scale="80" topLeftCell="C1">
      <selection activeCell="K11" sqref="K11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1" workbookViewId="0">
      <selection activeCell="D18" sqref="D18"/>
    </sheetView>
  </sheetViews>
  <sheetFormatPr baseColWidth="10" defaultColWidth="8.83203125" defaultRowHeight="39.75" customHeight="1" x14ac:dyDescent="0"/>
  <cols>
    <col min="1" max="1" width="12.33203125" customWidth="1"/>
    <col min="2" max="2" width="32" customWidth="1"/>
    <col min="3" max="3" width="30.6640625" customWidth="1"/>
    <col min="4" max="4" width="37.6640625" customWidth="1"/>
    <col min="5" max="5" width="17.5" customWidth="1"/>
    <col min="6" max="6" width="12.33203125" customWidth="1"/>
    <col min="7" max="7" width="14" customWidth="1"/>
    <col min="8" max="8" width="13.1640625" customWidth="1"/>
    <col min="9" max="9" width="19.33203125" customWidth="1"/>
    <col min="10" max="10" width="21.1640625" customWidth="1"/>
    <col min="11" max="11" width="52.5" customWidth="1"/>
  </cols>
  <sheetData>
    <row r="1" spans="1:11" ht="39.75" customHeight="1">
      <c r="A1" s="127" t="s">
        <v>1225</v>
      </c>
      <c r="B1" s="128">
        <v>42840</v>
      </c>
      <c r="C1" s="129"/>
      <c r="D1" s="130"/>
      <c r="E1" s="131"/>
      <c r="F1" s="77"/>
      <c r="G1" s="77"/>
      <c r="H1" s="77"/>
      <c r="I1" s="77"/>
      <c r="J1" s="77"/>
      <c r="K1" s="77"/>
    </row>
    <row r="2" spans="1:11" ht="39.75" customHeight="1" thickBot="1">
      <c r="A2" s="82" t="s">
        <v>1226</v>
      </c>
      <c r="B2" s="132"/>
      <c r="C2" s="132"/>
      <c r="D2" s="133"/>
      <c r="E2" s="134"/>
      <c r="F2" s="135"/>
      <c r="G2" s="135"/>
      <c r="H2" s="135"/>
      <c r="I2" s="135"/>
      <c r="J2" s="135"/>
      <c r="K2" s="135"/>
    </row>
    <row r="3" spans="1:11" ht="39.75" customHeight="1" thickBot="1">
      <c r="A3" s="1" t="s">
        <v>0</v>
      </c>
      <c r="B3" s="2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4" t="s">
        <v>1227</v>
      </c>
    </row>
    <row r="4" spans="1:11" ht="39.75" customHeight="1">
      <c r="A4" s="12"/>
      <c r="B4" s="12" t="s">
        <v>256</v>
      </c>
      <c r="C4" s="12" t="s">
        <v>257</v>
      </c>
      <c r="D4" s="13" t="s">
        <v>258</v>
      </c>
      <c r="E4" s="12">
        <v>5</v>
      </c>
      <c r="F4" s="12">
        <v>0</v>
      </c>
      <c r="G4" s="11" t="s">
        <v>44</v>
      </c>
      <c r="H4" s="7" t="s">
        <v>239</v>
      </c>
      <c r="I4" s="9">
        <v>42840</v>
      </c>
      <c r="J4" s="12" t="s">
        <v>259</v>
      </c>
      <c r="K4" s="11" t="s">
        <v>260</v>
      </c>
    </row>
    <row r="5" spans="1:11" ht="39.75" customHeight="1">
      <c r="A5" s="12"/>
      <c r="B5" s="7" t="s">
        <v>277</v>
      </c>
      <c r="C5" s="7" t="s">
        <v>278</v>
      </c>
      <c r="D5" s="7" t="s">
        <v>279</v>
      </c>
      <c r="E5" s="7">
        <v>2</v>
      </c>
      <c r="F5" s="7">
        <v>0</v>
      </c>
      <c r="G5" s="7" t="s">
        <v>44</v>
      </c>
      <c r="H5" s="7" t="s">
        <v>239</v>
      </c>
      <c r="I5" s="14">
        <v>42840</v>
      </c>
      <c r="J5" s="7" t="s">
        <v>280</v>
      </c>
      <c r="K5" s="7" t="s">
        <v>281</v>
      </c>
    </row>
    <row r="6" spans="1:11" ht="39.75" customHeight="1">
      <c r="A6" s="12"/>
      <c r="B6" s="45" t="s">
        <v>310</v>
      </c>
      <c r="C6" s="7" t="s">
        <v>306</v>
      </c>
      <c r="D6" s="8" t="s">
        <v>311</v>
      </c>
      <c r="E6" s="46">
        <v>1</v>
      </c>
      <c r="F6" s="7">
        <v>0</v>
      </c>
      <c r="G6" s="7" t="s">
        <v>44</v>
      </c>
      <c r="H6" s="7" t="s">
        <v>239</v>
      </c>
      <c r="I6" s="9">
        <v>42840</v>
      </c>
      <c r="J6" s="7"/>
      <c r="K6" s="7"/>
    </row>
    <row r="7" spans="1:11" ht="39.75" customHeight="1">
      <c r="A7" s="12"/>
      <c r="B7" s="12" t="s">
        <v>326</v>
      </c>
      <c r="C7" s="12" t="s">
        <v>327</v>
      </c>
      <c r="D7" s="13" t="s">
        <v>328</v>
      </c>
      <c r="E7" s="12">
        <v>2</v>
      </c>
      <c r="F7" s="12">
        <v>1</v>
      </c>
      <c r="G7" s="12" t="s">
        <v>44</v>
      </c>
      <c r="H7" s="35" t="s">
        <v>313</v>
      </c>
      <c r="I7" s="14">
        <v>42840</v>
      </c>
      <c r="J7" s="12" t="s">
        <v>329</v>
      </c>
      <c r="K7" s="35" t="s">
        <v>330</v>
      </c>
    </row>
    <row r="8" spans="1:11" ht="39.75" customHeight="1">
      <c r="A8" s="131"/>
      <c r="B8" s="12" t="s">
        <v>398</v>
      </c>
      <c r="C8" s="12" t="s">
        <v>399</v>
      </c>
      <c r="D8" s="13" t="s">
        <v>400</v>
      </c>
      <c r="E8" s="12">
        <v>2</v>
      </c>
      <c r="F8" s="12">
        <v>1</v>
      </c>
      <c r="G8" s="12" t="s">
        <v>44</v>
      </c>
      <c r="H8" s="35" t="s">
        <v>386</v>
      </c>
      <c r="I8" s="14">
        <v>42840</v>
      </c>
      <c r="J8" s="14" t="s">
        <v>401</v>
      </c>
      <c r="K8" s="35" t="s">
        <v>402</v>
      </c>
    </row>
    <row r="9" spans="1:11" ht="39.75" customHeight="1">
      <c r="A9" s="131"/>
      <c r="B9" s="12" t="s">
        <v>410</v>
      </c>
      <c r="C9" s="12" t="s">
        <v>411</v>
      </c>
      <c r="D9" s="13" t="s">
        <v>412</v>
      </c>
      <c r="E9" s="12">
        <v>2</v>
      </c>
      <c r="F9" s="12">
        <v>1</v>
      </c>
      <c r="G9" s="12" t="s">
        <v>44</v>
      </c>
      <c r="H9" s="35" t="s">
        <v>386</v>
      </c>
      <c r="I9" s="14">
        <v>42840</v>
      </c>
      <c r="J9" s="14" t="s">
        <v>413</v>
      </c>
      <c r="K9" s="12" t="s">
        <v>414</v>
      </c>
    </row>
    <row r="10" spans="1:11" ht="39.75" customHeight="1">
      <c r="A10" s="12"/>
      <c r="B10" s="54" t="s">
        <v>422</v>
      </c>
      <c r="C10" s="7">
        <v>98556</v>
      </c>
      <c r="D10" s="8" t="s">
        <v>423</v>
      </c>
      <c r="E10" s="7">
        <v>8</v>
      </c>
      <c r="F10" s="7">
        <v>3</v>
      </c>
      <c r="G10" s="7" t="s">
        <v>44</v>
      </c>
      <c r="H10" s="36" t="s">
        <v>424</v>
      </c>
      <c r="I10" s="9">
        <v>42840</v>
      </c>
      <c r="J10" s="7" t="s">
        <v>425</v>
      </c>
      <c r="K10" s="55" t="s">
        <v>426</v>
      </c>
    </row>
    <row r="11" spans="1:11" ht="39.75" customHeight="1">
      <c r="A11" s="12"/>
      <c r="B11" s="7" t="s">
        <v>445</v>
      </c>
      <c r="C11" s="7">
        <v>17080</v>
      </c>
      <c r="D11" s="8" t="s">
        <v>446</v>
      </c>
      <c r="E11" s="7">
        <v>5</v>
      </c>
      <c r="F11" s="7">
        <v>2</v>
      </c>
      <c r="G11" s="7" t="s">
        <v>44</v>
      </c>
      <c r="H11" s="35" t="s">
        <v>424</v>
      </c>
      <c r="I11" s="14">
        <v>42840</v>
      </c>
      <c r="J11" s="7" t="s">
        <v>447</v>
      </c>
      <c r="K11" s="36" t="s">
        <v>448</v>
      </c>
    </row>
    <row r="12" spans="1:11" ht="39.75" customHeight="1">
      <c r="A12" s="12"/>
      <c r="B12" s="12" t="s">
        <v>453</v>
      </c>
      <c r="C12" s="12" t="s">
        <v>454</v>
      </c>
      <c r="D12" s="13" t="s">
        <v>455</v>
      </c>
      <c r="E12" s="12">
        <v>12</v>
      </c>
      <c r="F12" s="12">
        <v>4</v>
      </c>
      <c r="G12" s="12" t="s">
        <v>44</v>
      </c>
      <c r="H12" s="35" t="s">
        <v>424</v>
      </c>
      <c r="I12" s="14">
        <v>42840</v>
      </c>
      <c r="J12" s="14" t="s">
        <v>456</v>
      </c>
      <c r="K12" s="12" t="s">
        <v>457</v>
      </c>
    </row>
    <row r="13" spans="1:11" ht="39.75" customHeight="1">
      <c r="A13" s="12"/>
      <c r="B13" s="32" t="s">
        <v>61</v>
      </c>
      <c r="C13" s="57" t="s">
        <v>434</v>
      </c>
      <c r="D13" s="13" t="s">
        <v>435</v>
      </c>
      <c r="E13" s="12">
        <v>2</v>
      </c>
      <c r="F13" s="12">
        <v>1</v>
      </c>
      <c r="G13" s="12" t="s">
        <v>44</v>
      </c>
      <c r="H13" s="35" t="s">
        <v>424</v>
      </c>
      <c r="I13" s="14">
        <v>42840</v>
      </c>
      <c r="J13" s="14" t="s">
        <v>98</v>
      </c>
      <c r="K13" s="11"/>
    </row>
    <row r="14" spans="1:11" ht="39.75" customHeight="1">
      <c r="A14" s="131"/>
      <c r="B14" s="68" t="s">
        <v>994</v>
      </c>
      <c r="C14" s="68" t="s">
        <v>995</v>
      </c>
      <c r="D14" s="75" t="s">
        <v>996</v>
      </c>
      <c r="E14" s="68">
        <v>6</v>
      </c>
      <c r="F14" s="68">
        <v>2</v>
      </c>
      <c r="G14" s="68" t="s">
        <v>44</v>
      </c>
      <c r="H14" s="111" t="s">
        <v>949</v>
      </c>
      <c r="I14" s="33">
        <v>42840</v>
      </c>
      <c r="J14" s="33" t="s">
        <v>997</v>
      </c>
      <c r="K14" s="36" t="s">
        <v>998</v>
      </c>
    </row>
    <row r="15" spans="1:11" ht="39.75" customHeight="1">
      <c r="A15" s="12"/>
      <c r="B15" s="68" t="s">
        <v>608</v>
      </c>
      <c r="C15" s="68" t="s">
        <v>999</v>
      </c>
      <c r="D15" s="75" t="s">
        <v>1000</v>
      </c>
      <c r="E15" s="68">
        <v>4</v>
      </c>
      <c r="F15" s="68">
        <v>1</v>
      </c>
      <c r="G15" s="68" t="s">
        <v>44</v>
      </c>
      <c r="H15" s="25" t="s">
        <v>942</v>
      </c>
      <c r="I15" s="93">
        <v>42840</v>
      </c>
      <c r="J15" s="112" t="s">
        <v>1001</v>
      </c>
      <c r="K15" s="36" t="s">
        <v>1002</v>
      </c>
    </row>
    <row r="16" spans="1:11" ht="39.75" customHeight="1">
      <c r="A16" s="12"/>
      <c r="B16" s="32" t="s">
        <v>61</v>
      </c>
      <c r="C16" s="68" t="s">
        <v>992</v>
      </c>
      <c r="D16" s="75" t="s">
        <v>993</v>
      </c>
      <c r="E16" s="46">
        <v>4</v>
      </c>
      <c r="F16" s="46">
        <v>2</v>
      </c>
      <c r="G16" s="68" t="s">
        <v>44</v>
      </c>
      <c r="H16" s="25" t="s">
        <v>942</v>
      </c>
      <c r="I16" s="33">
        <v>42840</v>
      </c>
      <c r="J16" s="102" t="s">
        <v>98</v>
      </c>
      <c r="K16" s="68"/>
    </row>
    <row r="17" spans="1:11" ht="39.75" customHeight="1">
      <c r="A17" s="131"/>
      <c r="B17" s="32" t="s">
        <v>61</v>
      </c>
      <c r="C17" s="68" t="s">
        <v>1012</v>
      </c>
      <c r="D17" s="75" t="s">
        <v>1013</v>
      </c>
      <c r="E17" s="46">
        <v>5</v>
      </c>
      <c r="F17" s="46">
        <v>2</v>
      </c>
      <c r="G17" s="68" t="s">
        <v>44</v>
      </c>
      <c r="H17" s="74" t="s">
        <v>942</v>
      </c>
      <c r="I17" s="93">
        <v>42840</v>
      </c>
      <c r="J17" s="68" t="s">
        <v>1014</v>
      </c>
      <c r="K17" s="68"/>
    </row>
    <row r="18" spans="1:11" ht="39.75" customHeight="1">
      <c r="A18" s="12"/>
      <c r="B18" s="7" t="s">
        <v>61</v>
      </c>
      <c r="C18" s="7" t="s">
        <v>983</v>
      </c>
      <c r="D18" s="8" t="s">
        <v>984</v>
      </c>
      <c r="E18" s="68">
        <v>4</v>
      </c>
      <c r="F18" s="7">
        <v>1</v>
      </c>
      <c r="G18" s="7" t="s">
        <v>44</v>
      </c>
      <c r="H18" s="36" t="s">
        <v>942</v>
      </c>
      <c r="I18" s="9">
        <v>42840</v>
      </c>
      <c r="J18" s="7" t="s">
        <v>98</v>
      </c>
      <c r="K18" s="36"/>
    </row>
    <row r="19" spans="1:11" ht="39.75" customHeight="1">
      <c r="A19" s="12"/>
      <c r="B19" s="7" t="s">
        <v>898</v>
      </c>
      <c r="C19" s="7" t="s">
        <v>978</v>
      </c>
      <c r="D19" s="8" t="s">
        <v>979</v>
      </c>
      <c r="E19" s="68">
        <v>3</v>
      </c>
      <c r="F19" s="7">
        <v>1</v>
      </c>
      <c r="G19" s="7" t="s">
        <v>44</v>
      </c>
      <c r="H19" s="36" t="s">
        <v>980</v>
      </c>
      <c r="I19" s="9">
        <v>42840</v>
      </c>
      <c r="J19" s="7" t="s">
        <v>981</v>
      </c>
      <c r="K19" s="36" t="s">
        <v>982</v>
      </c>
    </row>
    <row r="20" spans="1:11" ht="39.75" customHeight="1">
      <c r="A20" s="131"/>
      <c r="B20" s="7" t="s">
        <v>898</v>
      </c>
      <c r="C20" s="7" t="s">
        <v>899</v>
      </c>
      <c r="D20" s="8" t="s">
        <v>900</v>
      </c>
      <c r="E20" s="7">
        <v>3</v>
      </c>
      <c r="F20" s="7">
        <v>1</v>
      </c>
      <c r="G20" s="7" t="s">
        <v>44</v>
      </c>
      <c r="H20" s="92" t="s">
        <v>671</v>
      </c>
      <c r="I20" s="9">
        <v>42840</v>
      </c>
      <c r="J20" s="7" t="s">
        <v>901</v>
      </c>
      <c r="K20" s="7" t="s">
        <v>902</v>
      </c>
    </row>
    <row r="21" spans="1:11" ht="39.75" customHeight="1">
      <c r="A21" s="12"/>
      <c r="B21" s="7" t="s">
        <v>61</v>
      </c>
      <c r="C21" s="7" t="s">
        <v>911</v>
      </c>
      <c r="D21" s="8" t="s">
        <v>912</v>
      </c>
      <c r="E21" s="7">
        <v>1</v>
      </c>
      <c r="F21" s="7">
        <v>1</v>
      </c>
      <c r="G21" s="7" t="s">
        <v>44</v>
      </c>
      <c r="H21" s="92" t="s">
        <v>671</v>
      </c>
      <c r="I21" s="9">
        <v>42840</v>
      </c>
      <c r="J21" s="7" t="s">
        <v>98</v>
      </c>
      <c r="K21" s="36"/>
    </row>
    <row r="22" spans="1:11" ht="39.75" customHeight="1">
      <c r="A22" s="12"/>
      <c r="B22" s="109" t="s">
        <v>914</v>
      </c>
      <c r="C22" s="109" t="s">
        <v>915</v>
      </c>
      <c r="D22" s="13" t="s">
        <v>916</v>
      </c>
      <c r="E22" s="12">
        <v>3</v>
      </c>
      <c r="F22" s="12">
        <v>1</v>
      </c>
      <c r="G22" s="12" t="s">
        <v>44</v>
      </c>
      <c r="H22" s="92" t="s">
        <v>671</v>
      </c>
      <c r="I22" s="14">
        <v>42840</v>
      </c>
      <c r="J22" s="56" t="s">
        <v>917</v>
      </c>
      <c r="K22" s="32"/>
    </row>
    <row r="23" spans="1:11" ht="39.75" customHeight="1">
      <c r="A23" s="12"/>
      <c r="B23" s="7" t="s">
        <v>919</v>
      </c>
      <c r="C23" s="7" t="s">
        <v>920</v>
      </c>
      <c r="D23" s="8" t="s">
        <v>921</v>
      </c>
      <c r="E23" s="7">
        <v>2</v>
      </c>
      <c r="F23" s="7">
        <v>1</v>
      </c>
      <c r="G23" s="7" t="s">
        <v>44</v>
      </c>
      <c r="H23" s="92" t="s">
        <v>671</v>
      </c>
      <c r="I23" s="9">
        <v>42840</v>
      </c>
      <c r="J23" s="7" t="s">
        <v>922</v>
      </c>
      <c r="K23" s="32"/>
    </row>
    <row r="24" spans="1:11" ht="39.75" customHeight="1">
      <c r="A24" s="131"/>
      <c r="B24" s="7" t="s">
        <v>668</v>
      </c>
      <c r="C24" s="7" t="s">
        <v>669</v>
      </c>
      <c r="D24" s="8" t="s">
        <v>670</v>
      </c>
      <c r="E24" s="7">
        <v>4</v>
      </c>
      <c r="F24" s="7">
        <v>1</v>
      </c>
      <c r="G24" s="7" t="s">
        <v>44</v>
      </c>
      <c r="H24" s="91" t="s">
        <v>671</v>
      </c>
      <c r="I24" s="14">
        <v>42840</v>
      </c>
      <c r="J24" s="7" t="s">
        <v>672</v>
      </c>
      <c r="K24" s="36" t="s">
        <v>673</v>
      </c>
    </row>
    <row r="25" spans="1:11" ht="39.75" customHeight="1">
      <c r="A25" s="12"/>
      <c r="B25" s="7" t="s">
        <v>61</v>
      </c>
      <c r="C25" s="7" t="s">
        <v>162</v>
      </c>
      <c r="D25" s="8" t="s">
        <v>163</v>
      </c>
      <c r="E25" s="7">
        <v>8</v>
      </c>
      <c r="F25" s="7">
        <v>2</v>
      </c>
      <c r="G25" s="7" t="s">
        <v>44</v>
      </c>
      <c r="H25" s="7" t="s">
        <v>97</v>
      </c>
      <c r="I25" s="9">
        <v>42840</v>
      </c>
      <c r="J25" s="7" t="s">
        <v>98</v>
      </c>
      <c r="K25" s="6"/>
    </row>
    <row r="26" spans="1:11" ht="39.75" customHeight="1">
      <c r="A26" s="12"/>
      <c r="B26" s="12" t="s">
        <v>167</v>
      </c>
      <c r="C26" s="12" t="s">
        <v>168</v>
      </c>
      <c r="D26" s="13" t="s">
        <v>169</v>
      </c>
      <c r="E26" s="12">
        <v>4</v>
      </c>
      <c r="F26" s="12">
        <v>1</v>
      </c>
      <c r="G26" s="12" t="s">
        <v>44</v>
      </c>
      <c r="H26" s="12" t="s">
        <v>97</v>
      </c>
      <c r="I26" s="14">
        <v>42840</v>
      </c>
      <c r="J26" s="14" t="s">
        <v>170</v>
      </c>
      <c r="K26" s="35" t="s">
        <v>171</v>
      </c>
    </row>
    <row r="27" spans="1:11" ht="39.75" customHeight="1">
      <c r="A27" s="131"/>
      <c r="B27" s="7" t="s">
        <v>185</v>
      </c>
      <c r="C27" s="7" t="s">
        <v>186</v>
      </c>
      <c r="D27" s="8" t="s">
        <v>187</v>
      </c>
      <c r="E27" s="7">
        <v>3</v>
      </c>
      <c r="F27" s="7">
        <v>1</v>
      </c>
      <c r="G27" s="7" t="s">
        <v>44</v>
      </c>
      <c r="H27" s="7" t="s">
        <v>97</v>
      </c>
      <c r="I27" s="9">
        <v>42840</v>
      </c>
      <c r="J27" s="7" t="s">
        <v>188</v>
      </c>
      <c r="K27" s="40"/>
    </row>
    <row r="28" spans="1:11" ht="39.75" customHeight="1">
      <c r="A28" s="12"/>
      <c r="B28" s="12" t="s">
        <v>194</v>
      </c>
      <c r="C28" s="12" t="s">
        <v>195</v>
      </c>
      <c r="D28" s="13" t="s">
        <v>196</v>
      </c>
      <c r="E28" s="12">
        <v>4</v>
      </c>
      <c r="F28" s="12">
        <v>1</v>
      </c>
      <c r="G28" s="12" t="s">
        <v>44</v>
      </c>
      <c r="H28" s="12" t="s">
        <v>97</v>
      </c>
      <c r="I28" s="14">
        <v>42840</v>
      </c>
      <c r="J28" s="12" t="s">
        <v>197</v>
      </c>
      <c r="K28" s="35" t="s">
        <v>198</v>
      </c>
    </row>
    <row r="29" spans="1:11" ht="39.75" customHeight="1">
      <c r="A29" s="12"/>
      <c r="B29" s="12" t="s">
        <v>213</v>
      </c>
      <c r="C29" s="12" t="s">
        <v>214</v>
      </c>
      <c r="D29" s="13" t="s">
        <v>215</v>
      </c>
      <c r="E29" s="12">
        <v>3</v>
      </c>
      <c r="F29" s="12">
        <v>1</v>
      </c>
      <c r="G29" s="12" t="s">
        <v>44</v>
      </c>
      <c r="H29" s="12" t="s">
        <v>97</v>
      </c>
      <c r="I29" s="14">
        <v>42840</v>
      </c>
      <c r="J29" s="14" t="s">
        <v>216</v>
      </c>
      <c r="K29" s="12" t="s">
        <v>1228</v>
      </c>
    </row>
    <row r="30" spans="1:11" ht="39.75" customHeight="1">
      <c r="A30" s="131"/>
      <c r="B30" s="32" t="s">
        <v>99</v>
      </c>
      <c r="C30" s="32" t="s">
        <v>1140</v>
      </c>
      <c r="D30" s="80" t="s">
        <v>1141</v>
      </c>
      <c r="E30" s="32">
        <v>3</v>
      </c>
      <c r="F30" s="32">
        <v>1</v>
      </c>
      <c r="G30" s="32" t="s">
        <v>44</v>
      </c>
      <c r="H30" s="32" t="s">
        <v>1042</v>
      </c>
      <c r="I30" s="33">
        <v>42840</v>
      </c>
      <c r="J30" s="33" t="s">
        <v>1142</v>
      </c>
      <c r="K30" s="72"/>
    </row>
    <row r="31" spans="1:11" ht="39.75" customHeight="1">
      <c r="A31" s="12"/>
      <c r="B31" s="7" t="s">
        <v>194</v>
      </c>
      <c r="C31" s="7" t="s">
        <v>1143</v>
      </c>
      <c r="D31" s="8" t="s">
        <v>1144</v>
      </c>
      <c r="E31" s="7">
        <v>6</v>
      </c>
      <c r="F31" s="7">
        <v>2</v>
      </c>
      <c r="G31" s="7" t="s">
        <v>44</v>
      </c>
      <c r="H31" s="7" t="s">
        <v>1042</v>
      </c>
      <c r="I31" s="9">
        <v>42840</v>
      </c>
      <c r="J31" s="7" t="s">
        <v>1145</v>
      </c>
      <c r="K31" s="64" t="s">
        <v>1146</v>
      </c>
    </row>
    <row r="32" spans="1:11" ht="39.75" customHeight="1">
      <c r="A32" s="12"/>
      <c r="B32" s="7" t="s">
        <v>1147</v>
      </c>
      <c r="C32" s="7" t="s">
        <v>1148</v>
      </c>
      <c r="D32" s="8" t="s">
        <v>1149</v>
      </c>
      <c r="E32" s="7">
        <v>9</v>
      </c>
      <c r="F32" s="7">
        <v>3</v>
      </c>
      <c r="G32" s="7" t="s">
        <v>44</v>
      </c>
      <c r="H32" s="7" t="s">
        <v>1042</v>
      </c>
      <c r="I32" s="9">
        <v>42840</v>
      </c>
      <c r="J32" s="7" t="s">
        <v>1150</v>
      </c>
      <c r="K32" s="36" t="s">
        <v>1151</v>
      </c>
    </row>
    <row r="33" spans="1:11" ht="39.75" customHeight="1">
      <c r="A33" s="12"/>
      <c r="B33" s="7" t="s">
        <v>61</v>
      </c>
      <c r="C33" s="7" t="s">
        <v>1152</v>
      </c>
      <c r="D33" s="8" t="s">
        <v>1153</v>
      </c>
      <c r="E33" s="7">
        <v>4</v>
      </c>
      <c r="F33" s="7">
        <v>1</v>
      </c>
      <c r="G33" s="7" t="s">
        <v>44</v>
      </c>
      <c r="H33" s="7" t="s">
        <v>1042</v>
      </c>
      <c r="I33" s="9">
        <v>42840</v>
      </c>
      <c r="J33" s="7" t="s">
        <v>98</v>
      </c>
      <c r="K33" s="6"/>
    </row>
    <row r="34" spans="1:11" ht="39.75" customHeight="1">
      <c r="A34" s="131"/>
      <c r="B34" s="35" t="s">
        <v>410</v>
      </c>
      <c r="C34" s="35">
        <v>100055</v>
      </c>
      <c r="D34" s="75" t="s">
        <v>619</v>
      </c>
      <c r="E34" s="12">
        <v>4</v>
      </c>
      <c r="F34" s="12">
        <v>2</v>
      </c>
      <c r="G34" s="12" t="s">
        <v>44</v>
      </c>
      <c r="H34" s="12" t="s">
        <v>538</v>
      </c>
      <c r="I34" s="14">
        <v>42840</v>
      </c>
      <c r="J34" s="12" t="s">
        <v>620</v>
      </c>
      <c r="K34" s="35" t="s">
        <v>203</v>
      </c>
    </row>
    <row r="35" spans="1:11" ht="39.75" customHeight="1">
      <c r="A35" s="12"/>
      <c r="B35" s="7" t="s">
        <v>99</v>
      </c>
      <c r="C35" s="7" t="s">
        <v>623</v>
      </c>
      <c r="D35" s="8" t="s">
        <v>624</v>
      </c>
      <c r="E35" s="7">
        <v>1</v>
      </c>
      <c r="F35" s="7">
        <v>1</v>
      </c>
      <c r="G35" s="7" t="s">
        <v>44</v>
      </c>
      <c r="H35" s="7" t="s">
        <v>538</v>
      </c>
      <c r="I35" s="9">
        <v>42840</v>
      </c>
      <c r="J35" s="7" t="s">
        <v>625</v>
      </c>
      <c r="K35" s="6"/>
    </row>
    <row r="36" spans="1:11" ht="39.75" customHeight="1">
      <c r="A36" s="12"/>
      <c r="B36" s="12" t="s">
        <v>639</v>
      </c>
      <c r="C36" s="7" t="s">
        <v>640</v>
      </c>
      <c r="D36" s="13" t="s">
        <v>641</v>
      </c>
      <c r="E36" s="12">
        <v>3</v>
      </c>
      <c r="F36" s="12">
        <v>1</v>
      </c>
      <c r="G36" s="12" t="s">
        <v>44</v>
      </c>
      <c r="H36" s="12" t="s">
        <v>538</v>
      </c>
      <c r="I36" s="14">
        <v>42840</v>
      </c>
      <c r="J36" s="12" t="s">
        <v>642</v>
      </c>
      <c r="K36" s="12" t="s">
        <v>643</v>
      </c>
    </row>
    <row r="37" spans="1:11" ht="39.75" customHeight="1">
      <c r="A37" s="131"/>
      <c r="B37" s="12" t="s">
        <v>639</v>
      </c>
      <c r="C37" s="12" t="s">
        <v>644</v>
      </c>
      <c r="D37" s="13" t="s">
        <v>645</v>
      </c>
      <c r="E37" s="12">
        <v>5</v>
      </c>
      <c r="F37" s="12">
        <v>2</v>
      </c>
      <c r="G37" s="12" t="s">
        <v>44</v>
      </c>
      <c r="H37" s="12" t="s">
        <v>538</v>
      </c>
      <c r="I37" s="14">
        <v>42840</v>
      </c>
      <c r="J37" s="14" t="s">
        <v>646</v>
      </c>
      <c r="K37" s="12" t="s">
        <v>647</v>
      </c>
    </row>
    <row r="38" spans="1:11" ht="39.75" customHeight="1">
      <c r="A38" s="12"/>
      <c r="B38" s="76" t="s">
        <v>626</v>
      </c>
      <c r="C38" s="7" t="s">
        <v>627</v>
      </c>
      <c r="D38" s="8" t="s">
        <v>628</v>
      </c>
      <c r="E38" s="7">
        <v>1</v>
      </c>
      <c r="F38" s="7">
        <v>1</v>
      </c>
      <c r="G38" s="7" t="s">
        <v>44</v>
      </c>
      <c r="H38" s="7" t="s">
        <v>538</v>
      </c>
      <c r="I38" s="9">
        <v>42840</v>
      </c>
      <c r="J38" s="7" t="s">
        <v>629</v>
      </c>
      <c r="K38" s="7" t="s">
        <v>630</v>
      </c>
    </row>
    <row r="39" spans="1:11" ht="39.75" customHeight="1">
      <c r="A39" s="131"/>
      <c r="B39" s="54" t="s">
        <v>156</v>
      </c>
      <c r="C39" s="26" t="s">
        <v>562</v>
      </c>
      <c r="D39" s="8" t="s">
        <v>563</v>
      </c>
      <c r="E39" s="7">
        <v>1</v>
      </c>
      <c r="F39" s="7">
        <v>0</v>
      </c>
      <c r="G39" s="7" t="s">
        <v>44</v>
      </c>
      <c r="H39" s="15"/>
      <c r="I39" s="15"/>
      <c r="J39" s="7"/>
      <c r="K39" s="6"/>
    </row>
    <row r="40" spans="1:11" ht="39.75" customHeight="1">
      <c r="A40" s="12"/>
      <c r="B40" s="7" t="s">
        <v>42</v>
      </c>
      <c r="C40" s="7">
        <v>100381</v>
      </c>
      <c r="D40" s="8" t="s">
        <v>43</v>
      </c>
      <c r="E40" s="7">
        <v>6</v>
      </c>
      <c r="F40" s="7">
        <v>0</v>
      </c>
      <c r="G40" s="7" t="s">
        <v>44</v>
      </c>
      <c r="H40" s="7" t="s">
        <v>40</v>
      </c>
      <c r="I40" s="9">
        <v>42840</v>
      </c>
      <c r="J40" s="14"/>
      <c r="K40" s="11"/>
    </row>
    <row r="41" spans="1:11" ht="39.75" customHeight="1">
      <c r="A41" s="12"/>
      <c r="B41" s="12" t="s">
        <v>45</v>
      </c>
      <c r="C41" s="12" t="s">
        <v>46</v>
      </c>
      <c r="D41" s="13" t="s">
        <v>47</v>
      </c>
      <c r="E41" s="12">
        <v>2</v>
      </c>
      <c r="F41" s="12">
        <v>0</v>
      </c>
      <c r="G41" s="12" t="s">
        <v>44</v>
      </c>
      <c r="H41" s="12" t="s">
        <v>40</v>
      </c>
      <c r="I41" s="14">
        <v>42840</v>
      </c>
      <c r="J41" s="14"/>
      <c r="K41" s="11"/>
    </row>
    <row r="42" spans="1:11" ht="39.75" customHeight="1">
      <c r="A42" s="12"/>
      <c r="B42" s="7" t="s">
        <v>367</v>
      </c>
      <c r="C42" s="7" t="s">
        <v>368</v>
      </c>
      <c r="D42" s="8" t="s">
        <v>369</v>
      </c>
      <c r="E42" s="7">
        <v>2</v>
      </c>
      <c r="F42" s="7">
        <v>1</v>
      </c>
      <c r="G42" s="7" t="s">
        <v>44</v>
      </c>
      <c r="H42" s="7" t="s">
        <v>313</v>
      </c>
      <c r="I42" s="9">
        <v>42840</v>
      </c>
      <c r="J42" s="7" t="s">
        <v>370</v>
      </c>
      <c r="K42" s="11"/>
    </row>
    <row r="43" spans="1:11" ht="39.75" customHeight="1">
      <c r="A43" s="131"/>
      <c r="B43" s="136"/>
      <c r="C43" s="136"/>
      <c r="D43" s="136"/>
      <c r="E43" s="137">
        <f>SUM(E4:E42)</f>
        <v>149</v>
      </c>
      <c r="F43" s="138"/>
      <c r="G43" s="139"/>
      <c r="H43" s="136"/>
      <c r="I43" s="140"/>
      <c r="J43" s="136"/>
      <c r="K43" s="141"/>
    </row>
    <row r="44" spans="1:11" ht="39.75" customHeight="1">
      <c r="A44" s="12"/>
      <c r="B44" s="7"/>
      <c r="C44" s="7"/>
      <c r="D44" s="8"/>
      <c r="E44" s="7"/>
      <c r="F44" s="7"/>
      <c r="G44" s="7"/>
      <c r="H44" s="7"/>
      <c r="I44" s="9"/>
      <c r="J44" s="7"/>
      <c r="K44" s="11"/>
    </row>
    <row r="45" spans="1:11" ht="39.75" customHeight="1">
      <c r="A45" s="12"/>
      <c r="B45" s="12"/>
      <c r="C45" s="12"/>
      <c r="D45" s="13"/>
      <c r="E45" s="12"/>
      <c r="F45" s="12"/>
      <c r="G45" s="12"/>
      <c r="H45" s="12"/>
      <c r="I45" s="14"/>
      <c r="J45" s="14"/>
      <c r="K45" s="11"/>
    </row>
    <row r="46" spans="1:11" ht="39.75" customHeight="1" thickBot="1">
      <c r="A46" s="82" t="s">
        <v>1229</v>
      </c>
      <c r="B46" s="132"/>
      <c r="C46" s="132"/>
      <c r="D46" s="133"/>
      <c r="E46" s="134"/>
      <c r="F46" s="135"/>
      <c r="G46" s="135"/>
      <c r="H46" s="135"/>
      <c r="I46" s="135"/>
      <c r="J46" s="135"/>
      <c r="K46" s="135"/>
    </row>
    <row r="47" spans="1:11" ht="39.75" customHeight="1" thickBot="1">
      <c r="A47" s="1" t="s">
        <v>0</v>
      </c>
      <c r="B47" s="2" t="s">
        <v>1</v>
      </c>
      <c r="C47" s="2" t="s">
        <v>2</v>
      </c>
      <c r="D47" s="3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2" t="s">
        <v>8</v>
      </c>
      <c r="J47" s="2" t="s">
        <v>9</v>
      </c>
      <c r="K47" s="4" t="s">
        <v>1227</v>
      </c>
    </row>
    <row r="48" spans="1:11" ht="39.75" customHeight="1">
      <c r="A48" s="12"/>
      <c r="B48" s="12" t="s">
        <v>61</v>
      </c>
      <c r="C48" s="12" t="s">
        <v>1097</v>
      </c>
      <c r="D48" s="13" t="s">
        <v>1098</v>
      </c>
      <c r="E48" s="12">
        <v>3</v>
      </c>
      <c r="F48" s="12">
        <v>1</v>
      </c>
      <c r="G48" s="34" t="s">
        <v>302</v>
      </c>
      <c r="H48" s="12" t="s">
        <v>1042</v>
      </c>
      <c r="I48" s="14">
        <v>42840</v>
      </c>
      <c r="J48" s="12" t="s">
        <v>98</v>
      </c>
      <c r="K48" s="11"/>
    </row>
    <row r="49" spans="1:11" ht="39.75" customHeight="1">
      <c r="A49" s="12"/>
      <c r="B49" s="7" t="s">
        <v>61</v>
      </c>
      <c r="C49" s="7" t="s">
        <v>1101</v>
      </c>
      <c r="D49" s="8" t="s">
        <v>1102</v>
      </c>
      <c r="E49" s="7">
        <v>4</v>
      </c>
      <c r="F49" s="7">
        <v>1</v>
      </c>
      <c r="G49" s="36" t="s">
        <v>302</v>
      </c>
      <c r="H49" s="7" t="s">
        <v>1042</v>
      </c>
      <c r="I49" s="9">
        <v>42840</v>
      </c>
      <c r="J49" s="7" t="s">
        <v>98</v>
      </c>
      <c r="K49" s="6"/>
    </row>
    <row r="50" spans="1:11" ht="39.75" customHeight="1">
      <c r="A50" s="12"/>
      <c r="B50" s="123" t="s">
        <v>295</v>
      </c>
      <c r="C50" s="12" t="s">
        <v>1104</v>
      </c>
      <c r="D50" s="13" t="s">
        <v>1105</v>
      </c>
      <c r="E50" s="12">
        <v>4</v>
      </c>
      <c r="F50" s="12">
        <v>1</v>
      </c>
      <c r="G50" s="35" t="s">
        <v>302</v>
      </c>
      <c r="H50" s="12" t="s">
        <v>1042</v>
      </c>
      <c r="I50" s="14">
        <v>42840</v>
      </c>
      <c r="J50" s="12" t="s">
        <v>1106</v>
      </c>
      <c r="K50" s="11"/>
    </row>
    <row r="51" spans="1:11" ht="39.75" customHeight="1">
      <c r="A51" s="131"/>
      <c r="B51" s="123" t="s">
        <v>295</v>
      </c>
      <c r="C51" s="7" t="s">
        <v>1108</v>
      </c>
      <c r="D51" s="8" t="s">
        <v>1105</v>
      </c>
      <c r="E51" s="7">
        <v>4</v>
      </c>
      <c r="F51" s="7">
        <v>1</v>
      </c>
      <c r="G51" s="36" t="s">
        <v>302</v>
      </c>
      <c r="H51" s="12" t="s">
        <v>1042</v>
      </c>
      <c r="I51" s="14">
        <v>42840</v>
      </c>
      <c r="J51" s="12" t="s">
        <v>1109</v>
      </c>
      <c r="K51" s="6"/>
    </row>
    <row r="52" spans="1:11" ht="39.75" customHeight="1">
      <c r="A52" s="131"/>
      <c r="B52" s="12" t="s">
        <v>61</v>
      </c>
      <c r="C52" s="7" t="s">
        <v>1110</v>
      </c>
      <c r="D52" s="8" t="s">
        <v>1111</v>
      </c>
      <c r="E52" s="7">
        <v>4</v>
      </c>
      <c r="F52" s="7">
        <v>1</v>
      </c>
      <c r="G52" s="36" t="s">
        <v>302</v>
      </c>
      <c r="H52" s="7" t="s">
        <v>1042</v>
      </c>
      <c r="I52" s="9">
        <v>42840</v>
      </c>
      <c r="J52" s="7" t="s">
        <v>98</v>
      </c>
      <c r="K52" s="6"/>
    </row>
    <row r="53" spans="1:11" ht="39.75" customHeight="1">
      <c r="A53" s="12"/>
      <c r="B53" s="12" t="s">
        <v>61</v>
      </c>
      <c r="C53" s="7" t="s">
        <v>1112</v>
      </c>
      <c r="D53" s="8" t="s">
        <v>1113</v>
      </c>
      <c r="E53" s="7">
        <v>2</v>
      </c>
      <c r="F53" s="7">
        <v>1</v>
      </c>
      <c r="G53" s="36" t="s">
        <v>302</v>
      </c>
      <c r="H53" s="7" t="s">
        <v>1042</v>
      </c>
      <c r="I53" s="9">
        <v>42840</v>
      </c>
      <c r="J53" s="7" t="s">
        <v>98</v>
      </c>
      <c r="K53" s="7"/>
    </row>
    <row r="54" spans="1:11" ht="39.75" customHeight="1">
      <c r="A54" s="12"/>
      <c r="B54" s="68" t="s">
        <v>612</v>
      </c>
      <c r="C54" s="68">
        <v>99323</v>
      </c>
      <c r="D54" s="8" t="s">
        <v>613</v>
      </c>
      <c r="E54" s="7">
        <v>1</v>
      </c>
      <c r="F54" s="7">
        <v>1</v>
      </c>
      <c r="G54" s="7" t="s">
        <v>302</v>
      </c>
      <c r="H54" s="7" t="s">
        <v>538</v>
      </c>
      <c r="I54" s="9">
        <v>42840</v>
      </c>
      <c r="J54" s="7" t="s">
        <v>614</v>
      </c>
      <c r="K54" s="7" t="s">
        <v>615</v>
      </c>
    </row>
    <row r="55" spans="1:11" ht="39.75" customHeight="1">
      <c r="A55" s="11">
        <v>21</v>
      </c>
      <c r="B55" s="71" t="s">
        <v>61</v>
      </c>
      <c r="C55" s="71" t="s">
        <v>651</v>
      </c>
      <c r="D55" s="7">
        <v>6316275669</v>
      </c>
      <c r="E55" s="7">
        <v>2</v>
      </c>
      <c r="F55" s="7">
        <v>1</v>
      </c>
      <c r="G55" s="7" t="s">
        <v>302</v>
      </c>
      <c r="H55" s="7" t="s">
        <v>538</v>
      </c>
      <c r="I55" s="9">
        <v>42840</v>
      </c>
      <c r="J55" s="7" t="s">
        <v>98</v>
      </c>
      <c r="K55" s="7"/>
    </row>
    <row r="56" spans="1:11" ht="39.75" customHeight="1">
      <c r="A56" s="12"/>
      <c r="B56" s="12"/>
      <c r="C56" s="12"/>
      <c r="D56" s="13"/>
      <c r="E56" s="747">
        <f>SUM(E48:E55)</f>
        <v>24</v>
      </c>
      <c r="F56" s="12"/>
      <c r="G56" s="12"/>
      <c r="H56" s="12"/>
      <c r="I56" s="14"/>
      <c r="J56" s="14"/>
      <c r="K56" s="11"/>
    </row>
    <row r="57" spans="1:11" ht="39.75" customHeight="1">
      <c r="A57" s="131"/>
      <c r="B57" s="136"/>
      <c r="C57" s="136"/>
      <c r="D57" s="136"/>
      <c r="E57" s="136"/>
      <c r="F57" s="138"/>
      <c r="G57" s="139"/>
      <c r="H57" s="136"/>
      <c r="I57" s="140"/>
      <c r="J57" s="136"/>
      <c r="K57" s="141"/>
    </row>
    <row r="58" spans="1:11" ht="39.75" customHeight="1">
      <c r="A58" s="131"/>
      <c r="B58" s="136"/>
      <c r="C58" s="136"/>
      <c r="D58" s="136"/>
      <c r="E58" s="136"/>
      <c r="F58" s="138"/>
      <c r="G58" s="139"/>
      <c r="H58" s="136"/>
      <c r="I58" s="140"/>
      <c r="J58" s="136"/>
      <c r="K58" s="141"/>
    </row>
    <row r="59" spans="1:11" ht="39.75" customHeight="1">
      <c r="A59" s="12"/>
      <c r="B59" s="12"/>
      <c r="C59" s="12"/>
      <c r="D59" s="13"/>
      <c r="E59" s="12"/>
      <c r="F59" s="12"/>
      <c r="G59" s="12"/>
      <c r="H59" s="12"/>
      <c r="I59" s="14"/>
      <c r="J59" s="14"/>
      <c r="K59" s="11"/>
    </row>
  </sheetData>
  <customSheetViews>
    <customSheetView guid="{C759DA04-481B-4648-B849-AC569BDA76D5}" topLeftCell="A11">
      <selection activeCell="D18" sqref="D18"/>
      <pageSetup paperSize="9" orientation="portrait"/>
    </customSheetView>
    <customSheetView guid="{8808FEDE-464C-4AEB-88B7-AB86B39BB0CB}" topLeftCell="A32">
      <selection activeCell="E43" sqref="E43"/>
      <pageSetup paperSize="9" orientation="portrait"/>
    </customSheetView>
    <customSheetView guid="{AEFE0F3B-A47A-4804-A56C-93DA9B79618C}" topLeftCell="A32">
      <selection activeCell="E43" sqref="E43"/>
      <pageSetup paperSize="9" orientation="portrait"/>
    </customSheetView>
    <customSheetView guid="{432A7839-3E0E-42E7-9C5A-01B75DE7F8FC}" topLeftCell="A11">
      <selection activeCell="D18" sqref="D18"/>
      <pageSetup paperSize="9" orientation="portrait"/>
    </customSheetView>
    <customSheetView guid="{33DCCE72-F997-4E94-9232-6B5DA6DC142C}" topLeftCell="A11">
      <selection activeCell="D18" sqref="D18"/>
      <pageSetup paperSize="9" orientation="portrait"/>
    </customSheetView>
  </customSheetViews>
  <phoneticPr fontId="9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/>
  </sheetViews>
  <sheetFormatPr baseColWidth="10" defaultColWidth="8.83203125" defaultRowHeight="14" x14ac:dyDescent="0"/>
  <sheetData>
    <row r="1" spans="1:18" ht="21">
      <c r="A1" s="446">
        <v>42840</v>
      </c>
      <c r="Q1" s="447"/>
      <c r="R1" s="447"/>
    </row>
    <row r="2" spans="1:18">
      <c r="Q2" s="447"/>
      <c r="R2" s="447"/>
    </row>
    <row r="3" spans="1:18" ht="23">
      <c r="A3" s="448" t="s">
        <v>1513</v>
      </c>
      <c r="Q3" s="447"/>
      <c r="R3" s="447"/>
    </row>
    <row r="4" spans="1:18" ht="15" thickBot="1">
      <c r="Q4" s="447"/>
      <c r="R4" s="447"/>
    </row>
    <row r="5" spans="1:18" ht="27">
      <c r="A5" s="449" t="s">
        <v>1514</v>
      </c>
      <c r="B5" s="450"/>
      <c r="C5" s="451"/>
      <c r="D5" s="452"/>
      <c r="E5" s="453"/>
      <c r="F5" s="453"/>
      <c r="G5" s="452"/>
      <c r="H5" s="453"/>
      <c r="I5" s="453"/>
      <c r="J5" s="454"/>
      <c r="K5" s="455"/>
      <c r="L5" s="456"/>
      <c r="M5" s="453"/>
      <c r="N5" s="453"/>
      <c r="O5" s="457" t="s">
        <v>1515</v>
      </c>
      <c r="P5" s="458"/>
      <c r="Q5" s="459"/>
      <c r="R5" s="460"/>
    </row>
    <row r="6" spans="1:18">
      <c r="A6" s="461" t="s">
        <v>1516</v>
      </c>
      <c r="B6" s="462" t="s">
        <v>1517</v>
      </c>
      <c r="C6" s="463" t="s">
        <v>1518</v>
      </c>
      <c r="D6" s="464" t="s">
        <v>1519</v>
      </c>
      <c r="E6" s="464" t="s">
        <v>1520</v>
      </c>
      <c r="F6" s="465" t="s">
        <v>1521</v>
      </c>
      <c r="G6" s="464" t="s">
        <v>1522</v>
      </c>
      <c r="H6" s="464" t="s">
        <v>1523</v>
      </c>
      <c r="I6" s="466" t="s">
        <v>1524</v>
      </c>
      <c r="J6" s="465" t="s">
        <v>1525</v>
      </c>
      <c r="K6" s="467" t="s">
        <v>1522</v>
      </c>
      <c r="L6" s="464" t="s">
        <v>1523</v>
      </c>
      <c r="M6" s="466" t="s">
        <v>1524</v>
      </c>
      <c r="N6" s="466" t="s">
        <v>1526</v>
      </c>
      <c r="O6" s="468" t="s">
        <v>1527</v>
      </c>
      <c r="P6" s="469" t="s">
        <v>1528</v>
      </c>
      <c r="Q6" s="468" t="s">
        <v>1529</v>
      </c>
      <c r="R6" s="470" t="s">
        <v>1530</v>
      </c>
    </row>
    <row r="7" spans="1:18" ht="21">
      <c r="A7" s="471" t="s">
        <v>1531</v>
      </c>
      <c r="B7" s="472"/>
      <c r="C7" s="473"/>
      <c r="D7" s="473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72"/>
      <c r="Q7" s="474"/>
      <c r="R7" s="475"/>
    </row>
    <row r="8" spans="1:18">
      <c r="A8" s="476" t="s">
        <v>1532</v>
      </c>
      <c r="B8" s="477" t="s">
        <v>1533</v>
      </c>
      <c r="C8" s="477">
        <v>2</v>
      </c>
      <c r="D8" s="478">
        <v>1</v>
      </c>
      <c r="E8" s="477" t="s">
        <v>1534</v>
      </c>
      <c r="F8" s="479">
        <v>42839</v>
      </c>
      <c r="G8" s="477" t="s">
        <v>1535</v>
      </c>
      <c r="H8" s="477" t="s">
        <v>1536</v>
      </c>
      <c r="I8" s="480">
        <v>0.6958333333333333</v>
      </c>
      <c r="J8" s="479">
        <v>42845</v>
      </c>
      <c r="K8" s="477" t="s">
        <v>1535</v>
      </c>
      <c r="L8" s="477" t="s">
        <v>1537</v>
      </c>
      <c r="M8" s="480">
        <v>0.83333333333333337</v>
      </c>
      <c r="N8" s="477" t="s">
        <v>1538</v>
      </c>
      <c r="O8" s="477" t="s">
        <v>1539</v>
      </c>
      <c r="P8" s="477" t="s">
        <v>1540</v>
      </c>
      <c r="Q8" s="481" t="s">
        <v>1362</v>
      </c>
      <c r="R8" s="482" t="s">
        <v>1541</v>
      </c>
    </row>
    <row r="9" spans="1:18" ht="96">
      <c r="A9" s="476" t="s">
        <v>1542</v>
      </c>
      <c r="B9" s="477" t="s">
        <v>1543</v>
      </c>
      <c r="C9" s="477">
        <v>2</v>
      </c>
      <c r="D9" s="478">
        <v>1</v>
      </c>
      <c r="E9" s="477" t="s">
        <v>1544</v>
      </c>
      <c r="F9" s="479">
        <v>42839</v>
      </c>
      <c r="G9" s="477" t="s">
        <v>1545</v>
      </c>
      <c r="H9" s="477" t="s">
        <v>1546</v>
      </c>
      <c r="I9" s="480">
        <v>0.72222222222222221</v>
      </c>
      <c r="J9" s="479">
        <v>42845</v>
      </c>
      <c r="K9" s="477" t="s">
        <v>51</v>
      </c>
      <c r="L9" s="477"/>
      <c r="M9" s="480"/>
      <c r="N9" s="477" t="s">
        <v>1538</v>
      </c>
      <c r="O9" s="483" t="s">
        <v>1547</v>
      </c>
      <c r="P9" s="483" t="s">
        <v>1548</v>
      </c>
      <c r="Q9" s="481" t="s">
        <v>1362</v>
      </c>
      <c r="R9" s="482" t="s">
        <v>1541</v>
      </c>
    </row>
    <row r="10" spans="1:18" ht="21">
      <c r="A10" s="471" t="s">
        <v>1549</v>
      </c>
      <c r="B10" s="472"/>
      <c r="C10" s="473"/>
      <c r="D10" s="473"/>
      <c r="E10" s="447"/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72"/>
      <c r="Q10" s="474"/>
      <c r="R10" s="475"/>
    </row>
    <row r="11" spans="1:18" ht="48">
      <c r="A11" s="476" t="s">
        <v>1550</v>
      </c>
      <c r="B11" s="477" t="s">
        <v>1551</v>
      </c>
      <c r="C11" s="477">
        <v>1</v>
      </c>
      <c r="D11" s="478">
        <v>0.1</v>
      </c>
      <c r="E11" s="477" t="s">
        <v>1552</v>
      </c>
      <c r="F11" s="479">
        <v>42839</v>
      </c>
      <c r="G11" s="477" t="s">
        <v>1545</v>
      </c>
      <c r="H11" s="477" t="s">
        <v>1553</v>
      </c>
      <c r="I11" s="480">
        <v>0.68333333333333324</v>
      </c>
      <c r="J11" s="479">
        <v>42846</v>
      </c>
      <c r="K11" s="477" t="s">
        <v>1545</v>
      </c>
      <c r="L11" s="477" t="s">
        <v>1554</v>
      </c>
      <c r="M11" s="480">
        <v>0.7909722222222223</v>
      </c>
      <c r="N11" s="477" t="s">
        <v>1555</v>
      </c>
      <c r="O11" s="477" t="s">
        <v>1556</v>
      </c>
      <c r="P11" s="483" t="s">
        <v>1557</v>
      </c>
      <c r="Q11" s="481" t="s">
        <v>1362</v>
      </c>
      <c r="R11" s="482" t="s">
        <v>1541</v>
      </c>
    </row>
    <row r="12" spans="1:18" ht="96">
      <c r="A12" s="476" t="s">
        <v>1558</v>
      </c>
      <c r="B12" s="477" t="s">
        <v>1559</v>
      </c>
      <c r="C12" s="477">
        <v>2</v>
      </c>
      <c r="D12" s="478">
        <v>1</v>
      </c>
      <c r="E12" s="477" t="s">
        <v>1560</v>
      </c>
      <c r="F12" s="479">
        <v>42839</v>
      </c>
      <c r="G12" s="477" t="s">
        <v>1535</v>
      </c>
      <c r="H12" s="477" t="s">
        <v>1561</v>
      </c>
      <c r="I12" s="480">
        <v>0.29166666666666669</v>
      </c>
      <c r="J12" s="479">
        <v>42847</v>
      </c>
      <c r="K12" s="477" t="s">
        <v>1535</v>
      </c>
      <c r="L12" s="477"/>
      <c r="M12" s="480"/>
      <c r="N12" s="477" t="s">
        <v>1562</v>
      </c>
      <c r="O12" s="477" t="s">
        <v>1563</v>
      </c>
      <c r="P12" s="483" t="s">
        <v>1564</v>
      </c>
      <c r="Q12" s="481" t="s">
        <v>1362</v>
      </c>
      <c r="R12" s="482" t="s">
        <v>1541</v>
      </c>
    </row>
    <row r="13" spans="1:18" ht="72">
      <c r="A13" s="476" t="s">
        <v>1565</v>
      </c>
      <c r="B13" s="477" t="s">
        <v>1566</v>
      </c>
      <c r="C13" s="477">
        <v>4</v>
      </c>
      <c r="D13" s="478">
        <v>1</v>
      </c>
      <c r="E13" s="477" t="s">
        <v>1560</v>
      </c>
      <c r="F13" s="479">
        <v>42839</v>
      </c>
      <c r="G13" s="477" t="s">
        <v>1535</v>
      </c>
      <c r="H13" s="477" t="s">
        <v>1567</v>
      </c>
      <c r="I13" s="480">
        <v>0.47222222222222227</v>
      </c>
      <c r="J13" s="479">
        <v>42847</v>
      </c>
      <c r="K13" s="477"/>
      <c r="L13" s="477"/>
      <c r="M13" s="480"/>
      <c r="N13" s="477" t="s">
        <v>1562</v>
      </c>
      <c r="O13" s="477" t="s">
        <v>1568</v>
      </c>
      <c r="P13" s="483" t="s">
        <v>1569</v>
      </c>
      <c r="Q13" s="481" t="s">
        <v>1362</v>
      </c>
      <c r="R13" s="482" t="s">
        <v>1541</v>
      </c>
    </row>
    <row r="14" spans="1:18">
      <c r="A14" s="484"/>
      <c r="B14" s="477"/>
      <c r="C14" s="485"/>
      <c r="D14" s="485"/>
      <c r="E14" s="486"/>
      <c r="F14" s="487"/>
      <c r="G14" s="486"/>
      <c r="H14" s="486"/>
      <c r="I14" s="488"/>
      <c r="J14" s="487"/>
      <c r="K14" s="486"/>
      <c r="L14" s="486"/>
      <c r="M14" s="488"/>
      <c r="N14" s="486"/>
      <c r="O14" s="489"/>
      <c r="P14" s="489"/>
      <c r="Q14" s="490"/>
      <c r="R14" s="491"/>
    </row>
    <row r="15" spans="1:18" ht="15" thickBot="1">
      <c r="A15" s="492" t="s">
        <v>1570</v>
      </c>
      <c r="B15" s="493"/>
      <c r="C15" s="494">
        <f>SUM(C8:C14)</f>
        <v>11</v>
      </c>
      <c r="D15" s="495">
        <f>SUM(D8:D14)</f>
        <v>4.0999999999999996</v>
      </c>
      <c r="E15" s="496"/>
      <c r="F15" s="497"/>
      <c r="G15" s="496"/>
      <c r="H15" s="496"/>
      <c r="I15" s="496"/>
      <c r="J15" s="497"/>
      <c r="K15" s="496"/>
      <c r="L15" s="496"/>
      <c r="M15" s="496"/>
      <c r="N15" s="496"/>
      <c r="O15" s="496"/>
      <c r="P15" s="496"/>
      <c r="Q15" s="498"/>
      <c r="R15" s="499"/>
    </row>
    <row r="16" spans="1:18" ht="15" thickBot="1"/>
    <row r="17" spans="1:18" ht="27">
      <c r="A17" s="449" t="s">
        <v>1571</v>
      </c>
      <c r="B17" s="450"/>
      <c r="C17" s="451"/>
      <c r="D17" s="452"/>
      <c r="E17" s="453"/>
      <c r="F17" s="453"/>
      <c r="G17" s="452"/>
      <c r="H17" s="453"/>
      <c r="I17" s="453"/>
      <c r="J17" s="454"/>
      <c r="K17" s="455"/>
      <c r="L17" s="456"/>
      <c r="M17" s="453"/>
      <c r="N17" s="453"/>
      <c r="O17" s="457" t="s">
        <v>1515</v>
      </c>
      <c r="P17" s="458"/>
      <c r="Q17" s="459"/>
      <c r="R17" s="460"/>
    </row>
    <row r="18" spans="1:18">
      <c r="A18" s="461" t="s">
        <v>1516</v>
      </c>
      <c r="B18" s="462" t="s">
        <v>1517</v>
      </c>
      <c r="C18" s="463" t="s">
        <v>1518</v>
      </c>
      <c r="D18" s="464" t="s">
        <v>1519</v>
      </c>
      <c r="E18" s="464" t="s">
        <v>1520</v>
      </c>
      <c r="F18" s="465" t="s">
        <v>1521</v>
      </c>
      <c r="G18" s="464" t="s">
        <v>1522</v>
      </c>
      <c r="H18" s="464" t="s">
        <v>1523</v>
      </c>
      <c r="I18" s="466" t="s">
        <v>1524</v>
      </c>
      <c r="J18" s="465" t="s">
        <v>1525</v>
      </c>
      <c r="K18" s="467" t="s">
        <v>1522</v>
      </c>
      <c r="L18" s="464" t="s">
        <v>1523</v>
      </c>
      <c r="M18" s="466" t="s">
        <v>1524</v>
      </c>
      <c r="N18" s="466" t="s">
        <v>1526</v>
      </c>
      <c r="O18" s="468" t="s">
        <v>1527</v>
      </c>
      <c r="P18" s="469" t="s">
        <v>1528</v>
      </c>
      <c r="Q18" s="468" t="s">
        <v>1529</v>
      </c>
      <c r="R18" s="470" t="s">
        <v>1530</v>
      </c>
    </row>
    <row r="19" spans="1:18" ht="21">
      <c r="A19" s="471" t="s">
        <v>1572</v>
      </c>
      <c r="B19" s="472"/>
      <c r="C19" s="473"/>
      <c r="D19" s="473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72"/>
      <c r="Q19" s="474"/>
      <c r="R19" s="475"/>
    </row>
    <row r="20" spans="1:18">
      <c r="A20" s="476" t="s">
        <v>1573</v>
      </c>
      <c r="B20" s="481" t="s">
        <v>1574</v>
      </c>
      <c r="C20" s="477">
        <v>5</v>
      </c>
      <c r="D20" s="478">
        <v>2</v>
      </c>
      <c r="E20" s="481" t="s">
        <v>1575</v>
      </c>
      <c r="F20" s="500">
        <v>42833</v>
      </c>
      <c r="G20" s="481" t="s">
        <v>1576</v>
      </c>
      <c r="H20" s="481" t="s">
        <v>1577</v>
      </c>
      <c r="I20" s="501">
        <v>0.44444444444444442</v>
      </c>
      <c r="J20" s="500">
        <v>42840</v>
      </c>
      <c r="K20" s="481" t="s">
        <v>1578</v>
      </c>
      <c r="L20" s="481"/>
      <c r="M20" s="501"/>
      <c r="N20" s="481" t="s">
        <v>1579</v>
      </c>
      <c r="O20" s="481"/>
      <c r="P20" s="481" t="s">
        <v>1580</v>
      </c>
      <c r="Q20" s="481" t="s">
        <v>1541</v>
      </c>
      <c r="R20" s="482" t="s">
        <v>1541</v>
      </c>
    </row>
    <row r="21" spans="1:18" ht="24">
      <c r="A21" s="476" t="s">
        <v>1581</v>
      </c>
      <c r="B21" s="477" t="s">
        <v>1582</v>
      </c>
      <c r="C21" s="477">
        <v>4</v>
      </c>
      <c r="D21" s="478">
        <v>1</v>
      </c>
      <c r="E21" s="477" t="s">
        <v>1583</v>
      </c>
      <c r="F21" s="479">
        <v>42833</v>
      </c>
      <c r="G21" s="477" t="s">
        <v>1535</v>
      </c>
      <c r="H21" s="477" t="s">
        <v>1584</v>
      </c>
      <c r="I21" s="480">
        <v>0.59375</v>
      </c>
      <c r="J21" s="479">
        <v>42840</v>
      </c>
      <c r="K21" s="477" t="s">
        <v>1535</v>
      </c>
      <c r="L21" s="477" t="s">
        <v>1585</v>
      </c>
      <c r="M21" s="480">
        <v>0.89236111111111116</v>
      </c>
      <c r="N21" s="483" t="s">
        <v>1579</v>
      </c>
      <c r="O21" s="483"/>
      <c r="P21" s="483" t="s">
        <v>1586</v>
      </c>
      <c r="Q21" s="481" t="s">
        <v>1541</v>
      </c>
      <c r="R21" s="482" t="s">
        <v>1541</v>
      </c>
    </row>
    <row r="22" spans="1:18" ht="96">
      <c r="A22" s="476" t="s">
        <v>1587</v>
      </c>
      <c r="B22" s="477" t="s">
        <v>1588</v>
      </c>
      <c r="C22" s="477">
        <v>3</v>
      </c>
      <c r="D22" s="478">
        <v>1</v>
      </c>
      <c r="E22" s="477" t="s">
        <v>1589</v>
      </c>
      <c r="F22" s="479">
        <v>42833</v>
      </c>
      <c r="G22" s="477" t="s">
        <v>1590</v>
      </c>
      <c r="H22" s="477"/>
      <c r="I22" s="480">
        <v>0.75</v>
      </c>
      <c r="J22" s="479">
        <v>42841</v>
      </c>
      <c r="K22" s="477"/>
      <c r="L22" s="477"/>
      <c r="M22" s="480"/>
      <c r="N22" s="483" t="s">
        <v>1591</v>
      </c>
      <c r="O22" s="483" t="s">
        <v>1592</v>
      </c>
      <c r="P22" s="483" t="s">
        <v>1593</v>
      </c>
      <c r="Q22" s="481" t="s">
        <v>1541</v>
      </c>
      <c r="R22" s="482" t="s">
        <v>1541</v>
      </c>
    </row>
    <row r="23" spans="1:18" ht="84">
      <c r="A23" s="476" t="s">
        <v>1594</v>
      </c>
      <c r="B23" s="477" t="s">
        <v>1595</v>
      </c>
      <c r="C23" s="477">
        <v>4</v>
      </c>
      <c r="D23" s="478">
        <v>2</v>
      </c>
      <c r="E23" s="477" t="s">
        <v>1596</v>
      </c>
      <c r="F23" s="479">
        <v>42833</v>
      </c>
      <c r="G23" s="477" t="s">
        <v>1535</v>
      </c>
      <c r="H23" s="477" t="s">
        <v>1597</v>
      </c>
      <c r="I23" s="480">
        <v>0.84027777777777779</v>
      </c>
      <c r="J23" s="479">
        <v>42841</v>
      </c>
      <c r="K23" s="477" t="s">
        <v>1535</v>
      </c>
      <c r="L23" s="477" t="s">
        <v>1598</v>
      </c>
      <c r="M23" s="480">
        <v>0.95486111111111116</v>
      </c>
      <c r="N23" s="483" t="s">
        <v>1591</v>
      </c>
      <c r="O23" s="483" t="s">
        <v>1599</v>
      </c>
      <c r="P23" s="502" t="s">
        <v>1600</v>
      </c>
      <c r="Q23" s="481" t="s">
        <v>1541</v>
      </c>
      <c r="R23" s="482" t="s">
        <v>1541</v>
      </c>
    </row>
    <row r="24" spans="1:18">
      <c r="A24" s="463" t="s">
        <v>1601</v>
      </c>
      <c r="B24" s="481" t="s">
        <v>1602</v>
      </c>
      <c r="C24" s="477">
        <v>2</v>
      </c>
      <c r="D24" s="478">
        <v>1</v>
      </c>
      <c r="E24" s="477" t="s">
        <v>1603</v>
      </c>
      <c r="F24" s="479">
        <v>42834</v>
      </c>
      <c r="G24" s="477" t="s">
        <v>51</v>
      </c>
      <c r="H24" s="477"/>
      <c r="I24" s="480">
        <v>0.29166666666666669</v>
      </c>
      <c r="J24" s="479">
        <v>42840</v>
      </c>
      <c r="K24" s="477"/>
      <c r="L24" s="477"/>
      <c r="M24" s="480"/>
      <c r="N24" s="477" t="s">
        <v>1604</v>
      </c>
      <c r="O24" s="477"/>
      <c r="P24" s="481">
        <v>9173616088</v>
      </c>
      <c r="Q24" s="481" t="s">
        <v>1541</v>
      </c>
      <c r="R24" s="482" t="s">
        <v>1541</v>
      </c>
    </row>
    <row r="25" spans="1:18" ht="108">
      <c r="A25" s="476" t="s">
        <v>1605</v>
      </c>
      <c r="B25" s="483" t="s">
        <v>1606</v>
      </c>
      <c r="C25" s="477">
        <v>6</v>
      </c>
      <c r="D25" s="478">
        <v>2</v>
      </c>
      <c r="E25" s="477" t="s">
        <v>1607</v>
      </c>
      <c r="F25" s="479">
        <v>42834</v>
      </c>
      <c r="G25" s="477" t="s">
        <v>51</v>
      </c>
      <c r="H25" s="477"/>
      <c r="I25" s="480">
        <v>0.29166666666666669</v>
      </c>
      <c r="J25" s="479">
        <v>42840</v>
      </c>
      <c r="K25" s="477"/>
      <c r="L25" s="477"/>
      <c r="M25" s="480"/>
      <c r="N25" s="477" t="s">
        <v>1604</v>
      </c>
      <c r="O25" s="483" t="s">
        <v>1608</v>
      </c>
      <c r="P25" s="477" t="s">
        <v>1609</v>
      </c>
      <c r="Q25" s="481" t="s">
        <v>1541</v>
      </c>
      <c r="R25" s="482" t="s">
        <v>1541</v>
      </c>
    </row>
    <row r="26" spans="1:18">
      <c r="A26" s="476" t="s">
        <v>1610</v>
      </c>
      <c r="B26" s="477" t="s">
        <v>1611</v>
      </c>
      <c r="C26" s="477">
        <v>2</v>
      </c>
      <c r="D26" s="478">
        <v>1</v>
      </c>
      <c r="E26" s="477" t="s">
        <v>1544</v>
      </c>
      <c r="F26" s="479">
        <v>42832</v>
      </c>
      <c r="G26" s="477" t="s">
        <v>1545</v>
      </c>
      <c r="H26" s="477" t="s">
        <v>1612</v>
      </c>
      <c r="I26" s="480">
        <v>0.73611111111111116</v>
      </c>
      <c r="J26" s="479">
        <v>42840</v>
      </c>
      <c r="K26" s="477"/>
      <c r="L26" s="477"/>
      <c r="M26" s="480"/>
      <c r="N26" s="477" t="s">
        <v>1613</v>
      </c>
      <c r="O26" s="477"/>
      <c r="P26" s="477" t="s">
        <v>1614</v>
      </c>
      <c r="Q26" s="477" t="s">
        <v>1365</v>
      </c>
      <c r="R26" s="482" t="s">
        <v>1541</v>
      </c>
    </row>
    <row r="27" spans="1:18">
      <c r="A27" s="476" t="s">
        <v>1615</v>
      </c>
      <c r="B27" s="477" t="s">
        <v>1616</v>
      </c>
      <c r="C27" s="477">
        <v>2</v>
      </c>
      <c r="D27" s="478">
        <v>1</v>
      </c>
      <c r="E27" s="477" t="s">
        <v>1617</v>
      </c>
      <c r="F27" s="479">
        <v>42832</v>
      </c>
      <c r="G27" s="477" t="s">
        <v>1535</v>
      </c>
      <c r="H27" s="477" t="s">
        <v>1618</v>
      </c>
      <c r="I27" s="480">
        <v>0.8340277777777777</v>
      </c>
      <c r="J27" s="479">
        <v>42840</v>
      </c>
      <c r="K27" s="477" t="s">
        <v>1535</v>
      </c>
      <c r="L27" s="477" t="s">
        <v>1619</v>
      </c>
      <c r="M27" s="480">
        <v>0.95486111111111116</v>
      </c>
      <c r="N27" s="477" t="s">
        <v>1613</v>
      </c>
      <c r="O27" s="477"/>
      <c r="P27" s="477" t="s">
        <v>1620</v>
      </c>
      <c r="Q27" s="477" t="s">
        <v>1365</v>
      </c>
      <c r="R27" s="482" t="s">
        <v>1541</v>
      </c>
    </row>
    <row r="28" spans="1:18">
      <c r="A28" s="503"/>
      <c r="B28" s="486"/>
      <c r="C28" s="486"/>
      <c r="D28" s="504"/>
      <c r="E28" s="486"/>
      <c r="F28" s="487"/>
      <c r="G28" s="486"/>
      <c r="H28" s="486"/>
      <c r="I28" s="488"/>
      <c r="J28" s="487"/>
      <c r="K28" s="486"/>
      <c r="L28" s="486"/>
      <c r="M28" s="488"/>
      <c r="N28" s="486"/>
      <c r="O28" s="486"/>
      <c r="P28" s="486"/>
      <c r="Q28" s="486"/>
      <c r="R28" s="505"/>
    </row>
    <row r="29" spans="1:18" ht="15" thickBot="1">
      <c r="A29" s="492" t="s">
        <v>1570</v>
      </c>
      <c r="B29" s="493"/>
      <c r="C29" s="494">
        <f>SUM(C20:C27)</f>
        <v>28</v>
      </c>
      <c r="D29" s="495">
        <f>SUM(D20:D27)</f>
        <v>11</v>
      </c>
      <c r="E29" s="496"/>
      <c r="F29" s="497"/>
      <c r="G29" s="496"/>
      <c r="H29" s="496"/>
      <c r="I29" s="496"/>
      <c r="J29" s="497"/>
      <c r="K29" s="496"/>
      <c r="L29" s="496"/>
      <c r="M29" s="496"/>
      <c r="N29" s="496"/>
      <c r="O29" s="496"/>
      <c r="P29" s="496"/>
      <c r="Q29" s="498"/>
      <c r="R29" s="499"/>
    </row>
    <row r="31" spans="1:18" ht="23">
      <c r="A31" s="448" t="s">
        <v>1621</v>
      </c>
      <c r="Q31" s="447"/>
      <c r="R31" s="447"/>
    </row>
    <row r="32" spans="1:18" ht="15" thickBot="1">
      <c r="Q32" s="447"/>
      <c r="R32" s="447"/>
    </row>
    <row r="33" spans="1:18" ht="27">
      <c r="A33" s="449" t="s">
        <v>1622</v>
      </c>
      <c r="B33" s="450"/>
      <c r="C33" s="451"/>
      <c r="D33" s="452"/>
      <c r="E33" s="453"/>
      <c r="F33" s="453"/>
      <c r="G33" s="452"/>
      <c r="H33" s="453"/>
      <c r="I33" s="453"/>
      <c r="J33" s="454"/>
      <c r="K33" s="455"/>
      <c r="L33" s="456"/>
      <c r="M33" s="453"/>
      <c r="N33" s="453"/>
      <c r="O33" s="457" t="s">
        <v>1515</v>
      </c>
      <c r="P33" s="458"/>
      <c r="Q33" s="459"/>
      <c r="R33" s="460"/>
    </row>
    <row r="34" spans="1:18">
      <c r="A34" s="461" t="s">
        <v>1516</v>
      </c>
      <c r="B34" s="462" t="s">
        <v>1517</v>
      </c>
      <c r="C34" s="463" t="s">
        <v>1518</v>
      </c>
      <c r="D34" s="464" t="s">
        <v>1519</v>
      </c>
      <c r="E34" s="464" t="s">
        <v>1520</v>
      </c>
      <c r="F34" s="465" t="s">
        <v>1521</v>
      </c>
      <c r="G34" s="464" t="s">
        <v>1522</v>
      </c>
      <c r="H34" s="464" t="s">
        <v>1523</v>
      </c>
      <c r="I34" s="466" t="s">
        <v>1524</v>
      </c>
      <c r="J34" s="465" t="s">
        <v>1525</v>
      </c>
      <c r="K34" s="467" t="s">
        <v>1522</v>
      </c>
      <c r="L34" s="464" t="s">
        <v>1523</v>
      </c>
      <c r="M34" s="466" t="s">
        <v>1524</v>
      </c>
      <c r="N34" s="466" t="s">
        <v>1526</v>
      </c>
      <c r="O34" s="468" t="s">
        <v>1527</v>
      </c>
      <c r="P34" s="469" t="s">
        <v>1528</v>
      </c>
      <c r="Q34" s="468" t="s">
        <v>1529</v>
      </c>
      <c r="R34" s="470" t="s">
        <v>1530</v>
      </c>
    </row>
    <row r="35" spans="1:18" ht="21">
      <c r="A35" s="471" t="s">
        <v>1623</v>
      </c>
      <c r="B35" s="472"/>
      <c r="C35" s="473"/>
      <c r="D35" s="473"/>
      <c r="E35" s="447"/>
      <c r="F35" s="447"/>
      <c r="G35" s="447"/>
      <c r="H35" s="447"/>
      <c r="I35" s="447"/>
      <c r="J35" s="447"/>
      <c r="K35" s="447"/>
      <c r="L35" s="447"/>
      <c r="M35" s="447"/>
      <c r="N35" s="447"/>
      <c r="O35" s="447"/>
      <c r="P35" s="472"/>
      <c r="Q35" s="474"/>
      <c r="R35" s="475"/>
    </row>
    <row r="36" spans="1:18">
      <c r="A36" s="476" t="s">
        <v>1624</v>
      </c>
      <c r="B36" s="477" t="s">
        <v>1625</v>
      </c>
      <c r="C36" s="477">
        <v>2</v>
      </c>
      <c r="D36" s="478">
        <v>1</v>
      </c>
      <c r="E36" s="477" t="s">
        <v>1626</v>
      </c>
      <c r="F36" s="479">
        <v>42834</v>
      </c>
      <c r="G36" s="477" t="s">
        <v>1576</v>
      </c>
      <c r="H36" s="477" t="s">
        <v>1627</v>
      </c>
      <c r="I36" s="480">
        <v>0.61805555555555558</v>
      </c>
      <c r="J36" s="479">
        <v>42840</v>
      </c>
      <c r="K36" s="477" t="s">
        <v>1535</v>
      </c>
      <c r="L36" s="477" t="s">
        <v>1628</v>
      </c>
      <c r="M36" s="480">
        <v>0.80902777777777779</v>
      </c>
      <c r="N36" s="477" t="s">
        <v>1629</v>
      </c>
      <c r="O36" s="477"/>
      <c r="P36" s="477" t="s">
        <v>1630</v>
      </c>
      <c r="Q36" s="477" t="s">
        <v>1365</v>
      </c>
      <c r="R36" s="482" t="s">
        <v>1365</v>
      </c>
    </row>
    <row r="37" spans="1:18">
      <c r="A37" s="476" t="s">
        <v>1631</v>
      </c>
      <c r="B37" s="477" t="s">
        <v>1632</v>
      </c>
      <c r="C37" s="477">
        <v>3</v>
      </c>
      <c r="D37" s="478">
        <v>1</v>
      </c>
      <c r="E37" s="477" t="s">
        <v>1544</v>
      </c>
      <c r="F37" s="479">
        <v>42834</v>
      </c>
      <c r="G37" s="477" t="s">
        <v>1535</v>
      </c>
      <c r="H37" s="477" t="s">
        <v>1633</v>
      </c>
      <c r="I37" s="480">
        <v>0.77777777777777779</v>
      </c>
      <c r="J37" s="479">
        <v>42840</v>
      </c>
      <c r="K37" s="477" t="s">
        <v>1535</v>
      </c>
      <c r="L37" s="477" t="s">
        <v>1634</v>
      </c>
      <c r="M37" s="480">
        <v>0.80902777777777779</v>
      </c>
      <c r="N37" s="477" t="s">
        <v>1629</v>
      </c>
      <c r="O37" s="477"/>
      <c r="P37" s="477" t="s">
        <v>1635</v>
      </c>
      <c r="Q37" s="477" t="s">
        <v>1365</v>
      </c>
      <c r="R37" s="482" t="s">
        <v>1365</v>
      </c>
    </row>
    <row r="38" spans="1:18">
      <c r="A38" s="506" t="s">
        <v>1636</v>
      </c>
      <c r="B38" s="477" t="s">
        <v>1637</v>
      </c>
      <c r="C38" s="477">
        <v>2</v>
      </c>
      <c r="D38" s="478">
        <v>1</v>
      </c>
      <c r="E38" s="477" t="s">
        <v>1638</v>
      </c>
      <c r="F38" s="479">
        <v>42834</v>
      </c>
      <c r="G38" s="477" t="s">
        <v>1639</v>
      </c>
      <c r="H38" s="477"/>
      <c r="I38" s="480"/>
      <c r="J38" s="479">
        <v>42840</v>
      </c>
      <c r="K38" s="477" t="s">
        <v>1640</v>
      </c>
      <c r="L38" s="477"/>
      <c r="M38" s="480"/>
      <c r="N38" s="477" t="s">
        <v>1641</v>
      </c>
      <c r="O38" s="477" t="s">
        <v>1642</v>
      </c>
      <c r="P38" s="477" t="s">
        <v>1643</v>
      </c>
      <c r="Q38" s="477" t="s">
        <v>1365</v>
      </c>
      <c r="R38" s="482" t="s">
        <v>1365</v>
      </c>
    </row>
    <row r="39" spans="1:18">
      <c r="A39" s="476" t="s">
        <v>1644</v>
      </c>
      <c r="B39" s="477" t="s">
        <v>1645</v>
      </c>
      <c r="C39" s="477">
        <v>4</v>
      </c>
      <c r="D39" s="477">
        <v>2</v>
      </c>
      <c r="E39" s="477" t="s">
        <v>1646</v>
      </c>
      <c r="F39" s="479">
        <v>42835</v>
      </c>
      <c r="G39" s="477" t="s">
        <v>1640</v>
      </c>
      <c r="H39" s="507"/>
      <c r="I39" s="480">
        <v>0.54166666666666663</v>
      </c>
      <c r="J39" s="479">
        <v>42840</v>
      </c>
      <c r="K39" s="507"/>
      <c r="L39" s="507"/>
      <c r="M39" s="507"/>
      <c r="N39" s="508" t="s">
        <v>1647</v>
      </c>
      <c r="O39" s="508"/>
      <c r="P39" s="508" t="s">
        <v>1648</v>
      </c>
      <c r="Q39" s="477" t="s">
        <v>1365</v>
      </c>
      <c r="R39" s="482" t="s">
        <v>1365</v>
      </c>
    </row>
    <row r="40" spans="1:18" ht="288">
      <c r="A40" s="476" t="s">
        <v>1649</v>
      </c>
      <c r="B40" s="477" t="s">
        <v>1650</v>
      </c>
      <c r="C40" s="477">
        <v>8</v>
      </c>
      <c r="D40" s="477">
        <v>3</v>
      </c>
      <c r="E40" s="477" t="s">
        <v>1544</v>
      </c>
      <c r="F40" s="479">
        <v>42835</v>
      </c>
      <c r="G40" s="477" t="s">
        <v>1640</v>
      </c>
      <c r="H40" s="507"/>
      <c r="I40" s="480">
        <v>0.54166666666666663</v>
      </c>
      <c r="J40" s="479">
        <v>42840</v>
      </c>
      <c r="K40" s="507"/>
      <c r="L40" s="507"/>
      <c r="M40" s="507"/>
      <c r="N40" s="509" t="s">
        <v>1647</v>
      </c>
      <c r="O40" s="509"/>
      <c r="P40" s="509" t="s">
        <v>1651</v>
      </c>
      <c r="Q40" s="477" t="s">
        <v>1365</v>
      </c>
      <c r="R40" s="482" t="s">
        <v>1365</v>
      </c>
    </row>
    <row r="41" spans="1:18" ht="48">
      <c r="A41" s="510" t="s">
        <v>1652</v>
      </c>
      <c r="B41" s="477" t="s">
        <v>1653</v>
      </c>
      <c r="C41" s="477">
        <v>6</v>
      </c>
      <c r="D41" s="478">
        <v>2</v>
      </c>
      <c r="E41" s="477" t="s">
        <v>1654</v>
      </c>
      <c r="F41" s="479">
        <v>42835</v>
      </c>
      <c r="G41" s="477" t="s">
        <v>1655</v>
      </c>
      <c r="H41" s="477"/>
      <c r="I41" s="480">
        <v>0.36458333333333331</v>
      </c>
      <c r="J41" s="479">
        <v>42840</v>
      </c>
      <c r="K41" s="477"/>
      <c r="L41" s="477"/>
      <c r="M41" s="480"/>
      <c r="N41" s="477" t="s">
        <v>1656</v>
      </c>
      <c r="O41" s="477"/>
      <c r="P41" s="483" t="s">
        <v>1657</v>
      </c>
      <c r="Q41" s="477" t="s">
        <v>1365</v>
      </c>
      <c r="R41" s="482" t="s">
        <v>1365</v>
      </c>
    </row>
    <row r="42" spans="1:18">
      <c r="A42" s="506" t="s">
        <v>1658</v>
      </c>
      <c r="B42" s="477" t="s">
        <v>1659</v>
      </c>
      <c r="C42" s="511">
        <v>4</v>
      </c>
      <c r="D42" s="511">
        <v>1</v>
      </c>
      <c r="E42" s="477" t="s">
        <v>1660</v>
      </c>
      <c r="F42" s="479">
        <v>42836</v>
      </c>
      <c r="G42" s="477" t="s">
        <v>1661</v>
      </c>
      <c r="H42" s="512"/>
      <c r="I42" s="480">
        <v>0.28125</v>
      </c>
      <c r="J42" s="479">
        <v>42840</v>
      </c>
      <c r="K42" s="507"/>
      <c r="L42" s="507"/>
      <c r="M42" s="507"/>
      <c r="N42" s="513" t="s">
        <v>1662</v>
      </c>
      <c r="O42" s="513"/>
      <c r="P42" s="513" t="s">
        <v>1663</v>
      </c>
      <c r="Q42" s="477" t="s">
        <v>1365</v>
      </c>
      <c r="R42" s="482" t="s">
        <v>1365</v>
      </c>
    </row>
    <row r="43" spans="1:18" ht="24">
      <c r="A43" s="506" t="s">
        <v>1664</v>
      </c>
      <c r="B43" s="477" t="s">
        <v>1665</v>
      </c>
      <c r="C43" s="477">
        <v>2</v>
      </c>
      <c r="D43" s="477">
        <v>1</v>
      </c>
      <c r="E43" s="477" t="s">
        <v>1666</v>
      </c>
      <c r="F43" s="479">
        <v>42836</v>
      </c>
      <c r="G43" s="477" t="s">
        <v>1661</v>
      </c>
      <c r="H43" s="512"/>
      <c r="I43" s="480">
        <v>0.28125</v>
      </c>
      <c r="J43" s="479">
        <v>42840</v>
      </c>
      <c r="K43" s="477" t="s">
        <v>1667</v>
      </c>
      <c r="L43" s="507"/>
      <c r="M43" s="507"/>
      <c r="N43" s="514" t="s">
        <v>1662</v>
      </c>
      <c r="O43" s="514" t="s">
        <v>1668</v>
      </c>
      <c r="P43" s="514"/>
      <c r="Q43" s="477" t="s">
        <v>1365</v>
      </c>
      <c r="R43" s="482" t="s">
        <v>1365</v>
      </c>
    </row>
    <row r="44" spans="1:18">
      <c r="A44" s="506" t="s">
        <v>1669</v>
      </c>
      <c r="B44" s="477" t="s">
        <v>1670</v>
      </c>
      <c r="C44" s="477">
        <v>4</v>
      </c>
      <c r="D44" s="477">
        <v>1</v>
      </c>
      <c r="E44" s="477" t="s">
        <v>1544</v>
      </c>
      <c r="F44" s="479">
        <v>42836</v>
      </c>
      <c r="G44" s="477" t="s">
        <v>1661</v>
      </c>
      <c r="H44" s="512"/>
      <c r="I44" s="480">
        <v>0.28125</v>
      </c>
      <c r="J44" s="479">
        <v>42840</v>
      </c>
      <c r="K44" s="507"/>
      <c r="L44" s="507"/>
      <c r="M44" s="507"/>
      <c r="N44" s="513" t="s">
        <v>1662</v>
      </c>
      <c r="O44" s="513"/>
      <c r="P44" s="513" t="s">
        <v>1671</v>
      </c>
      <c r="Q44" s="477" t="s">
        <v>1365</v>
      </c>
      <c r="R44" s="482" t="s">
        <v>1365</v>
      </c>
    </row>
    <row r="45" spans="1:18" ht="48">
      <c r="A45" s="506" t="s">
        <v>1672</v>
      </c>
      <c r="B45" s="477" t="s">
        <v>1673</v>
      </c>
      <c r="C45" s="477">
        <v>7</v>
      </c>
      <c r="D45" s="477">
        <v>3</v>
      </c>
      <c r="E45" s="477" t="s">
        <v>1674</v>
      </c>
      <c r="F45" s="479">
        <v>42836</v>
      </c>
      <c r="G45" s="477" t="s">
        <v>1661</v>
      </c>
      <c r="H45" s="477"/>
      <c r="I45" s="480">
        <v>0.28125</v>
      </c>
      <c r="J45" s="479">
        <v>42840</v>
      </c>
      <c r="K45" s="477"/>
      <c r="L45" s="477"/>
      <c r="M45" s="480"/>
      <c r="N45" s="513" t="s">
        <v>1662</v>
      </c>
      <c r="O45" s="514" t="s">
        <v>1675</v>
      </c>
      <c r="P45" s="513" t="s">
        <v>1676</v>
      </c>
      <c r="Q45" s="477" t="s">
        <v>1365</v>
      </c>
      <c r="R45" s="482" t="s">
        <v>1365</v>
      </c>
    </row>
    <row r="46" spans="1:18">
      <c r="A46" s="506" t="s">
        <v>1677</v>
      </c>
      <c r="B46" s="477" t="s">
        <v>1678</v>
      </c>
      <c r="C46" s="477">
        <v>2</v>
      </c>
      <c r="D46" s="478">
        <v>1</v>
      </c>
      <c r="E46" s="477" t="s">
        <v>185</v>
      </c>
      <c r="F46" s="479">
        <v>42834</v>
      </c>
      <c r="G46" s="477" t="s">
        <v>1639</v>
      </c>
      <c r="H46" s="477"/>
      <c r="I46" s="480"/>
      <c r="J46" s="479">
        <v>42840</v>
      </c>
      <c r="K46" s="477" t="s">
        <v>1667</v>
      </c>
      <c r="L46" s="477"/>
      <c r="M46" s="480"/>
      <c r="N46" s="477" t="s">
        <v>1641</v>
      </c>
      <c r="O46" s="477" t="s">
        <v>1642</v>
      </c>
      <c r="P46" s="477" t="s">
        <v>1679</v>
      </c>
      <c r="Q46" s="481" t="s">
        <v>1541</v>
      </c>
      <c r="R46" s="482" t="s">
        <v>1365</v>
      </c>
    </row>
    <row r="47" spans="1:18">
      <c r="A47" s="515"/>
      <c r="B47" s="490"/>
      <c r="C47" s="490"/>
      <c r="D47" s="490"/>
      <c r="E47" s="516"/>
      <c r="F47" s="517"/>
      <c r="G47" s="516"/>
      <c r="H47" s="516"/>
      <c r="I47" s="518"/>
      <c r="J47" s="517"/>
      <c r="K47" s="516"/>
      <c r="L47" s="516"/>
      <c r="M47" s="518"/>
      <c r="N47" s="516"/>
      <c r="O47" s="516"/>
      <c r="P47" s="519"/>
      <c r="Q47" s="490"/>
      <c r="R47" s="491"/>
    </row>
    <row r="48" spans="1:18" ht="15" thickBot="1">
      <c r="A48" s="492" t="s">
        <v>1570</v>
      </c>
      <c r="B48" s="493"/>
      <c r="C48" s="494">
        <f>SUM(C36:C47)</f>
        <v>44</v>
      </c>
      <c r="D48" s="495">
        <f>SUM(D36:D47)</f>
        <v>17</v>
      </c>
      <c r="E48" s="496"/>
      <c r="F48" s="497"/>
      <c r="G48" s="496"/>
      <c r="H48" s="496"/>
      <c r="I48" s="496"/>
      <c r="J48" s="497"/>
      <c r="K48" s="496"/>
      <c r="L48" s="496"/>
      <c r="M48" s="496"/>
      <c r="N48" s="496"/>
      <c r="O48" s="496"/>
      <c r="P48" s="496"/>
      <c r="Q48" s="498"/>
      <c r="R48" s="499"/>
    </row>
    <row r="50" spans="1:18" ht="23">
      <c r="A50" s="448" t="s">
        <v>1680</v>
      </c>
    </row>
    <row r="51" spans="1:18" ht="15" thickBot="1"/>
    <row r="52" spans="1:18" ht="27">
      <c r="A52" s="449" t="s">
        <v>1681</v>
      </c>
      <c r="B52" s="450"/>
      <c r="C52" s="451"/>
      <c r="D52" s="452"/>
      <c r="E52" s="453"/>
      <c r="F52" s="453"/>
      <c r="G52" s="452"/>
      <c r="H52" s="453"/>
      <c r="I52" s="453"/>
      <c r="J52" s="454"/>
      <c r="K52" s="455"/>
      <c r="L52" s="456"/>
      <c r="M52" s="453"/>
      <c r="N52" s="453"/>
      <c r="O52" s="520"/>
      <c r="P52" s="458"/>
      <c r="Q52" s="459"/>
      <c r="R52" s="460"/>
    </row>
    <row r="53" spans="1:18">
      <c r="A53" s="461" t="s">
        <v>1516</v>
      </c>
      <c r="B53" s="462" t="s">
        <v>1517</v>
      </c>
      <c r="C53" s="463" t="s">
        <v>1518</v>
      </c>
      <c r="D53" s="464" t="s">
        <v>1519</v>
      </c>
      <c r="E53" s="464" t="s">
        <v>1520</v>
      </c>
      <c r="F53" s="465" t="s">
        <v>1521</v>
      </c>
      <c r="G53" s="464" t="s">
        <v>1522</v>
      </c>
      <c r="H53" s="464" t="s">
        <v>1523</v>
      </c>
      <c r="I53" s="466" t="s">
        <v>1524</v>
      </c>
      <c r="J53" s="465" t="s">
        <v>1525</v>
      </c>
      <c r="K53" s="467" t="s">
        <v>1522</v>
      </c>
      <c r="L53" s="464" t="s">
        <v>1523</v>
      </c>
      <c r="M53" s="466" t="s">
        <v>1524</v>
      </c>
      <c r="N53" s="466" t="s">
        <v>1526</v>
      </c>
      <c r="O53" s="468" t="s">
        <v>1527</v>
      </c>
      <c r="P53" s="469" t="s">
        <v>1528</v>
      </c>
      <c r="Q53" s="468" t="s">
        <v>1529</v>
      </c>
      <c r="R53" s="470" t="s">
        <v>1530</v>
      </c>
    </row>
    <row r="54" spans="1:18" ht="21">
      <c r="A54" s="471" t="s">
        <v>1682</v>
      </c>
      <c r="B54" s="472"/>
      <c r="C54" s="473"/>
      <c r="D54" s="473"/>
      <c r="E54" s="447"/>
      <c r="F54" s="447"/>
      <c r="G54" s="447"/>
      <c r="H54" s="447"/>
      <c r="I54" s="447"/>
      <c r="J54" s="447"/>
      <c r="K54" s="447"/>
      <c r="L54" s="447"/>
      <c r="M54" s="447"/>
      <c r="N54" s="447"/>
      <c r="O54" s="447"/>
      <c r="P54" s="472"/>
      <c r="Q54" s="474"/>
      <c r="R54" s="475"/>
    </row>
    <row r="55" spans="1:18">
      <c r="A55" s="476" t="s">
        <v>1683</v>
      </c>
      <c r="B55" s="477" t="s">
        <v>1684</v>
      </c>
      <c r="C55" s="477">
        <v>4</v>
      </c>
      <c r="D55" s="478">
        <v>2</v>
      </c>
      <c r="E55" s="477" t="s">
        <v>1685</v>
      </c>
      <c r="F55" s="479">
        <v>42839</v>
      </c>
      <c r="G55" s="477" t="s">
        <v>1535</v>
      </c>
      <c r="H55" s="477" t="s">
        <v>1686</v>
      </c>
      <c r="I55" s="480">
        <v>0.79861111111111116</v>
      </c>
      <c r="J55" s="479">
        <v>42847</v>
      </c>
      <c r="K55" s="477" t="s">
        <v>51</v>
      </c>
      <c r="L55" s="477"/>
      <c r="M55" s="480"/>
      <c r="N55" s="477" t="s">
        <v>1687</v>
      </c>
      <c r="O55" s="477"/>
      <c r="P55" s="477" t="s">
        <v>1688</v>
      </c>
      <c r="Q55" s="481" t="s">
        <v>1362</v>
      </c>
      <c r="R55" s="521" t="s">
        <v>1689</v>
      </c>
    </row>
    <row r="56" spans="1:18" ht="48">
      <c r="A56" s="476" t="s">
        <v>1690</v>
      </c>
      <c r="B56" s="477" t="s">
        <v>1691</v>
      </c>
      <c r="C56" s="477">
        <v>3</v>
      </c>
      <c r="D56" s="478">
        <v>1</v>
      </c>
      <c r="E56" s="477" t="s">
        <v>1692</v>
      </c>
      <c r="F56" s="479">
        <v>42839</v>
      </c>
      <c r="G56" s="477" t="s">
        <v>1535</v>
      </c>
      <c r="H56" s="477" t="s">
        <v>1693</v>
      </c>
      <c r="I56" s="480">
        <v>0.43055555555555558</v>
      </c>
      <c r="J56" s="479">
        <v>42847</v>
      </c>
      <c r="K56" s="477" t="s">
        <v>1535</v>
      </c>
      <c r="L56" s="477" t="s">
        <v>1537</v>
      </c>
      <c r="M56" s="480">
        <v>0.83333333333333337</v>
      </c>
      <c r="N56" s="477" t="s">
        <v>1694</v>
      </c>
      <c r="O56" s="483" t="s">
        <v>1695</v>
      </c>
      <c r="P56" s="477" t="s">
        <v>1696</v>
      </c>
      <c r="Q56" s="481" t="s">
        <v>1362</v>
      </c>
      <c r="R56" s="491" t="s">
        <v>1689</v>
      </c>
    </row>
    <row r="57" spans="1:18">
      <c r="A57" s="503"/>
      <c r="B57" s="486"/>
      <c r="C57" s="486"/>
      <c r="D57" s="504"/>
      <c r="E57" s="486"/>
      <c r="F57" s="487"/>
      <c r="G57" s="486"/>
      <c r="H57" s="486"/>
      <c r="I57" s="488"/>
      <c r="J57" s="487"/>
      <c r="K57" s="486"/>
      <c r="L57" s="486"/>
      <c r="M57" s="488"/>
      <c r="N57" s="486"/>
      <c r="O57" s="486"/>
      <c r="P57" s="486"/>
      <c r="Q57" s="522"/>
      <c r="R57" s="491"/>
    </row>
    <row r="58" spans="1:18" ht="15" thickBot="1">
      <c r="A58" s="492" t="s">
        <v>1570</v>
      </c>
      <c r="B58" s="493"/>
      <c r="C58" s="494">
        <f>SUM(C55:C56)</f>
        <v>7</v>
      </c>
      <c r="D58" s="495">
        <f>SUM(D55:D55)</f>
        <v>2</v>
      </c>
      <c r="E58" s="496"/>
      <c r="F58" s="497"/>
      <c r="G58" s="496"/>
      <c r="H58" s="496"/>
      <c r="I58" s="496"/>
      <c r="J58" s="497"/>
      <c r="K58" s="496"/>
      <c r="L58" s="496"/>
      <c r="M58" s="496"/>
      <c r="N58" s="496"/>
      <c r="O58" s="496"/>
      <c r="P58" s="496"/>
      <c r="Q58" s="498"/>
      <c r="R58" s="499"/>
    </row>
    <row r="59" spans="1:18" ht="15" thickBot="1"/>
    <row r="60" spans="1:18" ht="27">
      <c r="A60" s="449" t="s">
        <v>1697</v>
      </c>
      <c r="B60" s="450"/>
      <c r="C60" s="451"/>
      <c r="D60" s="452"/>
      <c r="E60" s="453"/>
      <c r="F60" s="453"/>
      <c r="G60" s="452"/>
      <c r="H60" s="453"/>
      <c r="I60" s="453"/>
      <c r="J60" s="454"/>
      <c r="K60" s="455"/>
      <c r="L60" s="456"/>
      <c r="M60" s="453"/>
      <c r="N60" s="453"/>
      <c r="O60" s="520"/>
      <c r="P60" s="458"/>
      <c r="Q60" s="459"/>
      <c r="R60" s="460"/>
    </row>
    <row r="61" spans="1:18">
      <c r="A61" s="461" t="s">
        <v>1516</v>
      </c>
      <c r="B61" s="462" t="s">
        <v>1517</v>
      </c>
      <c r="C61" s="463" t="s">
        <v>1518</v>
      </c>
      <c r="D61" s="464" t="s">
        <v>1519</v>
      </c>
      <c r="E61" s="464" t="s">
        <v>1520</v>
      </c>
      <c r="F61" s="465" t="s">
        <v>1521</v>
      </c>
      <c r="G61" s="464" t="s">
        <v>1522</v>
      </c>
      <c r="H61" s="464" t="s">
        <v>1523</v>
      </c>
      <c r="I61" s="466" t="s">
        <v>1524</v>
      </c>
      <c r="J61" s="465" t="s">
        <v>1525</v>
      </c>
      <c r="K61" s="467" t="s">
        <v>1522</v>
      </c>
      <c r="L61" s="464" t="s">
        <v>1523</v>
      </c>
      <c r="M61" s="466" t="s">
        <v>1524</v>
      </c>
      <c r="N61" s="466" t="s">
        <v>1526</v>
      </c>
      <c r="O61" s="468" t="s">
        <v>1527</v>
      </c>
      <c r="P61" s="469" t="s">
        <v>1528</v>
      </c>
      <c r="Q61" s="468" t="s">
        <v>1529</v>
      </c>
      <c r="R61" s="470" t="s">
        <v>1530</v>
      </c>
    </row>
    <row r="62" spans="1:18" ht="21">
      <c r="A62" s="471" t="s">
        <v>1682</v>
      </c>
      <c r="B62" s="472"/>
      <c r="C62" s="473"/>
      <c r="D62" s="473"/>
      <c r="E62" s="447"/>
      <c r="F62" s="447"/>
      <c r="G62" s="447"/>
      <c r="H62" s="447"/>
      <c r="I62" s="447"/>
      <c r="J62" s="447"/>
      <c r="K62" s="447"/>
      <c r="L62" s="447"/>
      <c r="M62" s="447"/>
      <c r="N62" s="447"/>
      <c r="O62" s="447"/>
      <c r="P62" s="472"/>
      <c r="Q62" s="474"/>
      <c r="R62" s="475"/>
    </row>
    <row r="63" spans="1:18" ht="24">
      <c r="A63" s="476" t="s">
        <v>1698</v>
      </c>
      <c r="B63" s="483" t="s">
        <v>1699</v>
      </c>
      <c r="C63" s="477">
        <v>3</v>
      </c>
      <c r="D63" s="478">
        <v>1</v>
      </c>
      <c r="E63" s="477" t="s">
        <v>1700</v>
      </c>
      <c r="F63" s="479">
        <v>42839</v>
      </c>
      <c r="G63" s="477" t="s">
        <v>1639</v>
      </c>
      <c r="H63" s="477"/>
      <c r="I63" s="480"/>
      <c r="J63" s="479">
        <v>42847</v>
      </c>
      <c r="K63" s="477"/>
      <c r="L63" s="477"/>
      <c r="M63" s="480"/>
      <c r="N63" s="483" t="s">
        <v>1694</v>
      </c>
      <c r="O63" s="483" t="s">
        <v>1701</v>
      </c>
      <c r="P63" s="483" t="s">
        <v>1702</v>
      </c>
      <c r="Q63" s="481" t="s">
        <v>1362</v>
      </c>
      <c r="R63" s="521" t="s">
        <v>1689</v>
      </c>
    </row>
    <row r="64" spans="1:18">
      <c r="A64" s="503"/>
      <c r="B64" s="489"/>
      <c r="C64" s="486"/>
      <c r="D64" s="504"/>
      <c r="E64" s="486"/>
      <c r="F64" s="487"/>
      <c r="G64" s="486"/>
      <c r="H64" s="486"/>
      <c r="I64" s="488"/>
      <c r="J64" s="487"/>
      <c r="K64" s="486"/>
      <c r="L64" s="486"/>
      <c r="M64" s="488"/>
      <c r="N64" s="489"/>
      <c r="O64" s="489"/>
      <c r="P64" s="489"/>
      <c r="Q64" s="519"/>
      <c r="R64" s="491"/>
    </row>
    <row r="65" spans="1:18" ht="15" thickBot="1">
      <c r="A65" s="492" t="s">
        <v>1570</v>
      </c>
      <c r="B65" s="493"/>
      <c r="C65" s="494">
        <f>SUM(C63:C63)</f>
        <v>3</v>
      </c>
      <c r="D65" s="495">
        <f>SUM(D63:D63)</f>
        <v>1</v>
      </c>
      <c r="E65" s="496"/>
      <c r="F65" s="497"/>
      <c r="G65" s="496"/>
      <c r="H65" s="496"/>
      <c r="I65" s="496"/>
      <c r="J65" s="497"/>
      <c r="K65" s="496"/>
      <c r="L65" s="496"/>
      <c r="M65" s="496"/>
      <c r="N65" s="496"/>
      <c r="O65" s="496"/>
      <c r="P65" s="496"/>
      <c r="Q65" s="498"/>
      <c r="R65" s="499"/>
    </row>
    <row r="66" spans="1:18" ht="15" thickBot="1"/>
    <row r="67" spans="1:18" ht="27">
      <c r="A67" s="449" t="s">
        <v>1703</v>
      </c>
      <c r="B67" s="450"/>
      <c r="C67" s="451"/>
      <c r="D67" s="452"/>
      <c r="E67" s="453"/>
      <c r="F67" s="453"/>
      <c r="G67" s="452"/>
      <c r="H67" s="453"/>
      <c r="I67" s="453"/>
      <c r="J67" s="454"/>
      <c r="K67" s="455"/>
      <c r="L67" s="456"/>
      <c r="M67" s="453"/>
      <c r="N67" s="453"/>
      <c r="O67" s="520"/>
      <c r="P67" s="458"/>
      <c r="Q67" s="459"/>
      <c r="R67" s="460"/>
    </row>
    <row r="68" spans="1:18">
      <c r="A68" s="461" t="s">
        <v>1516</v>
      </c>
      <c r="B68" s="462" t="s">
        <v>1517</v>
      </c>
      <c r="C68" s="463" t="s">
        <v>1518</v>
      </c>
      <c r="D68" s="464" t="s">
        <v>1519</v>
      </c>
      <c r="E68" s="464" t="s">
        <v>1520</v>
      </c>
      <c r="F68" s="465" t="s">
        <v>1521</v>
      </c>
      <c r="G68" s="464" t="s">
        <v>1522</v>
      </c>
      <c r="H68" s="464" t="s">
        <v>1523</v>
      </c>
      <c r="I68" s="466" t="s">
        <v>1524</v>
      </c>
      <c r="J68" s="465" t="s">
        <v>1525</v>
      </c>
      <c r="K68" s="467" t="s">
        <v>1522</v>
      </c>
      <c r="L68" s="464" t="s">
        <v>1523</v>
      </c>
      <c r="M68" s="466" t="s">
        <v>1524</v>
      </c>
      <c r="N68" s="466" t="s">
        <v>1526</v>
      </c>
      <c r="O68" s="468" t="s">
        <v>1527</v>
      </c>
      <c r="P68" s="469" t="s">
        <v>1528</v>
      </c>
      <c r="Q68" s="468" t="s">
        <v>1529</v>
      </c>
      <c r="R68" s="470" t="s">
        <v>1530</v>
      </c>
    </row>
    <row r="69" spans="1:18" ht="21">
      <c r="A69" s="471" t="s">
        <v>1704</v>
      </c>
      <c r="B69" s="472"/>
      <c r="C69" s="473"/>
      <c r="D69" s="473"/>
      <c r="E69" s="447"/>
      <c r="F69" s="447"/>
      <c r="G69" s="447"/>
      <c r="H69" s="447"/>
      <c r="I69" s="447"/>
      <c r="J69" s="447"/>
      <c r="K69" s="447"/>
      <c r="L69" s="447"/>
      <c r="M69" s="447"/>
      <c r="N69" s="447"/>
      <c r="O69" s="447"/>
      <c r="P69" s="472"/>
      <c r="Q69" s="474"/>
      <c r="R69" s="475"/>
    </row>
    <row r="70" spans="1:18">
      <c r="A70" s="476" t="s">
        <v>1705</v>
      </c>
      <c r="B70" s="477" t="s">
        <v>1706</v>
      </c>
      <c r="C70" s="477">
        <v>3</v>
      </c>
      <c r="D70" s="478">
        <v>1</v>
      </c>
      <c r="E70" s="477" t="s">
        <v>1560</v>
      </c>
      <c r="F70" s="479">
        <v>42839</v>
      </c>
      <c r="G70" s="477" t="s">
        <v>1545</v>
      </c>
      <c r="H70" s="477" t="s">
        <v>1707</v>
      </c>
      <c r="I70" s="480">
        <v>0.75347222222222221</v>
      </c>
      <c r="J70" s="479">
        <v>42844</v>
      </c>
      <c r="K70" s="477" t="s">
        <v>1708</v>
      </c>
      <c r="L70" s="477" t="s">
        <v>1709</v>
      </c>
      <c r="M70" s="480">
        <v>0.58680555555555558</v>
      </c>
      <c r="N70" s="477" t="s">
        <v>1710</v>
      </c>
      <c r="O70" s="477"/>
      <c r="P70" s="477" t="s">
        <v>1711</v>
      </c>
      <c r="Q70" s="481" t="s">
        <v>1386</v>
      </c>
      <c r="R70" s="521" t="s">
        <v>1712</v>
      </c>
    </row>
    <row r="71" spans="1:18">
      <c r="A71" s="523"/>
      <c r="B71" s="524"/>
      <c r="C71" s="524"/>
      <c r="D71" s="524"/>
      <c r="E71" s="524"/>
      <c r="F71" s="524"/>
      <c r="G71" s="524"/>
      <c r="H71" s="524"/>
      <c r="I71" s="524"/>
      <c r="J71" s="524"/>
      <c r="K71" s="524"/>
      <c r="L71" s="524"/>
      <c r="M71" s="524"/>
      <c r="N71" s="524"/>
      <c r="O71" s="524"/>
      <c r="P71" s="524"/>
      <c r="Q71" s="524"/>
      <c r="R71" s="521"/>
    </row>
    <row r="72" spans="1:18" ht="15" thickBot="1">
      <c r="A72" s="492" t="s">
        <v>1570</v>
      </c>
      <c r="B72" s="493"/>
      <c r="C72" s="494">
        <f>SUM(C70:C71)</f>
        <v>3</v>
      </c>
      <c r="D72" s="495">
        <f>SUM(D70:D71)</f>
        <v>1</v>
      </c>
      <c r="E72" s="496"/>
      <c r="F72" s="497"/>
      <c r="G72" s="496"/>
      <c r="H72" s="496"/>
      <c r="I72" s="496"/>
      <c r="J72" s="497"/>
      <c r="K72" s="496"/>
      <c r="L72" s="496"/>
      <c r="M72" s="496"/>
      <c r="N72" s="496"/>
      <c r="O72" s="496"/>
      <c r="P72" s="496"/>
      <c r="Q72" s="498"/>
      <c r="R72" s="499"/>
    </row>
    <row r="73" spans="1:18" ht="15" thickBot="1"/>
    <row r="74" spans="1:18" ht="27">
      <c r="A74" s="449" t="s">
        <v>1713</v>
      </c>
      <c r="B74" s="450"/>
      <c r="C74" s="451"/>
      <c r="D74" s="452"/>
      <c r="E74" s="453"/>
      <c r="F74" s="453"/>
      <c r="G74" s="452"/>
      <c r="H74" s="453"/>
      <c r="I74" s="453"/>
      <c r="J74" s="454"/>
      <c r="K74" s="455"/>
      <c r="L74" s="456"/>
      <c r="M74" s="453"/>
      <c r="N74" s="453"/>
      <c r="O74" s="520"/>
      <c r="P74" s="458"/>
      <c r="Q74" s="459"/>
      <c r="R74" s="460"/>
    </row>
    <row r="75" spans="1:18">
      <c r="A75" s="461" t="s">
        <v>1516</v>
      </c>
      <c r="B75" s="462" t="s">
        <v>1517</v>
      </c>
      <c r="C75" s="463" t="s">
        <v>1518</v>
      </c>
      <c r="D75" s="464" t="s">
        <v>1519</v>
      </c>
      <c r="E75" s="464" t="s">
        <v>1520</v>
      </c>
      <c r="F75" s="465" t="s">
        <v>1521</v>
      </c>
      <c r="G75" s="464" t="s">
        <v>1522</v>
      </c>
      <c r="H75" s="464" t="s">
        <v>1523</v>
      </c>
      <c r="I75" s="466" t="s">
        <v>1524</v>
      </c>
      <c r="J75" s="465" t="s">
        <v>1525</v>
      </c>
      <c r="K75" s="467" t="s">
        <v>1522</v>
      </c>
      <c r="L75" s="464" t="s">
        <v>1523</v>
      </c>
      <c r="M75" s="466" t="s">
        <v>1524</v>
      </c>
      <c r="N75" s="466" t="s">
        <v>1526</v>
      </c>
      <c r="O75" s="468" t="s">
        <v>1527</v>
      </c>
      <c r="P75" s="469" t="s">
        <v>1528</v>
      </c>
      <c r="Q75" s="468" t="s">
        <v>1529</v>
      </c>
      <c r="R75" s="470" t="s">
        <v>1530</v>
      </c>
    </row>
    <row r="76" spans="1:18" ht="21">
      <c r="A76" s="471" t="s">
        <v>1714</v>
      </c>
      <c r="B76" s="472"/>
      <c r="C76" s="473"/>
      <c r="D76" s="473"/>
      <c r="E76" s="447"/>
      <c r="F76" s="447"/>
      <c r="G76" s="447"/>
      <c r="H76" s="447"/>
      <c r="I76" s="447"/>
      <c r="J76" s="447"/>
      <c r="K76" s="447"/>
      <c r="L76" s="447"/>
      <c r="M76" s="447"/>
      <c r="N76" s="447"/>
      <c r="O76" s="447"/>
      <c r="P76" s="472"/>
      <c r="Q76" s="474"/>
      <c r="R76" s="475"/>
    </row>
    <row r="77" spans="1:18" ht="60">
      <c r="A77" s="476" t="s">
        <v>1715</v>
      </c>
      <c r="B77" s="477" t="s">
        <v>1716</v>
      </c>
      <c r="C77" s="477">
        <v>1</v>
      </c>
      <c r="D77" s="478">
        <v>1</v>
      </c>
      <c r="E77" s="477" t="s">
        <v>1717</v>
      </c>
      <c r="F77" s="479">
        <v>42833</v>
      </c>
      <c r="G77" s="477" t="s">
        <v>1590</v>
      </c>
      <c r="H77" s="477"/>
      <c r="I77" s="480">
        <v>0.58333333333333337</v>
      </c>
      <c r="J77" s="479">
        <v>42840</v>
      </c>
      <c r="K77" s="477"/>
      <c r="L77" s="477"/>
      <c r="M77" s="480"/>
      <c r="N77" s="483" t="s">
        <v>1579</v>
      </c>
      <c r="O77" s="525" t="s">
        <v>1718</v>
      </c>
      <c r="P77" s="483" t="s">
        <v>1719</v>
      </c>
      <c r="Q77" s="481" t="s">
        <v>1541</v>
      </c>
      <c r="R77" s="482" t="s">
        <v>1689</v>
      </c>
    </row>
    <row r="78" spans="1:18">
      <c r="A78" s="523"/>
      <c r="B78" s="524"/>
      <c r="C78" s="524"/>
      <c r="D78" s="524"/>
      <c r="E78" s="524"/>
      <c r="F78" s="524"/>
      <c r="G78" s="524"/>
      <c r="H78" s="524"/>
      <c r="I78" s="524"/>
      <c r="J78" s="524"/>
      <c r="K78" s="524"/>
      <c r="L78" s="524"/>
      <c r="M78" s="524"/>
      <c r="N78" s="524"/>
      <c r="O78" s="524"/>
      <c r="P78" s="524"/>
      <c r="Q78" s="524"/>
      <c r="R78" s="521"/>
    </row>
    <row r="79" spans="1:18" ht="15" thickBot="1">
      <c r="A79" s="492" t="s">
        <v>1570</v>
      </c>
      <c r="B79" s="493"/>
      <c r="C79" s="494">
        <f>SUM(C77:C78)</f>
        <v>1</v>
      </c>
      <c r="D79" s="495">
        <f>SUM(D77:D78)</f>
        <v>1</v>
      </c>
      <c r="E79" s="496"/>
      <c r="F79" s="497"/>
      <c r="G79" s="496"/>
      <c r="H79" s="496"/>
      <c r="I79" s="496"/>
      <c r="J79" s="497"/>
      <c r="K79" s="496"/>
      <c r="L79" s="496"/>
      <c r="M79" s="496"/>
      <c r="N79" s="496"/>
      <c r="O79" s="496"/>
      <c r="P79" s="496"/>
      <c r="Q79" s="498"/>
      <c r="R79" s="499"/>
    </row>
  </sheetData>
  <customSheetViews>
    <customSheetView guid="{C759DA04-481B-4648-B849-AC569BDA76D5}"/>
    <customSheetView guid="{8808FEDE-464C-4AEB-88B7-AB86B39BB0CB}"/>
    <customSheetView guid="{AEFE0F3B-A47A-4804-A56C-93DA9B79618C}" topLeftCell="A55">
      <selection activeCell="M64" sqref="M64"/>
    </customSheetView>
    <customSheetView guid="{432A7839-3E0E-42E7-9C5A-01B75DE7F8FC}"/>
    <customSheetView guid="{33DCCE72-F997-4E94-9232-6B5DA6DC142C}"/>
  </customSheetView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D15" sqref="D15"/>
    </sheetView>
  </sheetViews>
  <sheetFormatPr baseColWidth="10" defaultColWidth="8.83203125" defaultRowHeight="26.25" customHeight="1" x14ac:dyDescent="0"/>
  <cols>
    <col min="1" max="1" width="17.1640625" customWidth="1"/>
    <col min="2" max="2" width="15.1640625" customWidth="1"/>
    <col min="3" max="3" width="26.5" customWidth="1"/>
    <col min="8" max="8" width="35" customWidth="1"/>
    <col min="18" max="18" width="36.5" customWidth="1"/>
    <col min="19" max="19" width="36.83203125" customWidth="1"/>
  </cols>
  <sheetData>
    <row r="1" spans="1:19" ht="26.25" customHeight="1">
      <c r="A1" s="526"/>
      <c r="B1" s="527" t="s">
        <v>1721</v>
      </c>
      <c r="C1" s="528">
        <v>42840</v>
      </c>
      <c r="D1" s="529" t="s">
        <v>744</v>
      </c>
      <c r="E1" s="529"/>
      <c r="F1" s="529" t="s">
        <v>464</v>
      </c>
      <c r="G1" s="529"/>
      <c r="H1" s="530"/>
      <c r="I1" s="531"/>
      <c r="J1" s="532"/>
      <c r="K1" s="532"/>
      <c r="L1" s="533"/>
      <c r="M1" s="534"/>
      <c r="N1" s="532"/>
      <c r="O1" s="532"/>
      <c r="P1" s="533"/>
      <c r="Q1" s="533"/>
      <c r="R1" s="535"/>
      <c r="S1" s="536"/>
    </row>
    <row r="2" spans="1:19" ht="26.25" customHeight="1">
      <c r="A2" s="537"/>
      <c r="B2" s="538"/>
      <c r="C2" s="539" t="s">
        <v>1722</v>
      </c>
      <c r="D2" s="540" t="s">
        <v>1723</v>
      </c>
      <c r="E2" s="540"/>
      <c r="F2" s="540" t="s">
        <v>1724</v>
      </c>
      <c r="G2" s="540"/>
      <c r="H2" s="541"/>
      <c r="I2" s="542"/>
      <c r="J2" s="543"/>
      <c r="K2" s="543"/>
      <c r="L2" s="544"/>
      <c r="M2" s="545"/>
      <c r="N2" s="543"/>
      <c r="O2" s="543"/>
      <c r="P2" s="544"/>
      <c r="Q2" s="544"/>
      <c r="R2" s="546"/>
      <c r="S2" s="547"/>
    </row>
    <row r="3" spans="1:19" ht="26.25" customHeight="1" thickBot="1">
      <c r="A3" s="537"/>
      <c r="B3" s="538"/>
      <c r="C3" s="548" t="s">
        <v>1725</v>
      </c>
      <c r="D3" s="549" t="s">
        <v>1370</v>
      </c>
      <c r="E3" s="549"/>
      <c r="F3" s="549" t="s">
        <v>1376</v>
      </c>
      <c r="G3" s="549"/>
      <c r="H3" s="541"/>
      <c r="I3" s="542"/>
      <c r="J3" s="543"/>
      <c r="K3" s="543"/>
      <c r="L3" s="544"/>
      <c r="M3" s="545"/>
      <c r="N3" s="543"/>
      <c r="O3" s="543"/>
      <c r="P3" s="544"/>
      <c r="Q3" s="544"/>
      <c r="R3" s="546"/>
      <c r="S3" s="547"/>
    </row>
    <row r="4" spans="1:19" ht="26.25" customHeight="1">
      <c r="A4" s="550"/>
      <c r="B4" s="551" t="s">
        <v>1726</v>
      </c>
      <c r="C4" s="552"/>
      <c r="D4" s="553"/>
      <c r="E4" s="540"/>
      <c r="F4" s="553"/>
      <c r="G4" s="540"/>
      <c r="H4" s="554"/>
      <c r="I4" s="555"/>
      <c r="J4" s="555"/>
      <c r="K4" s="556"/>
      <c r="L4" s="557"/>
      <c r="M4" s="555"/>
      <c r="N4" s="556"/>
      <c r="O4" s="556"/>
      <c r="P4" s="558"/>
      <c r="Q4" s="558"/>
      <c r="R4" s="559"/>
      <c r="S4" s="560"/>
    </row>
    <row r="5" spans="1:19" ht="26.25" customHeight="1">
      <c r="A5" s="561" t="s">
        <v>9</v>
      </c>
      <c r="B5" s="562" t="s">
        <v>1516</v>
      </c>
      <c r="C5" s="563" t="s">
        <v>1517</v>
      </c>
      <c r="D5" s="564" t="s">
        <v>1727</v>
      </c>
      <c r="E5" s="562" t="s">
        <v>1728</v>
      </c>
      <c r="F5" s="564" t="s">
        <v>1727</v>
      </c>
      <c r="G5" s="562" t="s">
        <v>1728</v>
      </c>
      <c r="H5" s="565" t="s">
        <v>1520</v>
      </c>
      <c r="I5" s="566" t="s">
        <v>1521</v>
      </c>
      <c r="J5" s="562" t="s">
        <v>1522</v>
      </c>
      <c r="K5" s="562" t="s">
        <v>1523</v>
      </c>
      <c r="L5" s="567" t="s">
        <v>1524</v>
      </c>
      <c r="M5" s="566" t="s">
        <v>1525</v>
      </c>
      <c r="N5" s="562" t="s">
        <v>1522</v>
      </c>
      <c r="O5" s="562" t="s">
        <v>1523</v>
      </c>
      <c r="P5" s="567" t="s">
        <v>1524</v>
      </c>
      <c r="Q5" s="567" t="s">
        <v>1526</v>
      </c>
      <c r="R5" s="568" t="s">
        <v>1527</v>
      </c>
      <c r="S5" s="562" t="s">
        <v>1528</v>
      </c>
    </row>
    <row r="6" spans="1:19" ht="26.25" customHeight="1">
      <c r="A6" s="569"/>
      <c r="B6" s="570"/>
      <c r="C6" s="571"/>
      <c r="D6" s="572"/>
      <c r="E6" s="572"/>
      <c r="F6" s="572"/>
      <c r="G6" s="572"/>
      <c r="H6" s="573"/>
      <c r="I6" s="574"/>
      <c r="J6" s="575"/>
      <c r="K6" s="575"/>
      <c r="L6" s="576"/>
      <c r="M6" s="574"/>
      <c r="N6" s="575"/>
      <c r="O6" s="575"/>
      <c r="P6" s="576"/>
      <c r="Q6" s="575"/>
      <c r="R6" s="577"/>
      <c r="S6" s="578"/>
    </row>
    <row r="7" spans="1:19" ht="26.25" customHeight="1" thickBot="1">
      <c r="A7" s="579"/>
      <c r="B7" s="580" t="s">
        <v>1570</v>
      </c>
      <c r="C7" s="581"/>
      <c r="D7" s="582"/>
      <c r="E7" s="582"/>
      <c r="F7" s="582"/>
      <c r="G7" s="582"/>
      <c r="H7" s="583"/>
      <c r="I7" s="584"/>
      <c r="J7" s="584"/>
      <c r="K7" s="584"/>
      <c r="L7" s="584"/>
      <c r="M7" s="584"/>
      <c r="N7" s="579"/>
      <c r="O7" s="579"/>
      <c r="P7" s="585"/>
      <c r="Q7" s="585"/>
      <c r="R7" s="586"/>
      <c r="S7" s="587"/>
    </row>
    <row r="8" spans="1:19" ht="26.25" customHeight="1" thickBot="1">
      <c r="A8" s="588"/>
      <c r="B8" s="589"/>
      <c r="C8" s="589"/>
      <c r="D8" s="590"/>
      <c r="E8" s="590"/>
      <c r="F8" s="590"/>
      <c r="G8" s="590"/>
      <c r="H8" s="589"/>
      <c r="I8" s="591"/>
      <c r="J8" s="591"/>
      <c r="K8" s="591"/>
      <c r="L8" s="591"/>
      <c r="M8" s="591"/>
      <c r="N8" s="589"/>
      <c r="O8" s="589"/>
      <c r="P8" s="589"/>
      <c r="Q8" s="589"/>
      <c r="R8" s="592"/>
      <c r="S8" s="593"/>
    </row>
    <row r="9" spans="1:19" ht="26.25" customHeight="1">
      <c r="A9" s="594"/>
      <c r="B9" s="551" t="s">
        <v>1729</v>
      </c>
      <c r="C9" s="595"/>
      <c r="D9" s="596"/>
      <c r="E9" s="596"/>
      <c r="F9" s="596"/>
      <c r="G9" s="596"/>
      <c r="H9" s="597"/>
      <c r="I9" s="598"/>
      <c r="J9" s="599"/>
      <c r="K9" s="599"/>
      <c r="L9" s="599"/>
      <c r="M9" s="599"/>
      <c r="N9" s="599"/>
      <c r="O9" s="599"/>
      <c r="P9" s="600"/>
      <c r="Q9" s="600"/>
      <c r="R9" s="601"/>
      <c r="S9" s="587"/>
    </row>
    <row r="10" spans="1:19" ht="26.25" customHeight="1">
      <c r="A10" s="602" t="s">
        <v>1730</v>
      </c>
      <c r="B10" s="603" t="s">
        <v>1731</v>
      </c>
      <c r="C10" s="604" t="s">
        <v>1732</v>
      </c>
      <c r="D10" s="604">
        <v>4</v>
      </c>
      <c r="E10" s="605">
        <v>1</v>
      </c>
      <c r="F10" s="604"/>
      <c r="G10" s="605"/>
      <c r="H10" s="604" t="s">
        <v>1733</v>
      </c>
      <c r="I10" s="606">
        <v>42840</v>
      </c>
      <c r="J10" s="604" t="s">
        <v>51</v>
      </c>
      <c r="K10" s="604"/>
      <c r="L10" s="607">
        <v>0.29166666666666669</v>
      </c>
      <c r="M10" s="606">
        <v>42844</v>
      </c>
      <c r="N10" s="604"/>
      <c r="O10" s="604"/>
      <c r="P10" s="607"/>
      <c r="Q10" s="604" t="s">
        <v>1734</v>
      </c>
      <c r="R10" s="604"/>
      <c r="S10" s="604" t="s">
        <v>1735</v>
      </c>
    </row>
    <row r="11" spans="1:19" ht="26.25" customHeight="1">
      <c r="A11" s="608"/>
      <c r="B11" s="609"/>
      <c r="C11" s="610"/>
      <c r="D11" s="611"/>
      <c r="E11" s="612"/>
      <c r="F11" s="611"/>
      <c r="G11" s="612"/>
      <c r="H11" s="613"/>
      <c r="I11" s="614"/>
      <c r="J11" s="615"/>
      <c r="K11" s="615"/>
      <c r="L11" s="616"/>
      <c r="M11" s="614"/>
      <c r="N11" s="615"/>
      <c r="O11" s="615"/>
      <c r="P11" s="616"/>
      <c r="Q11" s="615"/>
      <c r="R11" s="610"/>
      <c r="S11" s="612"/>
    </row>
    <row r="12" spans="1:19" ht="26.25" customHeight="1" thickBot="1">
      <c r="A12" s="579"/>
      <c r="B12" s="580" t="s">
        <v>1570</v>
      </c>
      <c r="C12" s="581"/>
      <c r="D12" s="582"/>
      <c r="E12" s="582"/>
      <c r="F12" s="582"/>
      <c r="G12" s="582"/>
      <c r="H12" s="583"/>
      <c r="I12" s="584"/>
      <c r="J12" s="584"/>
      <c r="K12" s="584"/>
      <c r="L12" s="584"/>
      <c r="M12" s="584"/>
      <c r="N12" s="579"/>
      <c r="O12" s="579"/>
      <c r="P12" s="585"/>
      <c r="Q12" s="585"/>
      <c r="R12" s="617"/>
      <c r="S12" s="587"/>
    </row>
    <row r="13" spans="1:19" ht="26.25" customHeight="1" thickBot="1">
      <c r="A13" s="618"/>
      <c r="B13" s="619"/>
      <c r="C13" s="619"/>
      <c r="D13" s="582"/>
      <c r="E13" s="582"/>
      <c r="F13" s="582"/>
      <c r="G13" s="582"/>
      <c r="H13" s="620"/>
      <c r="I13" s="621"/>
      <c r="J13" s="621"/>
      <c r="K13" s="621"/>
      <c r="L13" s="621"/>
      <c r="M13" s="621"/>
      <c r="N13" s="620"/>
      <c r="O13" s="620"/>
      <c r="P13" s="589"/>
      <c r="Q13" s="589"/>
      <c r="R13" s="592"/>
      <c r="S13" s="593"/>
    </row>
    <row r="14" spans="1:19" ht="26.25" customHeight="1">
      <c r="A14" s="594"/>
      <c r="B14" s="551" t="s">
        <v>1736</v>
      </c>
      <c r="C14" s="595"/>
      <c r="D14" s="596"/>
      <c r="E14" s="596"/>
      <c r="F14" s="596"/>
      <c r="G14" s="596"/>
      <c r="H14" s="597"/>
      <c r="I14" s="598"/>
      <c r="J14" s="599"/>
      <c r="K14" s="599"/>
      <c r="L14" s="599"/>
      <c r="M14" s="599"/>
      <c r="N14" s="599"/>
      <c r="O14" s="599"/>
      <c r="P14" s="600"/>
      <c r="Q14" s="600"/>
      <c r="R14" s="622"/>
      <c r="S14" s="600"/>
    </row>
    <row r="15" spans="1:19" ht="72.75" customHeight="1">
      <c r="A15" s="623" t="s">
        <v>1737</v>
      </c>
      <c r="B15" s="624" t="s">
        <v>1738</v>
      </c>
      <c r="C15" s="625" t="s">
        <v>1739</v>
      </c>
      <c r="D15" s="626"/>
      <c r="E15" s="626"/>
      <c r="F15" s="627">
        <v>8</v>
      </c>
      <c r="G15" s="628">
        <v>2</v>
      </c>
      <c r="H15" s="627" t="s">
        <v>1560</v>
      </c>
      <c r="I15" s="629">
        <v>42840</v>
      </c>
      <c r="J15" s="627" t="s">
        <v>1740</v>
      </c>
      <c r="K15" s="627"/>
      <c r="L15" s="630">
        <v>0.29166666666666669</v>
      </c>
      <c r="M15" s="629">
        <v>42844</v>
      </c>
      <c r="N15" s="627"/>
      <c r="O15" s="627"/>
      <c r="P15" s="630"/>
      <c r="Q15" s="627" t="s">
        <v>1741</v>
      </c>
      <c r="R15" s="627" t="s">
        <v>1742</v>
      </c>
      <c r="S15" s="625" t="s">
        <v>1743</v>
      </c>
    </row>
    <row r="16" spans="1:19" ht="72.75" customHeight="1">
      <c r="A16" s="623" t="s">
        <v>1744</v>
      </c>
      <c r="B16" s="624" t="s">
        <v>1745</v>
      </c>
      <c r="C16" s="627" t="s">
        <v>1746</v>
      </c>
      <c r="D16" s="627">
        <v>3</v>
      </c>
      <c r="E16" s="628">
        <v>1</v>
      </c>
      <c r="F16" s="627"/>
      <c r="G16" s="628"/>
      <c r="H16" s="627" t="s">
        <v>1560</v>
      </c>
      <c r="I16" s="629">
        <v>42840</v>
      </c>
      <c r="J16" s="627" t="s">
        <v>1740</v>
      </c>
      <c r="K16" s="627"/>
      <c r="L16" s="630">
        <v>0.29166666666666669</v>
      </c>
      <c r="M16" s="629">
        <v>42844</v>
      </c>
      <c r="N16" s="627"/>
      <c r="O16" s="627"/>
      <c r="P16" s="630"/>
      <c r="Q16" s="627" t="s">
        <v>1734</v>
      </c>
      <c r="R16" s="627"/>
      <c r="S16" s="625" t="s">
        <v>1747</v>
      </c>
    </row>
    <row r="17" spans="1:19" ht="26.25" customHeight="1">
      <c r="A17" s="631"/>
      <c r="B17" s="632"/>
      <c r="C17" s="633"/>
      <c r="D17" s="634"/>
      <c r="E17" s="635"/>
      <c r="F17" s="636"/>
      <c r="G17" s="636"/>
      <c r="H17" s="637"/>
      <c r="I17" s="638"/>
      <c r="J17" s="639"/>
      <c r="K17" s="639"/>
      <c r="L17" s="640"/>
      <c r="M17" s="638"/>
      <c r="N17" s="639"/>
      <c r="O17" s="639"/>
      <c r="P17" s="640"/>
      <c r="Q17" s="639"/>
      <c r="R17" s="639"/>
      <c r="S17" s="641"/>
    </row>
    <row r="18" spans="1:19" ht="26.25" customHeight="1" thickBot="1">
      <c r="A18" s="579"/>
      <c r="B18" s="580" t="s">
        <v>1570</v>
      </c>
      <c r="C18" s="581"/>
      <c r="D18" s="582"/>
      <c r="E18" s="582"/>
      <c r="F18" s="582"/>
      <c r="G18" s="582"/>
      <c r="H18" s="583"/>
      <c r="I18" s="584"/>
      <c r="J18" s="584"/>
      <c r="K18" s="584"/>
      <c r="L18" s="584"/>
      <c r="M18" s="584"/>
      <c r="N18" s="579"/>
      <c r="O18" s="579"/>
      <c r="P18" s="585"/>
      <c r="Q18" s="585"/>
      <c r="R18" s="586"/>
      <c r="S18" s="585"/>
    </row>
    <row r="19" spans="1:19" ht="26.25" customHeight="1" thickBot="1">
      <c r="A19" s="618"/>
      <c r="B19" s="619"/>
      <c r="C19" s="619"/>
      <c r="D19" s="582"/>
      <c r="E19" s="582"/>
      <c r="F19" s="582"/>
      <c r="G19" s="582"/>
      <c r="H19" s="620"/>
      <c r="I19" s="621"/>
      <c r="J19" s="621"/>
      <c r="K19" s="621"/>
      <c r="L19" s="621"/>
      <c r="M19" s="621"/>
      <c r="N19" s="620"/>
      <c r="O19" s="620"/>
      <c r="P19" s="589"/>
      <c r="Q19" s="589"/>
      <c r="R19" s="592"/>
      <c r="S19" s="593"/>
    </row>
    <row r="20" spans="1:19" ht="26.25" customHeight="1">
      <c r="A20" s="594"/>
      <c r="B20" s="551" t="s">
        <v>1748</v>
      </c>
      <c r="C20" s="595"/>
      <c r="D20" s="596"/>
      <c r="E20" s="596"/>
      <c r="F20" s="596"/>
      <c r="G20" s="596"/>
      <c r="H20" s="597"/>
      <c r="I20" s="598"/>
      <c r="J20" s="599"/>
      <c r="K20" s="599"/>
      <c r="L20" s="599"/>
      <c r="M20" s="599"/>
      <c r="N20" s="599"/>
      <c r="O20" s="599"/>
      <c r="P20" s="600"/>
      <c r="Q20" s="600"/>
      <c r="R20" s="622"/>
      <c r="S20" s="587"/>
    </row>
    <row r="21" spans="1:19" ht="26.25" customHeight="1">
      <c r="A21" s="642"/>
      <c r="B21" s="643"/>
      <c r="C21" s="644"/>
      <c r="D21" s="645"/>
      <c r="E21" s="644"/>
      <c r="F21" s="645"/>
      <c r="G21" s="644"/>
      <c r="H21" s="644"/>
      <c r="I21" s="646"/>
      <c r="J21" s="644"/>
      <c r="K21" s="644"/>
      <c r="L21" s="647"/>
      <c r="M21" s="646"/>
      <c r="N21" s="644"/>
      <c r="O21" s="644"/>
      <c r="P21" s="647"/>
      <c r="Q21" s="644"/>
      <c r="R21" s="648"/>
      <c r="S21" s="644"/>
    </row>
    <row r="22" spans="1:19" ht="26.25" customHeight="1" thickBot="1">
      <c r="A22" s="649"/>
      <c r="B22" s="650" t="s">
        <v>1570</v>
      </c>
      <c r="C22" s="651"/>
      <c r="D22" s="652"/>
      <c r="E22" s="652"/>
      <c r="F22" s="652"/>
      <c r="G22" s="652"/>
      <c r="H22" s="653"/>
      <c r="I22" s="654"/>
      <c r="J22" s="654"/>
      <c r="K22" s="654"/>
      <c r="L22" s="654"/>
      <c r="M22" s="654"/>
      <c r="N22" s="649"/>
      <c r="O22" s="649"/>
      <c r="P22" s="587"/>
      <c r="Q22" s="587"/>
      <c r="R22" s="655"/>
      <c r="S22" s="587"/>
    </row>
    <row r="23" spans="1:19" ht="26.25" customHeight="1">
      <c r="A23" s="594"/>
      <c r="B23" s="551" t="s">
        <v>1749</v>
      </c>
      <c r="C23" s="595"/>
      <c r="D23" s="596"/>
      <c r="E23" s="596"/>
      <c r="F23" s="596"/>
      <c r="G23" s="596"/>
      <c r="H23" s="597"/>
      <c r="I23" s="598"/>
      <c r="J23" s="599"/>
      <c r="K23" s="599"/>
      <c r="L23" s="599"/>
      <c r="M23" s="599"/>
      <c r="N23" s="599"/>
      <c r="O23" s="599"/>
      <c r="P23" s="600"/>
      <c r="Q23" s="600"/>
      <c r="R23" s="622"/>
      <c r="S23" s="587"/>
    </row>
    <row r="24" spans="1:19" ht="26.25" customHeight="1">
      <c r="A24" s="642"/>
      <c r="B24" s="643"/>
      <c r="C24" s="644"/>
      <c r="D24" s="645"/>
      <c r="E24" s="644"/>
      <c r="F24" s="645"/>
      <c r="G24" s="644"/>
      <c r="H24" s="644"/>
      <c r="I24" s="646"/>
      <c r="J24" s="644"/>
      <c r="K24" s="644"/>
      <c r="L24" s="647"/>
      <c r="M24" s="646"/>
      <c r="N24" s="644"/>
      <c r="O24" s="644"/>
      <c r="P24" s="647"/>
      <c r="Q24" s="644"/>
      <c r="R24" s="648"/>
      <c r="S24" s="644"/>
    </row>
    <row r="25" spans="1:19" ht="26.25" customHeight="1">
      <c r="A25" s="649"/>
      <c r="B25" s="650" t="s">
        <v>1570</v>
      </c>
      <c r="C25" s="651"/>
      <c r="D25" s="652"/>
      <c r="E25" s="652"/>
      <c r="F25" s="652"/>
      <c r="G25" s="652"/>
      <c r="H25" s="653"/>
      <c r="I25" s="654"/>
      <c r="J25" s="654"/>
      <c r="K25" s="654"/>
      <c r="L25" s="654"/>
      <c r="M25" s="654"/>
      <c r="N25" s="649"/>
      <c r="O25" s="649"/>
      <c r="P25" s="587"/>
      <c r="Q25" s="587"/>
      <c r="R25" s="655"/>
      <c r="S25" s="587"/>
    </row>
  </sheetData>
  <customSheetViews>
    <customSheetView guid="{C759DA04-481B-4648-B849-AC569BDA76D5}">
      <selection activeCell="D15" sqref="D15"/>
    </customSheetView>
    <customSheetView guid="{8808FEDE-464C-4AEB-88B7-AB86B39BB0CB}">
      <selection activeCell="D15" sqref="D15"/>
    </customSheetView>
    <customSheetView guid="{432A7839-3E0E-42E7-9C5A-01B75DE7F8FC}">
      <selection activeCell="D15" sqref="D15"/>
    </customSheetView>
    <customSheetView guid="{33DCCE72-F997-4E94-9232-6B5DA6DC142C}">
      <selection activeCell="D15" sqref="D15"/>
    </customSheetView>
  </customSheetView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D11" sqref="D11"/>
    </sheetView>
  </sheetViews>
  <sheetFormatPr baseColWidth="10" defaultColWidth="8.83203125" defaultRowHeight="41.25" customHeight="1" x14ac:dyDescent="0"/>
  <cols>
    <col min="1" max="1" width="12.6640625" customWidth="1"/>
    <col min="2" max="2" width="23.1640625" customWidth="1"/>
    <col min="3" max="3" width="22.83203125" customWidth="1"/>
    <col min="4" max="4" width="43.1640625" customWidth="1"/>
    <col min="9" max="9" width="14.33203125" customWidth="1"/>
    <col min="10" max="10" width="20.5" customWidth="1"/>
    <col min="11" max="11" width="28.1640625" customWidth="1"/>
    <col min="13" max="14" width="13.1640625" customWidth="1"/>
  </cols>
  <sheetData>
    <row r="1" spans="1:17" ht="41.25" customHeight="1" thickBot="1">
      <c r="A1" s="656" t="s">
        <v>1750</v>
      </c>
      <c r="B1" s="657"/>
      <c r="C1" s="657"/>
      <c r="D1" s="657"/>
      <c r="E1" s="657"/>
      <c r="F1" s="658"/>
      <c r="G1" s="659" t="s">
        <v>1751</v>
      </c>
      <c r="H1" s="657"/>
      <c r="I1" s="657"/>
      <c r="J1" s="657"/>
      <c r="K1" s="660"/>
      <c r="N1" s="661"/>
    </row>
    <row r="2" spans="1:17" ht="41.25" customHeight="1" thickBot="1">
      <c r="A2" s="1" t="s">
        <v>0</v>
      </c>
      <c r="B2" s="2" t="s">
        <v>1</v>
      </c>
      <c r="C2" s="2" t="s">
        <v>2</v>
      </c>
      <c r="D2" s="662" t="s">
        <v>3</v>
      </c>
      <c r="E2" s="663" t="s">
        <v>4</v>
      </c>
      <c r="F2" s="66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664" t="s">
        <v>10</v>
      </c>
      <c r="M2" s="5" t="s">
        <v>11</v>
      </c>
      <c r="N2" s="665">
        <v>56</v>
      </c>
    </row>
    <row r="3" spans="1:17" ht="41.25" customHeight="1">
      <c r="A3" s="666"/>
      <c r="B3" s="28" t="s">
        <v>1752</v>
      </c>
      <c r="C3" s="666"/>
      <c r="D3" s="667"/>
      <c r="E3" s="668"/>
      <c r="F3" s="668"/>
      <c r="G3" s="669"/>
      <c r="H3" s="669"/>
      <c r="I3" s="670"/>
      <c r="J3" s="666"/>
      <c r="K3" s="671"/>
      <c r="M3" s="10" t="s">
        <v>12</v>
      </c>
      <c r="N3" s="672">
        <f>N2-N13</f>
        <v>48</v>
      </c>
      <c r="O3" s="673"/>
    </row>
    <row r="4" spans="1:17" ht="41.25" customHeight="1">
      <c r="A4" s="674" t="s">
        <v>1753</v>
      </c>
      <c r="B4" s="674" t="s">
        <v>1754</v>
      </c>
      <c r="C4" s="675" t="s">
        <v>1755</v>
      </c>
      <c r="D4" s="676"/>
      <c r="E4" s="677">
        <v>2</v>
      </c>
      <c r="F4" s="677">
        <v>1</v>
      </c>
      <c r="G4" s="678" t="s">
        <v>39</v>
      </c>
      <c r="H4" s="679" t="s">
        <v>1756</v>
      </c>
      <c r="I4" s="679">
        <v>42840</v>
      </c>
      <c r="J4" s="680" t="s">
        <v>1757</v>
      </c>
      <c r="K4" s="674"/>
      <c r="M4" t="s">
        <v>13</v>
      </c>
      <c r="N4" s="661">
        <v>3</v>
      </c>
    </row>
    <row r="5" spans="1:17" ht="41.25" customHeight="1">
      <c r="A5" s="674" t="s">
        <v>1758</v>
      </c>
      <c r="B5" s="674" t="s">
        <v>1560</v>
      </c>
      <c r="C5" s="675" t="s">
        <v>1759</v>
      </c>
      <c r="D5" s="676" t="s">
        <v>1760</v>
      </c>
      <c r="E5" s="677">
        <v>1</v>
      </c>
      <c r="F5" s="677">
        <v>1</v>
      </c>
      <c r="G5" s="678" t="s">
        <v>1590</v>
      </c>
      <c r="H5" s="679" t="s">
        <v>1761</v>
      </c>
      <c r="I5" s="679">
        <v>42840</v>
      </c>
      <c r="J5" s="680" t="s">
        <v>1762</v>
      </c>
      <c r="K5" s="674"/>
      <c r="M5" t="s">
        <v>14</v>
      </c>
      <c r="N5" s="661">
        <v>5</v>
      </c>
    </row>
    <row r="6" spans="1:17" ht="64.5" customHeight="1">
      <c r="A6" s="674" t="s">
        <v>1763</v>
      </c>
      <c r="B6" s="674" t="s">
        <v>1560</v>
      </c>
      <c r="C6" s="675" t="s">
        <v>1764</v>
      </c>
      <c r="D6" s="676" t="s">
        <v>1765</v>
      </c>
      <c r="E6" s="677">
        <v>5</v>
      </c>
      <c r="F6" s="677">
        <v>2</v>
      </c>
      <c r="G6" s="678" t="s">
        <v>51</v>
      </c>
      <c r="H6" s="679" t="s">
        <v>1761</v>
      </c>
      <c r="I6" s="679">
        <v>42840</v>
      </c>
      <c r="J6" s="680" t="s">
        <v>1766</v>
      </c>
      <c r="K6" s="674" t="s">
        <v>1767</v>
      </c>
      <c r="M6" t="s">
        <v>15</v>
      </c>
      <c r="N6" s="661">
        <f>SUMIFS(E:E,G:G,"JCC")</f>
        <v>0</v>
      </c>
    </row>
    <row r="7" spans="1:17" ht="41.25" customHeight="1">
      <c r="A7" s="674"/>
      <c r="B7" s="674"/>
      <c r="C7" s="675"/>
      <c r="D7" s="676"/>
      <c r="E7" s="677"/>
      <c r="F7" s="677"/>
      <c r="G7" s="678"/>
      <c r="H7" s="679"/>
      <c r="I7" s="678"/>
      <c r="J7" s="680"/>
      <c r="K7" s="674"/>
      <c r="M7" t="s">
        <v>1768</v>
      </c>
      <c r="N7" s="661">
        <v>0</v>
      </c>
    </row>
    <row r="8" spans="1:17" ht="41.25" customHeight="1">
      <c r="A8" s="674"/>
      <c r="B8" s="674"/>
      <c r="C8" s="675"/>
      <c r="D8" s="676"/>
      <c r="E8" s="677"/>
      <c r="F8" s="677"/>
      <c r="G8" s="678"/>
      <c r="H8" s="679"/>
      <c r="I8" s="678"/>
      <c r="J8" s="680"/>
      <c r="K8" s="674"/>
      <c r="M8" t="s">
        <v>17</v>
      </c>
      <c r="N8" s="661">
        <v>0</v>
      </c>
    </row>
    <row r="9" spans="1:17" ht="41.25" customHeight="1">
      <c r="A9" s="674"/>
      <c r="B9" s="674"/>
      <c r="C9" s="675"/>
      <c r="D9" s="676"/>
      <c r="E9" s="677"/>
      <c r="F9" s="677"/>
      <c r="G9" s="678"/>
      <c r="H9" s="679"/>
      <c r="I9" s="678"/>
      <c r="J9" s="680"/>
      <c r="K9" s="674"/>
      <c r="M9" t="s">
        <v>18</v>
      </c>
      <c r="N9" s="661">
        <f>SUMIFS(E:E,G:G,"phi")</f>
        <v>0</v>
      </c>
    </row>
    <row r="10" spans="1:17" ht="41.25" customHeight="1">
      <c r="A10" s="674"/>
      <c r="B10" s="674"/>
      <c r="C10" s="675"/>
      <c r="D10" s="676"/>
      <c r="E10" s="677"/>
      <c r="F10" s="677"/>
      <c r="G10" s="678"/>
      <c r="H10" s="679"/>
      <c r="I10" s="678"/>
      <c r="J10" s="680"/>
      <c r="K10" s="674"/>
      <c r="M10" t="s">
        <v>19</v>
      </c>
      <c r="N10" s="661">
        <f>SUMIFS(E:E,G:G,"BRK")</f>
        <v>0</v>
      </c>
    </row>
    <row r="11" spans="1:17" ht="41.25" customHeight="1">
      <c r="A11" s="674"/>
      <c r="B11" s="674"/>
      <c r="C11" s="675"/>
      <c r="D11" s="676"/>
      <c r="E11" s="677"/>
      <c r="F11" s="677"/>
      <c r="G11" s="678"/>
      <c r="H11" s="679"/>
      <c r="I11" s="678"/>
      <c r="J11" s="680"/>
      <c r="K11" s="674"/>
      <c r="M11" s="16" t="s">
        <v>20</v>
      </c>
      <c r="N11" s="681">
        <v>0</v>
      </c>
    </row>
    <row r="12" spans="1:17" ht="41.25" customHeight="1">
      <c r="A12" s="674"/>
      <c r="B12" s="674"/>
      <c r="C12" s="675"/>
      <c r="D12" s="677"/>
      <c r="E12" s="677"/>
      <c r="F12" s="677"/>
      <c r="G12" s="678"/>
      <c r="H12" s="679"/>
      <c r="I12" s="678"/>
      <c r="J12" s="680"/>
      <c r="K12" s="674"/>
      <c r="M12" s="17" t="s">
        <v>21</v>
      </c>
      <c r="N12" s="682">
        <f>SUMIFS(E:E,G:G,"H")</f>
        <v>0</v>
      </c>
    </row>
    <row r="13" spans="1:17" ht="41.25" customHeight="1">
      <c r="A13" s="674"/>
      <c r="B13" s="674"/>
      <c r="C13" s="675"/>
      <c r="D13" s="677"/>
      <c r="E13" s="677"/>
      <c r="F13" s="677"/>
      <c r="G13" s="678"/>
      <c r="H13" s="679"/>
      <c r="I13" s="678"/>
      <c r="J13" s="680"/>
      <c r="K13" s="674"/>
      <c r="M13" s="18" t="s">
        <v>22</v>
      </c>
      <c r="N13" s="683">
        <f>SUM(M4:N12)</f>
        <v>8</v>
      </c>
    </row>
    <row r="14" spans="1:17" ht="41.25" customHeight="1">
      <c r="A14" s="674"/>
      <c r="B14" s="674"/>
      <c r="C14" s="675"/>
      <c r="D14" s="677"/>
      <c r="E14" s="677"/>
      <c r="F14" s="677"/>
      <c r="G14" s="678"/>
      <c r="H14" s="679"/>
      <c r="I14" s="678"/>
      <c r="J14" s="684"/>
      <c r="K14" s="674"/>
      <c r="L14" s="59"/>
      <c r="M14" s="59"/>
      <c r="N14" s="685"/>
      <c r="O14" s="59"/>
      <c r="P14" s="59"/>
      <c r="Q14" s="59"/>
    </row>
    <row r="15" spans="1:17" ht="41.25" customHeight="1">
      <c r="A15" s="686"/>
      <c r="B15" s="674"/>
      <c r="C15" s="674"/>
      <c r="D15" s="675"/>
      <c r="E15" s="677"/>
      <c r="F15" s="677"/>
      <c r="G15" s="674"/>
      <c r="H15" s="678"/>
      <c r="I15" s="679"/>
      <c r="J15" s="678"/>
      <c r="K15" s="680"/>
      <c r="N15" s="661"/>
    </row>
    <row r="16" spans="1:17" ht="41.25" customHeight="1">
      <c r="A16" s="686"/>
      <c r="B16" s="674"/>
      <c r="C16" s="674"/>
      <c r="D16" s="675"/>
      <c r="E16" s="687">
        <f>SUM(E4:E15)</f>
        <v>8</v>
      </c>
      <c r="F16" s="687">
        <f>SUM(F4:F15)</f>
        <v>4</v>
      </c>
      <c r="G16" s="674"/>
      <c r="H16" s="678"/>
      <c r="I16" s="679"/>
      <c r="J16" s="678"/>
      <c r="K16" s="680"/>
      <c r="N16" s="661"/>
    </row>
    <row r="17" spans="1:17" ht="41.25" customHeight="1" thickBot="1">
      <c r="D17" s="688"/>
      <c r="E17" s="661"/>
      <c r="F17" s="661"/>
      <c r="K17" s="688"/>
      <c r="N17" s="661"/>
    </row>
    <row r="18" spans="1:17" ht="41.25" customHeight="1">
      <c r="A18" s="689"/>
      <c r="B18" s="689"/>
      <c r="D18" s="688"/>
      <c r="E18" s="661"/>
      <c r="F18" s="661"/>
      <c r="G18" s="690"/>
      <c r="H18" s="690"/>
      <c r="I18" s="690"/>
      <c r="J18" s="691"/>
      <c r="K18" s="692"/>
      <c r="L18" s="691"/>
      <c r="M18" s="693" t="s">
        <v>1769</v>
      </c>
      <c r="N18" s="694"/>
      <c r="O18" s="695" t="s">
        <v>1770</v>
      </c>
      <c r="P18" s="696"/>
      <c r="Q18" s="697"/>
    </row>
    <row r="19" spans="1:17" ht="41.25" customHeight="1">
      <c r="A19" s="698" t="s">
        <v>1771</v>
      </c>
      <c r="B19" s="699"/>
      <c r="C19" s="699"/>
      <c r="D19" s="699"/>
      <c r="E19" s="699"/>
      <c r="F19" s="699"/>
      <c r="G19" s="699"/>
      <c r="H19" s="699"/>
      <c r="I19" s="699"/>
      <c r="J19" s="699"/>
      <c r="K19" s="699"/>
      <c r="L19" s="699"/>
      <c r="M19" s="699"/>
      <c r="N19" s="699"/>
      <c r="O19" s="700"/>
      <c r="P19" s="701" t="s">
        <v>1772</v>
      </c>
      <c r="Q19" s="701" t="s">
        <v>1773</v>
      </c>
    </row>
    <row r="20" spans="1:17" ht="41.25" customHeight="1">
      <c r="A20" s="702" t="s">
        <v>1774</v>
      </c>
      <c r="B20" s="703"/>
      <c r="C20" s="703"/>
      <c r="D20" s="703"/>
      <c r="E20" s="703"/>
      <c r="F20" s="704"/>
      <c r="G20" s="705"/>
      <c r="H20" s="706"/>
      <c r="I20" s="706"/>
      <c r="J20" s="706"/>
      <c r="K20" s="706"/>
      <c r="L20" s="706"/>
      <c r="M20" s="706"/>
      <c r="N20" s="707"/>
      <c r="O20" s="706"/>
      <c r="P20" s="708">
        <v>8</v>
      </c>
      <c r="Q20" s="709">
        <v>4</v>
      </c>
    </row>
    <row r="21" spans="1:17" ht="41.25" customHeight="1">
      <c r="A21" s="710" t="s">
        <v>1775</v>
      </c>
      <c r="B21" s="711" t="s">
        <v>1776</v>
      </c>
      <c r="C21" s="712"/>
      <c r="D21" s="712"/>
      <c r="E21" s="712"/>
      <c r="F21" s="713"/>
      <c r="G21" s="714"/>
      <c r="H21" s="715"/>
      <c r="I21" s="715"/>
      <c r="J21" s="715"/>
      <c r="K21" s="715"/>
      <c r="L21" s="715"/>
      <c r="M21" s="715"/>
      <c r="N21" s="715"/>
      <c r="O21" s="716"/>
      <c r="P21" s="717"/>
      <c r="Q21" s="718"/>
    </row>
    <row r="22" spans="1:17" ht="41.25" customHeight="1">
      <c r="A22" s="719" t="s">
        <v>1777</v>
      </c>
      <c r="B22" s="720" t="s">
        <v>1778</v>
      </c>
      <c r="C22" s="721"/>
      <c r="D22" s="721"/>
      <c r="E22" s="721"/>
      <c r="F22" s="722"/>
      <c r="G22" s="723"/>
      <c r="H22" s="724"/>
      <c r="I22" s="724"/>
      <c r="J22" s="724"/>
      <c r="K22" s="724"/>
      <c r="L22" s="724"/>
      <c r="M22" s="724"/>
      <c r="N22" s="724"/>
      <c r="O22" s="725"/>
      <c r="P22" s="726"/>
      <c r="Q22" s="727"/>
    </row>
    <row r="23" spans="1:17" ht="41.25" customHeight="1">
      <c r="A23" s="710" t="s">
        <v>1777</v>
      </c>
      <c r="B23" s="711" t="s">
        <v>1779</v>
      </c>
      <c r="C23" s="712"/>
      <c r="D23" s="712"/>
      <c r="E23" s="712"/>
      <c r="F23" s="713"/>
      <c r="G23" s="714"/>
      <c r="H23" s="715"/>
      <c r="I23" s="715"/>
      <c r="J23" s="715"/>
      <c r="K23" s="715"/>
      <c r="L23" s="715"/>
      <c r="M23" s="715"/>
      <c r="N23" s="715"/>
      <c r="O23" s="716"/>
      <c r="P23" s="728" t="s">
        <v>1780</v>
      </c>
      <c r="Q23" s="729">
        <v>0</v>
      </c>
    </row>
    <row r="24" spans="1:17" ht="41.25" customHeight="1">
      <c r="A24" s="719" t="s">
        <v>1777</v>
      </c>
      <c r="B24" s="720" t="s">
        <v>1781</v>
      </c>
      <c r="C24" s="721"/>
      <c r="D24" s="721"/>
      <c r="E24" s="721"/>
      <c r="F24" s="722"/>
      <c r="G24" s="723"/>
      <c r="H24" s="724"/>
      <c r="I24" s="724"/>
      <c r="J24" s="724"/>
      <c r="K24" s="724"/>
      <c r="L24" s="724"/>
      <c r="M24" s="724"/>
      <c r="N24" s="724"/>
      <c r="O24" s="725"/>
      <c r="P24" s="726" t="s">
        <v>1782</v>
      </c>
      <c r="Q24" s="727">
        <v>0</v>
      </c>
    </row>
    <row r="25" spans="1:17" ht="41.25" customHeight="1">
      <c r="A25" s="730" t="s">
        <v>1783</v>
      </c>
      <c r="B25" s="28"/>
      <c r="C25" s="28"/>
      <c r="D25" s="28"/>
      <c r="E25" s="28"/>
      <c r="F25" s="731"/>
      <c r="G25" s="732"/>
      <c r="H25" s="733"/>
      <c r="I25" s="733"/>
      <c r="J25" s="733"/>
      <c r="K25" s="733"/>
      <c r="L25" s="733"/>
      <c r="M25" s="733"/>
      <c r="N25" s="733"/>
      <c r="O25" s="734"/>
      <c r="P25" s="735">
        <f>SUM(P20:P24)</f>
        <v>8</v>
      </c>
      <c r="Q25" s="736">
        <f>SUM(Q20:Q24)</f>
        <v>4</v>
      </c>
    </row>
    <row r="26" spans="1:17" ht="41.25" customHeight="1">
      <c r="A26" s="737" t="s">
        <v>1784</v>
      </c>
      <c r="B26" s="738"/>
      <c r="C26" s="738"/>
      <c r="D26" s="738"/>
      <c r="E26" s="738"/>
      <c r="F26" s="739"/>
      <c r="G26" s="740" t="s">
        <v>1785</v>
      </c>
      <c r="H26" s="741"/>
      <c r="I26" s="741"/>
      <c r="J26" s="741"/>
      <c r="K26" s="741"/>
      <c r="L26" s="741"/>
      <c r="M26" s="741"/>
      <c r="N26" s="741"/>
      <c r="O26" s="741"/>
      <c r="P26" s="741"/>
      <c r="Q26" s="742"/>
    </row>
    <row r="27" spans="1:17" ht="41.25" customHeight="1">
      <c r="A27" s="743" t="s">
        <v>1786</v>
      </c>
      <c r="B27" s="744"/>
      <c r="C27" s="744"/>
      <c r="D27" s="744"/>
      <c r="E27" s="744"/>
      <c r="F27" s="744"/>
      <c r="G27" s="744"/>
      <c r="H27" s="744"/>
      <c r="I27" s="744"/>
      <c r="J27" s="744"/>
      <c r="K27" s="744"/>
      <c r="L27" s="744"/>
      <c r="M27" s="744"/>
      <c r="N27" s="744"/>
      <c r="O27" s="744"/>
      <c r="P27" s="744"/>
      <c r="Q27" s="745"/>
    </row>
  </sheetData>
  <customSheetViews>
    <customSheetView guid="{C759DA04-481B-4648-B849-AC569BDA76D5}">
      <selection activeCell="D11" sqref="D11"/>
    </customSheetView>
    <customSheetView guid="{8808FEDE-464C-4AEB-88B7-AB86B39BB0CB}">
      <selection activeCell="P3" sqref="P3"/>
    </customSheetView>
    <customSheetView guid="{432A7839-3E0E-42E7-9C5A-01B75DE7F8FC}">
      <selection activeCell="D11" sqref="D11"/>
    </customSheetView>
    <customSheetView guid="{33DCCE72-F997-4E94-9232-6B5DA6DC142C}">
      <selection activeCell="D11" sqref="D11"/>
    </customSheetView>
  </customSheetView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zoomScalePageLayoutView="90" workbookViewId="0">
      <selection activeCell="C25" sqref="C25"/>
    </sheetView>
  </sheetViews>
  <sheetFormatPr baseColWidth="10" defaultColWidth="8.83203125" defaultRowHeight="26.25" customHeight="1" x14ac:dyDescent="0"/>
  <cols>
    <col min="1" max="1" width="12.1640625" customWidth="1"/>
    <col min="2" max="2" width="23" customWidth="1"/>
    <col min="3" max="3" width="24" customWidth="1"/>
    <col min="4" max="4" width="36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2.75" customHeight="1" thickBot="1">
      <c r="A1" s="756" t="s">
        <v>23</v>
      </c>
      <c r="B1" s="757"/>
      <c r="C1" s="757"/>
      <c r="D1" s="757"/>
      <c r="E1" s="757"/>
      <c r="F1" s="757"/>
      <c r="G1" s="757" t="s">
        <v>24</v>
      </c>
      <c r="H1" s="757"/>
      <c r="I1" s="757"/>
      <c r="J1" s="758"/>
      <c r="K1" s="759"/>
    </row>
    <row r="2" spans="1:14" ht="26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26.25" customHeight="1">
      <c r="A3" s="22"/>
      <c r="B3" s="22" t="s">
        <v>35</v>
      </c>
      <c r="C3" s="22"/>
      <c r="D3" s="23"/>
      <c r="E3" s="22"/>
      <c r="F3" s="22"/>
      <c r="G3" s="22"/>
      <c r="H3" s="22"/>
      <c r="I3" s="24"/>
      <c r="J3" s="22"/>
      <c r="K3" s="22"/>
      <c r="M3" s="10" t="s">
        <v>12</v>
      </c>
      <c r="N3" s="10">
        <f>N2-N14</f>
        <v>28</v>
      </c>
    </row>
    <row r="4" spans="1:14" ht="26.25" customHeight="1">
      <c r="A4" s="6">
        <v>1</v>
      </c>
      <c r="B4" s="7" t="s">
        <v>36</v>
      </c>
      <c r="C4" s="7" t="s">
        <v>37</v>
      </c>
      <c r="D4" s="8" t="s">
        <v>38</v>
      </c>
      <c r="E4" s="7">
        <v>2</v>
      </c>
      <c r="F4" s="7">
        <v>0</v>
      </c>
      <c r="G4" s="7" t="s">
        <v>39</v>
      </c>
      <c r="H4" s="7" t="s">
        <v>40</v>
      </c>
      <c r="I4" s="9">
        <v>42840</v>
      </c>
      <c r="J4" s="7"/>
      <c r="K4" s="6" t="s">
        <v>41</v>
      </c>
      <c r="M4" t="s">
        <v>13</v>
      </c>
      <c r="N4">
        <f>SUMIFS(E:E,G:G,"CTT")</f>
        <v>7</v>
      </c>
    </row>
    <row r="5" spans="1:14" ht="26.25" customHeight="1">
      <c r="A5" s="6">
        <v>2</v>
      </c>
      <c r="B5" s="7" t="s">
        <v>42</v>
      </c>
      <c r="C5" s="7">
        <v>100381</v>
      </c>
      <c r="D5" s="8" t="s">
        <v>43</v>
      </c>
      <c r="E5" s="7">
        <v>6</v>
      </c>
      <c r="F5" s="7">
        <v>0</v>
      </c>
      <c r="G5" s="7" t="s">
        <v>44</v>
      </c>
      <c r="H5" s="7" t="s">
        <v>40</v>
      </c>
      <c r="I5" s="9">
        <v>42840</v>
      </c>
      <c r="J5" s="7"/>
      <c r="K5" s="6"/>
      <c r="M5" t="s">
        <v>14</v>
      </c>
      <c r="N5">
        <f>SUMIFS(E:E,G:G,"FLU")</f>
        <v>12</v>
      </c>
    </row>
    <row r="6" spans="1:14" ht="26.25" customHeight="1">
      <c r="A6" s="6">
        <v>3</v>
      </c>
      <c r="B6" s="12" t="s">
        <v>45</v>
      </c>
      <c r="C6" s="12" t="s">
        <v>46</v>
      </c>
      <c r="D6" s="13" t="s">
        <v>47</v>
      </c>
      <c r="E6" s="12">
        <v>2</v>
      </c>
      <c r="F6" s="12">
        <v>0</v>
      </c>
      <c r="G6" s="12" t="s">
        <v>44</v>
      </c>
      <c r="H6" s="12" t="s">
        <v>40</v>
      </c>
      <c r="I6" s="14">
        <v>42840</v>
      </c>
      <c r="J6" s="12"/>
      <c r="K6" s="15"/>
      <c r="M6" t="s">
        <v>15</v>
      </c>
      <c r="N6">
        <f>SUMIFS(E:E,G:G,"JCC")</f>
        <v>0</v>
      </c>
    </row>
    <row r="7" spans="1:14" ht="26.25" customHeight="1">
      <c r="A7" s="6">
        <v>4</v>
      </c>
      <c r="B7" s="7" t="s">
        <v>48</v>
      </c>
      <c r="C7" s="7" t="s">
        <v>49</v>
      </c>
      <c r="D7" s="8" t="s">
        <v>50</v>
      </c>
      <c r="E7" s="7">
        <v>3</v>
      </c>
      <c r="F7" s="7">
        <v>0</v>
      </c>
      <c r="G7" s="7" t="s">
        <v>51</v>
      </c>
      <c r="H7" s="7" t="s">
        <v>40</v>
      </c>
      <c r="I7" s="9">
        <v>42840</v>
      </c>
      <c r="J7" s="7"/>
      <c r="K7" s="6" t="s">
        <v>52</v>
      </c>
      <c r="M7" t="s">
        <v>16</v>
      </c>
      <c r="N7">
        <f>SUMIFS(E:E,G:G,"EDI")</f>
        <v>0</v>
      </c>
    </row>
    <row r="8" spans="1:14" ht="26.25" customHeight="1">
      <c r="A8" s="6">
        <v>5</v>
      </c>
      <c r="B8" s="12" t="s">
        <v>53</v>
      </c>
      <c r="C8" s="12" t="s">
        <v>54</v>
      </c>
      <c r="D8" s="13" t="s">
        <v>55</v>
      </c>
      <c r="E8" s="12">
        <v>1</v>
      </c>
      <c r="F8" s="12">
        <v>0</v>
      </c>
      <c r="G8" s="12" t="s">
        <v>51</v>
      </c>
      <c r="H8" s="12" t="s">
        <v>40</v>
      </c>
      <c r="I8" s="14">
        <v>42840</v>
      </c>
      <c r="J8" s="12"/>
      <c r="K8" s="11"/>
      <c r="M8" t="s">
        <v>17</v>
      </c>
      <c r="N8">
        <f>SUMIFS(E:E,G:G,"par")</f>
        <v>0</v>
      </c>
    </row>
    <row r="9" spans="1:14" ht="26.25" customHeight="1">
      <c r="A9" s="11"/>
      <c r="B9" s="12"/>
      <c r="C9" s="12"/>
      <c r="D9" s="13"/>
      <c r="E9" s="25">
        <f>SUM(E4:E8)</f>
        <v>14</v>
      </c>
      <c r="F9" s="12"/>
      <c r="G9" s="12"/>
      <c r="H9" s="12"/>
      <c r="I9" s="14"/>
      <c r="J9" s="12"/>
      <c r="K9" s="11"/>
      <c r="M9" t="s">
        <v>18</v>
      </c>
      <c r="N9">
        <f>SUMIFS(E:E,G:G,"phi")</f>
        <v>0</v>
      </c>
    </row>
    <row r="10" spans="1:14" ht="26.25" customHeight="1">
      <c r="A10" s="11"/>
      <c r="B10" s="12"/>
      <c r="C10" s="12"/>
      <c r="D10" s="13"/>
      <c r="E10" s="12"/>
      <c r="F10" s="12"/>
      <c r="G10" s="11"/>
      <c r="H10" s="12"/>
      <c r="I10" s="14"/>
      <c r="J10" s="12"/>
      <c r="K10" s="11"/>
      <c r="M10" t="s">
        <v>19</v>
      </c>
      <c r="N10">
        <f>SUMIFS(E:E,G:G,"BRK")</f>
        <v>8</v>
      </c>
    </row>
    <row r="11" spans="1:14" ht="26.25" customHeight="1">
      <c r="A11" s="11"/>
      <c r="B11" s="12"/>
      <c r="C11" s="12"/>
      <c r="D11" s="13"/>
      <c r="E11" s="12"/>
      <c r="F11" s="12"/>
      <c r="G11" s="11"/>
      <c r="H11" s="12"/>
      <c r="I11" s="14"/>
      <c r="J11" s="12"/>
      <c r="K11" s="11"/>
      <c r="M11" s="16" t="s">
        <v>20</v>
      </c>
      <c r="N11" s="16">
        <f>SUMIFS(E:E,G:G,"SPC")</f>
        <v>0</v>
      </c>
    </row>
    <row r="12" spans="1:14" ht="26.25" customHeight="1">
      <c r="A12" s="22"/>
      <c r="B12" s="22" t="s">
        <v>56</v>
      </c>
      <c r="C12" s="22"/>
      <c r="D12" s="23"/>
      <c r="E12" s="22"/>
      <c r="F12" s="22"/>
      <c r="G12" s="22"/>
      <c r="H12" s="22"/>
      <c r="I12" s="24"/>
      <c r="J12" s="22"/>
      <c r="K12" s="22"/>
      <c r="M12" s="17" t="s">
        <v>21</v>
      </c>
      <c r="N12" s="17">
        <f>SUMIFS(E:E,G:G,"H")</f>
        <v>0</v>
      </c>
    </row>
    <row r="13" spans="1:14" ht="26.25" customHeight="1">
      <c r="A13" s="11">
        <v>1</v>
      </c>
      <c r="B13" s="12" t="s">
        <v>57</v>
      </c>
      <c r="C13" s="12">
        <v>100059</v>
      </c>
      <c r="D13" s="13" t="s">
        <v>58</v>
      </c>
      <c r="E13" s="12">
        <v>2</v>
      </c>
      <c r="F13" s="12">
        <v>0</v>
      </c>
      <c r="G13" s="12" t="s">
        <v>51</v>
      </c>
      <c r="H13" s="12" t="s">
        <v>40</v>
      </c>
      <c r="I13" s="14">
        <v>42840</v>
      </c>
      <c r="J13" s="12"/>
      <c r="K13" s="11"/>
      <c r="M13" s="17"/>
      <c r="N13" s="17"/>
    </row>
    <row r="14" spans="1:14" ht="26.25" customHeight="1">
      <c r="A14" s="11">
        <v>2</v>
      </c>
      <c r="B14" s="12" t="s">
        <v>59</v>
      </c>
      <c r="C14" s="12">
        <v>100548</v>
      </c>
      <c r="D14" s="13" t="s">
        <v>60</v>
      </c>
      <c r="E14" s="12">
        <v>1</v>
      </c>
      <c r="F14" s="12">
        <v>0</v>
      </c>
      <c r="G14" s="11" t="s">
        <v>51</v>
      </c>
      <c r="H14" s="12" t="s">
        <v>40</v>
      </c>
      <c r="I14" s="14">
        <v>42840</v>
      </c>
      <c r="J14" s="12"/>
      <c r="K14" s="11"/>
      <c r="M14" s="18" t="s">
        <v>22</v>
      </c>
      <c r="N14" s="18">
        <f>SUM(M4:N12)</f>
        <v>27</v>
      </c>
    </row>
    <row r="15" spans="1:14" ht="26.25" customHeight="1">
      <c r="A15" s="11">
        <v>3</v>
      </c>
      <c r="B15" s="12" t="s">
        <v>61</v>
      </c>
      <c r="C15" s="12" t="s">
        <v>62</v>
      </c>
      <c r="D15" s="13" t="s">
        <v>63</v>
      </c>
      <c r="E15" s="12">
        <v>2</v>
      </c>
      <c r="F15" s="12">
        <v>0</v>
      </c>
      <c r="G15" s="12" t="s">
        <v>51</v>
      </c>
      <c r="H15" s="12" t="s">
        <v>40</v>
      </c>
      <c r="I15" s="14">
        <v>42840</v>
      </c>
      <c r="J15" s="14"/>
      <c r="K15" s="11"/>
    </row>
    <row r="16" spans="1:14" ht="26.25" customHeight="1">
      <c r="A16" s="11">
        <v>4</v>
      </c>
      <c r="B16" s="12" t="s">
        <v>61</v>
      </c>
      <c r="C16" s="12" t="s">
        <v>64</v>
      </c>
      <c r="D16" s="13" t="s">
        <v>65</v>
      </c>
      <c r="E16" s="12">
        <v>3</v>
      </c>
      <c r="F16" s="12">
        <v>0</v>
      </c>
      <c r="G16" s="11" t="s">
        <v>51</v>
      </c>
      <c r="H16" s="12" t="s">
        <v>40</v>
      </c>
      <c r="I16" s="14">
        <v>42840</v>
      </c>
      <c r="J16" s="12"/>
      <c r="K16" s="11"/>
      <c r="M16" t="s">
        <v>69</v>
      </c>
    </row>
    <row r="17" spans="1:13" ht="26.25" customHeight="1">
      <c r="A17" s="11">
        <v>5</v>
      </c>
      <c r="B17" s="12" t="s">
        <v>66</v>
      </c>
      <c r="C17" s="12" t="s">
        <v>67</v>
      </c>
      <c r="D17" s="13" t="s">
        <v>68</v>
      </c>
      <c r="E17" s="12">
        <v>2</v>
      </c>
      <c r="F17" s="12">
        <v>0</v>
      </c>
      <c r="G17" s="12" t="s">
        <v>39</v>
      </c>
      <c r="H17" s="12" t="s">
        <v>40</v>
      </c>
      <c r="I17" s="14">
        <v>42840</v>
      </c>
      <c r="J17" s="14"/>
      <c r="K17" s="11"/>
      <c r="M17" t="s">
        <v>70</v>
      </c>
    </row>
    <row r="18" spans="1:13" ht="26.25" customHeight="1">
      <c r="A18" s="124">
        <v>6</v>
      </c>
      <c r="B18" s="41" t="s">
        <v>61</v>
      </c>
      <c r="C18" s="41" t="s">
        <v>1222</v>
      </c>
      <c r="D18" s="125" t="s">
        <v>1223</v>
      </c>
      <c r="E18" s="41">
        <v>3</v>
      </c>
      <c r="F18" s="41">
        <v>0</v>
      </c>
      <c r="G18" s="124" t="s">
        <v>39</v>
      </c>
      <c r="H18" s="41" t="s">
        <v>40</v>
      </c>
      <c r="I18" s="126">
        <v>42840</v>
      </c>
      <c r="J18" s="41"/>
      <c r="K18" s="124" t="s">
        <v>1224</v>
      </c>
      <c r="M18" s="19"/>
    </row>
    <row r="19" spans="1:13" ht="26.25" customHeight="1">
      <c r="A19" s="11"/>
      <c r="B19" s="12"/>
      <c r="C19" s="12"/>
      <c r="D19" s="13"/>
      <c r="E19" s="41"/>
      <c r="F19" s="12"/>
      <c r="G19" s="11"/>
      <c r="H19" s="12"/>
      <c r="I19" s="12"/>
      <c r="J19" s="12"/>
      <c r="K19" s="11"/>
      <c r="M19" s="19"/>
    </row>
    <row r="20" spans="1:13" ht="26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19"/>
    </row>
    <row r="21" spans="1:13" ht="26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19"/>
    </row>
    <row r="22" spans="1:13" ht="26.2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26.2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26.2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26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90">
      <selection activeCell="C25" sqref="C25"/>
      <pageSetup paperSize="9" orientation="portrait"/>
    </customSheetView>
    <customSheetView guid="{8808FEDE-464C-4AEB-88B7-AB86B39BB0CB}" scale="90">
      <selection activeCell="D21" sqref="D21"/>
      <pageSetup paperSize="9" orientation="portrait"/>
    </customSheetView>
    <customSheetView guid="{AEFE0F3B-A47A-4804-A56C-93DA9B79618C}" scale="90">
      <selection activeCell="D21" sqref="D21"/>
      <pageSetup paperSize="9" orientation="portrait"/>
    </customSheetView>
    <customSheetView guid="{432A7839-3E0E-42E7-9C5A-01B75DE7F8FC}" scale="90">
      <selection activeCell="C25" sqref="C25"/>
      <pageSetup paperSize="9" orientation="portrait"/>
    </customSheetView>
    <customSheetView guid="{33DCCE72-F997-4E94-9232-6B5DA6DC142C}" scale="90">
      <selection activeCell="C25" sqref="C25"/>
      <pageSetup paperSize="9" orientation="portrait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0" zoomScale="90" zoomScaleNormal="90" zoomScalePageLayoutView="90" workbookViewId="0">
      <selection activeCell="C30" sqref="C30"/>
    </sheetView>
  </sheetViews>
  <sheetFormatPr baseColWidth="10" defaultColWidth="8.83203125" defaultRowHeight="32.25" customHeight="1" x14ac:dyDescent="0"/>
  <cols>
    <col min="1" max="1" width="12.1640625" customWidth="1"/>
    <col min="2" max="2" width="23" customWidth="1"/>
    <col min="3" max="3" width="28.5" customWidth="1"/>
    <col min="4" max="4" width="42.1640625" customWidth="1"/>
    <col min="5" max="5" width="10.5" customWidth="1"/>
    <col min="6" max="6" width="10.33203125" customWidth="1"/>
    <col min="7" max="7" width="15.1640625" customWidth="1"/>
    <col min="8" max="8" width="14.1640625" customWidth="1"/>
    <col min="9" max="9" width="16" customWidth="1"/>
    <col min="10" max="10" width="15.1640625" customWidth="1"/>
    <col min="11" max="11" width="40.83203125" customWidth="1"/>
    <col min="13" max="13" width="18.1640625" customWidth="1"/>
  </cols>
  <sheetData>
    <row r="1" spans="1:14" ht="32.25" customHeight="1" thickBot="1">
      <c r="A1" s="756" t="s">
        <v>23</v>
      </c>
      <c r="B1" s="757"/>
      <c r="C1" s="757"/>
      <c r="D1" s="757"/>
      <c r="E1" s="757"/>
      <c r="F1" s="757"/>
      <c r="G1" s="757" t="s">
        <v>28</v>
      </c>
      <c r="H1" s="757"/>
      <c r="I1" s="757"/>
      <c r="J1" s="758"/>
      <c r="K1" s="759"/>
    </row>
    <row r="2" spans="1:14" ht="32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58</v>
      </c>
    </row>
    <row r="3" spans="1:14" ht="32.25" customHeight="1">
      <c r="A3" s="6">
        <v>1</v>
      </c>
      <c r="B3" s="7" t="s">
        <v>99</v>
      </c>
      <c r="C3" s="7" t="s">
        <v>237</v>
      </c>
      <c r="D3" s="8" t="s">
        <v>238</v>
      </c>
      <c r="E3" s="7">
        <v>2</v>
      </c>
      <c r="F3" s="7">
        <v>0</v>
      </c>
      <c r="G3" s="7" t="s">
        <v>39</v>
      </c>
      <c r="H3" s="7" t="s">
        <v>239</v>
      </c>
      <c r="I3" s="9">
        <v>42840</v>
      </c>
      <c r="J3" s="7" t="s">
        <v>240</v>
      </c>
      <c r="K3" s="6"/>
      <c r="M3" s="10" t="s">
        <v>12</v>
      </c>
      <c r="N3" s="10">
        <f>N2-N14</f>
        <v>3</v>
      </c>
    </row>
    <row r="4" spans="1:14" ht="32.25" customHeight="1">
      <c r="A4" s="11">
        <v>2</v>
      </c>
      <c r="B4" s="12" t="s">
        <v>99</v>
      </c>
      <c r="C4" s="12" t="s">
        <v>241</v>
      </c>
      <c r="D4" s="13" t="s">
        <v>242</v>
      </c>
      <c r="E4" s="12">
        <v>2</v>
      </c>
      <c r="F4" s="12">
        <v>0</v>
      </c>
      <c r="G4" s="12" t="s">
        <v>51</v>
      </c>
      <c r="H4" s="7" t="s">
        <v>239</v>
      </c>
      <c r="I4" s="9">
        <v>42840</v>
      </c>
      <c r="J4" s="12" t="s">
        <v>243</v>
      </c>
      <c r="K4" s="11"/>
      <c r="M4" t="s">
        <v>13</v>
      </c>
      <c r="N4">
        <f>SUMIFS(E:E,G:G,"CTT")</f>
        <v>27</v>
      </c>
    </row>
    <row r="5" spans="1:14" ht="32.25" customHeight="1">
      <c r="A5" s="6">
        <v>3</v>
      </c>
      <c r="B5" s="12" t="s">
        <v>61</v>
      </c>
      <c r="C5" s="12" t="s">
        <v>244</v>
      </c>
      <c r="D5" s="13" t="s">
        <v>245</v>
      </c>
      <c r="E5" s="12">
        <v>1</v>
      </c>
      <c r="F5" s="12">
        <v>0</v>
      </c>
      <c r="G5" s="12" t="s">
        <v>39</v>
      </c>
      <c r="H5" s="12" t="s">
        <v>239</v>
      </c>
      <c r="I5" s="14">
        <v>42840</v>
      </c>
      <c r="J5" s="14" t="s">
        <v>98</v>
      </c>
      <c r="K5" s="11"/>
      <c r="M5" t="s">
        <v>14</v>
      </c>
      <c r="N5">
        <f>SUMIFS(E:E,G:G,"FLU")</f>
        <v>16</v>
      </c>
    </row>
    <row r="6" spans="1:14" ht="32.25" customHeight="1">
      <c r="A6" s="11">
        <v>4</v>
      </c>
      <c r="B6" s="7" t="s">
        <v>61</v>
      </c>
      <c r="C6" s="7" t="s">
        <v>246</v>
      </c>
      <c r="D6" s="8" t="s">
        <v>247</v>
      </c>
      <c r="E6" s="7">
        <v>1</v>
      </c>
      <c r="F6" s="7">
        <v>0</v>
      </c>
      <c r="G6" s="7" t="s">
        <v>39</v>
      </c>
      <c r="H6" s="7" t="s">
        <v>239</v>
      </c>
      <c r="I6" s="9">
        <v>42840</v>
      </c>
      <c r="J6" s="7" t="s">
        <v>98</v>
      </c>
      <c r="K6" s="6"/>
      <c r="M6" t="s">
        <v>15</v>
      </c>
      <c r="N6">
        <f>SUMIFS(E:E,G:G,"JCC")</f>
        <v>0</v>
      </c>
    </row>
    <row r="7" spans="1:14" ht="32.25" customHeight="1">
      <c r="A7" s="6">
        <v>5</v>
      </c>
      <c r="B7" s="12" t="s">
        <v>248</v>
      </c>
      <c r="C7" s="12" t="s">
        <v>249</v>
      </c>
      <c r="D7" s="13" t="s">
        <v>250</v>
      </c>
      <c r="E7" s="12">
        <v>2</v>
      </c>
      <c r="F7" s="12">
        <v>0</v>
      </c>
      <c r="G7" s="12" t="s">
        <v>39</v>
      </c>
      <c r="H7" s="12" t="s">
        <v>239</v>
      </c>
      <c r="I7" s="14">
        <v>42840</v>
      </c>
      <c r="J7" s="12" t="s">
        <v>251</v>
      </c>
      <c r="K7" s="15"/>
      <c r="M7" t="s">
        <v>16</v>
      </c>
      <c r="N7">
        <f>SUMIFS(E:E,G:G,"EDI")</f>
        <v>4</v>
      </c>
    </row>
    <row r="8" spans="1:14" ht="32.25" customHeight="1">
      <c r="A8" s="11">
        <v>6</v>
      </c>
      <c r="B8" s="7" t="s">
        <v>99</v>
      </c>
      <c r="C8" s="7" t="s">
        <v>252</v>
      </c>
      <c r="D8" s="8" t="s">
        <v>253</v>
      </c>
      <c r="E8" s="7">
        <v>4</v>
      </c>
      <c r="F8" s="7">
        <v>0</v>
      </c>
      <c r="G8" s="7" t="s">
        <v>51</v>
      </c>
      <c r="H8" s="7" t="s">
        <v>239</v>
      </c>
      <c r="I8" s="9">
        <v>42840</v>
      </c>
      <c r="J8" s="7" t="s">
        <v>254</v>
      </c>
      <c r="K8" s="6" t="s">
        <v>255</v>
      </c>
      <c r="M8" t="s">
        <v>17</v>
      </c>
      <c r="N8">
        <f>SUMIFS(E:E,G:G,"par")</f>
        <v>0</v>
      </c>
    </row>
    <row r="9" spans="1:14" ht="32.25" customHeight="1">
      <c r="A9" s="6">
        <v>7</v>
      </c>
      <c r="B9" s="12" t="s">
        <v>256</v>
      </c>
      <c r="C9" s="12" t="s">
        <v>257</v>
      </c>
      <c r="D9" s="13" t="s">
        <v>258</v>
      </c>
      <c r="E9" s="12">
        <v>5</v>
      </c>
      <c r="F9" s="12">
        <v>0</v>
      </c>
      <c r="G9" s="11" t="s">
        <v>44</v>
      </c>
      <c r="H9" s="7" t="s">
        <v>239</v>
      </c>
      <c r="I9" s="9">
        <v>42840</v>
      </c>
      <c r="J9" s="12" t="s">
        <v>259</v>
      </c>
      <c r="K9" s="11" t="s">
        <v>260</v>
      </c>
      <c r="M9" t="s">
        <v>18</v>
      </c>
      <c r="N9">
        <f>SUMIFS(E:E,G:G,"phi")</f>
        <v>0</v>
      </c>
    </row>
    <row r="10" spans="1:14" ht="32.25" customHeight="1">
      <c r="A10" s="11">
        <v>8</v>
      </c>
      <c r="B10" s="12" t="s">
        <v>61</v>
      </c>
      <c r="C10" s="12" t="s">
        <v>261</v>
      </c>
      <c r="D10" s="13" t="s">
        <v>262</v>
      </c>
      <c r="E10" s="12">
        <v>2</v>
      </c>
      <c r="F10" s="12">
        <v>0</v>
      </c>
      <c r="G10" s="11" t="s">
        <v>39</v>
      </c>
      <c r="H10" s="12" t="s">
        <v>239</v>
      </c>
      <c r="I10" s="14">
        <v>42840</v>
      </c>
      <c r="J10" s="12" t="s">
        <v>98</v>
      </c>
      <c r="K10" s="11"/>
      <c r="M10" t="s">
        <v>19</v>
      </c>
      <c r="N10">
        <f>SUMIFS(E:E,G:G,"BRK")</f>
        <v>8</v>
      </c>
    </row>
    <row r="11" spans="1:14" ht="32.25" customHeight="1">
      <c r="A11" s="6">
        <v>9</v>
      </c>
      <c r="B11" s="12" t="s">
        <v>61</v>
      </c>
      <c r="C11" s="12" t="s">
        <v>263</v>
      </c>
      <c r="D11" s="13" t="s">
        <v>264</v>
      </c>
      <c r="E11" s="12">
        <v>1</v>
      </c>
      <c r="F11" s="12">
        <v>0</v>
      </c>
      <c r="G11" s="11" t="s">
        <v>39</v>
      </c>
      <c r="H11" s="12" t="s">
        <v>239</v>
      </c>
      <c r="I11" s="14">
        <v>42840</v>
      </c>
      <c r="J11" s="12" t="s">
        <v>98</v>
      </c>
      <c r="K11" s="11"/>
      <c r="M11" s="16" t="s">
        <v>20</v>
      </c>
      <c r="N11" s="16">
        <f>SUMIFS(E:E,G:G,"SPC")</f>
        <v>0</v>
      </c>
    </row>
    <row r="12" spans="1:14" ht="32.25" customHeight="1">
      <c r="A12" s="42" t="s">
        <v>265</v>
      </c>
      <c r="B12" s="42" t="s">
        <v>266</v>
      </c>
      <c r="C12" s="12" t="s">
        <v>267</v>
      </c>
      <c r="D12" s="13" t="s">
        <v>268</v>
      </c>
      <c r="E12" s="12">
        <v>1</v>
      </c>
      <c r="F12" s="12">
        <v>0</v>
      </c>
      <c r="G12" s="40" t="s">
        <v>39</v>
      </c>
      <c r="H12" s="12" t="s">
        <v>239</v>
      </c>
      <c r="I12" s="14">
        <v>42840</v>
      </c>
      <c r="J12" s="7" t="s">
        <v>269</v>
      </c>
      <c r="K12" s="37"/>
      <c r="M12" s="17" t="s">
        <v>21</v>
      </c>
      <c r="N12" s="17">
        <f>SUMIFS(E:E,G:G,"H")</f>
        <v>0</v>
      </c>
    </row>
    <row r="13" spans="1:14" ht="32.25" customHeight="1">
      <c r="A13" s="43" t="s">
        <v>270</v>
      </c>
      <c r="B13" s="42" t="s">
        <v>266</v>
      </c>
      <c r="C13" s="7" t="s">
        <v>271</v>
      </c>
      <c r="D13" s="8" t="s">
        <v>268</v>
      </c>
      <c r="E13" s="7">
        <v>1</v>
      </c>
      <c r="F13" s="7">
        <v>0</v>
      </c>
      <c r="G13" s="7" t="s">
        <v>39</v>
      </c>
      <c r="H13" s="12" t="s">
        <v>239</v>
      </c>
      <c r="I13" s="14">
        <v>42840</v>
      </c>
      <c r="J13" s="7" t="s">
        <v>272</v>
      </c>
      <c r="K13" s="6"/>
      <c r="M13" s="17"/>
      <c r="N13" s="17"/>
    </row>
    <row r="14" spans="1:14" ht="32.25" customHeight="1">
      <c r="A14" s="11">
        <v>11</v>
      </c>
      <c r="B14" s="12" t="s">
        <v>61</v>
      </c>
      <c r="C14" s="7" t="s">
        <v>273</v>
      </c>
      <c r="D14" s="8" t="s">
        <v>274</v>
      </c>
      <c r="E14" s="7">
        <v>7</v>
      </c>
      <c r="F14" s="7">
        <v>0</v>
      </c>
      <c r="G14" s="7" t="s">
        <v>39</v>
      </c>
      <c r="H14" s="12" t="s">
        <v>239</v>
      </c>
      <c r="I14" s="14">
        <v>42840</v>
      </c>
      <c r="J14" s="12" t="s">
        <v>98</v>
      </c>
      <c r="K14" s="6"/>
      <c r="M14" s="18" t="s">
        <v>22</v>
      </c>
      <c r="N14" s="18">
        <f>SUM(M4:N12)</f>
        <v>55</v>
      </c>
    </row>
    <row r="15" spans="1:14" ht="32.25" customHeight="1">
      <c r="A15" s="7">
        <v>12</v>
      </c>
      <c r="B15" s="7" t="s">
        <v>61</v>
      </c>
      <c r="C15" s="7" t="s">
        <v>275</v>
      </c>
      <c r="D15" s="7" t="s">
        <v>276</v>
      </c>
      <c r="E15" s="7">
        <v>4</v>
      </c>
      <c r="F15" s="7">
        <v>0</v>
      </c>
      <c r="G15" s="7" t="s">
        <v>51</v>
      </c>
      <c r="H15" s="7" t="s">
        <v>239</v>
      </c>
      <c r="I15" s="14">
        <v>42840</v>
      </c>
      <c r="J15" s="7" t="s">
        <v>98</v>
      </c>
      <c r="K15" s="7"/>
    </row>
    <row r="16" spans="1:14" ht="32.25" customHeight="1">
      <c r="A16" s="11">
        <v>13</v>
      </c>
      <c r="B16" s="7" t="s">
        <v>277</v>
      </c>
      <c r="C16" s="7" t="s">
        <v>278</v>
      </c>
      <c r="D16" s="7" t="s">
        <v>279</v>
      </c>
      <c r="E16" s="7">
        <v>2</v>
      </c>
      <c r="F16" s="7">
        <v>0</v>
      </c>
      <c r="G16" s="7" t="s">
        <v>44</v>
      </c>
      <c r="H16" s="7" t="s">
        <v>239</v>
      </c>
      <c r="I16" s="14">
        <v>42840</v>
      </c>
      <c r="J16" s="7" t="s">
        <v>280</v>
      </c>
      <c r="K16" s="7" t="s">
        <v>281</v>
      </c>
      <c r="M16" s="19" t="s">
        <v>236</v>
      </c>
    </row>
    <row r="17" spans="1:13" ht="32.25" customHeight="1">
      <c r="A17" s="7">
        <v>14</v>
      </c>
      <c r="B17" s="12" t="s">
        <v>124</v>
      </c>
      <c r="C17" s="12" t="s">
        <v>282</v>
      </c>
      <c r="D17" s="13" t="s">
        <v>283</v>
      </c>
      <c r="E17" s="12">
        <v>1</v>
      </c>
      <c r="F17" s="12">
        <v>0</v>
      </c>
      <c r="G17" s="12" t="s">
        <v>51</v>
      </c>
      <c r="H17" s="7" t="s">
        <v>239</v>
      </c>
      <c r="I17" s="14">
        <v>42840</v>
      </c>
      <c r="J17" s="12" t="s">
        <v>284</v>
      </c>
      <c r="K17" s="12"/>
      <c r="M17" s="19"/>
    </row>
    <row r="18" spans="1:13" ht="32.25" customHeight="1">
      <c r="A18" s="11">
        <v>15</v>
      </c>
      <c r="B18" s="12" t="s">
        <v>61</v>
      </c>
      <c r="C18" s="12" t="s">
        <v>285</v>
      </c>
      <c r="D18" s="13" t="s">
        <v>286</v>
      </c>
      <c r="E18" s="12">
        <v>3</v>
      </c>
      <c r="F18" s="12">
        <v>0</v>
      </c>
      <c r="G18" s="12" t="s">
        <v>51</v>
      </c>
      <c r="H18" s="7" t="s">
        <v>239</v>
      </c>
      <c r="I18" s="14">
        <v>42840</v>
      </c>
      <c r="J18" s="14" t="s">
        <v>98</v>
      </c>
      <c r="K18" s="11"/>
      <c r="M18" s="19"/>
    </row>
    <row r="19" spans="1:13" ht="32.25" customHeight="1">
      <c r="A19" s="7">
        <v>16</v>
      </c>
      <c r="B19" s="12" t="s">
        <v>61</v>
      </c>
      <c r="C19" s="12" t="s">
        <v>287</v>
      </c>
      <c r="D19" s="13" t="s">
        <v>288</v>
      </c>
      <c r="E19" s="12">
        <v>1</v>
      </c>
      <c r="F19" s="12">
        <v>0</v>
      </c>
      <c r="G19" s="12" t="s">
        <v>39</v>
      </c>
      <c r="H19" s="7" t="s">
        <v>239</v>
      </c>
      <c r="I19" s="14">
        <v>42840</v>
      </c>
      <c r="J19" s="14" t="s">
        <v>98</v>
      </c>
      <c r="K19" s="44"/>
      <c r="M19" s="19"/>
    </row>
    <row r="20" spans="1:13" ht="32.25" customHeight="1">
      <c r="A20" s="11">
        <v>17</v>
      </c>
      <c r="B20" s="12" t="s">
        <v>99</v>
      </c>
      <c r="C20" s="12" t="s">
        <v>289</v>
      </c>
      <c r="D20" s="13" t="s">
        <v>290</v>
      </c>
      <c r="E20" s="12">
        <v>3</v>
      </c>
      <c r="F20" s="12">
        <v>0</v>
      </c>
      <c r="G20" s="11" t="s">
        <v>39</v>
      </c>
      <c r="H20" s="7" t="s">
        <v>239</v>
      </c>
      <c r="I20" s="14">
        <v>42840</v>
      </c>
      <c r="J20" s="12" t="s">
        <v>291</v>
      </c>
      <c r="K20" s="11"/>
      <c r="M20" s="19"/>
    </row>
    <row r="21" spans="1:13" ht="32.25" customHeight="1">
      <c r="A21" s="7">
        <v>18</v>
      </c>
      <c r="B21" s="7" t="s">
        <v>99</v>
      </c>
      <c r="C21" s="7" t="s">
        <v>292</v>
      </c>
      <c r="D21" s="8" t="s">
        <v>293</v>
      </c>
      <c r="E21" s="7">
        <v>2</v>
      </c>
      <c r="F21" s="7">
        <v>0</v>
      </c>
      <c r="G21" s="7" t="s">
        <v>39</v>
      </c>
      <c r="H21" s="7" t="s">
        <v>239</v>
      </c>
      <c r="I21" s="14">
        <v>42840</v>
      </c>
      <c r="J21" s="7" t="s">
        <v>294</v>
      </c>
      <c r="K21" s="6"/>
      <c r="M21" s="19"/>
    </row>
    <row r="22" spans="1:13" ht="32.25" customHeight="1">
      <c r="A22" s="11">
        <v>19</v>
      </c>
      <c r="B22" s="12" t="s">
        <v>295</v>
      </c>
      <c r="C22" s="12" t="s">
        <v>296</v>
      </c>
      <c r="D22" s="13" t="s">
        <v>297</v>
      </c>
      <c r="E22" s="12">
        <v>3</v>
      </c>
      <c r="F22" s="12">
        <v>0</v>
      </c>
      <c r="G22" s="12" t="s">
        <v>39</v>
      </c>
      <c r="H22" s="12" t="s">
        <v>239</v>
      </c>
      <c r="I22" s="14">
        <v>42840</v>
      </c>
      <c r="J22" s="12" t="s">
        <v>298</v>
      </c>
      <c r="K22" s="11" t="s">
        <v>299</v>
      </c>
      <c r="M22" s="19"/>
    </row>
    <row r="23" spans="1:13" ht="32.25" customHeight="1">
      <c r="A23" s="7">
        <v>20</v>
      </c>
      <c r="B23" s="7" t="s">
        <v>99</v>
      </c>
      <c r="C23" s="7" t="s">
        <v>300</v>
      </c>
      <c r="D23" s="8" t="s">
        <v>301</v>
      </c>
      <c r="E23" s="7">
        <v>4</v>
      </c>
      <c r="F23" s="7">
        <v>0</v>
      </c>
      <c r="G23" s="7" t="s">
        <v>302</v>
      </c>
      <c r="H23" s="7" t="s">
        <v>239</v>
      </c>
      <c r="I23" s="9">
        <v>42840</v>
      </c>
      <c r="J23" s="7" t="s">
        <v>303</v>
      </c>
      <c r="K23" s="6"/>
    </row>
    <row r="24" spans="1:13" ht="32.25" customHeight="1">
      <c r="A24" s="7" t="s">
        <v>304</v>
      </c>
      <c r="B24" s="45" t="s">
        <v>305</v>
      </c>
      <c r="C24" s="7" t="s">
        <v>306</v>
      </c>
      <c r="D24" s="8" t="s">
        <v>307</v>
      </c>
      <c r="E24" s="7">
        <v>2</v>
      </c>
      <c r="F24" s="7">
        <v>0</v>
      </c>
      <c r="G24" s="7" t="s">
        <v>51</v>
      </c>
      <c r="H24" s="7" t="s">
        <v>239</v>
      </c>
      <c r="I24" s="9">
        <v>42840</v>
      </c>
      <c r="J24" s="7" t="s">
        <v>308</v>
      </c>
      <c r="K24" s="7"/>
    </row>
    <row r="25" spans="1:13" ht="32.25" customHeight="1">
      <c r="A25" s="6" t="s">
        <v>309</v>
      </c>
      <c r="B25" s="45" t="s">
        <v>310</v>
      </c>
      <c r="C25" s="7" t="s">
        <v>306</v>
      </c>
      <c r="D25" s="8" t="s">
        <v>311</v>
      </c>
      <c r="E25" s="46">
        <v>1</v>
      </c>
      <c r="F25" s="7">
        <v>0</v>
      </c>
      <c r="G25" s="7" t="s">
        <v>44</v>
      </c>
      <c r="H25" s="7" t="s">
        <v>239</v>
      </c>
      <c r="I25" s="9">
        <v>42840</v>
      </c>
      <c r="J25" s="7"/>
      <c r="K25" s="7"/>
    </row>
    <row r="26" spans="1:13" ht="32.25" customHeight="1">
      <c r="A26" s="12"/>
      <c r="B26" s="12"/>
      <c r="C26" s="12"/>
      <c r="D26" s="13"/>
      <c r="E26" s="12"/>
      <c r="F26" s="12"/>
      <c r="G26" s="12"/>
      <c r="H26" s="12"/>
      <c r="I26" s="12"/>
      <c r="J26" s="12"/>
      <c r="K26" s="20"/>
    </row>
    <row r="27" spans="1:13" ht="32.25" customHeight="1">
      <c r="A27" s="12"/>
      <c r="B27" s="12"/>
      <c r="C27" s="12"/>
      <c r="D27" s="13"/>
      <c r="E27" s="12"/>
      <c r="F27" s="12"/>
      <c r="G27" s="12"/>
      <c r="H27" s="12"/>
      <c r="I27" s="12"/>
      <c r="J27" s="12"/>
      <c r="K27" s="20"/>
    </row>
    <row r="28" spans="1:13" ht="32.25" customHeight="1">
      <c r="A28" s="12"/>
      <c r="B28" s="12"/>
      <c r="C28" s="12"/>
      <c r="D28" s="13"/>
      <c r="E28" s="25">
        <f>SUM(E3:E27)</f>
        <v>55</v>
      </c>
      <c r="F28" s="12"/>
      <c r="G28" s="12"/>
      <c r="H28" s="12"/>
      <c r="I28" s="12"/>
      <c r="J28" s="12"/>
      <c r="K28" s="20"/>
    </row>
    <row r="29" spans="1:13" ht="32.25" customHeight="1">
      <c r="A29" s="12"/>
      <c r="B29" s="12"/>
      <c r="C29" s="12"/>
      <c r="D29" s="13"/>
      <c r="E29" s="12"/>
      <c r="F29" s="12"/>
      <c r="G29" s="12"/>
      <c r="H29" s="12"/>
      <c r="I29" s="12"/>
      <c r="J29" s="12"/>
      <c r="K29" s="20"/>
    </row>
  </sheetData>
  <customSheetViews>
    <customSheetView guid="{C759DA04-481B-4648-B849-AC569BDA76D5}" scale="90" topLeftCell="A10">
      <selection activeCell="C30" sqref="C30"/>
    </customSheetView>
    <customSheetView guid="{8808FEDE-464C-4AEB-88B7-AB86B39BB0CB}" scale="90" topLeftCell="A10">
      <selection activeCell="D24" sqref="D24"/>
    </customSheetView>
    <customSheetView guid="{AEFE0F3B-A47A-4804-A56C-93DA9B79618C}" scale="90" topLeftCell="A10">
      <selection activeCell="D24" sqref="D24"/>
    </customSheetView>
    <customSheetView guid="{432A7839-3E0E-42E7-9C5A-01B75DE7F8FC}" scale="90" topLeftCell="A10">
      <selection activeCell="C30" sqref="C30"/>
    </customSheetView>
    <customSheetView guid="{33DCCE72-F997-4E94-9232-6B5DA6DC142C}" scale="90" topLeftCell="A10">
      <selection activeCell="C30" sqref="C30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7" zoomScale="90" zoomScaleNormal="90" zoomScalePageLayoutView="90" workbookViewId="0">
      <selection activeCell="C28" sqref="C28"/>
    </sheetView>
  </sheetViews>
  <sheetFormatPr baseColWidth="10" defaultColWidth="8.83203125" defaultRowHeight="30" customHeight="1" x14ac:dyDescent="0"/>
  <cols>
    <col min="1" max="1" width="12.1640625" customWidth="1"/>
    <col min="2" max="2" width="23" customWidth="1"/>
    <col min="3" max="3" width="28.33203125" customWidth="1"/>
    <col min="4" max="4" width="32.6640625" customWidth="1"/>
    <col min="5" max="5" width="10.5" customWidth="1"/>
    <col min="6" max="6" width="10.33203125" customWidth="1"/>
    <col min="7" max="7" width="15.1640625" customWidth="1"/>
    <col min="8" max="8" width="11.6640625" customWidth="1"/>
    <col min="9" max="9" width="16" customWidth="1"/>
    <col min="10" max="10" width="15.1640625" customWidth="1"/>
    <col min="11" max="11" width="50.6640625" customWidth="1"/>
    <col min="13" max="13" width="18.1640625" customWidth="1"/>
  </cols>
  <sheetData>
    <row r="1" spans="1:14" ht="41.25" customHeight="1" thickBot="1">
      <c r="A1" s="756" t="s">
        <v>23</v>
      </c>
      <c r="B1" s="757"/>
      <c r="C1" s="757"/>
      <c r="D1" s="757"/>
      <c r="E1" s="757"/>
      <c r="F1" s="757"/>
      <c r="G1" s="760" t="s">
        <v>26</v>
      </c>
      <c r="H1" s="760"/>
      <c r="I1" s="760"/>
      <c r="J1" s="761"/>
      <c r="K1" s="762"/>
    </row>
    <row r="2" spans="1:14" ht="30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54</v>
      </c>
    </row>
    <row r="3" spans="1:14" ht="30" customHeight="1">
      <c r="A3" s="11">
        <v>1</v>
      </c>
      <c r="B3" s="12" t="s">
        <v>209</v>
      </c>
      <c r="C3" s="12">
        <v>98868</v>
      </c>
      <c r="D3" s="13" t="s">
        <v>312</v>
      </c>
      <c r="E3" s="12">
        <v>1</v>
      </c>
      <c r="F3" s="12">
        <v>1</v>
      </c>
      <c r="G3" s="12" t="s">
        <v>39</v>
      </c>
      <c r="H3" s="35" t="s">
        <v>313</v>
      </c>
      <c r="I3" s="14">
        <v>42840</v>
      </c>
      <c r="J3" s="14" t="s">
        <v>314</v>
      </c>
      <c r="K3" s="35" t="s">
        <v>315</v>
      </c>
      <c r="M3" s="10" t="s">
        <v>12</v>
      </c>
      <c r="N3" s="10">
        <f>N2-N14</f>
        <v>10</v>
      </c>
    </row>
    <row r="4" spans="1:14" ht="30" customHeight="1">
      <c r="A4" s="6">
        <v>2</v>
      </c>
      <c r="B4" s="7" t="s">
        <v>99</v>
      </c>
      <c r="C4" s="7" t="s">
        <v>316</v>
      </c>
      <c r="D4" s="8" t="s">
        <v>317</v>
      </c>
      <c r="E4" s="7">
        <v>2</v>
      </c>
      <c r="F4" s="7">
        <v>1</v>
      </c>
      <c r="G4" s="7" t="s">
        <v>51</v>
      </c>
      <c r="H4" s="35" t="s">
        <v>313</v>
      </c>
      <c r="I4" s="14">
        <v>42840</v>
      </c>
      <c r="J4" s="7" t="s">
        <v>318</v>
      </c>
      <c r="K4" s="6"/>
      <c r="M4" t="s">
        <v>13</v>
      </c>
      <c r="N4">
        <f>SUMIFS(E:E,G:G,"CTT")</f>
        <v>1</v>
      </c>
    </row>
    <row r="5" spans="1:14" ht="30" customHeight="1">
      <c r="A5" s="11">
        <v>3</v>
      </c>
      <c r="B5" s="12" t="s">
        <v>295</v>
      </c>
      <c r="C5" s="12">
        <v>2422</v>
      </c>
      <c r="D5" s="13" t="s">
        <v>319</v>
      </c>
      <c r="E5" s="12">
        <v>3</v>
      </c>
      <c r="F5" s="12">
        <v>1</v>
      </c>
      <c r="G5" s="12" t="s">
        <v>302</v>
      </c>
      <c r="H5" s="35" t="s">
        <v>313</v>
      </c>
      <c r="I5" s="14">
        <v>42840</v>
      </c>
      <c r="J5" s="12" t="s">
        <v>320</v>
      </c>
      <c r="K5" s="15"/>
      <c r="M5" t="s">
        <v>14</v>
      </c>
      <c r="N5">
        <f>SUMIFS(E:E,G:G,"FLU")</f>
        <v>29</v>
      </c>
    </row>
    <row r="6" spans="1:14" ht="30" customHeight="1">
      <c r="A6" s="6">
        <v>4</v>
      </c>
      <c r="B6" s="12" t="s">
        <v>295</v>
      </c>
      <c r="C6" s="7" t="s">
        <v>321</v>
      </c>
      <c r="D6" s="8" t="s">
        <v>319</v>
      </c>
      <c r="E6" s="7">
        <v>3</v>
      </c>
      <c r="F6" s="7">
        <v>1</v>
      </c>
      <c r="G6" s="7" t="s">
        <v>302</v>
      </c>
      <c r="H6" s="35" t="s">
        <v>313</v>
      </c>
      <c r="I6" s="14">
        <v>42840</v>
      </c>
      <c r="J6" s="7" t="s">
        <v>322</v>
      </c>
      <c r="K6" s="6"/>
      <c r="M6" t="s">
        <v>15</v>
      </c>
      <c r="N6">
        <f>SUMIFS(E:E,G:G,"JCC")</f>
        <v>2</v>
      </c>
    </row>
    <row r="7" spans="1:14" ht="30" customHeight="1">
      <c r="A7" s="11">
        <v>5</v>
      </c>
      <c r="B7" s="12" t="s">
        <v>323</v>
      </c>
      <c r="C7" s="12">
        <v>268149</v>
      </c>
      <c r="D7" s="27" t="s">
        <v>324</v>
      </c>
      <c r="E7" s="12">
        <v>2</v>
      </c>
      <c r="F7" s="12">
        <v>1</v>
      </c>
      <c r="G7" s="12" t="s">
        <v>51</v>
      </c>
      <c r="H7" s="35" t="s">
        <v>313</v>
      </c>
      <c r="I7" s="14">
        <v>42840</v>
      </c>
      <c r="J7" s="14" t="s">
        <v>325</v>
      </c>
      <c r="K7" s="11"/>
      <c r="M7" t="s">
        <v>16</v>
      </c>
      <c r="N7">
        <f>SUMIFS(E:E,G:G,"EDI")</f>
        <v>8</v>
      </c>
    </row>
    <row r="8" spans="1:14" ht="30" customHeight="1">
      <c r="A8" s="6">
        <v>6</v>
      </c>
      <c r="B8" s="12" t="s">
        <v>326</v>
      </c>
      <c r="C8" s="12" t="s">
        <v>327</v>
      </c>
      <c r="D8" s="13" t="s">
        <v>328</v>
      </c>
      <c r="E8" s="12">
        <v>2</v>
      </c>
      <c r="F8" s="12">
        <v>1</v>
      </c>
      <c r="G8" s="12" t="s">
        <v>44</v>
      </c>
      <c r="H8" s="35" t="s">
        <v>313</v>
      </c>
      <c r="I8" s="14">
        <v>42840</v>
      </c>
      <c r="J8" s="12" t="s">
        <v>329</v>
      </c>
      <c r="K8" s="35" t="s">
        <v>330</v>
      </c>
      <c r="M8" t="s">
        <v>17</v>
      </c>
      <c r="N8">
        <f>SUMIFS(E:E,G:G,"par")</f>
        <v>0</v>
      </c>
    </row>
    <row r="9" spans="1:14" ht="30" customHeight="1">
      <c r="A9" s="11">
        <v>7</v>
      </c>
      <c r="B9" s="12" t="s">
        <v>331</v>
      </c>
      <c r="C9" s="12" t="s">
        <v>332</v>
      </c>
      <c r="D9" s="13" t="s">
        <v>333</v>
      </c>
      <c r="E9" s="12">
        <v>3</v>
      </c>
      <c r="F9" s="12">
        <v>1</v>
      </c>
      <c r="G9" s="12" t="s">
        <v>51</v>
      </c>
      <c r="H9" s="35" t="s">
        <v>313</v>
      </c>
      <c r="I9" s="14">
        <v>42840</v>
      </c>
      <c r="J9" s="12" t="s">
        <v>334</v>
      </c>
      <c r="K9" s="35" t="s">
        <v>335</v>
      </c>
      <c r="M9" t="s">
        <v>18</v>
      </c>
      <c r="N9">
        <f>SUMIFS(E:E,G:G,"phi")</f>
        <v>0</v>
      </c>
    </row>
    <row r="10" spans="1:14" ht="30" customHeight="1">
      <c r="A10" s="6">
        <v>8</v>
      </c>
      <c r="B10" s="7" t="s">
        <v>336</v>
      </c>
      <c r="C10" s="7">
        <v>100141</v>
      </c>
      <c r="D10" s="8" t="s">
        <v>337</v>
      </c>
      <c r="E10" s="7">
        <v>2</v>
      </c>
      <c r="F10" s="7">
        <v>1</v>
      </c>
      <c r="G10" s="7" t="s">
        <v>302</v>
      </c>
      <c r="H10" s="36" t="s">
        <v>313</v>
      </c>
      <c r="I10" s="9">
        <v>42840</v>
      </c>
      <c r="J10" s="7" t="s">
        <v>338</v>
      </c>
      <c r="K10" s="36"/>
      <c r="M10" t="s">
        <v>19</v>
      </c>
      <c r="N10">
        <f>SUMIFS(E:E,G:G,"BRK")</f>
        <v>4</v>
      </c>
    </row>
    <row r="11" spans="1:14" ht="30" customHeight="1">
      <c r="A11" s="11">
        <v>9</v>
      </c>
      <c r="B11" s="7" t="s">
        <v>339</v>
      </c>
      <c r="C11" s="7" t="s">
        <v>340</v>
      </c>
      <c r="D11" s="8" t="s">
        <v>341</v>
      </c>
      <c r="E11" s="7">
        <v>2</v>
      </c>
      <c r="F11" s="7">
        <v>1</v>
      </c>
      <c r="G11" s="7" t="s">
        <v>51</v>
      </c>
      <c r="H11" s="36" t="s">
        <v>313</v>
      </c>
      <c r="I11" s="9">
        <v>42840</v>
      </c>
      <c r="J11" s="7" t="s">
        <v>342</v>
      </c>
      <c r="K11" s="36" t="s">
        <v>343</v>
      </c>
      <c r="M11" s="16" t="s">
        <v>20</v>
      </c>
      <c r="N11" s="16">
        <f>SUMIFS(E:E,G:G,"SPC")</f>
        <v>0</v>
      </c>
    </row>
    <row r="12" spans="1:14" ht="30" customHeight="1">
      <c r="A12" s="6">
        <v>10</v>
      </c>
      <c r="B12" s="7" t="s">
        <v>221</v>
      </c>
      <c r="C12" s="7" t="s">
        <v>344</v>
      </c>
      <c r="D12" s="8" t="s">
        <v>345</v>
      </c>
      <c r="E12" s="7">
        <v>3</v>
      </c>
      <c r="F12" s="7">
        <v>1</v>
      </c>
      <c r="G12" s="7" t="s">
        <v>51</v>
      </c>
      <c r="H12" s="36" t="s">
        <v>313</v>
      </c>
      <c r="I12" s="9">
        <v>42840</v>
      </c>
      <c r="J12" s="7" t="s">
        <v>346</v>
      </c>
      <c r="K12" s="36" t="s">
        <v>347</v>
      </c>
      <c r="M12" s="17" t="s">
        <v>21</v>
      </c>
      <c r="N12" s="17">
        <f>SUMIFS(E:E,G:G,"H")</f>
        <v>0</v>
      </c>
    </row>
    <row r="13" spans="1:14" ht="30" customHeight="1">
      <c r="A13" s="11">
        <v>11</v>
      </c>
      <c r="B13" s="7" t="s">
        <v>348</v>
      </c>
      <c r="C13" s="7" t="s">
        <v>349</v>
      </c>
      <c r="D13" s="8" t="s">
        <v>350</v>
      </c>
      <c r="E13" s="7">
        <v>2</v>
      </c>
      <c r="F13" s="7">
        <v>1</v>
      </c>
      <c r="G13" s="7" t="s">
        <v>51</v>
      </c>
      <c r="H13" s="36" t="s">
        <v>313</v>
      </c>
      <c r="I13" s="9">
        <v>42840</v>
      </c>
      <c r="J13" s="7" t="s">
        <v>351</v>
      </c>
      <c r="K13" s="36" t="s">
        <v>352</v>
      </c>
      <c r="M13" s="17"/>
      <c r="N13" s="17"/>
    </row>
    <row r="14" spans="1:14" ht="30" customHeight="1">
      <c r="A14" s="7">
        <v>12</v>
      </c>
      <c r="B14" s="7" t="s">
        <v>119</v>
      </c>
      <c r="C14" s="7" t="s">
        <v>353</v>
      </c>
      <c r="D14" s="8" t="s">
        <v>354</v>
      </c>
      <c r="E14" s="7">
        <v>3</v>
      </c>
      <c r="F14" s="7">
        <v>1</v>
      </c>
      <c r="G14" s="7" t="s">
        <v>51</v>
      </c>
      <c r="H14" s="36" t="s">
        <v>313</v>
      </c>
      <c r="I14" s="9">
        <v>42840</v>
      </c>
      <c r="J14" s="7" t="s">
        <v>355</v>
      </c>
      <c r="K14" s="36" t="s">
        <v>356</v>
      </c>
      <c r="M14" s="18" t="s">
        <v>22</v>
      </c>
      <c r="N14" s="18">
        <f>SUM(M4:N12)</f>
        <v>44</v>
      </c>
    </row>
    <row r="15" spans="1:14" ht="30" customHeight="1">
      <c r="A15" s="7">
        <v>13</v>
      </c>
      <c r="B15" s="12" t="s">
        <v>323</v>
      </c>
      <c r="C15" s="7">
        <v>271358</v>
      </c>
      <c r="D15" s="47" t="s">
        <v>357</v>
      </c>
      <c r="E15" s="7">
        <v>2</v>
      </c>
      <c r="F15" s="7">
        <v>1</v>
      </c>
      <c r="G15" s="7" t="s">
        <v>358</v>
      </c>
      <c r="H15" s="36" t="s">
        <v>313</v>
      </c>
      <c r="I15" s="9">
        <v>42840</v>
      </c>
      <c r="J15" s="7" t="s">
        <v>359</v>
      </c>
      <c r="K15" s="7"/>
    </row>
    <row r="16" spans="1:14" ht="30" customHeight="1">
      <c r="A16" s="7">
        <v>14</v>
      </c>
      <c r="B16" s="7" t="s">
        <v>61</v>
      </c>
      <c r="C16" s="7" t="s">
        <v>360</v>
      </c>
      <c r="D16" s="8" t="s">
        <v>361</v>
      </c>
      <c r="E16" s="7">
        <v>2</v>
      </c>
      <c r="F16" s="7">
        <v>1</v>
      </c>
      <c r="G16" s="7" t="s">
        <v>51</v>
      </c>
      <c r="H16" s="36" t="s">
        <v>313</v>
      </c>
      <c r="I16" s="9">
        <v>42840</v>
      </c>
      <c r="J16" s="7" t="s">
        <v>98</v>
      </c>
      <c r="K16" s="7"/>
      <c r="M16" s="19"/>
    </row>
    <row r="17" spans="1:13" ht="30" customHeight="1">
      <c r="A17" s="6">
        <v>15</v>
      </c>
      <c r="B17" s="7" t="s">
        <v>362</v>
      </c>
      <c r="C17" s="7" t="s">
        <v>363</v>
      </c>
      <c r="D17" s="8" t="s">
        <v>364</v>
      </c>
      <c r="E17" s="7">
        <v>2</v>
      </c>
      <c r="F17" s="7">
        <v>1</v>
      </c>
      <c r="G17" s="7" t="s">
        <v>51</v>
      </c>
      <c r="H17" s="36" t="s">
        <v>313</v>
      </c>
      <c r="I17" s="9">
        <v>42840</v>
      </c>
      <c r="J17" s="7" t="s">
        <v>365</v>
      </c>
      <c r="K17" s="7" t="s">
        <v>366</v>
      </c>
      <c r="M17" t="s">
        <v>381</v>
      </c>
    </row>
    <row r="18" spans="1:13" ht="30" customHeight="1">
      <c r="A18" s="6">
        <v>16</v>
      </c>
      <c r="B18" s="7" t="s">
        <v>367</v>
      </c>
      <c r="C18" s="7" t="s">
        <v>368</v>
      </c>
      <c r="D18" s="8" t="s">
        <v>369</v>
      </c>
      <c r="E18" s="7">
        <v>2</v>
      </c>
      <c r="F18" s="7">
        <v>1</v>
      </c>
      <c r="G18" s="7" t="s">
        <v>44</v>
      </c>
      <c r="H18" s="36" t="s">
        <v>313</v>
      </c>
      <c r="I18" s="9">
        <v>42840</v>
      </c>
      <c r="J18" s="7" t="s">
        <v>370</v>
      </c>
      <c r="K18" s="7"/>
      <c r="M18" t="s">
        <v>1217</v>
      </c>
    </row>
    <row r="19" spans="1:13" ht="30" customHeight="1">
      <c r="A19" s="11">
        <v>17</v>
      </c>
      <c r="B19" s="12" t="s">
        <v>371</v>
      </c>
      <c r="C19" s="12" t="s">
        <v>372</v>
      </c>
      <c r="D19" s="13" t="s">
        <v>373</v>
      </c>
      <c r="E19" s="12">
        <v>3</v>
      </c>
      <c r="F19" s="12">
        <v>1</v>
      </c>
      <c r="G19" s="12" t="s">
        <v>51</v>
      </c>
      <c r="H19" s="35" t="s">
        <v>313</v>
      </c>
      <c r="I19" s="14">
        <v>42840</v>
      </c>
      <c r="J19" s="12" t="s">
        <v>374</v>
      </c>
      <c r="K19" s="12" t="s">
        <v>375</v>
      </c>
      <c r="M19" s="19"/>
    </row>
    <row r="20" spans="1:13" ht="30" customHeight="1">
      <c r="A20" s="11">
        <v>18</v>
      </c>
      <c r="B20" s="12" t="s">
        <v>376</v>
      </c>
      <c r="C20" s="12" t="s">
        <v>377</v>
      </c>
      <c r="D20" s="13" t="s">
        <v>378</v>
      </c>
      <c r="E20" s="12">
        <v>3</v>
      </c>
      <c r="F20" s="12">
        <v>1</v>
      </c>
      <c r="G20" s="12" t="s">
        <v>51</v>
      </c>
      <c r="H20" s="35" t="s">
        <v>313</v>
      </c>
      <c r="I20" s="14">
        <v>42840</v>
      </c>
      <c r="J20" s="14" t="s">
        <v>379</v>
      </c>
      <c r="K20" s="12" t="s">
        <v>380</v>
      </c>
      <c r="M20" s="19"/>
    </row>
    <row r="21" spans="1:13" ht="30" customHeight="1">
      <c r="A21" s="11">
        <v>19</v>
      </c>
      <c r="B21" s="12" t="s">
        <v>1218</v>
      </c>
      <c r="C21" s="12" t="s">
        <v>1219</v>
      </c>
      <c r="D21" s="13" t="s">
        <v>1220</v>
      </c>
      <c r="E21" s="12">
        <v>2</v>
      </c>
      <c r="F21" s="12">
        <v>1</v>
      </c>
      <c r="G21" s="12" t="s">
        <v>51</v>
      </c>
      <c r="H21" s="35" t="s">
        <v>313</v>
      </c>
      <c r="I21" s="14">
        <v>42840</v>
      </c>
      <c r="J21" s="12" t="s">
        <v>1221</v>
      </c>
      <c r="K21" s="12"/>
      <c r="M21" s="19"/>
    </row>
    <row r="22" spans="1:13" ht="30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30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  <c r="M23" s="19"/>
    </row>
    <row r="24" spans="1:13" ht="30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  <c r="M24" s="19"/>
    </row>
    <row r="25" spans="1:13" ht="30" customHeight="1">
      <c r="A25" s="11"/>
      <c r="B25" s="12"/>
      <c r="C25" s="12"/>
      <c r="D25" s="13"/>
      <c r="E25" s="25">
        <f>SUM(E3:E24)</f>
        <v>44</v>
      </c>
      <c r="F25" s="25">
        <f>SUM(F3:F24)</f>
        <v>19</v>
      </c>
      <c r="G25" s="11"/>
      <c r="H25" s="12"/>
      <c r="I25" s="12"/>
      <c r="J25" s="12"/>
      <c r="K25" s="11"/>
    </row>
    <row r="26" spans="1:13" ht="30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0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</sheetData>
  <customSheetViews>
    <customSheetView guid="{C759DA04-481B-4648-B849-AC569BDA76D5}" scale="90" topLeftCell="A7">
      <selection activeCell="C28" sqref="C28"/>
    </customSheetView>
    <customSheetView guid="{8808FEDE-464C-4AEB-88B7-AB86B39BB0CB}" scale="90">
      <selection activeCell="C22" sqref="C22"/>
    </customSheetView>
    <customSheetView guid="{AEFE0F3B-A47A-4804-A56C-93DA9B79618C}" scale="90" topLeftCell="A10">
      <selection activeCell="C27" sqref="C27"/>
    </customSheetView>
    <customSheetView guid="{432A7839-3E0E-42E7-9C5A-01B75DE7F8FC}" scale="90" topLeftCell="A7">
      <selection activeCell="C28" sqref="C28"/>
    </customSheetView>
    <customSheetView guid="{33DCCE72-F997-4E94-9232-6B5DA6DC142C}" scale="90" topLeftCell="A7">
      <selection activeCell="C28" sqref="C28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90" zoomScaleNormal="90" zoomScalePageLayoutView="90" workbookViewId="0">
      <selection activeCell="D20" sqref="D20"/>
    </sheetView>
  </sheetViews>
  <sheetFormatPr baseColWidth="10" defaultColWidth="8.83203125" defaultRowHeight="32.25" customHeight="1" x14ac:dyDescent="0"/>
  <cols>
    <col min="1" max="1" width="12.1640625" customWidth="1"/>
    <col min="2" max="2" width="25" customWidth="1"/>
    <col min="3" max="3" width="24" customWidth="1"/>
    <col min="4" max="4" width="26.5" customWidth="1"/>
    <col min="5" max="5" width="10.5" customWidth="1"/>
    <col min="6" max="6" width="10.33203125" customWidth="1"/>
    <col min="7" max="7" width="15.1640625" customWidth="1"/>
    <col min="8" max="8" width="12" customWidth="1"/>
    <col min="9" max="9" width="16" customWidth="1"/>
    <col min="10" max="10" width="15.1640625" customWidth="1"/>
    <col min="11" max="11" width="39.6640625" customWidth="1"/>
    <col min="13" max="13" width="18.1640625" customWidth="1"/>
  </cols>
  <sheetData>
    <row r="1" spans="1:15" ht="45.75" customHeight="1" thickBot="1">
      <c r="A1" s="756" t="s">
        <v>23</v>
      </c>
      <c r="B1" s="757"/>
      <c r="C1" s="757"/>
      <c r="D1" s="757"/>
      <c r="E1" s="757"/>
      <c r="F1" s="757"/>
      <c r="G1" s="760" t="s">
        <v>27</v>
      </c>
      <c r="H1" s="760"/>
      <c r="I1" s="760"/>
      <c r="J1" s="761"/>
      <c r="K1" s="762"/>
    </row>
    <row r="2" spans="1:15" ht="32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26</v>
      </c>
      <c r="O2" s="51" t="s">
        <v>418</v>
      </c>
    </row>
    <row r="3" spans="1:15" ht="32.25" customHeight="1">
      <c r="A3" s="48" t="s">
        <v>382</v>
      </c>
      <c r="B3" s="48" t="s">
        <v>383</v>
      </c>
      <c r="C3" s="7" t="s">
        <v>384</v>
      </c>
      <c r="D3" s="8" t="s">
        <v>385</v>
      </c>
      <c r="E3" s="7">
        <v>2</v>
      </c>
      <c r="F3" s="7">
        <v>1</v>
      </c>
      <c r="G3" s="7" t="s">
        <v>51</v>
      </c>
      <c r="H3" s="36" t="s">
        <v>386</v>
      </c>
      <c r="I3" s="9">
        <v>42840</v>
      </c>
      <c r="J3" s="7" t="s">
        <v>387</v>
      </c>
      <c r="K3" s="68" t="s">
        <v>388</v>
      </c>
      <c r="M3" s="10" t="s">
        <v>12</v>
      </c>
      <c r="N3" s="10">
        <f>N2-N14</f>
        <v>1</v>
      </c>
    </row>
    <row r="4" spans="1:15" ht="32.25" customHeight="1">
      <c r="A4" s="49" t="s">
        <v>389</v>
      </c>
      <c r="B4" s="49" t="s">
        <v>383</v>
      </c>
      <c r="C4" s="12" t="s">
        <v>390</v>
      </c>
      <c r="D4" s="13" t="s">
        <v>385</v>
      </c>
      <c r="E4" s="12">
        <v>2</v>
      </c>
      <c r="F4" s="12">
        <v>1</v>
      </c>
      <c r="G4" s="12" t="s">
        <v>51</v>
      </c>
      <c r="H4" s="36" t="s">
        <v>386</v>
      </c>
      <c r="I4" s="9">
        <v>42840</v>
      </c>
      <c r="J4" s="12" t="s">
        <v>391</v>
      </c>
      <c r="K4" s="69" t="s">
        <v>392</v>
      </c>
      <c r="M4" t="s">
        <v>13</v>
      </c>
      <c r="N4">
        <f>SUMIFS(E:E,G:G,"CTT")</f>
        <v>0</v>
      </c>
    </row>
    <row r="5" spans="1:15" ht="32.25" customHeight="1">
      <c r="A5" s="11">
        <v>2</v>
      </c>
      <c r="B5" s="12" t="s">
        <v>393</v>
      </c>
      <c r="C5" s="12" t="s">
        <v>394</v>
      </c>
      <c r="D5" s="13" t="s">
        <v>395</v>
      </c>
      <c r="E5" s="12">
        <v>3</v>
      </c>
      <c r="F5" s="12">
        <v>1</v>
      </c>
      <c r="G5" s="12" t="s">
        <v>302</v>
      </c>
      <c r="H5" s="35" t="s">
        <v>386</v>
      </c>
      <c r="I5" s="14">
        <v>42840</v>
      </c>
      <c r="J5" s="12" t="s">
        <v>396</v>
      </c>
      <c r="K5" s="32" t="s">
        <v>397</v>
      </c>
      <c r="M5" t="s">
        <v>14</v>
      </c>
      <c r="N5">
        <f>SUMIFS(E:E,G:G,"FLU")</f>
        <v>14</v>
      </c>
    </row>
    <row r="6" spans="1:15" ht="32.25" customHeight="1">
      <c r="A6" s="11">
        <v>3</v>
      </c>
      <c r="B6" s="12" t="s">
        <v>398</v>
      </c>
      <c r="C6" s="12" t="s">
        <v>399</v>
      </c>
      <c r="D6" s="13" t="s">
        <v>400</v>
      </c>
      <c r="E6" s="12">
        <v>2</v>
      </c>
      <c r="F6" s="12">
        <v>1</v>
      </c>
      <c r="G6" s="12" t="s">
        <v>44</v>
      </c>
      <c r="H6" s="35" t="s">
        <v>386</v>
      </c>
      <c r="I6" s="14">
        <v>42840</v>
      </c>
      <c r="J6" s="14" t="s">
        <v>401</v>
      </c>
      <c r="K6" s="32" t="s">
        <v>402</v>
      </c>
      <c r="M6" t="s">
        <v>15</v>
      </c>
      <c r="N6">
        <f>SUMIFS(E:E,G:G,"JCC")</f>
        <v>4</v>
      </c>
    </row>
    <row r="7" spans="1:15" ht="32.25" customHeight="1">
      <c r="A7" s="6">
        <v>4</v>
      </c>
      <c r="B7" s="7" t="s">
        <v>61</v>
      </c>
      <c r="C7" s="7" t="s">
        <v>403</v>
      </c>
      <c r="D7" s="47" t="s">
        <v>404</v>
      </c>
      <c r="E7" s="7">
        <v>4</v>
      </c>
      <c r="F7" s="7">
        <v>1</v>
      </c>
      <c r="G7" s="7" t="s">
        <v>358</v>
      </c>
      <c r="H7" s="36" t="s">
        <v>386</v>
      </c>
      <c r="I7" s="9">
        <v>42840</v>
      </c>
      <c r="J7" s="7" t="s">
        <v>98</v>
      </c>
      <c r="K7" s="68"/>
      <c r="M7" t="s">
        <v>16</v>
      </c>
      <c r="N7">
        <f>SUMIFS(E:E,G:G,"EDI")</f>
        <v>3</v>
      </c>
    </row>
    <row r="8" spans="1:15" ht="32.25" customHeight="1">
      <c r="A8" s="11">
        <v>5</v>
      </c>
      <c r="B8" s="7" t="s">
        <v>405</v>
      </c>
      <c r="C8" s="7" t="s">
        <v>406</v>
      </c>
      <c r="D8" s="8" t="s">
        <v>407</v>
      </c>
      <c r="E8" s="7">
        <v>6</v>
      </c>
      <c r="F8" s="7">
        <v>2</v>
      </c>
      <c r="G8" s="7" t="s">
        <v>51</v>
      </c>
      <c r="H8" s="36" t="s">
        <v>386</v>
      </c>
      <c r="I8" s="9">
        <v>42840</v>
      </c>
      <c r="J8" s="7" t="s">
        <v>408</v>
      </c>
      <c r="K8" s="68" t="s">
        <v>409</v>
      </c>
      <c r="M8" t="s">
        <v>17</v>
      </c>
      <c r="N8">
        <f>SUMIFS(E:E,G:G,"par")</f>
        <v>0</v>
      </c>
    </row>
    <row r="9" spans="1:15" ht="32.25" customHeight="1">
      <c r="A9" s="11">
        <v>6</v>
      </c>
      <c r="B9" s="12" t="s">
        <v>410</v>
      </c>
      <c r="C9" s="12" t="s">
        <v>411</v>
      </c>
      <c r="D9" s="13" t="s">
        <v>412</v>
      </c>
      <c r="E9" s="12">
        <v>2</v>
      </c>
      <c r="F9" s="12">
        <v>1</v>
      </c>
      <c r="G9" s="12" t="s">
        <v>44</v>
      </c>
      <c r="H9" s="35" t="s">
        <v>386</v>
      </c>
      <c r="I9" s="14">
        <v>42840</v>
      </c>
      <c r="J9" s="14" t="s">
        <v>413</v>
      </c>
      <c r="K9" s="32" t="s">
        <v>414</v>
      </c>
      <c r="M9" t="s">
        <v>18</v>
      </c>
      <c r="N9">
        <f>SUMIFS(E:E,G:G,"phi")</f>
        <v>0</v>
      </c>
    </row>
    <row r="10" spans="1:15" ht="32.25" customHeight="1">
      <c r="A10" s="11">
        <v>7</v>
      </c>
      <c r="B10" s="12" t="s">
        <v>331</v>
      </c>
      <c r="C10" s="12" t="s">
        <v>415</v>
      </c>
      <c r="D10" s="13" t="s">
        <v>416</v>
      </c>
      <c r="E10" s="12">
        <v>4</v>
      </c>
      <c r="F10" s="12">
        <v>1</v>
      </c>
      <c r="G10" s="12" t="s">
        <v>51</v>
      </c>
      <c r="H10" s="35" t="s">
        <v>386</v>
      </c>
      <c r="I10" s="14">
        <v>42840</v>
      </c>
      <c r="J10" s="12" t="s">
        <v>417</v>
      </c>
      <c r="K10" s="11"/>
      <c r="M10" t="s">
        <v>19</v>
      </c>
      <c r="N10">
        <f>SUMIFS(E:E,G:G,"BRK")</f>
        <v>4</v>
      </c>
    </row>
    <row r="11" spans="1:15" ht="32.25" customHeight="1">
      <c r="A11" s="11"/>
      <c r="B11" s="12"/>
      <c r="C11" s="12"/>
      <c r="D11" s="13"/>
      <c r="E11" s="12"/>
      <c r="F11" s="12"/>
      <c r="G11" s="11"/>
      <c r="H11" s="12"/>
      <c r="I11" s="12"/>
      <c r="J11" s="12"/>
      <c r="K11" s="11"/>
      <c r="M11" s="16" t="s">
        <v>20</v>
      </c>
      <c r="N11" s="16">
        <f>SUMIFS(E:E,G:G,"SPC")</f>
        <v>0</v>
      </c>
    </row>
    <row r="12" spans="1:15" ht="32.25" customHeight="1">
      <c r="A12" s="11"/>
      <c r="B12" s="12"/>
      <c r="C12" s="12"/>
      <c r="D12" s="13"/>
      <c r="E12" s="12"/>
      <c r="F12" s="12"/>
      <c r="G12" s="11"/>
      <c r="H12" s="12"/>
      <c r="I12" s="12"/>
      <c r="J12" s="12"/>
      <c r="K12" s="11"/>
      <c r="M12" s="17" t="s">
        <v>21</v>
      </c>
      <c r="N12" s="17">
        <f>SUMIFS(E:E,G:G,"H")</f>
        <v>0</v>
      </c>
    </row>
    <row r="13" spans="1:15" ht="32.25" customHeight="1">
      <c r="A13" s="11"/>
      <c r="B13" s="12"/>
      <c r="C13" s="12"/>
      <c r="D13" s="13"/>
      <c r="E13" s="25">
        <f>SUM(E3:E12)</f>
        <v>25</v>
      </c>
      <c r="F13" s="25">
        <f>SUM(F3:F12)</f>
        <v>9</v>
      </c>
      <c r="G13" s="11"/>
      <c r="H13" s="12"/>
      <c r="I13" s="12"/>
      <c r="J13" s="7"/>
      <c r="K13" s="6"/>
      <c r="M13" s="17"/>
      <c r="N13" s="17"/>
    </row>
    <row r="14" spans="1:15" ht="32.25" customHeight="1">
      <c r="A14" s="6"/>
      <c r="B14" s="7"/>
      <c r="C14" s="7"/>
      <c r="D14" s="8"/>
      <c r="E14" s="7"/>
      <c r="F14" s="7"/>
      <c r="G14" s="7"/>
      <c r="H14" s="7"/>
      <c r="I14" s="7"/>
      <c r="J14" s="7"/>
      <c r="K14" s="6"/>
      <c r="M14" s="18" t="s">
        <v>22</v>
      </c>
      <c r="N14" s="18">
        <f>SUM(M4:N12)</f>
        <v>25</v>
      </c>
    </row>
    <row r="15" spans="1:15" ht="32.25" customHeight="1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  <row r="16" spans="1:15" ht="32.25" customHeight="1">
      <c r="A16" s="11"/>
      <c r="B16" s="12"/>
      <c r="C16" s="12"/>
      <c r="D16" s="13"/>
      <c r="E16" s="12"/>
      <c r="F16" s="12"/>
      <c r="G16" s="12"/>
      <c r="H16" s="12"/>
      <c r="I16" s="14"/>
      <c r="J16" s="12"/>
      <c r="K16" s="11"/>
      <c r="M16" s="19"/>
    </row>
    <row r="17" spans="1:13" ht="32.25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0"/>
      <c r="M17" s="19"/>
    </row>
  </sheetData>
  <customSheetViews>
    <customSheetView guid="{C759DA04-481B-4648-B849-AC569BDA76D5}" scale="90">
      <selection activeCell="D20" sqref="D20"/>
    </customSheetView>
    <customSheetView guid="{8808FEDE-464C-4AEB-88B7-AB86B39BB0CB}" scale="90">
      <selection activeCell="K18" sqref="K18"/>
    </customSheetView>
    <customSheetView guid="{AEFE0F3B-A47A-4804-A56C-93DA9B79618C}" topLeftCell="A10">
      <selection activeCell="I23" sqref="I23"/>
    </customSheetView>
    <customSheetView guid="{432A7839-3E0E-42E7-9C5A-01B75DE7F8FC}" scale="90">
      <selection activeCell="D20" sqref="D20"/>
    </customSheetView>
    <customSheetView guid="{33DCCE72-F997-4E94-9232-6B5DA6DC142C}" scale="90">
      <selection activeCell="D20" sqref="D20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0" zoomScale="90" zoomScaleNormal="90" zoomScalePageLayoutView="90" workbookViewId="0">
      <selection activeCell="C28" sqref="C28"/>
    </sheetView>
  </sheetViews>
  <sheetFormatPr baseColWidth="10" defaultColWidth="8.83203125" defaultRowHeight="33.75" customHeight="1" x14ac:dyDescent="0"/>
  <cols>
    <col min="1" max="1" width="12.1640625" customWidth="1"/>
    <col min="2" max="2" width="26.33203125" customWidth="1"/>
    <col min="3" max="3" width="31.5" customWidth="1"/>
    <col min="4" max="4" width="32.1640625" customWidth="1"/>
    <col min="5" max="5" width="10.5" customWidth="1"/>
    <col min="6" max="6" width="10.33203125" customWidth="1"/>
    <col min="7" max="7" width="15.1640625" customWidth="1"/>
    <col min="8" max="8" width="12.33203125" customWidth="1"/>
    <col min="9" max="9" width="16" customWidth="1"/>
    <col min="10" max="10" width="15.1640625" customWidth="1"/>
    <col min="11" max="11" width="61.83203125" customWidth="1"/>
    <col min="13" max="13" width="13.83203125" customWidth="1"/>
  </cols>
  <sheetData>
    <row r="1" spans="1:14" ht="33.75" customHeight="1" thickBot="1">
      <c r="A1" s="756" t="s">
        <v>23</v>
      </c>
      <c r="B1" s="757"/>
      <c r="C1" s="757"/>
      <c r="D1" s="757"/>
      <c r="E1" s="757"/>
      <c r="F1" s="757"/>
      <c r="G1" s="760" t="s">
        <v>29</v>
      </c>
      <c r="H1" s="760"/>
      <c r="I1" s="760"/>
      <c r="J1" s="761"/>
      <c r="K1" s="762"/>
    </row>
    <row r="2" spans="1:14" ht="33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60</v>
      </c>
    </row>
    <row r="3" spans="1:14" ht="33.75" customHeight="1">
      <c r="A3" s="22"/>
      <c r="B3" s="22" t="s">
        <v>464</v>
      </c>
      <c r="C3" s="22"/>
      <c r="D3" s="23"/>
      <c r="E3" s="22"/>
      <c r="F3" s="22"/>
      <c r="G3" s="22"/>
      <c r="H3" s="22"/>
      <c r="I3" s="24"/>
      <c r="J3" s="22"/>
      <c r="K3" s="58" t="s">
        <v>465</v>
      </c>
      <c r="M3" s="10" t="s">
        <v>12</v>
      </c>
      <c r="N3" s="10">
        <f>N2-N14</f>
        <v>5</v>
      </c>
    </row>
    <row r="4" spans="1:14" ht="33.75" customHeight="1">
      <c r="A4" s="11">
        <v>1</v>
      </c>
      <c r="B4" s="12" t="s">
        <v>61</v>
      </c>
      <c r="C4" s="32" t="s">
        <v>466</v>
      </c>
      <c r="D4" s="27" t="s">
        <v>467</v>
      </c>
      <c r="E4" s="12">
        <v>4</v>
      </c>
      <c r="F4" s="12">
        <v>2</v>
      </c>
      <c r="G4" s="11" t="s">
        <v>51</v>
      </c>
      <c r="H4" s="35" t="s">
        <v>424</v>
      </c>
      <c r="I4" s="14">
        <v>42840</v>
      </c>
      <c r="J4" s="12" t="s">
        <v>98</v>
      </c>
      <c r="K4" s="34" t="s">
        <v>468</v>
      </c>
      <c r="M4" t="s">
        <v>13</v>
      </c>
      <c r="N4">
        <f>SUMIFS(E:E,G:G,"CTT")</f>
        <v>4</v>
      </c>
    </row>
    <row r="5" spans="1:14" ht="33.75" customHeight="1">
      <c r="A5" s="7">
        <v>2</v>
      </c>
      <c r="B5" s="12" t="s">
        <v>221</v>
      </c>
      <c r="C5" s="12" t="s">
        <v>469</v>
      </c>
      <c r="D5" s="13" t="s">
        <v>470</v>
      </c>
      <c r="E5" s="12">
        <v>4</v>
      </c>
      <c r="F5" s="12">
        <v>1</v>
      </c>
      <c r="G5" s="12" t="s">
        <v>51</v>
      </c>
      <c r="H5" s="35" t="s">
        <v>424</v>
      </c>
      <c r="I5" s="14">
        <v>42840</v>
      </c>
      <c r="J5" s="12" t="s">
        <v>471</v>
      </c>
      <c r="K5" s="50" t="s">
        <v>472</v>
      </c>
      <c r="M5" t="s">
        <v>14</v>
      </c>
      <c r="N5">
        <f>SUMIFS(E:E,G:G,"FLU")</f>
        <v>51</v>
      </c>
    </row>
    <row r="6" spans="1:14" ht="33.75" customHeight="1">
      <c r="A6" s="11">
        <v>3</v>
      </c>
      <c r="B6" s="36" t="s">
        <v>473</v>
      </c>
      <c r="C6" s="7" t="s">
        <v>474</v>
      </c>
      <c r="D6" s="8" t="s">
        <v>475</v>
      </c>
      <c r="E6" s="7">
        <v>4</v>
      </c>
      <c r="F6" s="7">
        <v>1</v>
      </c>
      <c r="G6" s="7" t="s">
        <v>51</v>
      </c>
      <c r="H6" s="35" t="s">
        <v>424</v>
      </c>
      <c r="I6" s="14">
        <v>42840</v>
      </c>
      <c r="J6" s="7" t="s">
        <v>476</v>
      </c>
      <c r="K6" s="36" t="s">
        <v>477</v>
      </c>
      <c r="M6" t="s">
        <v>15</v>
      </c>
      <c r="N6">
        <f>SUMIFS(E:E,G:G,"JCC")</f>
        <v>0</v>
      </c>
    </row>
    <row r="7" spans="1:14" ht="33.75" customHeight="1">
      <c r="A7" s="7">
        <v>4</v>
      </c>
      <c r="B7" s="12" t="s">
        <v>221</v>
      </c>
      <c r="C7" s="12" t="s">
        <v>478</v>
      </c>
      <c r="D7" s="13" t="s">
        <v>479</v>
      </c>
      <c r="E7" s="12">
        <v>5</v>
      </c>
      <c r="F7" s="12">
        <v>2</v>
      </c>
      <c r="G7" s="12" t="s">
        <v>51</v>
      </c>
      <c r="H7" s="35" t="s">
        <v>424</v>
      </c>
      <c r="I7" s="14">
        <v>42840</v>
      </c>
      <c r="J7" s="12" t="s">
        <v>480</v>
      </c>
      <c r="K7" s="12"/>
      <c r="M7" t="s">
        <v>16</v>
      </c>
      <c r="N7">
        <f>SUMIFS(E:E,G:G,"EDI")</f>
        <v>0</v>
      </c>
    </row>
    <row r="8" spans="1:14" ht="33.75" customHeight="1">
      <c r="A8" s="11">
        <v>5</v>
      </c>
      <c r="B8" s="12" t="s">
        <v>481</v>
      </c>
      <c r="C8" s="12" t="s">
        <v>482</v>
      </c>
      <c r="D8" s="13" t="s">
        <v>483</v>
      </c>
      <c r="E8" s="12">
        <v>3</v>
      </c>
      <c r="F8" s="12">
        <v>1</v>
      </c>
      <c r="G8" s="12" t="s">
        <v>51</v>
      </c>
      <c r="H8" s="35" t="s">
        <v>424</v>
      </c>
      <c r="I8" s="14">
        <v>42840</v>
      </c>
      <c r="J8" s="14" t="s">
        <v>484</v>
      </c>
      <c r="K8" s="12"/>
      <c r="M8" t="s">
        <v>17</v>
      </c>
      <c r="N8">
        <f>SUMIFS(E:E,G:G,"par")</f>
        <v>0</v>
      </c>
    </row>
    <row r="9" spans="1:14" ht="33.75" customHeight="1">
      <c r="A9" s="7">
        <v>6</v>
      </c>
      <c r="B9" s="12" t="s">
        <v>485</v>
      </c>
      <c r="C9" s="12" t="s">
        <v>486</v>
      </c>
      <c r="D9" s="27" t="s">
        <v>487</v>
      </c>
      <c r="E9" s="12">
        <v>5</v>
      </c>
      <c r="F9" s="12">
        <v>2</v>
      </c>
      <c r="G9" s="12" t="s">
        <v>51</v>
      </c>
      <c r="H9" s="35" t="s">
        <v>424</v>
      </c>
      <c r="I9" s="14">
        <v>42840</v>
      </c>
      <c r="J9" s="12" t="s">
        <v>488</v>
      </c>
      <c r="K9" s="12" t="s">
        <v>489</v>
      </c>
      <c r="M9" t="s">
        <v>18</v>
      </c>
      <c r="N9">
        <f>SUMIFS(E:E,G:G,"phi")</f>
        <v>0</v>
      </c>
    </row>
    <row r="10" spans="1:14" ht="33.75" customHeight="1">
      <c r="A10" s="11">
        <v>7</v>
      </c>
      <c r="B10" s="59" t="s">
        <v>490</v>
      </c>
      <c r="C10" s="59" t="s">
        <v>491</v>
      </c>
      <c r="D10" s="59" t="s">
        <v>492</v>
      </c>
      <c r="E10" s="60">
        <v>3</v>
      </c>
      <c r="F10" s="61">
        <v>1</v>
      </c>
      <c r="G10" s="60" t="s">
        <v>51</v>
      </c>
      <c r="H10" s="62" t="s">
        <v>424</v>
      </c>
      <c r="I10" s="63">
        <v>42840</v>
      </c>
      <c r="J10" s="59" t="s">
        <v>493</v>
      </c>
      <c r="K10" s="62" t="s">
        <v>494</v>
      </c>
      <c r="M10" t="s">
        <v>19</v>
      </c>
      <c r="N10">
        <f>SUMIFS(E:E,G:G,"BRK")</f>
        <v>0</v>
      </c>
    </row>
    <row r="11" spans="1:14" ht="33.75" customHeight="1">
      <c r="A11" s="7">
        <v>8</v>
      </c>
      <c r="B11" s="12" t="s">
        <v>209</v>
      </c>
      <c r="C11" s="12" t="s">
        <v>495</v>
      </c>
      <c r="D11" s="13" t="s">
        <v>496</v>
      </c>
      <c r="E11" s="12">
        <v>2</v>
      </c>
      <c r="F11" s="12">
        <v>1</v>
      </c>
      <c r="G11" s="12" t="s">
        <v>51</v>
      </c>
      <c r="H11" s="35" t="s">
        <v>424</v>
      </c>
      <c r="I11" s="14">
        <v>42840</v>
      </c>
      <c r="J11" s="12" t="s">
        <v>497</v>
      </c>
      <c r="K11" s="12"/>
      <c r="M11" s="16" t="s">
        <v>20</v>
      </c>
      <c r="N11" s="16">
        <f>SUMIFS(E:E,G:G,"SPC")</f>
        <v>0</v>
      </c>
    </row>
    <row r="12" spans="1:14" ht="33.75" customHeight="1">
      <c r="A12" s="11">
        <v>9</v>
      </c>
      <c r="B12" s="12" t="s">
        <v>498</v>
      </c>
      <c r="C12" s="12" t="s">
        <v>499</v>
      </c>
      <c r="D12" s="13" t="s">
        <v>500</v>
      </c>
      <c r="E12" s="12">
        <v>4</v>
      </c>
      <c r="F12" s="12">
        <v>1</v>
      </c>
      <c r="G12" s="12" t="s">
        <v>51</v>
      </c>
      <c r="H12" s="35" t="s">
        <v>424</v>
      </c>
      <c r="I12" s="14">
        <v>42840</v>
      </c>
      <c r="J12" s="14" t="s">
        <v>501</v>
      </c>
      <c r="K12" s="12"/>
      <c r="M12" s="17" t="s">
        <v>21</v>
      </c>
      <c r="N12" s="17">
        <f>SUMIFS(E:E,G:G,"H")</f>
        <v>0</v>
      </c>
    </row>
    <row r="13" spans="1:14" ht="33.75" customHeight="1">
      <c r="A13" s="7">
        <v>10</v>
      </c>
      <c r="B13" s="7" t="s">
        <v>502</v>
      </c>
      <c r="C13" s="7" t="s">
        <v>503</v>
      </c>
      <c r="D13" s="8" t="s">
        <v>504</v>
      </c>
      <c r="E13" s="7">
        <v>4</v>
      </c>
      <c r="F13" s="7">
        <v>2</v>
      </c>
      <c r="G13" s="7" t="s">
        <v>39</v>
      </c>
      <c r="H13" s="36" t="s">
        <v>424</v>
      </c>
      <c r="I13" s="9">
        <v>42840</v>
      </c>
      <c r="J13" s="7" t="s">
        <v>505</v>
      </c>
      <c r="K13" s="64" t="s">
        <v>506</v>
      </c>
      <c r="M13" s="17"/>
      <c r="N13" s="17"/>
    </row>
    <row r="14" spans="1:14" ht="33.75" customHeight="1">
      <c r="A14" s="11">
        <v>11</v>
      </c>
      <c r="B14" s="12" t="s">
        <v>507</v>
      </c>
      <c r="C14" s="12" t="s">
        <v>508</v>
      </c>
      <c r="D14" s="13" t="s">
        <v>509</v>
      </c>
      <c r="E14" s="65">
        <v>2</v>
      </c>
      <c r="F14" s="12">
        <v>1</v>
      </c>
      <c r="G14" s="12" t="s">
        <v>51</v>
      </c>
      <c r="H14" s="35" t="s">
        <v>424</v>
      </c>
      <c r="I14" s="14">
        <v>42840</v>
      </c>
      <c r="J14" s="14" t="s">
        <v>510</v>
      </c>
      <c r="K14" s="12"/>
      <c r="M14" s="18" t="s">
        <v>22</v>
      </c>
      <c r="N14" s="18">
        <f>SUM(M4:N12)</f>
        <v>55</v>
      </c>
    </row>
    <row r="15" spans="1:14" ht="33.75" customHeight="1">
      <c r="A15" s="7">
        <v>12</v>
      </c>
      <c r="B15" s="7" t="s">
        <v>511</v>
      </c>
      <c r="C15" s="12" t="s">
        <v>512</v>
      </c>
      <c r="D15" s="8" t="s">
        <v>513</v>
      </c>
      <c r="E15" s="7">
        <v>4</v>
      </c>
      <c r="F15" s="7">
        <v>2</v>
      </c>
      <c r="G15" s="7" t="s">
        <v>51</v>
      </c>
      <c r="H15" s="36" t="s">
        <v>424</v>
      </c>
      <c r="I15" s="9">
        <v>42840</v>
      </c>
      <c r="J15" s="7" t="s">
        <v>514</v>
      </c>
      <c r="K15" s="36" t="s">
        <v>515</v>
      </c>
    </row>
    <row r="16" spans="1:14" ht="33.75" customHeight="1">
      <c r="A16" s="11">
        <v>13</v>
      </c>
      <c r="B16" s="12" t="s">
        <v>221</v>
      </c>
      <c r="C16" s="12" t="s">
        <v>516</v>
      </c>
      <c r="D16" s="27" t="s">
        <v>517</v>
      </c>
      <c r="E16" s="66">
        <v>2</v>
      </c>
      <c r="F16" s="12">
        <v>1</v>
      </c>
      <c r="G16" s="12" t="s">
        <v>51</v>
      </c>
      <c r="H16" s="35" t="s">
        <v>424</v>
      </c>
      <c r="I16" s="14">
        <v>42840</v>
      </c>
      <c r="J16" s="39" t="s">
        <v>518</v>
      </c>
      <c r="K16" s="35" t="s">
        <v>519</v>
      </c>
      <c r="M16" s="52" t="s">
        <v>419</v>
      </c>
    </row>
    <row r="17" spans="1:13" ht="33.75" customHeight="1">
      <c r="A17" s="7">
        <v>14</v>
      </c>
      <c r="B17" s="12" t="s">
        <v>209</v>
      </c>
      <c r="C17" s="12" t="s">
        <v>520</v>
      </c>
      <c r="D17" s="13" t="s">
        <v>521</v>
      </c>
      <c r="E17" s="12">
        <v>4</v>
      </c>
      <c r="F17" s="12">
        <v>1</v>
      </c>
      <c r="G17" s="12" t="s">
        <v>51</v>
      </c>
      <c r="H17" s="35" t="s">
        <v>424</v>
      </c>
      <c r="I17" s="14">
        <v>42840</v>
      </c>
      <c r="J17" s="12" t="s">
        <v>522</v>
      </c>
      <c r="K17" s="35" t="s">
        <v>523</v>
      </c>
      <c r="M17" s="52" t="s">
        <v>420</v>
      </c>
    </row>
    <row r="18" spans="1:13" ht="33.75" customHeight="1">
      <c r="A18" s="11">
        <v>15</v>
      </c>
      <c r="B18" s="67" t="s">
        <v>524</v>
      </c>
      <c r="C18" s="12" t="s">
        <v>525</v>
      </c>
      <c r="D18" s="13" t="s">
        <v>526</v>
      </c>
      <c r="E18" s="12">
        <v>2</v>
      </c>
      <c r="F18" s="12">
        <v>1</v>
      </c>
      <c r="G18" s="12" t="s">
        <v>51</v>
      </c>
      <c r="H18" s="35" t="s">
        <v>424</v>
      </c>
      <c r="I18" s="14">
        <v>42840</v>
      </c>
      <c r="J18" s="12" t="s">
        <v>527</v>
      </c>
      <c r="K18" s="12" t="s">
        <v>528</v>
      </c>
      <c r="M18" s="19"/>
    </row>
    <row r="19" spans="1:13" ht="33.75" customHeight="1">
      <c r="A19" s="11">
        <v>16</v>
      </c>
      <c r="B19" s="67" t="s">
        <v>529</v>
      </c>
      <c r="C19" s="12" t="s">
        <v>530</v>
      </c>
      <c r="D19" s="13" t="s">
        <v>531</v>
      </c>
      <c r="E19" s="12">
        <v>3</v>
      </c>
      <c r="F19" s="12">
        <v>1</v>
      </c>
      <c r="G19" s="12" t="s">
        <v>51</v>
      </c>
      <c r="H19" s="35" t="s">
        <v>424</v>
      </c>
      <c r="I19" s="14">
        <v>42840</v>
      </c>
      <c r="J19" s="12" t="s">
        <v>532</v>
      </c>
      <c r="K19" s="12" t="s">
        <v>533</v>
      </c>
      <c r="M19" s="19"/>
    </row>
    <row r="20" spans="1:13" ht="33.7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19"/>
    </row>
    <row r="21" spans="1:13" ht="33.7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19"/>
    </row>
    <row r="22" spans="1:13" ht="33.7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19"/>
    </row>
    <row r="23" spans="1:13" ht="33.75" customHeight="1">
      <c r="A23" s="11"/>
      <c r="B23" s="12"/>
      <c r="C23" s="12"/>
      <c r="D23" s="13"/>
      <c r="E23" s="25">
        <f>SUM(E4:E22)</f>
        <v>55</v>
      </c>
      <c r="F23" s="25">
        <f>SUM(F4:F22)</f>
        <v>21</v>
      </c>
      <c r="G23" s="11"/>
      <c r="H23" s="12"/>
      <c r="I23" s="12"/>
      <c r="J23" s="12"/>
      <c r="K23" s="11"/>
    </row>
    <row r="24" spans="1:13" ht="33.7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3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90" topLeftCell="A10">
      <selection activeCell="C28" sqref="C28"/>
    </customSheetView>
    <customSheetView guid="{8808FEDE-464C-4AEB-88B7-AB86B39BB0CB}" scale="90">
      <selection activeCell="K15" sqref="K15"/>
    </customSheetView>
    <customSheetView guid="{AEFE0F3B-A47A-4804-A56C-93DA9B79618C}" scale="90">
      <selection activeCell="K15" sqref="K15"/>
    </customSheetView>
    <customSheetView guid="{432A7839-3E0E-42E7-9C5A-01B75DE7F8FC}" scale="90" topLeftCell="A10">
      <selection activeCell="C28" sqref="C28"/>
    </customSheetView>
    <customSheetView guid="{33DCCE72-F997-4E94-9232-6B5DA6DC142C}" scale="90" topLeftCell="A10">
      <selection activeCell="C28" sqref="C28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7" zoomScale="90" zoomScaleNormal="90" zoomScalePageLayoutView="90" workbookViewId="0">
      <selection activeCell="D18" sqref="D18"/>
    </sheetView>
  </sheetViews>
  <sheetFormatPr baseColWidth="10" defaultColWidth="8.83203125" defaultRowHeight="36" customHeight="1" x14ac:dyDescent="0"/>
  <cols>
    <col min="1" max="1" width="12.1640625" customWidth="1"/>
    <col min="2" max="2" width="27" customWidth="1"/>
    <col min="3" max="3" width="24" customWidth="1"/>
    <col min="4" max="4" width="37.5" customWidth="1"/>
    <col min="5" max="5" width="10.5" customWidth="1"/>
    <col min="6" max="6" width="10.33203125" customWidth="1"/>
    <col min="7" max="7" width="15.1640625" customWidth="1"/>
    <col min="8" max="8" width="12.33203125" customWidth="1"/>
    <col min="9" max="9" width="16" customWidth="1"/>
    <col min="10" max="10" width="15.1640625" customWidth="1"/>
    <col min="11" max="11" width="39" customWidth="1"/>
    <col min="13" max="13" width="18.1640625" customWidth="1"/>
  </cols>
  <sheetData>
    <row r="1" spans="1:14" ht="48" customHeight="1" thickBot="1">
      <c r="A1" s="756" t="s">
        <v>23</v>
      </c>
      <c r="B1" s="757"/>
      <c r="C1" s="757"/>
      <c r="D1" s="757"/>
      <c r="E1" s="757"/>
      <c r="F1" s="757"/>
      <c r="G1" s="760" t="s">
        <v>29</v>
      </c>
      <c r="H1" s="760"/>
      <c r="I1" s="760"/>
      <c r="J1" s="761"/>
      <c r="K1" s="762"/>
    </row>
    <row r="2" spans="1:14" ht="36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6" customHeight="1">
      <c r="A3" s="22"/>
      <c r="B3" s="22" t="s">
        <v>421</v>
      </c>
      <c r="C3" s="22"/>
      <c r="D3" s="23"/>
      <c r="E3" s="22"/>
      <c r="F3" s="22"/>
      <c r="G3" s="22"/>
      <c r="H3" s="22"/>
      <c r="I3" s="24"/>
      <c r="J3" s="22"/>
      <c r="K3" s="53"/>
      <c r="M3" s="10" t="s">
        <v>12</v>
      </c>
      <c r="N3" s="10">
        <f>N2-N14</f>
        <v>2</v>
      </c>
    </row>
    <row r="4" spans="1:14" ht="36" customHeight="1">
      <c r="A4" s="54" t="s">
        <v>382</v>
      </c>
      <c r="B4" s="54" t="s">
        <v>422</v>
      </c>
      <c r="C4" s="7">
        <v>98556</v>
      </c>
      <c r="D4" s="8" t="s">
        <v>423</v>
      </c>
      <c r="E4" s="7">
        <v>8</v>
      </c>
      <c r="F4" s="7">
        <v>3</v>
      </c>
      <c r="G4" s="7" t="s">
        <v>44</v>
      </c>
      <c r="H4" s="36" t="s">
        <v>424</v>
      </c>
      <c r="I4" s="9">
        <v>42840</v>
      </c>
      <c r="J4" s="7" t="s">
        <v>425</v>
      </c>
      <c r="K4" s="55" t="s">
        <v>426</v>
      </c>
      <c r="M4" t="s">
        <v>13</v>
      </c>
      <c r="N4">
        <f>SUMIFS(E:E,G:G,"CTT")</f>
        <v>20</v>
      </c>
    </row>
    <row r="5" spans="1:14" ht="36" customHeight="1">
      <c r="A5" s="54" t="s">
        <v>389</v>
      </c>
      <c r="B5" s="54" t="s">
        <v>422</v>
      </c>
      <c r="C5" s="7">
        <v>98556</v>
      </c>
      <c r="D5" s="8" t="s">
        <v>423</v>
      </c>
      <c r="E5" s="7">
        <v>4</v>
      </c>
      <c r="F5" s="7">
        <v>0</v>
      </c>
      <c r="G5" s="7" t="s">
        <v>39</v>
      </c>
      <c r="H5" s="36" t="s">
        <v>424</v>
      </c>
      <c r="I5" s="9">
        <v>42840</v>
      </c>
      <c r="J5" s="12"/>
      <c r="K5" s="56"/>
      <c r="M5" t="s">
        <v>14</v>
      </c>
      <c r="N5">
        <f>SUMIFS(E:E,G:G,"FLU")</f>
        <v>0</v>
      </c>
    </row>
    <row r="6" spans="1:14" ht="36" customHeight="1">
      <c r="A6" s="7">
        <v>2</v>
      </c>
      <c r="B6" s="7" t="s">
        <v>427</v>
      </c>
      <c r="C6" s="7" t="s">
        <v>428</v>
      </c>
      <c r="D6" s="8" t="s">
        <v>429</v>
      </c>
      <c r="E6" s="7">
        <v>3</v>
      </c>
      <c r="F6" s="7">
        <v>1</v>
      </c>
      <c r="G6" s="7" t="s">
        <v>39</v>
      </c>
      <c r="H6" s="36" t="s">
        <v>424</v>
      </c>
      <c r="I6" s="9">
        <v>42840</v>
      </c>
      <c r="J6" s="9" t="s">
        <v>430</v>
      </c>
      <c r="K6" s="36" t="s">
        <v>431</v>
      </c>
      <c r="M6" t="s">
        <v>15</v>
      </c>
      <c r="N6">
        <f>SUMIFS(E:E,G:G,"JCC")</f>
        <v>8</v>
      </c>
    </row>
    <row r="7" spans="1:14" ht="36" customHeight="1">
      <c r="A7" s="11">
        <v>3</v>
      </c>
      <c r="B7" s="12" t="s">
        <v>61</v>
      </c>
      <c r="C7" s="32" t="s">
        <v>432</v>
      </c>
      <c r="D7" s="27" t="s">
        <v>433</v>
      </c>
      <c r="E7" s="12">
        <v>4</v>
      </c>
      <c r="F7" s="12">
        <v>2</v>
      </c>
      <c r="G7" s="11" t="s">
        <v>358</v>
      </c>
      <c r="H7" s="35" t="s">
        <v>424</v>
      </c>
      <c r="I7" s="14">
        <v>42840</v>
      </c>
      <c r="J7" s="12" t="s">
        <v>98</v>
      </c>
      <c r="K7" s="11"/>
      <c r="M7" t="s">
        <v>16</v>
      </c>
      <c r="N7">
        <f>SUMIFS(E:E,G:G,"EDI")</f>
        <v>0</v>
      </c>
    </row>
    <row r="8" spans="1:14" ht="36" customHeight="1">
      <c r="A8" s="7">
        <v>4</v>
      </c>
      <c r="B8" s="32" t="s">
        <v>61</v>
      </c>
      <c r="C8" s="70" t="s">
        <v>434</v>
      </c>
      <c r="D8" s="13" t="s">
        <v>435</v>
      </c>
      <c r="E8" s="12">
        <v>2</v>
      </c>
      <c r="F8" s="12">
        <v>1</v>
      </c>
      <c r="G8" s="12" t="s">
        <v>39</v>
      </c>
      <c r="H8" s="35" t="s">
        <v>424</v>
      </c>
      <c r="I8" s="14">
        <v>42840</v>
      </c>
      <c r="J8" s="14" t="s">
        <v>98</v>
      </c>
      <c r="K8" s="11" t="s">
        <v>436</v>
      </c>
      <c r="M8" t="s">
        <v>17</v>
      </c>
      <c r="N8">
        <f>SUMIFS(E:E,G:G,"par")</f>
        <v>0</v>
      </c>
    </row>
    <row r="9" spans="1:14" ht="36" customHeight="1">
      <c r="A9" s="11">
        <v>5</v>
      </c>
      <c r="B9" s="12" t="s">
        <v>99</v>
      </c>
      <c r="C9" s="32" t="s">
        <v>437</v>
      </c>
      <c r="D9" s="13" t="s">
        <v>438</v>
      </c>
      <c r="E9" s="12">
        <v>4</v>
      </c>
      <c r="F9" s="12">
        <v>2</v>
      </c>
      <c r="G9" s="12" t="s">
        <v>358</v>
      </c>
      <c r="H9" s="35" t="s">
        <v>424</v>
      </c>
      <c r="I9" s="14">
        <v>42840</v>
      </c>
      <c r="J9" s="14" t="s">
        <v>439</v>
      </c>
      <c r="K9" s="11"/>
      <c r="M9" t="s">
        <v>18</v>
      </c>
      <c r="N9">
        <f>SUMIFS(E:E,G:G,"phi")</f>
        <v>0</v>
      </c>
    </row>
    <row r="10" spans="1:14" ht="36" customHeight="1">
      <c r="A10" s="7">
        <v>6</v>
      </c>
      <c r="B10" s="12" t="s">
        <v>440</v>
      </c>
      <c r="C10" s="32" t="s">
        <v>441</v>
      </c>
      <c r="D10" s="13" t="s">
        <v>442</v>
      </c>
      <c r="E10" s="12">
        <v>3</v>
      </c>
      <c r="F10" s="12">
        <v>1</v>
      </c>
      <c r="G10" s="12" t="s">
        <v>39</v>
      </c>
      <c r="H10" s="35" t="s">
        <v>424</v>
      </c>
      <c r="I10" s="14">
        <v>42840</v>
      </c>
      <c r="J10" s="12" t="s">
        <v>443</v>
      </c>
      <c r="K10" s="35" t="s">
        <v>444</v>
      </c>
      <c r="M10" t="s">
        <v>19</v>
      </c>
      <c r="N10">
        <f>SUMIFS(E:E,G:G,"BRK")</f>
        <v>25</v>
      </c>
    </row>
    <row r="11" spans="1:14" ht="36" customHeight="1">
      <c r="A11" s="11">
        <v>7</v>
      </c>
      <c r="B11" s="7" t="s">
        <v>445</v>
      </c>
      <c r="C11" s="68">
        <v>17080</v>
      </c>
      <c r="D11" s="8" t="s">
        <v>446</v>
      </c>
      <c r="E11" s="7">
        <v>5</v>
      </c>
      <c r="F11" s="7">
        <v>2</v>
      </c>
      <c r="G11" s="7" t="s">
        <v>44</v>
      </c>
      <c r="H11" s="35" t="s">
        <v>424</v>
      </c>
      <c r="I11" s="14">
        <v>42840</v>
      </c>
      <c r="J11" s="7" t="s">
        <v>447</v>
      </c>
      <c r="K11" s="36" t="s">
        <v>448</v>
      </c>
      <c r="M11" s="16" t="s">
        <v>20</v>
      </c>
      <c r="N11" s="16">
        <f>SUMIFS(E:E,G:G,"SPC")</f>
        <v>0</v>
      </c>
    </row>
    <row r="12" spans="1:14" ht="36" customHeight="1">
      <c r="A12" s="7">
        <v>8</v>
      </c>
      <c r="B12" s="7" t="s">
        <v>449</v>
      </c>
      <c r="C12" s="68" t="s">
        <v>450</v>
      </c>
      <c r="D12" s="8" t="s">
        <v>451</v>
      </c>
      <c r="E12" s="7">
        <v>3</v>
      </c>
      <c r="F12" s="7">
        <v>1</v>
      </c>
      <c r="G12" s="7" t="s">
        <v>39</v>
      </c>
      <c r="H12" s="35" t="s">
        <v>424</v>
      </c>
      <c r="I12" s="9">
        <v>42840</v>
      </c>
      <c r="J12" s="7" t="s">
        <v>452</v>
      </c>
      <c r="K12" s="7"/>
      <c r="M12" s="17" t="s">
        <v>21</v>
      </c>
      <c r="N12" s="17">
        <f>SUMIFS(E:E,G:G,"H")</f>
        <v>0</v>
      </c>
    </row>
    <row r="13" spans="1:14" ht="36" customHeight="1">
      <c r="A13" s="11">
        <v>9</v>
      </c>
      <c r="B13" s="12" t="s">
        <v>453</v>
      </c>
      <c r="C13" s="32" t="s">
        <v>454</v>
      </c>
      <c r="D13" s="13" t="s">
        <v>455</v>
      </c>
      <c r="E13" s="12">
        <v>12</v>
      </c>
      <c r="F13" s="12">
        <v>4</v>
      </c>
      <c r="G13" s="12" t="s">
        <v>44</v>
      </c>
      <c r="H13" s="35" t="s">
        <v>424</v>
      </c>
      <c r="I13" s="14">
        <v>42840</v>
      </c>
      <c r="J13" s="14" t="s">
        <v>456</v>
      </c>
      <c r="K13" s="12" t="s">
        <v>457</v>
      </c>
      <c r="M13" s="17"/>
      <c r="N13" s="17"/>
    </row>
    <row r="14" spans="1:14" ht="36" customHeight="1">
      <c r="A14" s="7">
        <v>10</v>
      </c>
      <c r="B14" s="12" t="s">
        <v>221</v>
      </c>
      <c r="C14" s="32" t="s">
        <v>458</v>
      </c>
      <c r="D14" s="13" t="s">
        <v>459</v>
      </c>
      <c r="E14" s="7">
        <v>2</v>
      </c>
      <c r="F14" s="12">
        <v>1</v>
      </c>
      <c r="G14" s="12" t="s">
        <v>39</v>
      </c>
      <c r="H14" s="35" t="s">
        <v>424</v>
      </c>
      <c r="I14" s="14">
        <v>42840</v>
      </c>
      <c r="J14" s="14" t="s">
        <v>460</v>
      </c>
      <c r="K14" s="35" t="s">
        <v>461</v>
      </c>
      <c r="M14" s="18" t="s">
        <v>22</v>
      </c>
      <c r="N14" s="18">
        <f>SUM(M4:N12)</f>
        <v>53</v>
      </c>
    </row>
    <row r="15" spans="1:14" ht="36" customHeight="1">
      <c r="A15" s="11">
        <v>11</v>
      </c>
      <c r="B15" s="12" t="s">
        <v>61</v>
      </c>
      <c r="C15" s="32" t="s">
        <v>462</v>
      </c>
      <c r="D15" s="27" t="s">
        <v>463</v>
      </c>
      <c r="E15" s="12">
        <v>3</v>
      </c>
      <c r="F15" s="12">
        <v>1</v>
      </c>
      <c r="G15" s="11" t="s">
        <v>39</v>
      </c>
      <c r="H15" s="35" t="s">
        <v>424</v>
      </c>
      <c r="I15" s="14">
        <v>42840</v>
      </c>
      <c r="J15" s="12" t="s">
        <v>98</v>
      </c>
      <c r="K15" s="11"/>
    </row>
    <row r="16" spans="1:14" ht="36" customHeight="1">
      <c r="A16" s="7"/>
      <c r="B16" s="12"/>
      <c r="C16" s="35"/>
      <c r="D16" s="27"/>
      <c r="E16" s="12"/>
      <c r="F16" s="12"/>
      <c r="G16" s="11"/>
      <c r="H16" s="35"/>
      <c r="I16" s="14"/>
      <c r="J16" s="12"/>
      <c r="K16" s="11"/>
      <c r="M16" s="19"/>
    </row>
    <row r="17" spans="1:13" ht="36" customHeight="1">
      <c r="A17" s="7"/>
      <c r="B17" s="12"/>
      <c r="C17" s="35"/>
      <c r="D17" s="27"/>
      <c r="E17" s="12"/>
      <c r="F17" s="12"/>
      <c r="G17" s="11"/>
      <c r="H17" s="35"/>
      <c r="I17" s="14"/>
      <c r="J17" s="12"/>
      <c r="K17" s="11"/>
      <c r="M17" s="19"/>
    </row>
    <row r="18" spans="1:13" ht="36" customHeight="1">
      <c r="A18" s="11"/>
      <c r="B18" s="12"/>
      <c r="C18" s="12"/>
      <c r="D18" s="13"/>
      <c r="E18" s="25">
        <f>SUM(E4:E16)</f>
        <v>53</v>
      </c>
      <c r="F18" s="25">
        <f>SUM(F4:F16)</f>
        <v>19</v>
      </c>
      <c r="G18" s="11"/>
      <c r="H18" s="35"/>
      <c r="I18" s="14"/>
      <c r="J18" s="12"/>
      <c r="K18" s="11"/>
      <c r="M18" s="19"/>
    </row>
    <row r="19" spans="1:13" ht="36" customHeight="1">
      <c r="A19" s="6"/>
      <c r="B19" s="7"/>
      <c r="C19" s="7"/>
      <c r="D19" s="8"/>
      <c r="E19" s="7"/>
      <c r="F19" s="7"/>
      <c r="G19" s="7"/>
      <c r="H19" s="7"/>
      <c r="I19" s="7"/>
      <c r="J19" s="7"/>
      <c r="K19" s="6"/>
      <c r="M19" s="19"/>
    </row>
    <row r="20" spans="1:13" ht="36" customHeight="1">
      <c r="A20" s="11"/>
      <c r="B20" s="12"/>
      <c r="C20" s="12"/>
      <c r="D20" s="13"/>
      <c r="E20" s="12"/>
      <c r="F20" s="12"/>
      <c r="G20" s="11"/>
      <c r="H20" s="12"/>
      <c r="I20" s="12"/>
      <c r="J20" s="12"/>
      <c r="K20" s="11"/>
      <c r="M20" s="19"/>
    </row>
    <row r="21" spans="1:13" ht="36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19"/>
    </row>
    <row r="22" spans="1:13" ht="36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19"/>
    </row>
    <row r="23" spans="1:13" ht="36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  <c r="M23" s="19"/>
    </row>
  </sheetData>
  <customSheetViews>
    <customSheetView guid="{C759DA04-481B-4648-B849-AC569BDA76D5}" scale="90" topLeftCell="A7">
      <selection activeCell="D18" sqref="D18"/>
    </customSheetView>
    <customSheetView guid="{8808FEDE-464C-4AEB-88B7-AB86B39BB0CB}" scale="90">
      <selection activeCell="G18" sqref="G18"/>
    </customSheetView>
    <customSheetView guid="{AEFE0F3B-A47A-4804-A56C-93DA9B79618C}" scale="90">
      <selection activeCell="F18" sqref="F18"/>
    </customSheetView>
    <customSheetView guid="{432A7839-3E0E-42E7-9C5A-01B75DE7F8FC}" scale="90" topLeftCell="A7">
      <selection activeCell="D18" sqref="D18"/>
    </customSheetView>
    <customSheetView guid="{33DCCE72-F997-4E94-9232-6B5DA6DC142C}" scale="90" topLeftCell="A7">
      <selection activeCell="D18" sqref="D18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0" zoomScale="90" zoomScaleNormal="90" zoomScalePageLayoutView="90" workbookViewId="0">
      <selection activeCell="E20" sqref="E20"/>
    </sheetView>
  </sheetViews>
  <sheetFormatPr baseColWidth="10" defaultColWidth="8.83203125" defaultRowHeight="32.25" customHeight="1" x14ac:dyDescent="0"/>
  <cols>
    <col min="1" max="1" width="15.83203125" customWidth="1"/>
    <col min="2" max="2" width="23" customWidth="1"/>
    <col min="3" max="3" width="28.1640625" customWidth="1"/>
    <col min="4" max="4" width="32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5" customHeight="1" thickBot="1">
      <c r="A1" s="756" t="s">
        <v>23</v>
      </c>
      <c r="B1" s="757"/>
      <c r="C1" s="757"/>
      <c r="D1" s="757"/>
      <c r="E1" s="757"/>
      <c r="F1" s="757"/>
      <c r="G1" s="757" t="s">
        <v>30</v>
      </c>
      <c r="H1" s="757"/>
      <c r="I1" s="757"/>
      <c r="J1" s="758"/>
      <c r="K1" s="759"/>
    </row>
    <row r="2" spans="1:14" ht="32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2.25" customHeight="1">
      <c r="A3" s="22">
        <v>55</v>
      </c>
      <c r="B3" s="22" t="s">
        <v>93</v>
      </c>
      <c r="C3" s="22" t="s">
        <v>652</v>
      </c>
      <c r="D3" s="81"/>
      <c r="E3" s="22"/>
      <c r="F3" s="22"/>
      <c r="G3" s="82"/>
      <c r="H3" s="24"/>
      <c r="I3" s="24"/>
      <c r="J3" s="22"/>
      <c r="K3" s="22" t="s">
        <v>39</v>
      </c>
      <c r="M3" s="10" t="s">
        <v>12</v>
      </c>
      <c r="N3" s="10">
        <f>N2-N14</f>
        <v>0</v>
      </c>
    </row>
    <row r="4" spans="1:14" ht="32.25" customHeight="1">
      <c r="A4" s="83" t="s">
        <v>653</v>
      </c>
      <c r="B4" s="7" t="s">
        <v>654</v>
      </c>
      <c r="C4" s="7" t="s">
        <v>655</v>
      </c>
      <c r="D4" s="8" t="s">
        <v>656</v>
      </c>
      <c r="E4" s="7">
        <v>2</v>
      </c>
      <c r="F4" s="7" t="s">
        <v>657</v>
      </c>
      <c r="G4" s="7" t="s">
        <v>79</v>
      </c>
      <c r="H4" s="7" t="s">
        <v>658</v>
      </c>
      <c r="I4" s="9">
        <v>42839</v>
      </c>
      <c r="J4" s="7"/>
      <c r="K4" s="84" t="s">
        <v>659</v>
      </c>
      <c r="M4" t="s">
        <v>13</v>
      </c>
      <c r="N4">
        <f>SUMIFS(E:E,G:G,"CTT")</f>
        <v>47</v>
      </c>
    </row>
    <row r="5" spans="1:14" ht="32.25" customHeight="1">
      <c r="A5" s="85"/>
      <c r="B5" s="85"/>
      <c r="C5" s="85"/>
      <c r="D5" s="86"/>
      <c r="E5" s="87">
        <v>0</v>
      </c>
      <c r="F5" s="85"/>
      <c r="G5" s="88"/>
      <c r="H5" s="89"/>
      <c r="I5" s="89"/>
      <c r="J5" s="85"/>
      <c r="K5" s="85"/>
      <c r="M5" t="s">
        <v>14</v>
      </c>
      <c r="N5">
        <f>SUMIFS(E:E,G:G,"FLU")</f>
        <v>2</v>
      </c>
    </row>
    <row r="6" spans="1:14" ht="32.25" customHeight="1">
      <c r="A6" s="90" t="s">
        <v>382</v>
      </c>
      <c r="B6" s="90" t="s">
        <v>660</v>
      </c>
      <c r="C6" s="90" t="s">
        <v>661</v>
      </c>
      <c r="D6" s="8" t="s">
        <v>662</v>
      </c>
      <c r="E6" s="36">
        <v>19</v>
      </c>
      <c r="F6" s="7">
        <v>9</v>
      </c>
      <c r="G6" s="7" t="s">
        <v>39</v>
      </c>
      <c r="H6" s="36" t="s">
        <v>663</v>
      </c>
      <c r="I6" s="9">
        <v>42840</v>
      </c>
      <c r="J6" s="7" t="s">
        <v>664</v>
      </c>
      <c r="K6" s="74" t="s">
        <v>665</v>
      </c>
      <c r="M6" t="s">
        <v>15</v>
      </c>
      <c r="N6">
        <f>SUMIFS(E:E,G:G,"JCC")</f>
        <v>0</v>
      </c>
    </row>
    <row r="7" spans="1:14" ht="32.25" customHeight="1">
      <c r="A7" s="90" t="s">
        <v>389</v>
      </c>
      <c r="B7" s="90" t="s">
        <v>666</v>
      </c>
      <c r="C7" s="90" t="s">
        <v>661</v>
      </c>
      <c r="D7" s="8" t="s">
        <v>662</v>
      </c>
      <c r="E7" s="36">
        <v>2</v>
      </c>
      <c r="F7" s="7">
        <v>0</v>
      </c>
      <c r="G7" s="7" t="s">
        <v>51</v>
      </c>
      <c r="H7" s="36" t="s">
        <v>663</v>
      </c>
      <c r="I7" s="9">
        <v>42840</v>
      </c>
      <c r="J7" s="7"/>
      <c r="K7" s="46" t="s">
        <v>667</v>
      </c>
      <c r="M7" t="s">
        <v>16</v>
      </c>
      <c r="N7">
        <f>SUMIFS(E:E,G:G,"EDI")</f>
        <v>0</v>
      </c>
    </row>
    <row r="8" spans="1:14" ht="32.25" customHeight="1">
      <c r="A8" s="6">
        <v>2</v>
      </c>
      <c r="B8" s="7" t="s">
        <v>668</v>
      </c>
      <c r="C8" s="7" t="s">
        <v>669</v>
      </c>
      <c r="D8" s="8" t="s">
        <v>670</v>
      </c>
      <c r="E8" s="7">
        <v>4</v>
      </c>
      <c r="F8" s="7">
        <v>1</v>
      </c>
      <c r="G8" s="7" t="s">
        <v>44</v>
      </c>
      <c r="H8" s="91" t="s">
        <v>671</v>
      </c>
      <c r="I8" s="14">
        <v>42840</v>
      </c>
      <c r="J8" s="7" t="s">
        <v>672</v>
      </c>
      <c r="K8" s="36" t="s">
        <v>673</v>
      </c>
      <c r="M8" t="s">
        <v>17</v>
      </c>
      <c r="N8">
        <f>SUMIFS(E:E,G:G,"par")</f>
        <v>0</v>
      </c>
    </row>
    <row r="9" spans="1:14" ht="32.25" customHeight="1">
      <c r="A9" s="11">
        <v>3</v>
      </c>
      <c r="B9" s="12" t="s">
        <v>99</v>
      </c>
      <c r="C9" s="12" t="s">
        <v>674</v>
      </c>
      <c r="D9" s="13" t="s">
        <v>675</v>
      </c>
      <c r="E9" s="12">
        <v>4</v>
      </c>
      <c r="F9" s="12">
        <v>1</v>
      </c>
      <c r="G9" s="12" t="s">
        <v>39</v>
      </c>
      <c r="H9" s="12" t="s">
        <v>658</v>
      </c>
      <c r="I9" s="14">
        <v>42840</v>
      </c>
      <c r="J9" s="12" t="s">
        <v>676</v>
      </c>
      <c r="K9" s="15"/>
      <c r="M9" t="s">
        <v>18</v>
      </c>
      <c r="N9">
        <f>SUMIFS(E:E,G:G,"phi")</f>
        <v>0</v>
      </c>
    </row>
    <row r="10" spans="1:14" ht="32.25" customHeight="1">
      <c r="A10" s="6">
        <v>4</v>
      </c>
      <c r="B10" s="7" t="s">
        <v>61</v>
      </c>
      <c r="C10" s="7" t="s">
        <v>677</v>
      </c>
      <c r="D10" s="8" t="s">
        <v>678</v>
      </c>
      <c r="E10" s="7">
        <v>2</v>
      </c>
      <c r="F10" s="7">
        <v>1</v>
      </c>
      <c r="G10" s="7" t="s">
        <v>39</v>
      </c>
      <c r="H10" s="91" t="s">
        <v>671</v>
      </c>
      <c r="I10" s="14">
        <v>42840</v>
      </c>
      <c r="J10" s="7" t="s">
        <v>98</v>
      </c>
      <c r="K10" s="6"/>
      <c r="M10" t="s">
        <v>19</v>
      </c>
      <c r="N10">
        <f>SUMIFS(E:E,G:G,"BRK")</f>
        <v>4</v>
      </c>
    </row>
    <row r="11" spans="1:14" ht="32.25" customHeight="1">
      <c r="A11" s="11">
        <v>5</v>
      </c>
      <c r="B11" s="7" t="s">
        <v>99</v>
      </c>
      <c r="C11" s="7" t="s">
        <v>679</v>
      </c>
      <c r="D11" s="8" t="s">
        <v>680</v>
      </c>
      <c r="E11" s="7">
        <v>2</v>
      </c>
      <c r="F11" s="7">
        <v>1</v>
      </c>
      <c r="G11" s="6" t="s">
        <v>39</v>
      </c>
      <c r="H11" s="91" t="s">
        <v>671</v>
      </c>
      <c r="I11" s="14">
        <v>42840</v>
      </c>
      <c r="J11" s="7" t="s">
        <v>681</v>
      </c>
      <c r="K11" s="6"/>
      <c r="M11" s="16" t="s">
        <v>20</v>
      </c>
      <c r="N11" s="16">
        <f>SUMIFS(E:E,G:G,"SPC")</f>
        <v>2</v>
      </c>
    </row>
    <row r="12" spans="1:14" ht="32.25" customHeight="1">
      <c r="A12" s="6">
        <v>6</v>
      </c>
      <c r="B12" s="7" t="s">
        <v>61</v>
      </c>
      <c r="C12" s="7" t="s">
        <v>682</v>
      </c>
      <c r="D12" s="8" t="s">
        <v>683</v>
      </c>
      <c r="E12" s="7">
        <v>2</v>
      </c>
      <c r="F12" s="7">
        <v>1</v>
      </c>
      <c r="G12" s="6" t="s">
        <v>39</v>
      </c>
      <c r="H12" s="91" t="s">
        <v>671</v>
      </c>
      <c r="I12" s="14">
        <v>42840</v>
      </c>
      <c r="J12" s="7" t="s">
        <v>98</v>
      </c>
      <c r="K12" s="6"/>
      <c r="M12" s="17" t="s">
        <v>21</v>
      </c>
      <c r="N12" s="17">
        <f>SUMIFS(E:E,G:G,"H")</f>
        <v>0</v>
      </c>
    </row>
    <row r="13" spans="1:14" ht="32.25" customHeight="1">
      <c r="A13" s="11">
        <v>7</v>
      </c>
      <c r="B13" s="7" t="s">
        <v>323</v>
      </c>
      <c r="C13" s="7">
        <v>270940</v>
      </c>
      <c r="D13" s="8" t="s">
        <v>684</v>
      </c>
      <c r="E13" s="7">
        <v>1</v>
      </c>
      <c r="F13" s="7">
        <v>1</v>
      </c>
      <c r="G13" s="7" t="s">
        <v>39</v>
      </c>
      <c r="H13" s="7" t="s">
        <v>658</v>
      </c>
      <c r="I13" s="9">
        <v>42840</v>
      </c>
      <c r="J13" s="7" t="s">
        <v>685</v>
      </c>
      <c r="K13" s="7"/>
      <c r="M13" s="17"/>
      <c r="N13" s="17"/>
    </row>
    <row r="14" spans="1:14" ht="32.25" customHeight="1">
      <c r="A14" s="6">
        <v>8</v>
      </c>
      <c r="B14" s="7" t="s">
        <v>61</v>
      </c>
      <c r="C14" s="7" t="s">
        <v>686</v>
      </c>
      <c r="D14" s="8" t="s">
        <v>687</v>
      </c>
      <c r="E14" s="7">
        <v>1</v>
      </c>
      <c r="F14" s="7">
        <v>1</v>
      </c>
      <c r="G14" s="7" t="s">
        <v>39</v>
      </c>
      <c r="H14" s="7" t="s">
        <v>658</v>
      </c>
      <c r="I14" s="9">
        <v>42840</v>
      </c>
      <c r="J14" s="7" t="s">
        <v>98</v>
      </c>
      <c r="K14" s="7"/>
      <c r="M14" s="18" t="s">
        <v>22</v>
      </c>
      <c r="N14" s="18">
        <f>SUM(M4:N12)</f>
        <v>55</v>
      </c>
    </row>
    <row r="15" spans="1:14" ht="32.25" customHeight="1">
      <c r="A15" s="11">
        <v>9</v>
      </c>
      <c r="B15" s="7" t="s">
        <v>61</v>
      </c>
      <c r="C15" s="26" t="s">
        <v>688</v>
      </c>
      <c r="D15" s="8" t="s">
        <v>689</v>
      </c>
      <c r="E15" s="7">
        <v>2</v>
      </c>
      <c r="F15" s="7">
        <v>1</v>
      </c>
      <c r="G15" s="7" t="s">
        <v>39</v>
      </c>
      <c r="H15" s="92" t="s">
        <v>671</v>
      </c>
      <c r="I15" s="93">
        <v>42840</v>
      </c>
      <c r="J15" s="7" t="s">
        <v>98</v>
      </c>
      <c r="K15" s="7"/>
    </row>
    <row r="16" spans="1:14" ht="32.25" customHeight="1">
      <c r="A16" s="6">
        <v>10</v>
      </c>
      <c r="B16" s="12" t="s">
        <v>99</v>
      </c>
      <c r="C16" s="7" t="s">
        <v>690</v>
      </c>
      <c r="D16" s="8" t="s">
        <v>691</v>
      </c>
      <c r="E16" s="7">
        <v>3</v>
      </c>
      <c r="F16" s="7">
        <v>1</v>
      </c>
      <c r="G16" s="6" t="s">
        <v>39</v>
      </c>
      <c r="H16" s="68" t="s">
        <v>658</v>
      </c>
      <c r="I16" s="14">
        <v>42840</v>
      </c>
      <c r="J16" s="7" t="s">
        <v>692</v>
      </c>
      <c r="K16" s="6" t="s">
        <v>693</v>
      </c>
      <c r="M16" t="s">
        <v>1033</v>
      </c>
    </row>
    <row r="17" spans="1:13" ht="32.25" customHeight="1">
      <c r="A17" s="11">
        <v>11</v>
      </c>
      <c r="B17" s="7" t="s">
        <v>61</v>
      </c>
      <c r="C17" s="7" t="s">
        <v>694</v>
      </c>
      <c r="D17" s="8" t="s">
        <v>695</v>
      </c>
      <c r="E17" s="7">
        <v>3</v>
      </c>
      <c r="F17" s="7">
        <v>1</v>
      </c>
      <c r="G17" s="7" t="s">
        <v>39</v>
      </c>
      <c r="H17" s="46" t="s">
        <v>658</v>
      </c>
      <c r="I17" s="9">
        <v>42840</v>
      </c>
      <c r="J17" s="7" t="s">
        <v>98</v>
      </c>
      <c r="K17" s="7"/>
      <c r="M17" t="s">
        <v>1034</v>
      </c>
    </row>
    <row r="18" spans="1:13" ht="32.25" customHeight="1">
      <c r="A18" s="6">
        <v>12</v>
      </c>
      <c r="B18" s="7" t="s">
        <v>61</v>
      </c>
      <c r="C18" s="7" t="s">
        <v>696</v>
      </c>
      <c r="D18" s="8" t="s">
        <v>697</v>
      </c>
      <c r="E18" s="7">
        <v>2</v>
      </c>
      <c r="F18" s="7">
        <v>1</v>
      </c>
      <c r="G18" s="7" t="s">
        <v>39</v>
      </c>
      <c r="H18" s="46" t="s">
        <v>658</v>
      </c>
      <c r="I18" s="9">
        <v>42840</v>
      </c>
      <c r="J18" s="7" t="s">
        <v>98</v>
      </c>
      <c r="K18" s="7"/>
      <c r="M18" t="s">
        <v>1035</v>
      </c>
    </row>
    <row r="19" spans="1:13" ht="32.25" customHeight="1">
      <c r="A19" s="11">
        <v>13</v>
      </c>
      <c r="B19" s="46" t="s">
        <v>61</v>
      </c>
      <c r="C19" s="46" t="s">
        <v>698</v>
      </c>
      <c r="D19" s="94" t="s">
        <v>699</v>
      </c>
      <c r="E19" s="46">
        <v>1</v>
      </c>
      <c r="F19" s="46">
        <v>1</v>
      </c>
      <c r="G19" s="46" t="s">
        <v>39</v>
      </c>
      <c r="H19" s="46" t="s">
        <v>658</v>
      </c>
      <c r="I19" s="95">
        <v>42840</v>
      </c>
      <c r="J19" s="46" t="s">
        <v>98</v>
      </c>
      <c r="K19" s="46"/>
      <c r="M19" t="s">
        <v>1036</v>
      </c>
    </row>
    <row r="20" spans="1:13" ht="32.25" customHeight="1">
      <c r="A20" s="6">
        <v>14</v>
      </c>
      <c r="B20" s="7" t="s">
        <v>61</v>
      </c>
      <c r="C20" s="7" t="s">
        <v>700</v>
      </c>
      <c r="D20" s="8" t="s">
        <v>701</v>
      </c>
      <c r="E20" s="7">
        <v>2</v>
      </c>
      <c r="F20" s="7">
        <v>1</v>
      </c>
      <c r="G20" s="7" t="s">
        <v>39</v>
      </c>
      <c r="H20" s="46" t="s">
        <v>658</v>
      </c>
      <c r="I20" s="9">
        <v>42840</v>
      </c>
      <c r="J20" s="7" t="s">
        <v>98</v>
      </c>
      <c r="K20" s="7"/>
      <c r="M20" t="s">
        <v>1037</v>
      </c>
    </row>
    <row r="21" spans="1:13" ht="32.25" customHeight="1">
      <c r="A21" s="11">
        <v>15</v>
      </c>
      <c r="B21" s="7" t="s">
        <v>61</v>
      </c>
      <c r="C21" s="7" t="s">
        <v>702</v>
      </c>
      <c r="D21" s="8" t="s">
        <v>703</v>
      </c>
      <c r="E21" s="7">
        <v>3</v>
      </c>
      <c r="F21" s="7">
        <v>1</v>
      </c>
      <c r="G21" s="7" t="s">
        <v>39</v>
      </c>
      <c r="H21" s="46" t="s">
        <v>658</v>
      </c>
      <c r="I21" s="9">
        <v>42840</v>
      </c>
      <c r="J21" s="7" t="s">
        <v>98</v>
      </c>
      <c r="K21" s="7"/>
      <c r="M21" s="19"/>
    </row>
    <row r="22" spans="1:13" ht="32.25" customHeight="1">
      <c r="A22" s="11"/>
      <c r="B22" s="12"/>
      <c r="C22" s="12"/>
      <c r="D22" s="13"/>
      <c r="E22" s="25">
        <f>SUM(E4:E21)</f>
        <v>55</v>
      </c>
      <c r="F22" s="12"/>
      <c r="G22" s="11"/>
      <c r="H22" s="12"/>
      <c r="I22" s="12"/>
      <c r="J22" s="12"/>
      <c r="K22" s="11"/>
      <c r="M22" s="19"/>
    </row>
    <row r="23" spans="1:13" ht="32.2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2.2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2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C759DA04-481B-4648-B849-AC569BDA76D5}" scale="90" topLeftCell="A10">
      <selection activeCell="D20" sqref="D20"/>
    </customSheetView>
    <customSheetView guid="{8808FEDE-464C-4AEB-88B7-AB86B39BB0CB}" scale="90">
      <selection activeCell="D25" sqref="D25"/>
    </customSheetView>
    <customSheetView guid="{AEFE0F3B-A47A-4804-A56C-93DA9B79618C}" scale="90">
      <selection activeCell="D19" sqref="D19"/>
    </customSheetView>
    <customSheetView guid="{432A7839-3E0E-42E7-9C5A-01B75DE7F8FC}" scale="90" topLeftCell="A10">
      <selection activeCell="D20" sqref="D20"/>
    </customSheetView>
    <customSheetView guid="{33DCCE72-F997-4E94-9232-6B5DA6DC142C}" scale="90" topLeftCell="A10">
      <selection activeCell="D20" sqref="D20"/>
    </customSheetView>
  </customSheetViews>
  <mergeCells count="2">
    <mergeCell ref="A1:F1"/>
    <mergeCell ref="G1:K1"/>
  </mergeCells>
  <phoneticPr fontId="9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GUIDE</vt:lpstr>
      <vt:lpstr>WP#1</vt:lpstr>
      <vt:lpstr>NY#1</vt:lpstr>
      <vt:lpstr>CB#1</vt:lpstr>
      <vt:lpstr>CB#2</vt:lpstr>
      <vt:lpstr>CB#3</vt:lpstr>
      <vt:lpstr>CB#4</vt:lpstr>
      <vt:lpstr>CB#5</vt:lpstr>
      <vt:lpstr>DC#1</vt:lpstr>
      <vt:lpstr>DC#2</vt:lpstr>
      <vt:lpstr>DC#3</vt:lpstr>
      <vt:lpstr>DC#4</vt:lpstr>
      <vt:lpstr>DS#5</vt:lpstr>
      <vt:lpstr>DS#6</vt:lpstr>
      <vt:lpstr>DC#7</vt:lpstr>
      <vt:lpstr>BO#1</vt:lpstr>
      <vt:lpstr>BO#2</vt:lpstr>
      <vt:lpstr>NF#1</vt:lpstr>
      <vt:lpstr>NF#2</vt:lpstr>
      <vt:lpstr>NF#3</vt:lpstr>
      <vt:lpstr>NF#4</vt:lpstr>
      <vt:lpstr>NT#5</vt:lpstr>
      <vt:lpstr>NT#6</vt:lpstr>
      <vt:lpstr>EDI+BRK </vt:lpstr>
      <vt:lpstr>美东接驳</vt:lpstr>
      <vt:lpstr>EC NY上车</vt:lpstr>
      <vt:lpstr>BUS#12 康宁接驳</vt:lpstr>
    </vt:vector>
  </TitlesOfParts>
  <Company>home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Sean Lu</cp:lastModifiedBy>
  <dcterms:created xsi:type="dcterms:W3CDTF">2017-04-14T20:21:45Z</dcterms:created>
  <dcterms:modified xsi:type="dcterms:W3CDTF">2017-04-15T00:24:51Z</dcterms:modified>
</cp:coreProperties>
</file>