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480" yWindow="40" windowWidth="18200" windowHeight="12340" firstSheet="3" activeTab="10"/>
  </bookViews>
  <sheets>
    <sheet name="GUIDE" sheetId="1" r:id="rId1"/>
    <sheet name="NY#1" sheetId="2" r:id="rId2"/>
    <sheet name="WP#1" sheetId="3" r:id="rId3"/>
    <sheet name="DC#1" sheetId="4" r:id="rId4"/>
    <sheet name="DC#2" sheetId="5" r:id="rId5"/>
    <sheet name="DS#3" sheetId="6" r:id="rId6"/>
    <sheet name="BO#1" sheetId="7" r:id="rId7"/>
    <sheet name="NF#1" sheetId="8" r:id="rId8"/>
    <sheet name="NF#2" sheetId="9" r:id="rId9"/>
    <sheet name="NF#3" sheetId="10" r:id="rId10"/>
    <sheet name="NT#4" sheetId="11" r:id="rId11"/>
    <sheet name="EDI +BRK LIST " sheetId="12" r:id="rId12"/>
    <sheet name="EC NY上车" sheetId="13" r:id="rId13"/>
    <sheet name="BUS#11 康宁接驳" sheetId="14" r:id="rId14"/>
    <sheet name="美东接驳" sheetId="15" r:id="rId15"/>
  </sheets>
  <definedNames>
    <definedName name="_xlnm._FilterDatabase" localSheetId="7" hidden="1">'NF#1'!$G$1:$G$31</definedName>
    <definedName name="_xlnm.Print_Area" localSheetId="3">'DC#1'!$A$1:$P$28</definedName>
    <definedName name="_xlnm.Print_Area" localSheetId="4">'DC#2'!$A$1:$P$18</definedName>
    <definedName name="_xlnm.Print_Area" localSheetId="5">'DS#3'!$A$1:$P$31</definedName>
    <definedName name="_xlnm.Print_Area" localSheetId="7">'NF#1'!$A$1:$T$31</definedName>
    <definedName name="_xlnm.Print_Area" localSheetId="10">'NT#4'!$A$1:$R$22</definedName>
    <definedName name="Z_0741508A_6A9E_4F31_B1D3_ACA22AA5DDA3_.wvu.FilterData" localSheetId="7" hidden="1">'NF#1'!$G$1:$G$31</definedName>
    <definedName name="Z_183A18A5_C778_41BC_8225_F805FB933026_.wvu.FilterData" localSheetId="7" hidden="1">'NF#1'!$G$1:$G$31</definedName>
    <definedName name="Z_183A18A5_C778_41BC_8225_F805FB933026_.wvu.PrintArea" localSheetId="3" hidden="1">'DC#1'!$A$1:$P$28</definedName>
    <definedName name="Z_183A18A5_C778_41BC_8225_F805FB933026_.wvu.PrintArea" localSheetId="4" hidden="1">'DC#2'!$A$1:$P$18</definedName>
    <definedName name="Z_183A18A5_C778_41BC_8225_F805FB933026_.wvu.PrintArea" localSheetId="5" hidden="1">'DS#3'!$A$1:$P$31</definedName>
    <definedName name="Z_183A18A5_C778_41BC_8225_F805FB933026_.wvu.PrintArea" localSheetId="7" hidden="1">'NF#1'!$A$1:$T$31</definedName>
    <definedName name="Z_183A18A5_C778_41BC_8225_F805FB933026_.wvu.PrintArea" localSheetId="10" hidden="1">'NT#4'!$A$1:$R$22</definedName>
    <definedName name="Z_4FC7D3AB_A8E7_4F5F_833F_2E5A1E394EBC_.wvu.PrintArea" localSheetId="10" hidden="1">'NT#4'!$A$1:$R$22</definedName>
    <definedName name="Z_563806AE_BAC4_4D25_98EB_3763E1252E7F_.wvu.FilterData" localSheetId="7" hidden="1">'NF#1'!$G$1:$G$31</definedName>
    <definedName name="Z_563806AE_BAC4_4D25_98EB_3763E1252E7F_.wvu.PrintArea" localSheetId="3" hidden="1">'DC#1'!$A$1:$P$28</definedName>
    <definedName name="Z_563806AE_BAC4_4D25_98EB_3763E1252E7F_.wvu.PrintArea" localSheetId="4" hidden="1">'DC#2'!$A$1:$P$18</definedName>
    <definedName name="Z_563806AE_BAC4_4D25_98EB_3763E1252E7F_.wvu.PrintArea" localSheetId="5" hidden="1">'DS#3'!$A$1:$P$31</definedName>
    <definedName name="Z_563806AE_BAC4_4D25_98EB_3763E1252E7F_.wvu.PrintArea" localSheetId="7" hidden="1">'NF#1'!$A$1:$T$31</definedName>
    <definedName name="Z_563806AE_BAC4_4D25_98EB_3763E1252E7F_.wvu.PrintArea" localSheetId="10" hidden="1">'NT#4'!$A$1:$R$22</definedName>
    <definedName name="Z_5B50883E_796A_415E_88FD_430300D41DBE_.wvu.PrintArea" localSheetId="7" hidden="1">'NF#1'!$A$1:$T$31</definedName>
    <definedName name="Z_610342A9_4DCD_41A6_99B1_44368F67CD51_.wvu.FilterData" localSheetId="7" hidden="1">'NF#1'!$G$1:$G$31</definedName>
    <definedName name="Z_610342A9_4DCD_41A6_99B1_44368F67CD51_.wvu.PrintArea" localSheetId="3" hidden="1">'DC#1'!$A$1:$P$28</definedName>
    <definedName name="Z_610342A9_4DCD_41A6_99B1_44368F67CD51_.wvu.PrintArea" localSheetId="4" hidden="1">'DC#2'!$A$1:$P$18</definedName>
    <definedName name="Z_610342A9_4DCD_41A6_99B1_44368F67CD51_.wvu.PrintArea" localSheetId="5" hidden="1">'DS#3'!$A$1:$P$31</definedName>
    <definedName name="Z_610342A9_4DCD_41A6_99B1_44368F67CD51_.wvu.PrintArea" localSheetId="7" hidden="1">'NF#1'!$A$1:$T$31</definedName>
    <definedName name="Z_610342A9_4DCD_41A6_99B1_44368F67CD51_.wvu.PrintArea" localSheetId="10" hidden="1">'NT#4'!$A$1:$R$22</definedName>
    <definedName name="Z_825E099E_33DF_43D7_B9B2_3C7780FC98E5_.wvu.FilterData" localSheetId="7" hidden="1">'NF#1'!$G$1:$G$31</definedName>
    <definedName name="Z_861B644B_0DAD_4ED0_8383_412BD49ED878_.wvu.FilterData" localSheetId="7" hidden="1">'NF#1'!$G$1:$G$31</definedName>
    <definedName name="Z_8703E168_20B9_AD4D_881A_BB43946825F8_.wvu.FilterData" localSheetId="7" hidden="1">'NF#1'!$G$1:$G$31</definedName>
    <definedName name="Z_8703E168_20B9_AD4D_881A_BB43946825F8_.wvu.PrintArea" localSheetId="3" hidden="1">'DC#1'!$A$1:$P$28</definedName>
    <definedName name="Z_8703E168_20B9_AD4D_881A_BB43946825F8_.wvu.PrintArea" localSheetId="4" hidden="1">'DC#2'!$A$1:$P$18</definedName>
    <definedName name="Z_8703E168_20B9_AD4D_881A_BB43946825F8_.wvu.PrintArea" localSheetId="5" hidden="1">'DS#3'!$A$1:$P$31</definedName>
    <definedName name="Z_8703E168_20B9_AD4D_881A_BB43946825F8_.wvu.PrintArea" localSheetId="7" hidden="1">'NF#1'!$A$1:$T$31</definedName>
    <definedName name="Z_8703E168_20B9_AD4D_881A_BB43946825F8_.wvu.PrintArea" localSheetId="10" hidden="1">'NT#4'!$A$1:$R$22</definedName>
    <definedName name="Z_D1BFD922_31C8_45B7_8EE3_DC85D0333A32_.wvu.PrintArea" localSheetId="3" hidden="1">'DC#1'!$A$1:$P$28</definedName>
    <definedName name="Z_D1BFD922_31C8_45B7_8EE3_DC85D0333A32_.wvu.PrintArea" localSheetId="4" hidden="1">'DC#2'!$A$1:$P$18</definedName>
    <definedName name="Z_D1BFD922_31C8_45B7_8EE3_DC85D0333A32_.wvu.PrintArea" localSheetId="5" hidden="1">'DS#3'!$A$1:$P$31</definedName>
    <definedName name="Z_E94BC159_2071_47F2_8617_092F8C6521DE_.wvu.FilterData" localSheetId="7" hidden="1">'NF#1'!$G$1:$G$31</definedName>
  </definedNames>
  <calcPr calcId="140001" concurrentCalc="0"/>
  <customWorkbookViews>
    <customWorkbookView name="Sean Lu - 个人视图" guid="{8703E168-20B9-AD4D-881A-BB43946825F8}" mergeInterval="0" personalView="1" xWindow="24" yWindow="56" windowWidth="910" windowHeight="563" activeSheetId="11"/>
    <customWorkbookView name="Rita Li - Personal View" guid="{563806AE-BAC4-4D25-98EB-3763E1252E7F}" mergeInterval="0" personalView="1" maximized="1" windowWidth="1916" windowHeight="855" activeSheetId="14"/>
    <customWorkbookView name="Lynn Zheng - Personal View" guid="{183A18A5-C778-41BC-8225-F805FB933026}" mergeInterval="0" personalView="1" maximized="1" windowWidth="912" windowHeight="768" activeSheetId="2" showComments="commIndAndComment"/>
    <customWorkbookView name="Frances Lee - Personal View" guid="{610342A9-4DCD-41A6-99B1-44368F67CD51}" mergeInterval="0" personalView="1" maximized="1" windowWidth="1269" windowHeight="829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7" i="15" l="1"/>
  <c r="C97" i="15"/>
  <c r="D89" i="15"/>
  <c r="C89" i="15"/>
  <c r="D74" i="15"/>
  <c r="C74" i="15"/>
  <c r="D62" i="15"/>
  <c r="C62" i="15"/>
  <c r="D55" i="15"/>
  <c r="C55" i="15"/>
  <c r="D47" i="15"/>
  <c r="C47" i="15"/>
  <c r="D37" i="15"/>
  <c r="C37" i="15"/>
  <c r="D24" i="15"/>
  <c r="C24" i="15"/>
  <c r="E26" i="12"/>
  <c r="Q25" i="14"/>
  <c r="P25" i="14"/>
  <c r="F16" i="14"/>
  <c r="E16" i="14"/>
  <c r="N12" i="14"/>
  <c r="N10" i="14"/>
  <c r="N9" i="14"/>
  <c r="N6" i="14"/>
  <c r="N13" i="14"/>
  <c r="N3" i="14"/>
  <c r="E17" i="13"/>
  <c r="E9" i="2"/>
  <c r="E11" i="12"/>
  <c r="E10" i="5"/>
  <c r="N12" i="5"/>
  <c r="N11" i="5"/>
  <c r="N10" i="5"/>
  <c r="N9" i="5"/>
  <c r="N8" i="5"/>
  <c r="N7" i="5"/>
  <c r="N6" i="5"/>
  <c r="N5" i="5"/>
  <c r="N4" i="5"/>
  <c r="F26" i="4"/>
  <c r="E26" i="4"/>
  <c r="N12" i="4"/>
  <c r="N11" i="4"/>
  <c r="N10" i="4"/>
  <c r="N9" i="4"/>
  <c r="N8" i="4"/>
  <c r="N7" i="4"/>
  <c r="N6" i="4"/>
  <c r="N5" i="4"/>
  <c r="N4" i="4"/>
  <c r="F25" i="6"/>
  <c r="E25" i="6"/>
  <c r="N12" i="6"/>
  <c r="N11" i="6"/>
  <c r="N10" i="6"/>
  <c r="N9" i="6"/>
  <c r="N8" i="6"/>
  <c r="N7" i="6"/>
  <c r="N6" i="6"/>
  <c r="N5" i="6"/>
  <c r="N4" i="6"/>
  <c r="N14" i="5"/>
  <c r="N3" i="5"/>
  <c r="N14" i="4"/>
  <c r="N3" i="4"/>
  <c r="N14" i="6"/>
  <c r="N3" i="6"/>
  <c r="F21" i="11"/>
  <c r="E21" i="11"/>
  <c r="N12" i="11"/>
  <c r="N11" i="11"/>
  <c r="N10" i="11"/>
  <c r="N9" i="11"/>
  <c r="N8" i="11"/>
  <c r="N7" i="11"/>
  <c r="N6" i="11"/>
  <c r="N5" i="11"/>
  <c r="N4" i="11"/>
  <c r="N14" i="11"/>
  <c r="N3" i="11"/>
  <c r="F16" i="9"/>
  <c r="E16" i="9"/>
  <c r="F28" i="8"/>
  <c r="E28" i="8"/>
  <c r="F22" i="10"/>
  <c r="E22" i="10"/>
  <c r="N12" i="8"/>
  <c r="N11" i="8"/>
  <c r="N10" i="8"/>
  <c r="N9" i="8"/>
  <c r="N8" i="8"/>
  <c r="N7" i="8"/>
  <c r="N6" i="8"/>
  <c r="N5" i="8"/>
  <c r="N4" i="8"/>
  <c r="N12" i="10"/>
  <c r="N11" i="10"/>
  <c r="N10" i="10"/>
  <c r="N9" i="10"/>
  <c r="N8" i="10"/>
  <c r="N7" i="10"/>
  <c r="N6" i="10"/>
  <c r="N5" i="10"/>
  <c r="N4" i="10"/>
  <c r="N12" i="9"/>
  <c r="N11" i="9"/>
  <c r="N10" i="9"/>
  <c r="N9" i="9"/>
  <c r="N8" i="9"/>
  <c r="N7" i="9"/>
  <c r="N6" i="9"/>
  <c r="N5" i="9"/>
  <c r="N4" i="9"/>
  <c r="N14" i="8"/>
  <c r="N3" i="8"/>
  <c r="N14" i="10"/>
  <c r="N3" i="10"/>
  <c r="N14" i="9"/>
  <c r="N3" i="9"/>
  <c r="F21" i="7"/>
  <c r="E21" i="7"/>
  <c r="N12" i="7"/>
  <c r="N11" i="7"/>
  <c r="N10" i="7"/>
  <c r="N9" i="7"/>
  <c r="N8" i="7"/>
  <c r="N7" i="7"/>
  <c r="N6" i="7"/>
  <c r="N5" i="7"/>
  <c r="N4" i="7"/>
  <c r="N14" i="7"/>
  <c r="N3" i="7"/>
  <c r="N12" i="3"/>
  <c r="N11" i="3"/>
  <c r="N10" i="3"/>
  <c r="N9" i="3"/>
  <c r="N8" i="3"/>
  <c r="N7" i="3"/>
  <c r="N6" i="3"/>
  <c r="N5" i="3"/>
  <c r="N4" i="3"/>
  <c r="N14" i="3"/>
  <c r="N3" i="3"/>
  <c r="N12" i="2"/>
  <c r="N11" i="2"/>
  <c r="N10" i="2"/>
  <c r="N9" i="2"/>
  <c r="N8" i="2"/>
  <c r="N7" i="2"/>
  <c r="N6" i="2"/>
  <c r="N5" i="2"/>
  <c r="N4" i="2"/>
  <c r="N14" i="2"/>
  <c r="N3" i="2"/>
</calcChain>
</file>

<file path=xl/comments1.xml><?xml version="1.0" encoding="utf-8"?>
<comments xmlns="http://schemas.openxmlformats.org/spreadsheetml/2006/main">
  <authors>
    <author>ted hou</author>
    <author>Ken Fung</author>
  </authors>
  <commentList>
    <comment ref="F10" authorId="0" guid="{19F7AEB3-1101-4388-B4BF-E4F95CC639B8}">
      <text>
        <r>
          <rPr>
            <b/>
            <sz val="9"/>
            <color indexed="81"/>
            <rFont val="Tahoma"/>
            <family val="2"/>
          </rPr>
          <t>ted hou:</t>
        </r>
        <r>
          <rPr>
            <i/>
            <sz val="9"/>
            <color indexed="81"/>
            <rFont val="Tahoma"/>
            <family val="2"/>
          </rPr>
          <t xml:space="preserve">
请假 2/16/2017-4/16/2017
</t>
        </r>
      </text>
    </comment>
    <comment ref="F86" authorId="1" guid="{4BA9F2B6-2509-4FDB-A5D6-5696A97E00FC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sz val="9"/>
            <color indexed="81"/>
            <rFont val="Tahoma"/>
            <family val="2"/>
          </rPr>
          <t xml:space="preserve">
NF
</t>
        </r>
      </text>
    </comment>
  </commentList>
</comments>
</file>

<file path=xl/sharedStrings.xml><?xml version="1.0" encoding="utf-8"?>
<sst xmlns="http://schemas.openxmlformats.org/spreadsheetml/2006/main" count="2201" uniqueCount="1005">
  <si>
    <t>日期：4-22</t>
  </si>
  <si>
    <t>團：纽约市区游</t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</si>
  <si>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</si>
  <si>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</si>
  <si>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</si>
  <si>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</si>
  <si>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</si>
  <si>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</si>
  <si>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</si>
  <si>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</si>
  <si>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</si>
  <si>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</si>
  <si>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</si>
  <si>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</si>
  <si>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VAN#1</t>
  </si>
  <si>
    <t>跟美东VAN, GUIDE: RICKY LANG</t>
  </si>
  <si>
    <t>可以接8PAX</t>
  </si>
  <si>
    <t>available seats</t>
  </si>
  <si>
    <t>公司MANDY</t>
  </si>
  <si>
    <t>100618/F22134</t>
  </si>
  <si>
    <t>917-855-8629</t>
  </si>
  <si>
    <t>CTT</t>
  </si>
  <si>
    <t>NY1</t>
  </si>
  <si>
    <t>ChinaTown</t>
  </si>
  <si>
    <t>T4F</t>
  </si>
  <si>
    <t>E-573298</t>
  </si>
  <si>
    <t>966560048360</t>
  </si>
  <si>
    <t>Flushing</t>
  </si>
  <si>
    <t>LULUTRIP</t>
  </si>
  <si>
    <t>170420-360497-464449
fang, lei</t>
  </si>
  <si>
    <t>17023727906</t>
  </si>
  <si>
    <t>Jersey city</t>
  </si>
  <si>
    <t>公司Jessica</t>
  </si>
  <si>
    <t>100979/F22219</t>
  </si>
  <si>
    <t>917-775-1667</t>
  </si>
  <si>
    <t>FLU</t>
  </si>
  <si>
    <t>East Brunswick</t>
  </si>
  <si>
    <t>合众</t>
  </si>
  <si>
    <t>TDB</t>
  </si>
  <si>
    <t>Parsippany</t>
  </si>
  <si>
    <t>Philadelphia</t>
  </si>
  <si>
    <t>Brooklyn</t>
  </si>
  <si>
    <t>OTHER</t>
  </si>
  <si>
    <t>Special</t>
  </si>
  <si>
    <t>新聯合</t>
  </si>
  <si>
    <t>101016/95418</t>
  </si>
  <si>
    <t>6469259188</t>
  </si>
  <si>
    <t>Hold</t>
  </si>
  <si>
    <t>TOTAL pax</t>
  </si>
  <si>
    <t>日期：4-22-2017</t>
  </si>
  <si>
    <t>團：奥特莱斯+西点军校一日游 (WT1)</t>
  </si>
  <si>
    <t>公司Mandy</t>
  </si>
  <si>
    <t>100189/F22029</t>
  </si>
  <si>
    <t>718-539-1489</t>
  </si>
  <si>
    <t>WT1</t>
  </si>
  <si>
    <t>LL150369</t>
  </si>
  <si>
    <t>9:00am Flushing</t>
  </si>
  <si>
    <t>East Coast Holidays(Ticket Dept)/Ctrip  97111/3098604052/TD33921 X1 CXL INV#LL146604</t>
  </si>
  <si>
    <t>團：Woodbury 奥特莱斯一日游 (WP1)</t>
  </si>
  <si>
    <t>East Coast Holidays
(Ticket Dept)/ctrip</t>
  </si>
  <si>
    <t>100678/3496994772 /TD37299</t>
  </si>
  <si>
    <t>18101697996</t>
  </si>
  <si>
    <t>WP1</t>
  </si>
  <si>
    <t>LL151010</t>
  </si>
  <si>
    <t>公司Stephanie</t>
  </si>
  <si>
    <t>100936/A28759</t>
  </si>
  <si>
    <t>310-910-2575</t>
  </si>
  <si>
    <t>LL151301</t>
  </si>
  <si>
    <t xml:space="preserve">100956/3505124790/ TD37522 </t>
  </si>
  <si>
    <t>13910603797</t>
  </si>
  <si>
    <t>LL151326</t>
  </si>
  <si>
    <t>100987/A28765</t>
  </si>
  <si>
    <t>347-255-8205</t>
  </si>
  <si>
    <t>LL151365</t>
  </si>
  <si>
    <t>East Coast Holidays
(Ticket Dept)/CTRIP</t>
  </si>
  <si>
    <t xml:space="preserve">9AM @ FLUSHING PICKUP </t>
  </si>
  <si>
    <t>日期：04-22-2017</t>
  </si>
  <si>
    <t>團：2 天波士顿 (BO2)</t>
  </si>
  <si>
    <t>TAKETOURS</t>
  </si>
  <si>
    <t xml:space="preserve"> MT13-477-3547</t>
  </si>
  <si>
    <t>905376729221
 hkn_dmr_87@hotmail.com</t>
  </si>
  <si>
    <t>BO2</t>
  </si>
  <si>
    <t>AUTO</t>
  </si>
  <si>
    <t>99420/F21861</t>
  </si>
  <si>
    <t>347-925-9185; 
347-757-1916紧急联系电话</t>
  </si>
  <si>
    <t>LL149354</t>
  </si>
  <si>
    <r>
      <t>其中1人年纪大，另1人颈椎开过刀体弱，请尽量安排前面位置，</t>
    </r>
    <r>
      <rPr>
        <b/>
        <sz val="16"/>
        <color rgb="FFFF0000"/>
        <rFont val="宋体"/>
        <family val="2"/>
        <scheme val="minor"/>
      </rPr>
      <t>SEAT#13-17</t>
    </r>
  </si>
  <si>
    <t>SUNSHINE WORLD JUNE</t>
  </si>
  <si>
    <t>100293/14021</t>
  </si>
  <si>
    <t>6467266945</t>
  </si>
  <si>
    <t>LL150513</t>
  </si>
  <si>
    <r>
      <t xml:space="preserve">SEAT#18-20,   </t>
    </r>
    <r>
      <rPr>
        <sz val="11"/>
        <color theme="1"/>
        <rFont val="宋体"/>
        <family val="2"/>
        <scheme val="minor"/>
      </rPr>
      <t xml:space="preserve"> 6人2房改成3人1房</t>
    </r>
  </si>
  <si>
    <t>100351/F22068</t>
  </si>
  <si>
    <t>323-682-1445</t>
  </si>
  <si>
    <t>LL150588</t>
  </si>
  <si>
    <t>SEAT#21.25.26</t>
  </si>
  <si>
    <t>公司Cher</t>
  </si>
  <si>
    <t>100591/F22124</t>
  </si>
  <si>
    <t>929-316-1116</t>
  </si>
  <si>
    <t>LL150884</t>
  </si>
  <si>
    <r>
      <t xml:space="preserve">seat#9.10   </t>
    </r>
    <r>
      <rPr>
        <sz val="11"/>
        <color theme="1"/>
        <rFont val="宋体"/>
        <family val="2"/>
        <scheme val="minor"/>
      </rPr>
      <t xml:space="preserve"> (原订#13.14)</t>
    </r>
  </si>
  <si>
    <t>豪華</t>
  </si>
  <si>
    <t>100702/0797</t>
  </si>
  <si>
    <t>646-226-1636</t>
  </si>
  <si>
    <t>LL151040</t>
  </si>
  <si>
    <r>
      <t xml:space="preserve">seat#11.12   </t>
    </r>
    <r>
      <rPr>
        <sz val="11"/>
        <color theme="1"/>
        <rFont val="宋体"/>
        <family val="2"/>
        <scheme val="minor"/>
      </rPr>
      <t>(原订#15.16)</t>
    </r>
  </si>
  <si>
    <t>公司CHER</t>
  </si>
  <si>
    <t>100782/F22185</t>
  </si>
  <si>
    <t>315-876-7777</t>
  </si>
  <si>
    <t>LL151134</t>
  </si>
  <si>
    <t>SEAT#22.23.24.27.28</t>
  </si>
  <si>
    <t>E-572761</t>
  </si>
  <si>
    <t>+1 9175155725</t>
  </si>
  <si>
    <t>LL151189</t>
  </si>
  <si>
    <t>E-572884</t>
  </si>
  <si>
    <t>+1 2018889619</t>
  </si>
  <si>
    <t>LL151223</t>
  </si>
  <si>
    <t xml:space="preserve">adjacent rooms if possible  </t>
  </si>
  <si>
    <t>E-573739</t>
  </si>
  <si>
    <t>+1 8452193833</t>
  </si>
  <si>
    <t>LL151319</t>
  </si>
  <si>
    <t>T&amp;Y CANDY</t>
  </si>
  <si>
    <t>100930; jiang,guoli</t>
  </si>
  <si>
    <t>917-963-6356</t>
  </si>
  <si>
    <t>LL151293</t>
  </si>
  <si>
    <t>SEAT#31.32.35.36</t>
  </si>
  <si>
    <t>100980/F22220</t>
  </si>
  <si>
    <t>313-603-7241</t>
  </si>
  <si>
    <t>LL151356</t>
  </si>
  <si>
    <t>seat#33.34</t>
  </si>
  <si>
    <t>E-573856</t>
  </si>
  <si>
    <t>+1 9174076758;3472260427</t>
  </si>
  <si>
    <t>LL151334</t>
  </si>
  <si>
    <t>新联合</t>
  </si>
  <si>
    <t>101004/95417</t>
  </si>
  <si>
    <t>13776438183</t>
  </si>
  <si>
    <t>LL151388</t>
  </si>
  <si>
    <t>seat#37.38</t>
  </si>
  <si>
    <t>團:美境尼加拉瀑布2天(NF2)</t>
  </si>
  <si>
    <t>NF BUS#1</t>
  </si>
  <si>
    <t>MS23-474-0217</t>
  </si>
  <si>
    <t>1 (919) 597-1 (702) 209-8598
emmanuelphua@gmail.com</t>
  </si>
  <si>
    <t>NF2</t>
  </si>
  <si>
    <t>4 pax change to 3 pax;CTT CHANGE TO FLU</t>
  </si>
  <si>
    <t>MT19-477-3657</t>
  </si>
  <si>
    <t>914-874-4327</t>
  </si>
  <si>
    <t>AE05-479-0427</t>
  </si>
  <si>
    <t xml:space="preserve"> 0969474455
wnss@fda.moph.go.th</t>
  </si>
  <si>
    <t>4A</t>
  </si>
  <si>
    <t>GOLDEN BUS TOURS</t>
  </si>
  <si>
    <t>2452/Romina Elias</t>
  </si>
  <si>
    <t>9143168044</t>
  </si>
  <si>
    <t>PAR</t>
  </si>
  <si>
    <t>LL149745</t>
  </si>
  <si>
    <t>4B</t>
  </si>
  <si>
    <t>1PAX change from PAR TO FLU</t>
  </si>
  <si>
    <t xml:space="preserve"> ME24-474-1387</t>
  </si>
  <si>
    <t>7022098598</t>
  </si>
  <si>
    <t>飛揚 Joyce</t>
  </si>
  <si>
    <t>99906; GONG/ZENGHU</t>
  </si>
  <si>
    <t>9172500321</t>
  </si>
  <si>
    <t>LL149994</t>
  </si>
  <si>
    <t>SEAT#13.14</t>
  </si>
  <si>
    <t>AF12-479-7017</t>
  </si>
  <si>
    <t>+66843320033
nantida.nill@gmail.com</t>
  </si>
  <si>
    <t>8同组A</t>
  </si>
  <si>
    <t>AE09-479-0467</t>
  </si>
  <si>
    <t>821073735768
ajuldae@naver.com</t>
  </si>
  <si>
    <t>1PAX CHANGE TO 2PAX</t>
  </si>
  <si>
    <t>8同组B</t>
  </si>
  <si>
    <t>821073735768</t>
  </si>
  <si>
    <t>E-548503</t>
  </si>
  <si>
    <t>+1 6468483930</t>
  </si>
  <si>
    <t>LL147198</t>
  </si>
  <si>
    <t>E-551347</t>
  </si>
  <si>
    <t>+63 29173534552</t>
  </si>
  <si>
    <t>LL147564</t>
  </si>
  <si>
    <t>已告知代理 BUS#1 导游 &amp; 酒店信息</t>
  </si>
  <si>
    <t>11同组A</t>
  </si>
  <si>
    <t>E-565093</t>
  </si>
  <si>
    <t>+19736879825</t>
  </si>
  <si>
    <t>LL149704</t>
  </si>
  <si>
    <t>BRK CHANGE TO CTT</t>
  </si>
  <si>
    <t>12同组B</t>
  </si>
  <si>
    <t>E-565111</t>
  </si>
  <si>
    <t>+1 9172254909</t>
  </si>
  <si>
    <t>LL149715</t>
  </si>
  <si>
    <t>E-562450</t>
  </si>
  <si>
    <t>+1 7029340601</t>
  </si>
  <si>
    <t>LL149187</t>
  </si>
  <si>
    <t>170407-361435-457435-0 EN</t>
  </si>
  <si>
    <t>1-3127258068</t>
  </si>
  <si>
    <t>LL149949</t>
  </si>
  <si>
    <t>AS00-478-3347</t>
  </si>
  <si>
    <t>9173453044;9173452565</t>
  </si>
  <si>
    <t xml:space="preserve">已告知BUS#1 导游 &amp; 酒店信息 </t>
  </si>
  <si>
    <t>AE10-480-3377</t>
  </si>
  <si>
    <t>918130147111;+918130353444
singhviN@cag.gov.in</t>
  </si>
  <si>
    <t>E-566560</t>
  </si>
  <si>
    <t>+31 648896152</t>
  </si>
  <si>
    <t>LL150066</t>
  </si>
  <si>
    <t>AE27-480-3937</t>
  </si>
  <si>
    <t>6318302706</t>
  </si>
  <si>
    <t>AN09-480-4147</t>
  </si>
  <si>
    <t>6462558542</t>
  </si>
  <si>
    <t>AN14-480-4807</t>
  </si>
  <si>
    <t>2065579593</t>
  </si>
  <si>
    <t>导游部 ROLAND</t>
  </si>
  <si>
    <t xml:space="preserve">SHARE ROOM WITH DRIVER </t>
  </si>
  <si>
    <t>NF BUS#2</t>
  </si>
  <si>
    <t>MF17-475-0997</t>
  </si>
  <si>
    <t>2675743415;905323167584</t>
  </si>
  <si>
    <t>BRK</t>
  </si>
  <si>
    <t>MT16-477-3427</t>
  </si>
  <si>
    <t>7866833389;8477458332</t>
  </si>
  <si>
    <t xml:space="preserve">AS23-480-2727 </t>
  </si>
  <si>
    <t xml:space="preserve"> 5512270664
vfawas@gmail.com</t>
  </si>
  <si>
    <t>MT10-477-3707</t>
  </si>
  <si>
    <t>3152942457</t>
  </si>
  <si>
    <t>AT28-479-5787</t>
  </si>
  <si>
    <t>821086325627
kimzakaya@gmail.com</t>
  </si>
  <si>
    <t>飞扬 - agent206</t>
  </si>
  <si>
    <t>100645; LU/CHEN CHIN</t>
  </si>
  <si>
    <t>6466459242</t>
  </si>
  <si>
    <t>LL150967</t>
  </si>
  <si>
    <t>SEAT#17-19</t>
  </si>
  <si>
    <t>C-2016030-US</t>
  </si>
  <si>
    <t>1-8048689821</t>
  </si>
  <si>
    <t>LL150997</t>
  </si>
  <si>
    <t>E-571195</t>
  </si>
  <si>
    <t>7326665182</t>
  </si>
  <si>
    <t>JCC</t>
  </si>
  <si>
    <t>LL150987</t>
  </si>
  <si>
    <t>2 大人+ 2 岁多的小童</t>
  </si>
  <si>
    <t>AS18-480-1997
Chandran Muthu</t>
  </si>
  <si>
    <t>3237027760;3235087756
m.chandran200@gmail.com</t>
  </si>
  <si>
    <t>booked on 4/17</t>
  </si>
  <si>
    <t>AT15-480-5967</t>
  </si>
  <si>
    <t>9738189693</t>
  </si>
  <si>
    <t>AN14-480-4697</t>
  </si>
  <si>
    <t>2679082000</t>
  </si>
  <si>
    <t>170420-365103-464445
Mishra, Amresh Kumar</t>
  </si>
  <si>
    <t>1-9293894297</t>
  </si>
  <si>
    <t>LL151329</t>
  </si>
  <si>
    <t>NF BUS#3</t>
  </si>
  <si>
    <t>JCC 8:15 直发</t>
  </si>
  <si>
    <t>FN10-471-8407</t>
  </si>
  <si>
    <t>7188656517
madhura.salvi5@gmail.com</t>
  </si>
  <si>
    <t>AT11-478-9297</t>
  </si>
  <si>
    <t xml:space="preserve"> 3472268236;3234019217</t>
  </si>
  <si>
    <t>edi change to jcc,please arrange front seats</t>
  </si>
  <si>
    <t>AT29-479-0087</t>
  </si>
  <si>
    <t>5512739411</t>
  </si>
  <si>
    <t>AS05-479-9737</t>
  </si>
  <si>
    <t>4077976752</t>
  </si>
  <si>
    <t>AF27-479-9237</t>
  </si>
  <si>
    <t xml:space="preserve"> 9283068053;2135688625
thilakadiboina@gmail.com</t>
  </si>
  <si>
    <t>EDI</t>
  </si>
  <si>
    <t>金色 Kathy</t>
  </si>
  <si>
    <t>100690/996</t>
  </si>
  <si>
    <t>908-240-4439</t>
  </si>
  <si>
    <t>LL151027</t>
  </si>
  <si>
    <t>seat#21.22， Drop OFF PAR</t>
  </si>
  <si>
    <t xml:space="preserve">AN23-480-5157 </t>
  </si>
  <si>
    <t>919900255224
gshines@gmail.com</t>
  </si>
  <si>
    <t>AE27-480-3797</t>
  </si>
  <si>
    <t xml:space="preserve"> 9085662526;7327637815
 mohanbioz@gmail.com</t>
  </si>
  <si>
    <t>AN12-480-4877</t>
  </si>
  <si>
    <t>1(732)8567584;+919686371251</t>
  </si>
  <si>
    <t xml:space="preserve"> AS19-480-2017</t>
  </si>
  <si>
    <t>5512295253;2017367742</t>
  </si>
  <si>
    <t>AE29-480-3737</t>
  </si>
  <si>
    <t xml:space="preserve"> 4845423588</t>
  </si>
  <si>
    <t>E-572419</t>
  </si>
  <si>
    <t>+1 9739792428</t>
  </si>
  <si>
    <t>LL151167</t>
  </si>
  <si>
    <t xml:space="preserve">AE25-480-3907 </t>
  </si>
  <si>
    <t>1 928-306-6082;1 928-265-0125</t>
  </si>
  <si>
    <t xml:space="preserve"> AN23-480-5217 </t>
  </si>
  <si>
    <t xml:space="preserve"> 5516891409;2016801533</t>
  </si>
  <si>
    <t>AT11-480-5697</t>
  </si>
  <si>
    <t>7325108692;6462690125</t>
  </si>
  <si>
    <t>AT18-480-5827</t>
  </si>
  <si>
    <t>2012389599;551 263 7583</t>
  </si>
  <si>
    <t>CHANGE FROM 5/19 NT2</t>
  </si>
  <si>
    <t>AN10-480-4307</t>
  </si>
  <si>
    <t>5512328462
 ANC350@GMAIL.COM</t>
  </si>
  <si>
    <t>booked on 4/19</t>
  </si>
  <si>
    <t>AT14-480-6217</t>
  </si>
  <si>
    <t>6466415548</t>
  </si>
  <si>
    <t>團:尼亚加拉瀑布-千岛/神秘洞2天(NT2)</t>
  </si>
  <si>
    <t>MT14-476-7467</t>
  </si>
  <si>
    <t>9083239132
 johanna.voss1@gmx.net</t>
  </si>
  <si>
    <t>NT2</t>
  </si>
  <si>
    <t>170330-357911-453389-0 EN
Hunt, Desiree</t>
  </si>
  <si>
    <t>1-6468519893</t>
  </si>
  <si>
    <t>LL149091</t>
  </si>
  <si>
    <t>AS27-478-2897</t>
  </si>
  <si>
    <t>3127223778
rakesh.nagpal2249@gmail.com</t>
  </si>
  <si>
    <t>E-566506</t>
  </si>
  <si>
    <t>+1 9143518973</t>
  </si>
  <si>
    <t>LL150049</t>
  </si>
  <si>
    <t xml:space="preserve"> AT02-478-8807</t>
  </si>
  <si>
    <t>004915119533569
 ahagemeyer@gauselmann.de</t>
  </si>
  <si>
    <t>1928-409-4983</t>
  </si>
  <si>
    <t>LL150624</t>
  </si>
  <si>
    <t>AF17-479-6877</t>
  </si>
  <si>
    <t>2156877568;2156877568
manojvaishnav@gmail.com</t>
  </si>
  <si>
    <t>E-570613</t>
  </si>
  <si>
    <t>+1 9178563102</t>
  </si>
  <si>
    <t>LL150885</t>
  </si>
  <si>
    <t>W&amp;L Int'l Travel 顺美</t>
  </si>
  <si>
    <t>100627/zhaolutao</t>
  </si>
  <si>
    <t>5125034520</t>
  </si>
  <si>
    <t>LL150958</t>
  </si>
  <si>
    <t>AS18-479-9857</t>
  </si>
  <si>
    <t>5512259511;6467275418
brinda.singh@live.com</t>
  </si>
  <si>
    <t>AS24-480-1137 
Ramesh Damodaran</t>
  </si>
  <si>
    <t xml:space="preserve"> 4847570456;4844782237
rambokramesh92@gmail.com</t>
  </si>
  <si>
    <t>AS07-480-1407</t>
  </si>
  <si>
    <t>91 9833012011
 sadabsiddiki@gmail.com</t>
  </si>
  <si>
    <t>E-571885</t>
  </si>
  <si>
    <t>+1 9292184041</t>
  </si>
  <si>
    <t>LL151085</t>
  </si>
  <si>
    <t>seated together</t>
  </si>
  <si>
    <t>AS16-480-2437</t>
  </si>
  <si>
    <t>3477616623;6463778011
sangelsherpa123@gmail.com</t>
  </si>
  <si>
    <t>TAKETOURS AE13-480-3527X3PAX CXL</t>
  </si>
  <si>
    <t>E-572377</t>
  </si>
  <si>
    <t>+1 2016822333</t>
  </si>
  <si>
    <t>LL151150</t>
  </si>
  <si>
    <t>E-572773</t>
  </si>
  <si>
    <t>+1 7868487354</t>
  </si>
  <si>
    <t>LL151192</t>
  </si>
  <si>
    <t>E-572539</t>
  </si>
  <si>
    <t>+1 9177149673</t>
  </si>
  <si>
    <t>LL151179</t>
  </si>
  <si>
    <t>please make sure they will sit together on the bus,</t>
  </si>
  <si>
    <t>E-573331</t>
  </si>
  <si>
    <t>+1 2039217337</t>
  </si>
  <si>
    <t>LL151274</t>
  </si>
  <si>
    <t>團：华盛顿DC2天1夜</t>
  </si>
  <si>
    <t>BUS#3</t>
  </si>
  <si>
    <t>DS2 仙人洞</t>
  </si>
  <si>
    <t>DC 樱花已凋零， 新单不可接DS2C</t>
  </si>
  <si>
    <t xml:space="preserve">MT23-476-1247 </t>
  </si>
  <si>
    <t>5512637501</t>
  </si>
  <si>
    <t>DS2仙人洞</t>
  </si>
  <si>
    <t>AF23-478-0897</t>
  </si>
  <si>
    <t>2014240551</t>
  </si>
  <si>
    <t>E-566794</t>
  </si>
  <si>
    <t>+1 9173747771</t>
  </si>
  <si>
    <t>DS2C仙人洞</t>
  </si>
  <si>
    <t>LL150153</t>
  </si>
  <si>
    <t xml:space="preserve"> (已通知代理/ 客人没有DS2C, 改 DS2)</t>
  </si>
  <si>
    <t>AT12-479-2677</t>
  </si>
  <si>
    <t>5513588294</t>
  </si>
  <si>
    <t>GVS YAN</t>
  </si>
  <si>
    <t>100553/A3674</t>
  </si>
  <si>
    <t>347-400-2712</t>
  </si>
  <si>
    <t>LL150832</t>
  </si>
  <si>
    <t>AT23-479-5767</t>
  </si>
  <si>
    <t>3127924536;2017363272</t>
  </si>
  <si>
    <t>AS25-480-2547</t>
  </si>
  <si>
    <t xml:space="preserve"> 2019121366</t>
  </si>
  <si>
    <t>100774/F22181</t>
  </si>
  <si>
    <t>86-15713763852</t>
  </si>
  <si>
    <t>LL151124</t>
  </si>
  <si>
    <t>SEAT#15.16</t>
  </si>
  <si>
    <t xml:space="preserve"> 快樂 - amy</t>
  </si>
  <si>
    <t>100842； chen dewei</t>
  </si>
  <si>
    <t>917-216-2878</t>
  </si>
  <si>
    <t>LL151205</t>
  </si>
  <si>
    <t>走四方</t>
  </si>
  <si>
    <t>1 9175764769</t>
  </si>
  <si>
    <t>LL151221</t>
  </si>
  <si>
    <t>100942/95415</t>
  </si>
  <si>
    <t>347-200-1860</t>
  </si>
  <si>
    <t>LL151305</t>
  </si>
  <si>
    <t>seat#27.28</t>
  </si>
  <si>
    <t>AT14-480-6337</t>
  </si>
  <si>
    <t>973 368 3738;2012436294</t>
  </si>
  <si>
    <t>U Happy yuki</t>
  </si>
  <si>
    <t>8453759682</t>
  </si>
  <si>
    <t>LL151349</t>
  </si>
  <si>
    <t>SEAT#29</t>
  </si>
  <si>
    <t>TAKETOURS AF25-477-5127 X3 PAX CXL</t>
  </si>
  <si>
    <t>TJ Trips</t>
  </si>
  <si>
    <t>100985; Lu Yuhua</t>
  </si>
  <si>
    <t>6469829884</t>
  </si>
  <si>
    <t>LL151361</t>
  </si>
  <si>
    <t>走四方 10000640/LL151239X2PAX CXL</t>
  </si>
  <si>
    <t>AT18-480-7577</t>
  </si>
  <si>
    <t>9176640824;6465906805</t>
  </si>
  <si>
    <t>公司JESSICA</t>
  </si>
  <si>
    <t>101008/F22230</t>
  </si>
  <si>
    <t>347-608-8086</t>
  </si>
  <si>
    <t>LL151390</t>
  </si>
  <si>
    <t>SEAT#33.34</t>
  </si>
  <si>
    <t>海伦IRIS</t>
  </si>
  <si>
    <t>MS MA</t>
  </si>
  <si>
    <t>973-931-6705</t>
  </si>
  <si>
    <t>LL151397</t>
  </si>
  <si>
    <t>SEAT#30-32</t>
  </si>
  <si>
    <t>Happy Travel</t>
  </si>
  <si>
    <t>101010; JIANG/DAQIU</t>
  </si>
  <si>
    <t>646-331-4756</t>
  </si>
  <si>
    <t>LL151393</t>
  </si>
  <si>
    <t>SEAT#37</t>
  </si>
  <si>
    <t>BUS#1</t>
  </si>
  <si>
    <t>DC2</t>
  </si>
  <si>
    <t>DC 樱花已凋零， 新单不可接DC2C</t>
  </si>
  <si>
    <t>Jenny Holidays Inc.</t>
  </si>
  <si>
    <t>5102400773/7182071210</t>
  </si>
  <si>
    <t>LL148188</t>
  </si>
  <si>
    <t>SEAT#13-16； DC2C改成DC2</t>
  </si>
  <si>
    <t>AF14-477-8857</t>
  </si>
  <si>
    <t>18298852288</t>
  </si>
  <si>
    <t>DC2C</t>
  </si>
  <si>
    <t xml:space="preserve"> (已发邮件通知代理/ 客人没有DC2C, 改DC2)，等回复</t>
  </si>
  <si>
    <t>AT14-479-2567</t>
  </si>
  <si>
    <t xml:space="preserve"> 6463843196;6466203024</t>
  </si>
  <si>
    <t>DC2C change to DC2</t>
  </si>
  <si>
    <t>SN10-448-4407</t>
  </si>
  <si>
    <t>001447808735583
agentshish@gmail.com</t>
  </si>
  <si>
    <t>PHI</t>
  </si>
  <si>
    <t>AS14-477-5727</t>
  </si>
  <si>
    <t xml:space="preserve"> 5512004632</t>
  </si>
  <si>
    <t>AS25-478-4907</t>
  </si>
  <si>
    <t>917-600-0940;6462871471</t>
  </si>
  <si>
    <t>DC2A</t>
  </si>
  <si>
    <t>CCH Nancy</t>
  </si>
  <si>
    <t>100507； WANG/YONGCHENG</t>
  </si>
  <si>
    <t>3479318353</t>
  </si>
  <si>
    <t>LL150764</t>
  </si>
  <si>
    <t>seat#17-19</t>
  </si>
  <si>
    <t>SUNSHINE -JUNE</t>
  </si>
  <si>
    <t>100540/14032</t>
  </si>
  <si>
    <t>8613960956729</t>
  </si>
  <si>
    <t>LL150814</t>
  </si>
  <si>
    <t>SEAT#20.23.24</t>
  </si>
  <si>
    <t xml:space="preserve"> AF19-479-7097</t>
  </si>
  <si>
    <t>6145986759;6148041008</t>
  </si>
  <si>
    <t>1 7183408763</t>
  </si>
  <si>
    <t>LL150840</t>
  </si>
  <si>
    <t>1 5714848684</t>
  </si>
  <si>
    <t>LL150996</t>
  </si>
  <si>
    <t>AS11-480-2077</t>
  </si>
  <si>
    <t>7329103840;5512635505</t>
  </si>
  <si>
    <t>已告知代理酒店是Sheraton Collge Park North</t>
  </si>
  <si>
    <t>FEIYANG-AGENT261</t>
  </si>
  <si>
    <t>6463213557</t>
  </si>
  <si>
    <t>LL151165</t>
  </si>
  <si>
    <t>SEAT#29-31</t>
  </si>
  <si>
    <t>公司LILLIAN</t>
  </si>
  <si>
    <t>100836/A28726</t>
  </si>
  <si>
    <t>646-896-4608</t>
  </si>
  <si>
    <t>LL151197</t>
  </si>
  <si>
    <t>SEAT#27.28</t>
  </si>
  <si>
    <t>E-572470</t>
  </si>
  <si>
    <t>+1 5613709802</t>
  </si>
  <si>
    <t>LL151169</t>
  </si>
  <si>
    <t>公司SHERERY</t>
  </si>
  <si>
    <t>100837/F22196</t>
  </si>
  <si>
    <t>347-495-9757</t>
  </si>
  <si>
    <t>LL151198</t>
  </si>
  <si>
    <t>COTS-KELLY</t>
  </si>
  <si>
    <t>100851/305216</t>
  </si>
  <si>
    <t>917-815-8812</t>
  </si>
  <si>
    <t>LL151219</t>
  </si>
  <si>
    <t>SEAT#35.36</t>
  </si>
  <si>
    <t>E-573337</t>
  </si>
  <si>
    <t>+1 646 354 8488</t>
  </si>
  <si>
    <t>LL151273</t>
  </si>
  <si>
    <t>AN28-480-5237</t>
  </si>
  <si>
    <t xml:space="preserve"> 201-3818740</t>
  </si>
  <si>
    <t xml:space="preserve">E-572605
</t>
  </si>
  <si>
    <t xml:space="preserve">3476987028
</t>
  </si>
  <si>
    <t>LL151182</t>
  </si>
  <si>
    <t>VAN#2</t>
  </si>
  <si>
    <t>E-573085</t>
  </si>
  <si>
    <t>+1 7327636623</t>
  </si>
  <si>
    <t>LL151244</t>
  </si>
  <si>
    <t xml:space="preserve">AT12-479-2277 </t>
  </si>
  <si>
    <t>908-745-9421; 9084195107</t>
  </si>
  <si>
    <t>AS17-480-2197</t>
  </si>
  <si>
    <t>9293952999;9293952999</t>
  </si>
  <si>
    <t>AT17-480-5717</t>
  </si>
  <si>
    <t>6099724904;6099724904</t>
  </si>
  <si>
    <t>1同组A</t>
  </si>
  <si>
    <t>4同组B</t>
  </si>
  <si>
    <t>*BROOKLYN 7:00 AM  (接客人送到唐人街)</t>
  </si>
  <si>
    <t>備註</t>
  </si>
  <si>
    <r>
      <t>*East Brunswick 7:00 AM</t>
    </r>
    <r>
      <rPr>
        <b/>
        <sz val="18"/>
        <color rgb="FFFF0000"/>
        <rFont val="宋体"/>
        <family val="2"/>
        <scheme val="minor"/>
      </rPr>
      <t xml:space="preserve"> ( 接客人送到JERSEY CITY )</t>
    </r>
  </si>
  <si>
    <t xml:space="preserve"> 9283068053;2135688625</t>
  </si>
  <si>
    <t>919900255224</t>
  </si>
  <si>
    <t xml:space="preserve"> 9085662526;7327637815</t>
  </si>
  <si>
    <t>日期:  4-22-2017</t>
  </si>
  <si>
    <t>Departure Date : 4/22/2017</t>
  </si>
  <si>
    <r>
      <t>SHUTTLE PICKUP人数：FLU 7:00 LL(94)/EC(16), BRK 7:00 LL(7), East Brunswick 7:00(</t>
    </r>
    <r>
      <rPr>
        <b/>
        <sz val="26"/>
        <color rgb="FFFF0000"/>
        <rFont val="Calibri"/>
        <family val="2"/>
      </rPr>
      <t>12</t>
    </r>
    <r>
      <rPr>
        <b/>
        <sz val="26"/>
        <color theme="1"/>
        <rFont val="Calibri"/>
        <family val="2"/>
      </rPr>
      <t>)</t>
    </r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</si>
  <si>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</si>
  <si>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</si>
  <si>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</si>
  <si>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</si>
  <si>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</si>
  <si>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</si>
  <si>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</si>
  <si>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</si>
  <si>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Notice</t>
  </si>
  <si>
    <t>LL</t>
  </si>
  <si>
    <t>FLU 6:45</t>
  </si>
  <si>
    <t>1DC2</t>
  </si>
  <si>
    <t>(配) ($4/P)lily travel service(A TOP BUS) 61 (113) /华DEE 917-330-9809</t>
  </si>
  <si>
    <t>JEFF ZHENG</t>
  </si>
  <si>
    <t>646-508-1989</t>
  </si>
  <si>
    <t>Sheraton Collge Park North (only 20 doubles)
Comfort Inn Capital Beltway</t>
  </si>
  <si>
    <t xml:space="preserve">没有美东客人 </t>
  </si>
  <si>
    <t>7AM直接到唐人街</t>
  </si>
  <si>
    <t>TONY YANG</t>
  </si>
  <si>
    <t>908-917-1265</t>
  </si>
  <si>
    <t>BRK 6:45</t>
  </si>
  <si>
    <t>2DC2</t>
  </si>
  <si>
    <t>(配)($4/P)GARDEN TOUR 高顶 15 (803)/Sam Wang 646-201-3834</t>
  </si>
  <si>
    <t xml:space="preserve">NICK YAO </t>
  </si>
  <si>
    <t>718-207-6048</t>
  </si>
  <si>
    <t>Red Roof Inn Rockville</t>
  </si>
  <si>
    <t>3DS2</t>
  </si>
  <si>
    <t>(配)($4/P) Skyblue 56(5643)/ Chow (917)250-7923</t>
  </si>
  <si>
    <t>JACK RUAN</t>
  </si>
  <si>
    <t>646-919-8338</t>
  </si>
  <si>
    <t>Quality Inn Tysons Corner</t>
  </si>
  <si>
    <t>1BO2</t>
  </si>
  <si>
    <t>($4/P)world one bus inc 56(566)/ 孙 917-756-6111</t>
  </si>
  <si>
    <t>BENNY CHEN</t>
  </si>
  <si>
    <t>718-501-9167</t>
  </si>
  <si>
    <t>Quality Inn &amp; Suites Lexington</t>
  </si>
  <si>
    <t>1NF2</t>
  </si>
  <si>
    <t>(配) ($4/P)hello bus 57 (1509)/Ken 347-991-5999</t>
  </si>
  <si>
    <t xml:space="preserve">OLIVIA XIE </t>
  </si>
  <si>
    <t>646-262-5884</t>
  </si>
  <si>
    <t>Red Roof Plus+ University at Buffalo - Amherst</t>
  </si>
  <si>
    <t>2NF2</t>
  </si>
  <si>
    <t>($4/P)air bear travel 56/ allen lu 9172386388</t>
  </si>
  <si>
    <t>RONG ZHENG</t>
  </si>
  <si>
    <t>646-436-9117</t>
  </si>
  <si>
    <t>Best Western Plus the Inn of Lackawanna</t>
  </si>
  <si>
    <t>JCC 8:15直发</t>
  </si>
  <si>
    <t>3NF2</t>
  </si>
  <si>
    <t>(配)($4/P) coach america 57 ( 302) / 云飞 917-569-3131</t>
  </si>
  <si>
    <t>JIM HUANG</t>
  </si>
  <si>
    <t>917-856-2952</t>
  </si>
  <si>
    <t>Adam's Mark Buffalo</t>
  </si>
  <si>
    <t>7:45AM直接到JCC</t>
  </si>
  <si>
    <t>4NT2</t>
  </si>
  <si>
    <t>(配) ($4/P)unitourexpress/xr happy tour 61(3228 )/阿辉 917-681-8508</t>
  </si>
  <si>
    <t>SEAN LU</t>
  </si>
  <si>
    <t>917-208-7030</t>
  </si>
  <si>
    <t>RIT Inn &amp; Conference Center</t>
  </si>
  <si>
    <t>1WP1+WT1</t>
  </si>
  <si>
    <t>转给一凡 (718-888-1016)</t>
  </si>
  <si>
    <t>1NY1 (跟美东VAN)</t>
  </si>
  <si>
    <t xml:space="preserve">(配)($4/P)GARDEN TOUR  高顶 16 (850)/Joe (Zhou) Lin 917-362-7078 </t>
  </si>
  <si>
    <t xml:space="preserve">RICKY LANG </t>
  </si>
  <si>
    <t>646-374-9241</t>
  </si>
  <si>
    <t>EC</t>
  </si>
  <si>
    <t>N/A</t>
  </si>
  <si>
    <t xml:space="preserve">RIVEN LE </t>
  </si>
  <si>
    <t>646-301-6110</t>
  </si>
  <si>
    <t>NY1+LOCAL</t>
  </si>
  <si>
    <t>酒店接完美东客人
再来公司接LOCAL 客人</t>
  </si>
  <si>
    <t>Courtyard Newark Downtown</t>
  </si>
  <si>
    <t>#1 DC2+UM
(CITY TOUR)</t>
  </si>
  <si>
    <t>($4/P)suzy tours 28/ skol 973-409-1047</t>
  </si>
  <si>
    <t xml:space="preserve">MARK WANG </t>
  </si>
  <si>
    <t>347-379-3345</t>
  </si>
  <si>
    <t xml:space="preserve">Days Hotel East Brunswick </t>
  </si>
  <si>
    <t>#3 AP6DTF+ETF</t>
  </si>
  <si>
    <t>(配) ($4/P) jovial world corp 57 (338 )/ 安仔718-577-7201</t>
  </si>
  <si>
    <t xml:space="preserve">LEON HUANG </t>
  </si>
  <si>
    <t>917-444-0360</t>
  </si>
  <si>
    <t xml:space="preserve">2ND STOP:DoubleTree by Hilton Somerset Hotel and Conference Center </t>
  </si>
  <si>
    <t>DoubleTree by Hilton Somerset Hotel and Conference Center</t>
  </si>
  <si>
    <t>#4 AP6DTF+WH</t>
  </si>
  <si>
    <t>(配) ($4/P)j&amp;f tours 59 (2013)/River 347-405-0763</t>
  </si>
  <si>
    <t>VIVIAN LIU</t>
  </si>
  <si>
    <t xml:space="preserve">FLU </t>
  </si>
  <si>
    <t>917-650-8884</t>
  </si>
  <si>
    <t>2ND STOP:HOWARD 
JOHNSON EWR 
3ND STOP:CHINATOWN</t>
  </si>
  <si>
    <t>#11 康宁接驳</t>
  </si>
  <si>
    <t>(配)($4/P)N. A. C. INC 高頂 14 (804)/啊瑋718-427-6444</t>
  </si>
  <si>
    <t xml:space="preserve">HENRY LIN </t>
  </si>
  <si>
    <t>347-925-1035</t>
  </si>
  <si>
    <t>1ND STOP:CHINATOWN
2ND STOP:JCC</t>
  </si>
  <si>
    <t>DC</t>
  </si>
  <si>
    <t xml:space="preserve">SM3 </t>
  </si>
  <si>
    <t xml:space="preserve">配 / 司兼导 </t>
  </si>
  <si>
    <t xml:space="preserve">DANNY GAO </t>
  </si>
  <si>
    <t>202-812-0766</t>
  </si>
  <si>
    <t xml:space="preserve">DAN4 </t>
  </si>
  <si>
    <t xml:space="preserve">LEON XUE </t>
  </si>
  <si>
    <t>571-315-6142</t>
  </si>
  <si>
    <t>包團</t>
  </si>
  <si>
    <t>CH03961MIA</t>
  </si>
  <si>
    <t>15座奔馳高頂/ andy lin 917 885 5998 / andy2016lin@gmail.com</t>
  </si>
  <si>
    <t>NA</t>
  </si>
  <si>
    <t>MIA</t>
  </si>
  <si>
    <t>4/22 B6801 MCO 18:59</t>
  </si>
  <si>
    <t xml:space="preserve">4/22 09:00 Royal Caribbean port  Harmony of the seas, Ft Lauderdale, Royal Caribbean port </t>
  </si>
  <si>
    <t>自由女神NA 西点军校NA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</si>
  <si>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</si>
  <si>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</si>
  <si>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</si>
  <si>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</si>
  <si>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</si>
  <si>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</si>
  <si>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</si>
  <si>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AP</t>
  </si>
  <si>
    <t>OP</t>
  </si>
  <si>
    <t>(配)($4/P)GARDEN TOUR 高顶 16 (851)/Michael Zhi 646-247-9878</t>
  </si>
  <si>
    <t>(配)($4/P)N. A. C. INC 平頂 11 (302) /Liang Sir 347-880-4034</t>
  </si>
  <si>
    <t>(配) ($4/P)N. A. C. INC 平頂 11 (306)/Pan Sir 347-985-5328</t>
  </si>
  <si>
    <t>(配) ($4/P)N. A. C. INC 平頂 11 (307)/Frank Wu (347) 200-2347</t>
  </si>
  <si>
    <t>OFF</t>
  </si>
  <si>
    <t>(配)($4/P)LITTLE RED HAT 平頂 10 (202) /G.E 347-992-1138</t>
  </si>
  <si>
    <t>(配)($4/P)LITTLE RED HAT 平頂 10 (203)/Xiang Sir 347-831-2760</t>
  </si>
  <si>
    <t>(配) ($4/P)N. A. C. INC 平頂 9 (301)/Presely Wong 646-217-9779</t>
  </si>
  <si>
    <t>(配) ($4/P)N. A. C. INC 平頂 9 (301)/John He 718-808-5222</t>
  </si>
  <si>
    <t>接機人员</t>
  </si>
  <si>
    <t>唐人街安排</t>
  </si>
  <si>
    <t>REBECCA LIU</t>
  </si>
  <si>
    <t>517-348-2799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</si>
  <si>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</si>
  <si>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</si>
  <si>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</si>
  <si>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FAITH HE</t>
  </si>
  <si>
    <t>901-490-1012</t>
  </si>
  <si>
    <t>辦公室秩序維護員</t>
  </si>
  <si>
    <t>在辦公室指引客人去洗手間，並不要讓客人走進
員工工作範圍。</t>
  </si>
  <si>
    <t>WENDY WEN</t>
  </si>
  <si>
    <t>646-671-2298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</si>
  <si>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</si>
  <si>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</si>
  <si>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CHLOE LONG</t>
  </si>
  <si>
    <t>917-951-6598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</si>
  <si>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</si>
  <si>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</si>
  <si>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>PETER WANG</t>
  </si>
  <si>
    <t>347-399-6898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</si>
  <si>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</si>
  <si>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t>CAYDEN HUANG</t>
  </si>
  <si>
    <t>917-860-5977</t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</si>
  <si>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</si>
  <si>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</si>
  <si>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</si>
  <si>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</si>
  <si>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</si>
  <si>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</si>
  <si>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</si>
  <si>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</si>
  <si>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</si>
  <si>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</si>
  <si>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</si>
  <si>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</si>
  <si>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SUNNY SHEN</t>
  </si>
  <si>
    <t>347-925-1641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</si>
  <si>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</si>
  <si>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</si>
  <si>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</si>
  <si>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FELIX XU</t>
  </si>
  <si>
    <t>917-971-7893</t>
  </si>
  <si>
    <t>6:15am 站在敦城酒店门口，指引客人 8:00am在敦城门口专门负责
WP1/BO2/AC3/MV2/MV3的客人</t>
  </si>
  <si>
    <t>JANE WEI</t>
  </si>
  <si>
    <t>989-854-1758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</si>
  <si>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</si>
  <si>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</si>
  <si>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</si>
  <si>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</si>
  <si>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</si>
  <si>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>MATHEW FUNG</t>
  </si>
  <si>
    <t>347-925-6161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</si>
  <si>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</si>
  <si>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GARY WANG</t>
  </si>
  <si>
    <t>646-288-9672</t>
  </si>
  <si>
    <r>
      <rPr>
        <sz val="11"/>
        <color theme="1"/>
        <rFont val="宋体"/>
        <family val="2"/>
      </rPr>
      <t>負責SHUTTLE BUS#1</t>
    </r>
  </si>
  <si>
    <t>JAYANT HUANG</t>
  </si>
  <si>
    <t>646-288-3863</t>
  </si>
  <si>
    <r>
      <rPr>
        <sz val="11"/>
        <color theme="1"/>
        <rFont val="宋体"/>
        <family val="2"/>
      </rPr>
      <t>負責SHUTTLE BUS#2</t>
    </r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</si>
  <si>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</si>
  <si>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r>
      <rPr>
        <sz val="11"/>
        <color theme="1"/>
        <rFont val="宋体"/>
        <family val="2"/>
      </rPr>
      <t>負責SHUTTLE BUS#4</t>
    </r>
  </si>
  <si>
    <t>法拉盛公司</t>
  </si>
  <si>
    <t>NJ 酒店安排</t>
  </si>
  <si>
    <t>EDI安排</t>
  </si>
  <si>
    <t>HELEN CHEN</t>
  </si>
  <si>
    <t>917-855-7119</t>
  </si>
  <si>
    <t>6:30-9:30</t>
  </si>
  <si>
    <t>EDI  7:00 TO JCC</t>
  </si>
  <si>
    <t>JCC安排</t>
  </si>
  <si>
    <t>GARY CHING</t>
  </si>
  <si>
    <t>347-309-8606</t>
  </si>
  <si>
    <t>Brooklyn安排</t>
  </si>
  <si>
    <t>EDDIE YU</t>
  </si>
  <si>
    <t>347-400-5119</t>
  </si>
  <si>
    <t>请先填满公司VAN#1 , 多出的给转给FRANKY   917-299-6357</t>
  </si>
  <si>
    <t>Date:</t>
  </si>
  <si>
    <t>BUS#4</t>
  </si>
  <si>
    <t>TOUR:</t>
  </si>
  <si>
    <t>AP6DTF+WH</t>
  </si>
  <si>
    <t>GUIDE:</t>
  </si>
  <si>
    <t>CTT 8:00 上车</t>
  </si>
  <si>
    <t>组号</t>
  </si>
  <si>
    <t>贵宾姓名</t>
  </si>
  <si>
    <t>房间</t>
  </si>
  <si>
    <t>人数</t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</si>
  <si>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</si>
  <si>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</si>
  <si>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</si>
  <si>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</si>
  <si>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</si>
  <si>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</si>
  <si>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</si>
  <si>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</si>
  <si>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</si>
  <si>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EC164082</t>
  </si>
  <si>
    <t>DTFN3</t>
  </si>
  <si>
    <t xml:space="preserve">HUANG CHUNCHENG </t>
  </si>
  <si>
    <t>CHENGDU HUANCHENG INT'L LL:100912</t>
  </si>
  <si>
    <t>CT</t>
  </si>
  <si>
    <t>NY5</t>
  </si>
  <si>
    <t>总数：</t>
  </si>
  <si>
    <t>FLUSHING  7:00 敦城海鲜酒家上车</t>
  </si>
  <si>
    <t>EC162296</t>
  </si>
  <si>
    <t>DTFN1</t>
  </si>
  <si>
    <t>WU JENNY</t>
  </si>
  <si>
    <t>LL:98911 MANDY F21743</t>
  </si>
  <si>
    <t xml:space="preserve">NY5 </t>
  </si>
  <si>
    <t>5位大人带一个6个月的婴儿,婴儿不占座.</t>
  </si>
  <si>
    <t>917-302-0326</t>
  </si>
  <si>
    <t>AE27-480-3907</t>
  </si>
  <si>
    <t>ETFN2</t>
  </si>
  <si>
    <t>SIRIPORN AKARIYAKUN</t>
  </si>
  <si>
    <t>GO TO BUS</t>
  </si>
  <si>
    <t>NY5E</t>
  </si>
  <si>
    <t>510-303-0541
Email: siripornkul@gmail.com</t>
  </si>
  <si>
    <t>EC164086</t>
  </si>
  <si>
    <t>DTFN4</t>
  </si>
  <si>
    <t>SUFANG CHEN</t>
  </si>
  <si>
    <t>TOURSFORFUN(C-2016744-US)</t>
  </si>
  <si>
    <t>757-739-9101</t>
  </si>
  <si>
    <t>EC164106</t>
  </si>
  <si>
    <t>ETFN6</t>
  </si>
  <si>
    <t>JI MING</t>
  </si>
  <si>
    <t>LL:100935 MANDYWU F22212</t>
  </si>
  <si>
    <t>323-842-7237</t>
  </si>
  <si>
    <t>EC164180</t>
  </si>
  <si>
    <t>ETFN7</t>
  </si>
  <si>
    <t>MR CAI</t>
  </si>
  <si>
    <t>ETERNAL TRAVEL</t>
  </si>
  <si>
    <t>347-925-6003</t>
  </si>
  <si>
    <t>Howard Johnson EWR  7:00</t>
  </si>
  <si>
    <t>EC164101</t>
  </si>
  <si>
    <t>ETFN5</t>
  </si>
  <si>
    <t>SHU QIANG</t>
  </si>
  <si>
    <t>LAND &amp; SEA TRAVEL LL:100932</t>
  </si>
  <si>
    <t>NJ</t>
  </si>
  <si>
    <t>732-318-9599</t>
  </si>
  <si>
    <t>BRK 7:00</t>
  </si>
  <si>
    <t>OTHER PICK UP</t>
  </si>
  <si>
    <t>日期：4/22</t>
  </si>
  <si>
    <t>團：小波东3天2夜</t>
  </si>
  <si>
    <t>EC BUS#11 康宁接驳</t>
  </si>
  <si>
    <t>NB1</t>
  </si>
  <si>
    <t>CTRIP (2703983726 )</t>
  </si>
  <si>
    <t>YAO LU</t>
  </si>
  <si>
    <t>151-1692-4600
136-0415-5299</t>
  </si>
  <si>
    <t>NB3</t>
  </si>
  <si>
    <t>EC162686</t>
  </si>
  <si>
    <t>携程订单
接机请举牌“携程”&amp;“姚璐” X2
请导游在团上直接收取服务费</t>
  </si>
  <si>
    <t>NB2</t>
  </si>
  <si>
    <t>Maria de lourdes Ruiz</t>
  </si>
  <si>
    <t>718-685-8123
347-479-8618
Email: kbatista39@aol.com</t>
  </si>
  <si>
    <t>AT25-480-6627</t>
  </si>
  <si>
    <t>Edison</t>
  </si>
  <si>
    <t>Guide Name:</t>
  </si>
  <si>
    <t>团出发后：No Show或刚刚加的客人都要记录在以下表格：</t>
  </si>
  <si>
    <t>人数：</t>
  </si>
  <si>
    <t>房数：</t>
  </si>
  <si>
    <t>原本人数和房数：</t>
  </si>
  <si>
    <t>减去</t>
  </si>
  <si>
    <t>No Show group #</t>
  </si>
  <si>
    <t>增加</t>
  </si>
  <si>
    <t>Just Add group #</t>
  </si>
  <si>
    <t>Driver( YES/NO)</t>
  </si>
  <si>
    <t>Y</t>
  </si>
  <si>
    <t>Guide + Training ( M / F )</t>
  </si>
  <si>
    <t>M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</si>
  <si>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</si>
  <si>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</si>
  <si>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</si>
  <si>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</si>
  <si>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4/22 EDI 安排VAN 接驳， 如有新单 &amp; 已确认好的订单 不可再接 EDI 7:00 上车点</t>
  </si>
  <si>
    <t>EDI 7:00AM 最多可接12 位客人</t>
  </si>
  <si>
    <t>WOODBURY安排</t>
  </si>
  <si>
    <t>NEW TOUR FOR WOODBURY</t>
  </si>
  <si>
    <t>团上大巴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</si>
  <si>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</si>
  <si>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</si>
  <si>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团上导游</t>
  </si>
  <si>
    <t>当天出团导游</t>
  </si>
  <si>
    <t>HOTEL:  DoubleTree by Hilton Somerset Hotel and Conference Center 2N</t>
  </si>
  <si>
    <t>21WN1</t>
  </si>
  <si>
    <t>ZHOU MIN</t>
  </si>
  <si>
    <t>LULU TRIP(463409)</t>
  </si>
  <si>
    <t>JFK</t>
  </si>
  <si>
    <t>AA4540</t>
  </si>
  <si>
    <t>B6</t>
  </si>
  <si>
    <t>AP3W</t>
  </si>
  <si>
    <t>已含客人的门票如下，请导游回公司报销，
New York City Night Tour X1
LIBERTY  CRUISE  X1
EMPIRE STATE BUILDING X1</t>
  </si>
  <si>
    <t>1-720-422-4260</t>
  </si>
  <si>
    <t>HOTEL:  4/21:DoubleTree by Hilton Somerset Hotel and Conference Center;4/22:Sheraton Edison Hotel 2N</t>
  </si>
  <si>
    <t>21WJE2</t>
  </si>
  <si>
    <t>LIN HUAIZHOU</t>
  </si>
  <si>
    <t>CTRIP/TOURSFORFUN(C-590463-CN)</t>
  </si>
  <si>
    <t>CX840</t>
  </si>
  <si>
    <t>AP5W</t>
  </si>
  <si>
    <t>途风+携程订单
接机请举牌“途风+携程”&amp;“林怀周 X2”
请导游直接在团上收取服务费                 4/25 BOOK RAMADA FLUSHING 1DD X1N check in with LIN,HUAIZHOU X2
conf#73495</t>
  </si>
  <si>
    <t>86-186-5071-7855</t>
  </si>
  <si>
    <t>21WJE4</t>
  </si>
  <si>
    <t xml:space="preserve">LI LI  </t>
  </si>
  <si>
    <t>A JOY TOUR LL:100762</t>
  </si>
  <si>
    <t>SCI</t>
  </si>
  <si>
    <t>SELF DISMISS</t>
  </si>
  <si>
    <t>86-138-639-98782</t>
  </si>
  <si>
    <t>HOTEL:  4/21: Courtyard Newark Downtown 1N;4/22:Edison Hotel 2N</t>
  </si>
  <si>
    <t>WE1</t>
  </si>
  <si>
    <t>ZHU QINFEN</t>
  </si>
  <si>
    <t>CTRIP(2560530981)</t>
  </si>
  <si>
    <t xml:space="preserve">JFK </t>
  </si>
  <si>
    <t>MU587</t>
  </si>
  <si>
    <t>AP7WE</t>
  </si>
  <si>
    <r>
      <t xml:space="preserve">携程订单
接机请举“携程”&amp;“朱琴芬 X2”
服务费请导游在团上直接收取
</t>
    </r>
    <r>
      <rPr>
        <b/>
        <sz val="10"/>
        <color rgb="FFFF0000"/>
        <rFont val="Arial"/>
        <family val="2"/>
      </rPr>
      <t>T/G RIVEN LE(WOODBURY)</t>
    </r>
  </si>
  <si>
    <t xml:space="preserve">134-0202-2101 </t>
  </si>
  <si>
    <t>WE2</t>
  </si>
  <si>
    <t>LI MEI</t>
  </si>
  <si>
    <t>NAMEI</t>
  </si>
  <si>
    <t>LGA</t>
  </si>
  <si>
    <t>AA374</t>
  </si>
  <si>
    <t>BOS</t>
  </si>
  <si>
    <t>AA1086</t>
  </si>
  <si>
    <t>AP11KWE</t>
  </si>
  <si>
    <t>参加完美东还有迈阿密行程</t>
  </si>
  <si>
    <t>135-2132-0923</t>
  </si>
  <si>
    <t>WR1</t>
  </si>
  <si>
    <t xml:space="preserve">WANG YAZHU </t>
  </si>
  <si>
    <t xml:space="preserve">AA TOURS AND TRAVEL </t>
  </si>
  <si>
    <t>AA030</t>
  </si>
  <si>
    <t>AA293</t>
  </si>
  <si>
    <t>AP8R</t>
  </si>
  <si>
    <t>323-507-8819
323-507-8619</t>
  </si>
  <si>
    <t>WC1</t>
  </si>
  <si>
    <t>CHEN HONGHUI</t>
  </si>
  <si>
    <t>A JOY TOUR LL:95172</t>
  </si>
  <si>
    <t>EWR</t>
  </si>
  <si>
    <t>UA087</t>
  </si>
  <si>
    <t>AP9CW</t>
  </si>
  <si>
    <t>138-1671-1278</t>
  </si>
  <si>
    <t>WC2</t>
  </si>
  <si>
    <t>NATALIE BARRIA</t>
  </si>
  <si>
    <t>CA981</t>
  </si>
  <si>
    <t>其中一间为单人房</t>
  </si>
  <si>
    <t>6391-7535-0453
Email: Nattybarr518@yahoo.com</t>
  </si>
  <si>
    <t>WC3</t>
  </si>
  <si>
    <t>Sethanan Kiatkamolvong</t>
  </si>
  <si>
    <t>UA1961</t>
  </si>
  <si>
    <t>B6-417</t>
  </si>
  <si>
    <t>668-1838-2770
Email: sethanan.k@gmail.com</t>
  </si>
  <si>
    <t>WC4</t>
  </si>
  <si>
    <t>STEPHANUS OETOMO</t>
  </si>
  <si>
    <t>ATS VACATIONS</t>
  </si>
  <si>
    <t>WC5</t>
  </si>
  <si>
    <t>GAO PAN</t>
  </si>
  <si>
    <t>M‘S TRAVEL</t>
  </si>
  <si>
    <t>CX888</t>
  </si>
  <si>
    <t>CX889</t>
  </si>
  <si>
    <t>778-713-7803</t>
  </si>
  <si>
    <t>AP8R/8L FOR WOODBURY</t>
  </si>
  <si>
    <t>HOTEL:  Courtyard Newark Downtown 1N</t>
  </si>
  <si>
    <t>UR1</t>
  </si>
  <si>
    <t>OI YIN LEE</t>
  </si>
  <si>
    <t>TOURSFORFUN(C-559404-US)</t>
  </si>
  <si>
    <t>BA0173</t>
  </si>
  <si>
    <t>13：55</t>
  </si>
  <si>
    <t>BA0182</t>
  </si>
  <si>
    <t>22：55</t>
  </si>
  <si>
    <t>AP9U</t>
  </si>
  <si>
    <t>44-773-898-2627</t>
  </si>
  <si>
    <t>UR3-A</t>
  </si>
  <si>
    <t>WEN SHIRAN X1</t>
  </si>
  <si>
    <t>TUNIU（1016056921）</t>
  </si>
  <si>
    <t>UA1071</t>
  </si>
  <si>
    <t>186-1578-0397</t>
  </si>
  <si>
    <t>UR3-B</t>
  </si>
  <si>
    <t>TANG DONGMEI X1</t>
  </si>
  <si>
    <t>UA088</t>
  </si>
  <si>
    <t>ATR1</t>
  </si>
  <si>
    <t>BEIBEI HUANG</t>
  </si>
  <si>
    <t>TOURSFORFUN(C-581598-CN)</t>
  </si>
  <si>
    <t>CA989</t>
  </si>
  <si>
    <t>AP9A</t>
  </si>
  <si>
    <t>86-138-7120-0545</t>
  </si>
  <si>
    <t>FR2</t>
  </si>
  <si>
    <t>SONG WENBIAO</t>
  </si>
  <si>
    <t>UNION HOLIDAY INC LL:97624 </t>
  </si>
  <si>
    <t>VX406</t>
  </si>
  <si>
    <t>AP9F</t>
  </si>
  <si>
    <t>818-688-1819</t>
  </si>
  <si>
    <t>ATR5</t>
  </si>
  <si>
    <t>WAN XULING</t>
  </si>
  <si>
    <t>ALL AMERICAS LL:99605</t>
  </si>
  <si>
    <t xml:space="preserve">two bed room T.G RIVEN LE </t>
  </si>
  <si>
    <t>86 182-2162-6800</t>
  </si>
  <si>
    <t>CITY TOUR安排</t>
  </si>
  <si>
    <t>R BACK FOR CITY TOUR</t>
  </si>
  <si>
    <t>(配)($4/P)GARDEN TOUR  高顶 16 (850)/Joe (Zhou) Lin 917-362-7078</t>
  </si>
  <si>
    <t xml:space="preserve">加LOCAL </t>
  </si>
  <si>
    <t>TSR1</t>
  </si>
  <si>
    <t>SUN YIDA</t>
  </si>
  <si>
    <t>DM INVESTMENT LL:99153</t>
  </si>
  <si>
    <t>AP7R</t>
  </si>
  <si>
    <t>4/22 BOOK Comfort Inn LaGuardia Airport 1K X1N
SUN YIDA X2   
conf.#: 515869321</t>
  </si>
  <si>
    <t>122-8342-2075</t>
  </si>
  <si>
    <t>RICKY LANG</t>
  </si>
  <si>
    <t xml:space="preserve">AP3W/F BACK FOR CITY TOUR </t>
  </si>
  <si>
    <t>HOTEL:  Sheraton Edison Hotel 1N(ALREADY CHECK-IN YESTERDAY)</t>
  </si>
  <si>
    <t>20FN1</t>
  </si>
  <si>
    <t>ZHOU XIANGJUN</t>
  </si>
  <si>
    <t>USITRIP</t>
  </si>
  <si>
    <t>DL2350</t>
  </si>
  <si>
    <t>AP3F</t>
  </si>
  <si>
    <t>4/22 CROWNE PLAZA EWR 1DDX1N
Confirmation #752704</t>
  </si>
  <si>
    <t>1 7063734894
1 7068770746</t>
  </si>
  <si>
    <t>AP5N/AP5C BACK FOR CITY TOUR</t>
  </si>
  <si>
    <t>18DN1</t>
  </si>
  <si>
    <t>HAN XIAOHE</t>
  </si>
  <si>
    <t>DM INVESTMENT LL:99016</t>
  </si>
  <si>
    <t>AA2229</t>
  </si>
  <si>
    <t>AP5N</t>
  </si>
  <si>
    <t>133-2154-7878</t>
  </si>
  <si>
    <t>HAO WU 347-596-9597</t>
  </si>
  <si>
    <t>TRANSFER安排</t>
  </si>
  <si>
    <t>NEW TOUR FOR FREE TOUR</t>
  </si>
  <si>
    <t>HOTEL:   4/21:DoubleTree by Hilton Somerset Hotel and Conference Center;4/22:Sheraton Edison Hotel 2N</t>
  </si>
  <si>
    <t>21FJE1</t>
  </si>
  <si>
    <t>LIU TIANQI</t>
  </si>
  <si>
    <t>LULU TRIP(438217)</t>
  </si>
  <si>
    <t>UA1265</t>
  </si>
  <si>
    <t>DCA</t>
  </si>
  <si>
    <t>AC7617</t>
  </si>
  <si>
    <t>AP5F</t>
  </si>
  <si>
    <t xml:space="preserve">已含客人的门票如下，请导游回公司报销，MET 25.00 X 2    
(Empire Building  32.00 X 2    
Liberty Cruise 29.00 X 2  
</t>
  </si>
  <si>
    <t>519-781-3594
1519-781-2852</t>
  </si>
  <si>
    <t>21FJE3</t>
  </si>
  <si>
    <t>LIU XIAOPING</t>
  </si>
  <si>
    <t>SEAGULL</t>
  </si>
  <si>
    <t>AA186</t>
  </si>
  <si>
    <t>AA4752</t>
  </si>
  <si>
    <t>请要安排标准双人房</t>
  </si>
  <si>
    <t>86-135-124-89823</t>
  </si>
  <si>
    <t>FC6</t>
  </si>
  <si>
    <t>NG YUK KIT</t>
  </si>
  <si>
    <t>SILWAY TRAVEL</t>
  </si>
  <si>
    <t>AC748</t>
  </si>
  <si>
    <t>AC8463</t>
  </si>
  <si>
    <t>AP9CF</t>
  </si>
  <si>
    <t>NEW TOUR FOR ATLANTIC CITY</t>
  </si>
  <si>
    <t xml:space="preserve">HOTEL:   </t>
  </si>
  <si>
    <t>昨天(周五)接机的AP7A, AP7AE, AP8A, AP9A, AP10AK, AP9AC</t>
  </si>
  <si>
    <t>AP6 BACK TRANSFER TO CT</t>
  </si>
  <si>
    <t>HOTEL:   /Edison Hotel 1N(ALREADY CHECK-IN YESTERDAY)\</t>
  </si>
  <si>
    <t>EWH2</t>
  </si>
  <si>
    <t>BOONTHAM PAN-EM</t>
  </si>
  <si>
    <t>WH-HOLIDAY INN</t>
  </si>
  <si>
    <t>WH5E</t>
  </si>
  <si>
    <t>703-888-7246</t>
  </si>
  <si>
    <t xml:space="preserve">QUENTIN CAO </t>
  </si>
  <si>
    <t>从酒店接到JERSEY CITY交给HENRY LIN 347-925-1035</t>
  </si>
  <si>
    <t>HOTEL:   Courtyard Newark Downtown</t>
  </si>
  <si>
    <t>AC1</t>
  </si>
  <si>
    <t>YIT FUN FOONG</t>
  </si>
  <si>
    <t>TOURS4FUN(E-540346)</t>
  </si>
  <si>
    <t>B6-684</t>
  </si>
  <si>
    <t>AP6C</t>
  </si>
  <si>
    <t>4/26 BOOK Best Western JFK Airport Hotel
1KING X 1N
CF#: 347526</t>
  </si>
  <si>
    <t>65 98989999</t>
  </si>
  <si>
    <t>AC2</t>
  </si>
  <si>
    <t>JER JYH HUANG</t>
  </si>
  <si>
    <t>WANAR TRAVEL LL:98496</t>
  </si>
  <si>
    <t>DL0863</t>
  </si>
  <si>
    <t>886-921-697-583</t>
  </si>
  <si>
    <t>CTT CHANGE TO FLU</t>
  </si>
  <si>
    <t>酒店</t>
    <phoneticPr fontId="0" type="noConversion"/>
  </si>
  <si>
    <t>工作安排</t>
    <phoneticPr fontId="0" type="noConversion"/>
  </si>
  <si>
    <t>可接11人</t>
  </si>
  <si>
    <t>可接2人，先接7个美东客人</t>
  </si>
  <si>
    <t>高顶VAN--14  PAX ONLY</t>
  </si>
  <si>
    <t>客人跟导游说他们4/22 有事不参团？ 已让他们联络代理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</si>
</sst>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176" formatCode="[$-F800]dddd\,\ mmmm\ dd\,\ yyyy"/>
    <numFmt numFmtId="177" formatCode="h:mm;@"/>
    <numFmt numFmtId="178" formatCode="m/d;@"/>
    <numFmt numFmtId="179" formatCode="0.00_);[Red]\(0.00\)"/>
    <numFmt numFmtId="180" formatCode="0_);[Red]\(0\)"/>
  </numFmts>
  <fonts count="8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24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6"/>
      <color rgb="FFFF0000"/>
      <name val="宋体"/>
      <family val="2"/>
      <scheme val="minor"/>
    </font>
    <font>
      <b/>
      <sz val="22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24"/>
      <color theme="1"/>
      <name val="宋体"/>
      <family val="2"/>
      <scheme val="minor"/>
    </font>
    <font>
      <sz val="28"/>
      <color theme="1"/>
      <name val="宋体"/>
      <family val="2"/>
      <scheme val="minor"/>
    </font>
    <font>
      <b/>
      <sz val="18"/>
      <color rgb="FFFF0000"/>
      <name val="宋体"/>
      <family val="2"/>
      <scheme val="minor"/>
    </font>
    <font>
      <b/>
      <sz val="22"/>
      <color rgb="FFFF0000"/>
      <name val="宋体"/>
      <family val="2"/>
      <scheme val="minor"/>
    </font>
    <font>
      <b/>
      <sz val="11"/>
      <color rgb="FFFF00FF"/>
      <name val="宋体"/>
      <family val="2"/>
      <scheme val="minor"/>
    </font>
    <font>
      <sz val="9"/>
      <color rgb="FF000000"/>
      <name val="Arial"/>
      <family val="2"/>
    </font>
    <font>
      <b/>
      <sz val="20"/>
      <color rgb="FFFF0000"/>
      <name val="宋体"/>
      <family val="2"/>
      <scheme val="minor"/>
    </font>
    <font>
      <sz val="18"/>
      <name val="宋体"/>
      <family val="2"/>
      <scheme val="minor"/>
    </font>
    <font>
      <sz val="18"/>
      <color theme="1"/>
      <name val="宋体"/>
      <family val="2"/>
      <scheme val="minor"/>
    </font>
    <font>
      <b/>
      <sz val="18"/>
      <name val="宋体"/>
      <family val="2"/>
      <scheme val="minor"/>
    </font>
    <font>
      <sz val="18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26"/>
      <color theme="1"/>
      <name val="宋体"/>
      <family val="2"/>
      <scheme val="minor"/>
    </font>
    <font>
      <b/>
      <sz val="26"/>
      <color rgb="FFFF0000"/>
      <name val="Calibri"/>
      <family val="2"/>
    </font>
    <font>
      <b/>
      <sz val="26"/>
      <color theme="1"/>
      <name val="Calibri"/>
      <family val="2"/>
    </font>
    <font>
      <b/>
      <sz val="12"/>
      <color theme="1"/>
      <name val="宋体"/>
      <family val="2"/>
      <scheme val="minor"/>
    </font>
    <font>
      <b/>
      <sz val="10"/>
      <name val="Times New Roman"/>
      <family val="1"/>
    </font>
    <font>
      <b/>
      <sz val="8"/>
      <color rgb="FF000000"/>
      <name val="微软雅黑"/>
      <family val="2"/>
      <charset val="134"/>
    </font>
    <font>
      <sz val="11"/>
      <color indexed="8"/>
      <name val="宋体"/>
      <family val="2"/>
      <scheme val="minor"/>
    </font>
    <font>
      <sz val="10"/>
      <color rgb="FF000000"/>
      <name val="宋体"/>
      <family val="2"/>
      <scheme val="minor"/>
    </font>
    <font>
      <b/>
      <sz val="8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8"/>
      <name val="微软雅黑"/>
      <family val="2"/>
      <charset val="134"/>
    </font>
    <font>
      <sz val="10"/>
      <name val="宋体"/>
      <family val="2"/>
      <scheme val="minor"/>
    </font>
    <font>
      <sz val="12.1"/>
      <color theme="1"/>
      <name val="宋体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3.2"/>
      <color rgb="FF000000"/>
      <name val="Calibri"/>
      <family val="2"/>
    </font>
    <font>
      <b/>
      <sz val="12"/>
      <name val="宋体"/>
      <family val="2"/>
      <scheme val="minor"/>
    </font>
    <font>
      <b/>
      <sz val="13.2"/>
      <color theme="1"/>
      <name val="Calibri"/>
      <family val="2"/>
    </font>
    <font>
      <b/>
      <sz val="12.1"/>
      <color rgb="FF000000"/>
      <name val="Calibri"/>
      <family val="2"/>
    </font>
    <font>
      <b/>
      <sz val="13.2"/>
      <color rgb="FFFF0000"/>
      <name val="Calibri"/>
      <family val="2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11"/>
      <color theme="1"/>
      <name val="宋体"/>
      <charset val="134"/>
    </font>
    <font>
      <sz val="12"/>
      <name val="宋体"/>
      <family val="2"/>
      <scheme val="minor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1"/>
      <name val="宋体"/>
      <charset val="134"/>
    </font>
    <font>
      <b/>
      <sz val="10"/>
      <color theme="1"/>
      <name val="宋体"/>
      <family val="2"/>
      <scheme val="minor"/>
    </font>
    <font>
      <b/>
      <sz val="12"/>
      <color rgb="FFFF0000"/>
      <name val="Times New Roman"/>
      <family val="1"/>
    </font>
    <font>
      <b/>
      <sz val="10"/>
      <name val="宋体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b/>
      <sz val="15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4"/>
      <color rgb="FFFF0000"/>
      <name val="宋体"/>
      <family val="2"/>
      <scheme val="minor"/>
    </font>
    <font>
      <b/>
      <sz val="18"/>
      <color rgb="FFFF0000"/>
      <name val="Arial"/>
      <family val="2"/>
    </font>
    <font>
      <b/>
      <sz val="24"/>
      <color rgb="FFFF0000"/>
      <name val="宋体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b/>
      <sz val="12"/>
      <color rgb="FFFF0000"/>
      <name val="宋体"/>
      <family val="2"/>
      <scheme val="minor"/>
    </font>
    <font>
      <sz val="9"/>
      <name val="宋体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50">
    <xf numFmtId="0" fontId="0" fillId="0" borderId="0" xfId="0"/>
    <xf numFmtId="0" fontId="5" fillId="0" borderId="5" xfId="0" applyFont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0" fillId="3" borderId="0" xfId="0" applyFill="1"/>
    <xf numFmtId="0" fontId="6" fillId="4" borderId="8" xfId="0" applyFont="1" applyFill="1" applyBorder="1" applyAlignment="1">
      <alignment horizontal="left"/>
    </xf>
    <xf numFmtId="0" fontId="6" fillId="4" borderId="9" xfId="0" applyFont="1" applyFill="1" applyBorder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2" borderId="8" xfId="0" applyFill="1" applyBorder="1" applyAlignment="1">
      <alignment horizontal="left"/>
    </xf>
    <xf numFmtId="0" fontId="0" fillId="2" borderId="0" xfId="0" applyFill="1" applyAlignment="1">
      <alignment horizontal="left"/>
    </xf>
    <xf numFmtId="16" fontId="0" fillId="2" borderId="0" xfId="0" applyNumberFormat="1" applyFill="1" applyAlignment="1">
      <alignment horizontal="left"/>
    </xf>
    <xf numFmtId="0" fontId="0" fillId="0" borderId="10" xfId="0" applyBorder="1" applyAlignment="1">
      <alignment horizontal="left"/>
    </xf>
    <xf numFmtId="0" fontId="0" fillId="2" borderId="10" xfId="0" applyFill="1" applyBorder="1" applyAlignment="1">
      <alignment horizontal="left"/>
    </xf>
    <xf numFmtId="49" fontId="0" fillId="2" borderId="10" xfId="0" applyNumberFormat="1" applyFill="1" applyBorder="1" applyAlignment="1">
      <alignment horizontal="left"/>
    </xf>
    <xf numFmtId="16" fontId="0" fillId="2" borderId="10" xfId="0" applyNumberFormat="1" applyFill="1" applyBorder="1" applyAlignment="1">
      <alignment horizontal="left"/>
    </xf>
    <xf numFmtId="0" fontId="0" fillId="2" borderId="8" xfId="0" applyFill="1" applyBorder="1" applyAlignment="1">
      <alignment horizontal="left" wrapText="1"/>
    </xf>
    <xf numFmtId="49" fontId="0" fillId="2" borderId="8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/>
    <xf numFmtId="0" fontId="0" fillId="6" borderId="1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/>
    <xf numFmtId="0" fontId="6" fillId="4" borderId="10" xfId="0" applyFont="1" applyFill="1" applyBorder="1" applyAlignment="1">
      <alignment horizontal="left"/>
    </xf>
    <xf numFmtId="49" fontId="6" fillId="4" borderId="8" xfId="0" applyNumberFormat="1" applyFont="1" applyFill="1" applyBorder="1" applyAlignment="1">
      <alignment horizontal="left"/>
    </xf>
    <xf numFmtId="16" fontId="6" fillId="4" borderId="8" xfId="0" applyNumberFormat="1" applyFont="1" applyFill="1" applyBorder="1" applyAlignment="1">
      <alignment horizontal="left"/>
    </xf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6" borderId="10" xfId="0" applyFill="1" applyBorder="1" applyAlignment="1">
      <alignment horizontal="left"/>
    </xf>
    <xf numFmtId="0" fontId="8" fillId="0" borderId="0" xfId="0" applyFont="1"/>
    <xf numFmtId="0" fontId="7" fillId="2" borderId="10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0" fillId="5" borderId="0" xfId="0" applyFill="1"/>
    <xf numFmtId="0" fontId="0" fillId="2" borderId="10" xfId="0" applyFill="1" applyBorder="1" applyAlignment="1">
      <alignment horizontal="left" wrapText="1"/>
    </xf>
    <xf numFmtId="49" fontId="0" fillId="2" borderId="8" xfId="0" applyNumberFormat="1" applyFill="1" applyBorder="1" applyAlignment="1">
      <alignment horizontal="left" wrapText="1"/>
    </xf>
    <xf numFmtId="0" fontId="0" fillId="2" borderId="0" xfId="0" applyFill="1" applyAlignment="1">
      <alignment wrapText="1"/>
    </xf>
    <xf numFmtId="0" fontId="3" fillId="2" borderId="10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10" xfId="0" applyFont="1" applyFill="1" applyBorder="1"/>
    <xf numFmtId="49" fontId="0" fillId="2" borderId="10" xfId="0" applyNumberFormat="1" applyFill="1" applyBorder="1" applyAlignment="1">
      <alignment horizontal="left" wrapText="1"/>
    </xf>
    <xf numFmtId="0" fontId="0" fillId="0" borderId="10" xfId="0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0" borderId="10" xfId="0" applyBorder="1" applyAlignment="1"/>
    <xf numFmtId="0" fontId="0" fillId="10" borderId="10" xfId="0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10" fillId="0" borderId="8" xfId="0" applyFont="1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1" fillId="2" borderId="10" xfId="0" applyFont="1" applyFill="1" applyBorder="1" applyAlignment="1">
      <alignment horizontal="left"/>
    </xf>
    <xf numFmtId="49" fontId="10" fillId="2" borderId="10" xfId="0" applyNumberFormat="1" applyFont="1" applyFill="1" applyBorder="1" applyAlignment="1">
      <alignment horizontal="left"/>
    </xf>
    <xf numFmtId="16" fontId="10" fillId="2" borderId="10" xfId="0" applyNumberFormat="1" applyFont="1" applyFill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2" borderId="8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49" fontId="10" fillId="2" borderId="8" xfId="0" applyNumberFormat="1" applyFont="1" applyFill="1" applyBorder="1" applyAlignment="1">
      <alignment horizontal="left"/>
    </xf>
    <xf numFmtId="16" fontId="10" fillId="2" borderId="8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2" borderId="10" xfId="0" applyFont="1" applyFill="1" applyBorder="1" applyAlignment="1"/>
    <xf numFmtId="49" fontId="10" fillId="2" borderId="8" xfId="0" applyNumberFormat="1" applyFont="1" applyFill="1" applyBorder="1" applyAlignment="1">
      <alignment horizontal="left" wrapText="1"/>
    </xf>
    <xf numFmtId="0" fontId="11" fillId="12" borderId="8" xfId="0" applyFont="1" applyFill="1" applyBorder="1" applyAlignment="1">
      <alignment horizontal="left"/>
    </xf>
    <xf numFmtId="0" fontId="11" fillId="12" borderId="8" xfId="0" applyFont="1" applyFill="1" applyBorder="1" applyAlignment="1">
      <alignment horizontal="left" wrapText="1"/>
    </xf>
    <xf numFmtId="49" fontId="11" fillId="12" borderId="8" xfId="0" applyNumberFormat="1" applyFont="1" applyFill="1" applyBorder="1" applyAlignment="1">
      <alignment horizontal="left"/>
    </xf>
    <xf numFmtId="16" fontId="11" fillId="12" borderId="8" xfId="0" applyNumberFormat="1" applyFont="1" applyFill="1" applyBorder="1" applyAlignment="1">
      <alignment horizontal="left"/>
    </xf>
    <xf numFmtId="0" fontId="0" fillId="13" borderId="8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2" borderId="8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49" fontId="10" fillId="2" borderId="10" xfId="0" applyNumberFormat="1" applyFont="1" applyFill="1" applyBorder="1" applyAlignment="1">
      <alignment horizontal="left" wrapText="1"/>
    </xf>
    <xf numFmtId="0" fontId="0" fillId="2" borderId="10" xfId="0" applyFont="1" applyFill="1" applyBorder="1" applyAlignment="1">
      <alignment horizontal="left"/>
    </xf>
    <xf numFmtId="49" fontId="0" fillId="2" borderId="10" xfId="0" applyNumberFormat="1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16" fontId="0" fillId="2" borderId="10" xfId="0" applyNumberFormat="1" applyFon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11" fillId="2" borderId="8" xfId="0" applyFont="1" applyFill="1" applyBorder="1" applyAlignment="1">
      <alignment horizontal="left" wrapText="1"/>
    </xf>
    <xf numFmtId="0" fontId="0" fillId="6" borderId="8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/>
    </xf>
    <xf numFmtId="49" fontId="12" fillId="4" borderId="8" xfId="0" applyNumberFormat="1" applyFont="1" applyFill="1" applyBorder="1" applyAlignment="1">
      <alignment horizontal="left"/>
    </xf>
    <xf numFmtId="0" fontId="12" fillId="4" borderId="8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horizontal="left"/>
    </xf>
    <xf numFmtId="49" fontId="0" fillId="2" borderId="10" xfId="0" applyNumberFormat="1" applyFont="1" applyFill="1" applyBorder="1" applyAlignment="1">
      <alignment horizontal="left" wrapText="1"/>
    </xf>
    <xf numFmtId="0" fontId="0" fillId="2" borderId="10" xfId="0" applyNumberFormat="1" applyFont="1" applyFill="1" applyBorder="1" applyAlignment="1">
      <alignment horizontal="left"/>
    </xf>
    <xf numFmtId="0" fontId="0" fillId="13" borderId="10" xfId="0" applyFill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2" borderId="6" xfId="0" applyFont="1" applyFill="1" applyBorder="1" applyAlignment="1">
      <alignment horizontal="left"/>
    </xf>
    <xf numFmtId="49" fontId="13" fillId="2" borderId="6" xfId="0" applyNumberFormat="1" applyFont="1" applyFill="1" applyBorder="1" applyAlignment="1">
      <alignment horizontal="left"/>
    </xf>
    <xf numFmtId="0" fontId="13" fillId="2" borderId="7" xfId="0" applyFont="1" applyFill="1" applyBorder="1" applyAlignment="1">
      <alignment horizontal="left"/>
    </xf>
    <xf numFmtId="0" fontId="0" fillId="0" borderId="0" xfId="0" applyFont="1"/>
    <xf numFmtId="0" fontId="0" fillId="2" borderId="10" xfId="0" applyFill="1" applyBorder="1"/>
    <xf numFmtId="0" fontId="0" fillId="2" borderId="8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 wrapText="1"/>
    </xf>
    <xf numFmtId="0" fontId="0" fillId="2" borderId="8" xfId="0" applyFont="1" applyFill="1" applyBorder="1" applyAlignment="1">
      <alignment horizontal="left" wrapText="1"/>
    </xf>
    <xf numFmtId="0" fontId="10" fillId="2" borderId="8" xfId="0" applyFont="1" applyFill="1" applyBorder="1" applyAlignment="1">
      <alignment horizontal="left" wrapText="1"/>
    </xf>
    <xf numFmtId="49" fontId="0" fillId="2" borderId="8" xfId="0" applyNumberFormat="1" applyFont="1" applyFill="1" applyBorder="1" applyAlignment="1">
      <alignment horizontal="left" wrapText="1"/>
    </xf>
    <xf numFmtId="0" fontId="0" fillId="10" borderId="10" xfId="0" applyFont="1" applyFill="1" applyBorder="1" applyAlignment="1">
      <alignment horizontal="left"/>
    </xf>
    <xf numFmtId="0" fontId="0" fillId="11" borderId="8" xfId="0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/>
    </xf>
    <xf numFmtId="49" fontId="11" fillId="2" borderId="8" xfId="0" applyNumberFormat="1" applyFont="1" applyFill="1" applyBorder="1" applyAlignment="1">
      <alignment horizontal="left"/>
    </xf>
    <xf numFmtId="16" fontId="11" fillId="2" borderId="8" xfId="0" applyNumberFormat="1" applyFont="1" applyFill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6" fillId="0" borderId="0" xfId="0" applyFont="1"/>
    <xf numFmtId="0" fontId="0" fillId="2" borderId="10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3" fillId="0" borderId="0" xfId="0" applyFont="1"/>
    <xf numFmtId="49" fontId="6" fillId="4" borderId="10" xfId="0" applyNumberFormat="1" applyFont="1" applyFill="1" applyBorder="1" applyAlignment="1">
      <alignment horizontal="left"/>
    </xf>
    <xf numFmtId="0" fontId="6" fillId="13" borderId="10" xfId="0" applyFont="1" applyFill="1" applyBorder="1" applyAlignment="1">
      <alignment horizontal="left"/>
    </xf>
    <xf numFmtId="16" fontId="6" fillId="13" borderId="10" xfId="0" applyNumberFormat="1" applyFont="1" applyFill="1" applyBorder="1" applyAlignment="1">
      <alignment horizontal="left"/>
    </xf>
    <xf numFmtId="0" fontId="17" fillId="0" borderId="0" xfId="0" applyFont="1"/>
    <xf numFmtId="0" fontId="18" fillId="2" borderId="10" xfId="0" applyFont="1" applyFill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9" fillId="0" borderId="0" xfId="0" applyFont="1"/>
    <xf numFmtId="0" fontId="20" fillId="2" borderId="10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left"/>
    </xf>
    <xf numFmtId="16" fontId="12" fillId="4" borderId="8" xfId="0" applyNumberFormat="1" applyFont="1" applyFill="1" applyBorder="1" applyAlignment="1">
      <alignment horizontal="left"/>
    </xf>
    <xf numFmtId="0" fontId="20" fillId="2" borderId="8" xfId="0" applyFont="1" applyFill="1" applyBorder="1" applyAlignment="1">
      <alignment horizontal="left"/>
    </xf>
    <xf numFmtId="0" fontId="0" fillId="15" borderId="10" xfId="0" applyFill="1" applyBorder="1" applyAlignment="1">
      <alignment horizontal="left"/>
    </xf>
    <xf numFmtId="0" fontId="0" fillId="15" borderId="8" xfId="0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16" fontId="4" fillId="2" borderId="8" xfId="0" applyNumberFormat="1" applyFont="1" applyFill="1" applyBorder="1" applyAlignment="1">
      <alignment horizontal="left"/>
    </xf>
    <xf numFmtId="0" fontId="21" fillId="2" borderId="8" xfId="0" applyFont="1" applyFill="1" applyBorder="1" applyAlignment="1">
      <alignment horizontal="left"/>
    </xf>
    <xf numFmtId="49" fontId="22" fillId="2" borderId="10" xfId="0" applyNumberFormat="1" applyFont="1" applyFill="1" applyBorder="1" applyAlignment="1">
      <alignment horizontal="left"/>
    </xf>
    <xf numFmtId="0" fontId="22" fillId="0" borderId="10" xfId="0" applyFont="1" applyBorder="1"/>
    <xf numFmtId="0" fontId="0" fillId="2" borderId="8" xfId="0" applyFill="1" applyBorder="1"/>
    <xf numFmtId="0" fontId="23" fillId="4" borderId="8" xfId="0" applyFont="1" applyFill="1" applyBorder="1" applyAlignment="1">
      <alignment horizontal="left"/>
    </xf>
    <xf numFmtId="0" fontId="24" fillId="4" borderId="10" xfId="0" applyFont="1" applyFill="1" applyBorder="1" applyAlignment="1">
      <alignment horizontal="left"/>
    </xf>
    <xf numFmtId="49" fontId="22" fillId="4" borderId="10" xfId="0" applyNumberFormat="1" applyFont="1" applyFill="1" applyBorder="1" applyAlignment="1">
      <alignment horizontal="left"/>
    </xf>
    <xf numFmtId="0" fontId="22" fillId="4" borderId="10" xfId="0" applyFont="1" applyFill="1" applyBorder="1"/>
    <xf numFmtId="0" fontId="0" fillId="4" borderId="0" xfId="0" applyFill="1" applyBorder="1"/>
    <xf numFmtId="0" fontId="25" fillId="2" borderId="10" xfId="0" applyFont="1" applyFill="1" applyBorder="1" applyAlignment="1">
      <alignment horizontal="left"/>
    </xf>
    <xf numFmtId="0" fontId="26" fillId="2" borderId="10" xfId="0" applyFont="1" applyFill="1" applyBorder="1" applyAlignment="1">
      <alignment horizontal="left"/>
    </xf>
    <xf numFmtId="49" fontId="25" fillId="2" borderId="10" xfId="0" applyNumberFormat="1" applyFont="1" applyFill="1" applyBorder="1" applyAlignment="1">
      <alignment horizontal="left"/>
    </xf>
    <xf numFmtId="16" fontId="25" fillId="2" borderId="10" xfId="0" applyNumberFormat="1" applyFont="1" applyFill="1" applyBorder="1" applyAlignment="1">
      <alignment horizontal="left"/>
    </xf>
    <xf numFmtId="0" fontId="25" fillId="2" borderId="10" xfId="0" applyFont="1" applyFill="1" applyBorder="1"/>
    <xf numFmtId="0" fontId="0" fillId="0" borderId="0" xfId="0" applyFill="1"/>
    <xf numFmtId="0" fontId="33" fillId="16" borderId="16" xfId="0" applyFont="1" applyFill="1" applyBorder="1" applyAlignment="1">
      <alignment horizontal="center" vertical="center" wrapText="1"/>
    </xf>
    <xf numFmtId="0" fontId="33" fillId="16" borderId="16" xfId="0" applyNumberFormat="1" applyFont="1" applyFill="1" applyBorder="1" applyAlignment="1">
      <alignment horizontal="center" vertical="center" wrapText="1"/>
    </xf>
    <xf numFmtId="0" fontId="33" fillId="16" borderId="17" xfId="0" applyFont="1" applyFill="1" applyBorder="1" applyAlignment="1">
      <alignment horizontal="center" vertical="center" wrapText="1"/>
    </xf>
    <xf numFmtId="177" fontId="33" fillId="16" borderId="17" xfId="0" applyNumberFormat="1" applyFont="1" applyFill="1" applyBorder="1" applyAlignment="1">
      <alignment horizontal="center" vertical="center" wrapText="1"/>
    </xf>
    <xf numFmtId="0" fontId="25" fillId="0" borderId="0" xfId="0" applyFont="1" applyFill="1"/>
    <xf numFmtId="0" fontId="3" fillId="0" borderId="18" xfId="0" applyFont="1" applyFill="1" applyBorder="1" applyAlignment="1">
      <alignment horizontal="left" vertical="center" wrapText="1"/>
    </xf>
    <xf numFmtId="0" fontId="3" fillId="6" borderId="19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4" fillId="0" borderId="19" xfId="0" applyNumberFormat="1" applyFont="1" applyFill="1" applyBorder="1" applyAlignment="1">
      <alignment horizontal="left" vertical="center" wrapText="1"/>
    </xf>
    <xf numFmtId="0" fontId="35" fillId="17" borderId="0" xfId="0" applyFont="1" applyFill="1" applyAlignment="1">
      <alignment vertical="center"/>
    </xf>
    <xf numFmtId="0" fontId="37" fillId="17" borderId="0" xfId="0" applyFont="1" applyFill="1" applyAlignment="1">
      <alignment horizontal="center" vertical="center"/>
    </xf>
    <xf numFmtId="0" fontId="0" fillId="0" borderId="19" xfId="0" applyFont="1" applyFill="1" applyBorder="1" applyAlignment="1">
      <alignment horizontal="left" vertical="center" wrapText="1"/>
    </xf>
    <xf numFmtId="177" fontId="0" fillId="0" borderId="19" xfId="0" applyNumberFormat="1" applyFont="1" applyFill="1" applyBorder="1" applyAlignment="1">
      <alignment horizontal="left" vertical="center" wrapText="1"/>
    </xf>
    <xf numFmtId="0" fontId="0" fillId="13" borderId="20" xfId="0" applyFont="1" applyFill="1" applyBorder="1" applyAlignment="1">
      <alignment horizontal="left" vertical="center" wrapText="1"/>
    </xf>
    <xf numFmtId="0" fontId="38" fillId="17" borderId="16" xfId="0" applyFont="1" applyFill="1" applyBorder="1" applyAlignment="1">
      <alignment vertical="center"/>
    </xf>
    <xf numFmtId="0" fontId="1" fillId="17" borderId="16" xfId="0" applyFont="1" applyFill="1" applyBorder="1" applyAlignment="1">
      <alignment horizontal="center" vertical="center"/>
    </xf>
    <xf numFmtId="0" fontId="39" fillId="17" borderId="16" xfId="0" applyFont="1" applyFill="1" applyBorder="1" applyAlignment="1">
      <alignment horizontal="center" vertical="top"/>
    </xf>
    <xf numFmtId="0" fontId="3" fillId="2" borderId="19" xfId="0" applyFont="1" applyFill="1" applyBorder="1" applyAlignment="1">
      <alignment horizontal="left" vertical="center" wrapText="1"/>
    </xf>
    <xf numFmtId="0" fontId="40" fillId="18" borderId="16" xfId="0" applyFont="1" applyFill="1" applyBorder="1" applyAlignment="1">
      <alignment horizontal="left" vertical="center"/>
    </xf>
    <xf numFmtId="0" fontId="41" fillId="18" borderId="16" xfId="0" applyFont="1" applyFill="1" applyBorder="1" applyAlignment="1">
      <alignment horizontal="center" vertical="center" wrapText="1"/>
    </xf>
    <xf numFmtId="0" fontId="41" fillId="18" borderId="16" xfId="0" applyFont="1" applyFill="1" applyBorder="1" applyAlignment="1">
      <alignment horizontal="center" vertical="center"/>
    </xf>
    <xf numFmtId="0" fontId="38" fillId="14" borderId="16" xfId="0" applyFont="1" applyFill="1" applyBorder="1" applyAlignment="1">
      <alignment horizontal="left" vertical="center"/>
    </xf>
    <xf numFmtId="0" fontId="41" fillId="13" borderId="16" xfId="0" applyFont="1" applyFill="1" applyBorder="1" applyAlignment="1">
      <alignment horizontal="center" vertical="center" wrapText="1"/>
    </xf>
    <xf numFmtId="0" fontId="41" fillId="14" borderId="16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40" fillId="19" borderId="16" xfId="0" applyFont="1" applyFill="1" applyBorder="1" applyAlignment="1">
      <alignment horizontal="left" vertical="center"/>
    </xf>
    <xf numFmtId="0" fontId="41" fillId="19" borderId="16" xfId="0" applyFont="1" applyFill="1" applyBorder="1" applyAlignment="1">
      <alignment horizontal="center" vertical="center" wrapText="1"/>
    </xf>
    <xf numFmtId="0" fontId="42" fillId="0" borderId="0" xfId="0" applyFont="1"/>
    <xf numFmtId="177" fontId="0" fillId="0" borderId="21" xfId="0" applyNumberFormat="1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left" vertical="center" wrapText="1"/>
    </xf>
    <xf numFmtId="0" fontId="40" fillId="19" borderId="16" xfId="0" applyNumberFormat="1" applyFont="1" applyFill="1" applyBorder="1" applyAlignment="1">
      <alignment horizontal="left" vertical="center"/>
    </xf>
    <xf numFmtId="0" fontId="41" fillId="19" borderId="16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left" vertical="center" wrapText="1"/>
    </xf>
    <xf numFmtId="0" fontId="40" fillId="14" borderId="16" xfId="0" applyFont="1" applyFill="1" applyBorder="1" applyAlignment="1">
      <alignment horizontal="left" vertical="center"/>
    </xf>
    <xf numFmtId="177" fontId="0" fillId="5" borderId="21" xfId="0" applyNumberFormat="1" applyFont="1" applyFill="1" applyBorder="1" applyAlignment="1">
      <alignment horizontal="left" vertical="center" wrapText="1"/>
    </xf>
    <xf numFmtId="0" fontId="0" fillId="15" borderId="20" xfId="0" applyFont="1" applyFill="1" applyBorder="1" applyAlignment="1">
      <alignment horizontal="left" vertical="center" wrapText="1"/>
    </xf>
    <xf numFmtId="0" fontId="3" fillId="0" borderId="19" xfId="0" applyNumberFormat="1" applyFont="1" applyFill="1" applyBorder="1" applyAlignment="1">
      <alignment horizontal="left" vertical="center" wrapText="1"/>
    </xf>
    <xf numFmtId="0" fontId="11" fillId="0" borderId="19" xfId="0" applyNumberFormat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43" fillId="0" borderId="19" xfId="0" applyFont="1" applyFill="1" applyBorder="1" applyAlignment="1">
      <alignment horizontal="left" vertical="center" wrapText="1"/>
    </xf>
    <xf numFmtId="0" fontId="41" fillId="20" borderId="16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3" fillId="0" borderId="24" xfId="0" applyNumberFormat="1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43" fillId="0" borderId="24" xfId="0" applyFont="1" applyFill="1" applyBorder="1" applyAlignment="1">
      <alignment horizontal="left" vertical="center" wrapText="1"/>
    </xf>
    <xf numFmtId="0" fontId="34" fillId="0" borderId="24" xfId="0" applyNumberFormat="1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177" fontId="0" fillId="0" borderId="24" xfId="0" applyNumberFormat="1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0" fillId="0" borderId="27" xfId="0" applyNumberForma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34" fillId="0" borderId="27" xfId="0" applyNumberFormat="1" applyFont="1" applyFill="1" applyBorder="1" applyAlignment="1">
      <alignment horizontal="left" vertical="center" wrapText="1"/>
    </xf>
    <xf numFmtId="0" fontId="43" fillId="0" borderId="27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177" fontId="0" fillId="0" borderId="27" xfId="0" applyNumberFormat="1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 wrapText="1"/>
    </xf>
    <xf numFmtId="0" fontId="0" fillId="0" borderId="19" xfId="0" applyNumberFormat="1" applyFill="1" applyBorder="1" applyAlignment="1">
      <alignment horizontal="left" vertical="center" wrapText="1"/>
    </xf>
    <xf numFmtId="0" fontId="41" fillId="21" borderId="16" xfId="0" applyFont="1" applyFill="1" applyBorder="1" applyAlignment="1">
      <alignment horizontal="center" vertical="center" wrapText="1"/>
    </xf>
    <xf numFmtId="41" fontId="41" fillId="20" borderId="16" xfId="0" applyNumberFormat="1" applyFont="1" applyFill="1" applyBorder="1" applyAlignment="1">
      <alignment horizontal="center" vertical="center" wrapText="1"/>
    </xf>
    <xf numFmtId="0" fontId="41" fillId="15" borderId="16" xfId="0" applyFont="1" applyFill="1" applyBorder="1" applyAlignment="1">
      <alignment horizontal="center" vertical="center" wrapText="1"/>
    </xf>
    <xf numFmtId="0" fontId="0" fillId="0" borderId="21" xfId="0" applyNumberForma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4" fillId="0" borderId="21" xfId="0" applyNumberFormat="1" applyFont="1" applyFill="1" applyBorder="1" applyAlignment="1">
      <alignment horizontal="left" vertical="center" wrapText="1"/>
    </xf>
    <xf numFmtId="0" fontId="43" fillId="0" borderId="21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0" fillId="0" borderId="24" xfId="0" applyNumberFormat="1" applyFill="1" applyBorder="1" applyAlignment="1">
      <alignment horizontal="left" vertical="center" wrapText="1"/>
    </xf>
    <xf numFmtId="177" fontId="0" fillId="0" borderId="27" xfId="0" applyNumberFormat="1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left" vertical="center" wrapText="1"/>
    </xf>
    <xf numFmtId="0" fontId="43" fillId="0" borderId="27" xfId="0" applyFont="1" applyFill="1" applyBorder="1" applyAlignment="1">
      <alignment vertical="center"/>
    </xf>
    <xf numFmtId="1" fontId="44" fillId="0" borderId="19" xfId="0" applyNumberFormat="1" applyFont="1" applyFill="1" applyBorder="1" applyAlignment="1">
      <alignment horizontal="left" vertical="center" wrapText="1"/>
    </xf>
    <xf numFmtId="0" fontId="0" fillId="0" borderId="30" xfId="0" applyFill="1" applyBorder="1" applyAlignment="1">
      <alignment horizontal="left" vertical="center" wrapText="1"/>
    </xf>
    <xf numFmtId="0" fontId="43" fillId="0" borderId="30" xfId="0" applyFont="1" applyFill="1" applyBorder="1" applyAlignment="1">
      <alignment vertical="center"/>
    </xf>
    <xf numFmtId="0" fontId="0" fillId="0" borderId="30" xfId="0" applyFont="1" applyFill="1" applyBorder="1" applyAlignment="1">
      <alignment horizontal="left" vertical="center" wrapText="1"/>
    </xf>
    <xf numFmtId="177" fontId="0" fillId="0" borderId="30" xfId="0" applyNumberFormat="1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/>
    </xf>
    <xf numFmtId="0" fontId="41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177" fontId="0" fillId="0" borderId="16" xfId="0" applyNumberFormat="1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left" vertical="center" wrapText="1"/>
    </xf>
    <xf numFmtId="0" fontId="0" fillId="0" borderId="34" xfId="0" applyFill="1" applyBorder="1" applyAlignment="1">
      <alignment horizontal="left" vertical="center" wrapText="1"/>
    </xf>
    <xf numFmtId="0" fontId="43" fillId="0" borderId="34" xfId="0" applyFont="1" applyFill="1" applyBorder="1" applyAlignment="1">
      <alignment vertical="center"/>
    </xf>
    <xf numFmtId="0" fontId="38" fillId="0" borderId="35" xfId="0" applyFont="1" applyFill="1" applyBorder="1" applyAlignment="1">
      <alignment horizontal="left" vertical="center"/>
    </xf>
    <xf numFmtId="0" fontId="41" fillId="0" borderId="35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/>
    </xf>
    <xf numFmtId="177" fontId="0" fillId="0" borderId="35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16" fontId="45" fillId="0" borderId="37" xfId="0" applyNumberFormat="1" applyFont="1" applyBorder="1" applyAlignment="1">
      <alignment horizontal="left" vertical="top"/>
    </xf>
    <xf numFmtId="0" fontId="43" fillId="6" borderId="27" xfId="0" applyFont="1" applyFill="1" applyBorder="1" applyAlignment="1">
      <alignment vertical="center"/>
    </xf>
    <xf numFmtId="0" fontId="43" fillId="6" borderId="27" xfId="0" applyNumberFormat="1" applyFont="1" applyFill="1" applyBorder="1" applyAlignment="1">
      <alignment horizontal="left" vertical="center" wrapText="1"/>
    </xf>
    <xf numFmtId="0" fontId="46" fillId="6" borderId="27" xfId="0" applyFont="1" applyFill="1" applyBorder="1" applyAlignment="1">
      <alignment horizontal="left" vertical="center" wrapText="1"/>
    </xf>
    <xf numFmtId="0" fontId="46" fillId="6" borderId="27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vertical="top"/>
    </xf>
    <xf numFmtId="177" fontId="3" fillId="6" borderId="27" xfId="0" applyNumberFormat="1" applyFont="1" applyFill="1" applyBorder="1" applyAlignment="1">
      <alignment horizontal="left" vertical="center" wrapText="1"/>
    </xf>
    <xf numFmtId="0" fontId="3" fillId="6" borderId="28" xfId="0" applyFont="1" applyFill="1" applyBorder="1" applyAlignment="1">
      <alignment horizontal="left" vertical="center" wrapText="1"/>
    </xf>
    <xf numFmtId="0" fontId="33" fillId="0" borderId="0" xfId="0" applyFont="1" applyFill="1"/>
    <xf numFmtId="0" fontId="47" fillId="5" borderId="38" xfId="0" applyFont="1" applyFill="1" applyBorder="1" applyAlignment="1">
      <alignment horizontal="left" vertical="top"/>
    </xf>
    <xf numFmtId="0" fontId="48" fillId="13" borderId="39" xfId="0" applyFont="1" applyFill="1" applyBorder="1" applyAlignment="1">
      <alignment horizontal="left" vertical="top"/>
    </xf>
    <xf numFmtId="0" fontId="34" fillId="20" borderId="19" xfId="0" applyNumberFormat="1" applyFont="1" applyFill="1" applyBorder="1" applyAlignment="1">
      <alignment horizontal="left" vertical="center" wrapText="1"/>
    </xf>
    <xf numFmtId="0" fontId="43" fillId="20" borderId="30" xfId="0" applyFont="1" applyFill="1" applyBorder="1" applyAlignment="1">
      <alignment vertical="center"/>
    </xf>
    <xf numFmtId="0" fontId="0" fillId="20" borderId="30" xfId="0" applyFill="1" applyBorder="1" applyAlignment="1">
      <alignment horizontal="left" vertical="center" wrapText="1"/>
    </xf>
    <xf numFmtId="0" fontId="0" fillId="20" borderId="30" xfId="0" applyFont="1" applyFill="1" applyBorder="1" applyAlignment="1">
      <alignment horizontal="left" vertical="center" wrapText="1"/>
    </xf>
    <xf numFmtId="177" fontId="0" fillId="20" borderId="30" xfId="0" applyNumberFormat="1" applyFont="1" applyFill="1" applyBorder="1" applyAlignment="1">
      <alignment horizontal="left" vertical="center" wrapText="1"/>
    </xf>
    <xf numFmtId="0" fontId="0" fillId="20" borderId="31" xfId="0" applyFont="1" applyFill="1" applyBorder="1" applyAlignment="1">
      <alignment horizontal="left" vertical="center" wrapText="1"/>
    </xf>
    <xf numFmtId="0" fontId="47" fillId="5" borderId="40" xfId="0" applyFont="1" applyFill="1" applyBorder="1" applyAlignment="1">
      <alignment horizontal="left" vertical="top"/>
    </xf>
    <xf numFmtId="0" fontId="47" fillId="13" borderId="40" xfId="0" applyFont="1" applyFill="1" applyBorder="1" applyAlignment="1">
      <alignment horizontal="left"/>
    </xf>
    <xf numFmtId="177" fontId="10" fillId="0" borderId="16" xfId="0" applyNumberFormat="1" applyFont="1" applyFill="1" applyBorder="1" applyAlignment="1">
      <alignment horizontal="center" vertical="center"/>
    </xf>
    <xf numFmtId="0" fontId="49" fillId="22" borderId="40" xfId="0" applyFont="1" applyFill="1" applyBorder="1" applyAlignment="1">
      <alignment horizontal="left"/>
    </xf>
    <xf numFmtId="0" fontId="10" fillId="0" borderId="32" xfId="0" applyFont="1" applyFill="1" applyBorder="1" applyAlignment="1">
      <alignment horizontal="center" vertical="center"/>
    </xf>
    <xf numFmtId="0" fontId="43" fillId="0" borderId="19" xfId="0" applyFont="1" applyFill="1" applyBorder="1" applyAlignment="1">
      <alignment vertical="center"/>
    </xf>
    <xf numFmtId="0" fontId="3" fillId="0" borderId="41" xfId="0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23" borderId="5" xfId="0" applyFill="1" applyBorder="1"/>
    <xf numFmtId="0" fontId="34" fillId="23" borderId="6" xfId="0" applyNumberFormat="1" applyFont="1" applyFill="1" applyBorder="1" applyAlignment="1">
      <alignment horizontal="left" vertical="center" wrapText="1"/>
    </xf>
    <xf numFmtId="0" fontId="0" fillId="23" borderId="6" xfId="0" applyFill="1" applyBorder="1" applyAlignment="1">
      <alignment horizontal="left" vertical="center" wrapText="1"/>
    </xf>
    <xf numFmtId="0" fontId="0" fillId="23" borderId="6" xfId="0" applyFont="1" applyFill="1" applyBorder="1" applyAlignment="1">
      <alignment horizontal="left" vertical="center" wrapText="1"/>
    </xf>
    <xf numFmtId="177" fontId="0" fillId="23" borderId="6" xfId="0" applyNumberFormat="1" applyFont="1" applyFill="1" applyBorder="1" applyAlignment="1">
      <alignment horizontal="left" vertical="center" wrapText="1"/>
    </xf>
    <xf numFmtId="0" fontId="0" fillId="23" borderId="7" xfId="0" applyFont="1" applyFill="1" applyBorder="1" applyAlignment="1">
      <alignment horizontal="left" vertical="center" wrapText="1"/>
    </xf>
    <xf numFmtId="0" fontId="7" fillId="6" borderId="42" xfId="0" applyFont="1" applyFill="1" applyBorder="1" applyAlignment="1">
      <alignment vertical="top"/>
    </xf>
    <xf numFmtId="0" fontId="34" fillId="0" borderId="30" xfId="0" applyNumberFormat="1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0" fontId="43" fillId="0" borderId="30" xfId="0" applyFont="1" applyFill="1" applyBorder="1" applyAlignment="1">
      <alignment horizontal="left" vertical="center" wrapText="1"/>
    </xf>
    <xf numFmtId="0" fontId="38" fillId="6" borderId="16" xfId="0" applyFont="1" applyFill="1" applyBorder="1" applyAlignment="1">
      <alignment horizontal="left" vertical="center"/>
    </xf>
    <xf numFmtId="0" fontId="41" fillId="6" borderId="16" xfId="0" applyFont="1" applyFill="1" applyBorder="1" applyAlignment="1">
      <alignment horizontal="center" vertical="center" wrapText="1"/>
    </xf>
    <xf numFmtId="177" fontId="7" fillId="0" borderId="30" xfId="0" applyNumberFormat="1" applyFont="1" applyFill="1" applyBorder="1" applyAlignment="1">
      <alignment vertical="top"/>
    </xf>
    <xf numFmtId="0" fontId="0" fillId="0" borderId="31" xfId="0" applyFont="1" applyFill="1" applyBorder="1" applyAlignment="1">
      <alignment vertical="top"/>
    </xf>
    <xf numFmtId="1" fontId="34" fillId="0" borderId="18" xfId="0" applyNumberFormat="1" applyFont="1" applyFill="1" applyBorder="1" applyAlignment="1">
      <alignment horizontal="left" vertical="center" wrapText="1"/>
    </xf>
    <xf numFmtId="1" fontId="34" fillId="0" borderId="19" xfId="0" applyNumberFormat="1" applyFont="1" applyFill="1" applyBorder="1" applyAlignment="1">
      <alignment horizontal="left" vertical="center" wrapText="1"/>
    </xf>
    <xf numFmtId="177" fontId="44" fillId="0" borderId="19" xfId="0" applyNumberFormat="1" applyFont="1" applyFill="1" applyBorder="1" applyAlignment="1">
      <alignment horizontal="left" vertical="center" wrapText="1"/>
    </xf>
    <xf numFmtId="1" fontId="44" fillId="0" borderId="20" xfId="0" applyNumberFormat="1" applyFont="1" applyFill="1" applyBorder="1" applyAlignment="1">
      <alignment horizontal="left" vertical="center" wrapText="1"/>
    </xf>
    <xf numFmtId="0" fontId="40" fillId="14" borderId="16" xfId="0" applyNumberFormat="1" applyFont="1" applyFill="1" applyBorder="1" applyAlignment="1">
      <alignment horizontal="left" vertical="center"/>
    </xf>
    <xf numFmtId="0" fontId="41" fillId="14" borderId="16" xfId="0" applyNumberFormat="1" applyFont="1" applyFill="1" applyBorder="1" applyAlignment="1">
      <alignment horizontal="center" vertical="center" wrapText="1"/>
    </xf>
    <xf numFmtId="0" fontId="40" fillId="15" borderId="16" xfId="0" applyNumberFormat="1" applyFont="1" applyFill="1" applyBorder="1" applyAlignment="1">
      <alignment horizontal="left" vertical="center"/>
    </xf>
    <xf numFmtId="0" fontId="41" fillId="15" borderId="16" xfId="0" applyNumberFormat="1" applyFont="1" applyFill="1" applyBorder="1" applyAlignment="1">
      <alignment horizontal="center" vertical="center" wrapText="1"/>
    </xf>
    <xf numFmtId="0" fontId="41" fillId="19" borderId="16" xfId="0" applyNumberFormat="1" applyFont="1" applyFill="1" applyBorder="1" applyAlignment="1">
      <alignment horizontal="center" vertical="center" wrapText="1"/>
    </xf>
    <xf numFmtId="0" fontId="41" fillId="19" borderId="16" xfId="0" applyNumberFormat="1" applyFont="1" applyFill="1" applyBorder="1" applyAlignment="1">
      <alignment horizontal="center" vertical="center"/>
    </xf>
    <xf numFmtId="1" fontId="34" fillId="0" borderId="41" xfId="0" applyNumberFormat="1" applyFont="1" applyFill="1" applyBorder="1" applyAlignment="1">
      <alignment horizontal="left" vertical="center" wrapText="1"/>
    </xf>
    <xf numFmtId="1" fontId="34" fillId="0" borderId="21" xfId="0" applyNumberFormat="1" applyFont="1" applyFill="1" applyBorder="1" applyAlignment="1">
      <alignment horizontal="left" vertical="center" wrapText="1"/>
    </xf>
    <xf numFmtId="1" fontId="44" fillId="0" borderId="21" xfId="0" applyNumberFormat="1" applyFont="1" applyFill="1" applyBorder="1" applyAlignment="1">
      <alignment horizontal="left" vertical="center" wrapText="1"/>
    </xf>
    <xf numFmtId="177" fontId="44" fillId="0" borderId="21" xfId="0" applyNumberFormat="1" applyFont="1" applyFill="1" applyBorder="1" applyAlignment="1">
      <alignment horizontal="left" vertical="center" wrapText="1"/>
    </xf>
    <xf numFmtId="1" fontId="44" fillId="0" borderId="22" xfId="0" applyNumberFormat="1" applyFont="1" applyFill="1" applyBorder="1" applyAlignment="1">
      <alignment horizontal="left" vertical="center" wrapText="1"/>
    </xf>
    <xf numFmtId="1" fontId="44" fillId="24" borderId="43" xfId="0" applyNumberFormat="1" applyFont="1" applyFill="1" applyBorder="1" applyAlignment="1">
      <alignment horizontal="left" vertical="center" wrapText="1"/>
    </xf>
    <xf numFmtId="0" fontId="34" fillId="24" borderId="44" xfId="0" applyNumberFormat="1" applyFont="1" applyFill="1" applyBorder="1" applyAlignment="1">
      <alignment horizontal="left" vertical="center" wrapText="1"/>
    </xf>
    <xf numFmtId="1" fontId="34" fillId="24" borderId="44" xfId="0" applyNumberFormat="1" applyFont="1" applyFill="1" applyBorder="1" applyAlignment="1">
      <alignment horizontal="left" vertical="center" wrapText="1"/>
    </xf>
    <xf numFmtId="1" fontId="44" fillId="24" borderId="44" xfId="0" applyNumberFormat="1" applyFont="1" applyFill="1" applyBorder="1" applyAlignment="1">
      <alignment horizontal="left" vertical="center" wrapText="1"/>
    </xf>
    <xf numFmtId="177" fontId="44" fillId="24" borderId="44" xfId="0" applyNumberFormat="1" applyFont="1" applyFill="1" applyBorder="1" applyAlignment="1">
      <alignment horizontal="left" vertical="center" wrapText="1"/>
    </xf>
    <xf numFmtId="0" fontId="0" fillId="24" borderId="45" xfId="0" applyFont="1" applyFill="1" applyBorder="1"/>
    <xf numFmtId="1" fontId="44" fillId="24" borderId="46" xfId="0" applyNumberFormat="1" applyFont="1" applyFill="1" applyBorder="1" applyAlignment="1">
      <alignment horizontal="left" vertical="center" wrapText="1"/>
    </xf>
    <xf numFmtId="0" fontId="34" fillId="24" borderId="16" xfId="0" applyNumberFormat="1" applyFont="1" applyFill="1" applyBorder="1" applyAlignment="1">
      <alignment horizontal="left" vertical="center" wrapText="1"/>
    </xf>
    <xf numFmtId="1" fontId="34" fillId="24" borderId="16" xfId="0" applyNumberFormat="1" applyFont="1" applyFill="1" applyBorder="1" applyAlignment="1">
      <alignment horizontal="left" vertical="center" wrapText="1"/>
    </xf>
    <xf numFmtId="1" fontId="44" fillId="24" borderId="16" xfId="0" applyNumberFormat="1" applyFont="1" applyFill="1" applyBorder="1" applyAlignment="1">
      <alignment horizontal="left" vertical="center" wrapText="1"/>
    </xf>
    <xf numFmtId="177" fontId="44" fillId="24" borderId="16" xfId="0" applyNumberFormat="1" applyFont="1" applyFill="1" applyBorder="1" applyAlignment="1">
      <alignment horizontal="left" vertical="center" wrapText="1"/>
    </xf>
    <xf numFmtId="0" fontId="0" fillId="24" borderId="32" xfId="0" applyFont="1" applyFill="1" applyBorder="1"/>
    <xf numFmtId="1" fontId="44" fillId="24" borderId="47" xfId="0" applyNumberFormat="1" applyFont="1" applyFill="1" applyBorder="1" applyAlignment="1">
      <alignment horizontal="left" vertical="center" wrapText="1"/>
    </xf>
    <xf numFmtId="0" fontId="34" fillId="24" borderId="17" xfId="0" applyNumberFormat="1" applyFont="1" applyFill="1" applyBorder="1" applyAlignment="1">
      <alignment horizontal="left" vertical="center" wrapText="1"/>
    </xf>
    <xf numFmtId="0" fontId="3" fillId="24" borderId="17" xfId="0" applyFont="1" applyFill="1" applyBorder="1" applyAlignment="1">
      <alignment horizontal="left" vertical="center" wrapText="1"/>
    </xf>
    <xf numFmtId="0" fontId="43" fillId="24" borderId="17" xfId="0" applyFont="1" applyFill="1" applyBorder="1" applyAlignment="1">
      <alignment horizontal="left" vertical="center" wrapText="1"/>
    </xf>
    <xf numFmtId="0" fontId="38" fillId="24" borderId="17" xfId="0" applyFont="1" applyFill="1" applyBorder="1" applyAlignment="1">
      <alignment horizontal="left" vertical="center"/>
    </xf>
    <xf numFmtId="0" fontId="41" fillId="24" borderId="17" xfId="0" applyFont="1" applyFill="1" applyBorder="1" applyAlignment="1">
      <alignment horizontal="center" vertical="center"/>
    </xf>
    <xf numFmtId="0" fontId="53" fillId="24" borderId="17" xfId="0" applyFont="1" applyFill="1" applyBorder="1" applyAlignment="1">
      <alignment vertical="top" wrapText="1"/>
    </xf>
    <xf numFmtId="177" fontId="3" fillId="24" borderId="17" xfId="0" applyNumberFormat="1" applyFont="1" applyFill="1" applyBorder="1" applyAlignment="1">
      <alignment vertical="center"/>
    </xf>
    <xf numFmtId="0" fontId="0" fillId="24" borderId="48" xfId="0" applyFont="1" applyFill="1" applyBorder="1"/>
    <xf numFmtId="0" fontId="7" fillId="6" borderId="43" xfId="0" applyFont="1" applyFill="1" applyBorder="1"/>
    <xf numFmtId="0" fontId="34" fillId="0" borderId="44" xfId="0" applyNumberFormat="1" applyFont="1" applyFill="1" applyBorder="1" applyAlignment="1">
      <alignment horizontal="left" vertical="center" wrapText="1"/>
    </xf>
    <xf numFmtId="0" fontId="3" fillId="0" borderId="44" xfId="0" applyFont="1" applyFill="1" applyBorder="1" applyAlignment="1">
      <alignment horizontal="left" vertical="center" wrapText="1"/>
    </xf>
    <xf numFmtId="0" fontId="43" fillId="0" borderId="44" xfId="0" applyFont="1" applyFill="1" applyBorder="1" applyAlignment="1">
      <alignment horizontal="left" vertical="center" wrapText="1"/>
    </xf>
    <xf numFmtId="0" fontId="38" fillId="6" borderId="44" xfId="0" applyFont="1" applyFill="1" applyBorder="1" applyAlignment="1">
      <alignment horizontal="left" vertical="center"/>
    </xf>
    <xf numFmtId="0" fontId="41" fillId="6" borderId="44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left" vertical="center" wrapText="1"/>
    </xf>
    <xf numFmtId="177" fontId="0" fillId="0" borderId="44" xfId="0" applyNumberFormat="1" applyFont="1" applyFill="1" applyBorder="1" applyAlignment="1"/>
    <xf numFmtId="0" fontId="0" fillId="0" borderId="45" xfId="0" applyFont="1" applyFill="1" applyBorder="1" applyAlignment="1">
      <alignment vertical="top"/>
    </xf>
    <xf numFmtId="0" fontId="0" fillId="0" borderId="46" xfId="0" applyFill="1" applyBorder="1"/>
    <xf numFmtId="0" fontId="34" fillId="0" borderId="16" xfId="0" applyNumberFormat="1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43" fillId="0" borderId="16" xfId="0" applyFont="1" applyFill="1" applyBorder="1" applyAlignment="1">
      <alignment horizontal="left" vertical="center" wrapText="1"/>
    </xf>
    <xf numFmtId="0" fontId="46" fillId="0" borderId="16" xfId="0" applyFont="1" applyFill="1" applyBorder="1" applyAlignment="1">
      <alignment vertical="center"/>
    </xf>
    <xf numFmtId="0" fontId="54" fillId="0" borderId="16" xfId="0" applyFont="1" applyFill="1" applyBorder="1" applyAlignment="1">
      <alignment horizontal="left" vertical="top"/>
    </xf>
    <xf numFmtId="0" fontId="54" fillId="0" borderId="16" xfId="0" applyFont="1" applyFill="1" applyBorder="1" applyAlignment="1">
      <alignment vertical="top"/>
    </xf>
    <xf numFmtId="0" fontId="0" fillId="0" borderId="16" xfId="0" applyFont="1" applyFill="1" applyBorder="1" applyAlignment="1">
      <alignment horizontal="left" vertical="center" wrapText="1"/>
    </xf>
    <xf numFmtId="177" fontId="3" fillId="0" borderId="16" xfId="0" applyNumberFormat="1" applyFont="1" applyFill="1" applyBorder="1" applyAlignment="1">
      <alignment horizontal="left" vertical="top"/>
    </xf>
    <xf numFmtId="0" fontId="0" fillId="0" borderId="32" xfId="0" applyFont="1" applyFill="1" applyBorder="1" applyAlignment="1">
      <alignment vertical="top"/>
    </xf>
    <xf numFmtId="0" fontId="0" fillId="0" borderId="16" xfId="0" applyFill="1" applyBorder="1"/>
    <xf numFmtId="0" fontId="55" fillId="0" borderId="16" xfId="0" applyFont="1" applyFill="1" applyBorder="1" applyAlignment="1">
      <alignment horizontal="left" vertical="center"/>
    </xf>
    <xf numFmtId="0" fontId="56" fillId="13" borderId="16" xfId="0" applyFont="1" applyFill="1" applyBorder="1" applyAlignment="1">
      <alignment horizontal="left" vertical="center" wrapText="1"/>
    </xf>
    <xf numFmtId="0" fontId="57" fillId="13" borderId="16" xfId="0" applyFont="1" applyFill="1" applyBorder="1" applyAlignment="1">
      <alignment horizontal="left" vertical="center" wrapText="1"/>
    </xf>
    <xf numFmtId="0" fontId="41" fillId="0" borderId="16" xfId="0" applyFont="1" applyFill="1" applyBorder="1" applyAlignment="1">
      <alignment horizontal="center" vertical="center"/>
    </xf>
    <xf numFmtId="0" fontId="50" fillId="0" borderId="16" xfId="0" applyFont="1" applyFill="1" applyBorder="1" applyAlignment="1">
      <alignment horizontal="left" vertical="top"/>
    </xf>
    <xf numFmtId="0" fontId="43" fillId="0" borderId="16" xfId="0" applyNumberFormat="1" applyFont="1" applyFill="1" applyBorder="1" applyAlignment="1">
      <alignment horizontal="left" vertical="center" wrapText="1"/>
    </xf>
    <xf numFmtId="49" fontId="40" fillId="19" borderId="17" xfId="0" applyNumberFormat="1" applyFont="1" applyFill="1" applyBorder="1" applyAlignment="1">
      <alignment horizontal="left" vertical="center" wrapText="1"/>
    </xf>
    <xf numFmtId="49" fontId="38" fillId="19" borderId="17" xfId="0" applyNumberFormat="1" applyFont="1" applyFill="1" applyBorder="1" applyAlignment="1">
      <alignment horizontal="left" vertical="center" wrapText="1"/>
    </xf>
    <xf numFmtId="0" fontId="34" fillId="0" borderId="17" xfId="0" applyNumberFormat="1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43" fillId="0" borderId="17" xfId="0" applyFont="1" applyFill="1" applyBorder="1" applyAlignment="1">
      <alignment horizontal="left" vertical="center" wrapText="1"/>
    </xf>
    <xf numFmtId="0" fontId="0" fillId="0" borderId="17" xfId="0" applyFill="1" applyBorder="1"/>
    <xf numFmtId="0" fontId="0" fillId="0" borderId="48" xfId="0" applyFill="1" applyBorder="1"/>
    <xf numFmtId="1" fontId="44" fillId="23" borderId="5" xfId="0" applyNumberFormat="1" applyFont="1" applyFill="1" applyBorder="1" applyAlignment="1">
      <alignment horizontal="left" vertical="center" wrapText="1"/>
    </xf>
    <xf numFmtId="0" fontId="3" fillId="23" borderId="6" xfId="0" applyFont="1" applyFill="1" applyBorder="1" applyAlignment="1">
      <alignment horizontal="left" vertical="center" wrapText="1"/>
    </xf>
    <xf numFmtId="0" fontId="43" fillId="23" borderId="6" xfId="0" applyFont="1" applyFill="1" applyBorder="1" applyAlignment="1">
      <alignment horizontal="left" vertical="center" wrapText="1"/>
    </xf>
    <xf numFmtId="0" fontId="0" fillId="23" borderId="6" xfId="0" applyFill="1" applyBorder="1"/>
    <xf numFmtId="0" fontId="53" fillId="23" borderId="6" xfId="0" applyFont="1" applyFill="1" applyBorder="1" applyAlignment="1">
      <alignment vertical="top" wrapText="1"/>
    </xf>
    <xf numFmtId="177" fontId="3" fillId="23" borderId="6" xfId="0" applyNumberFormat="1" applyFont="1" applyFill="1" applyBorder="1" applyAlignment="1">
      <alignment vertical="center"/>
    </xf>
    <xf numFmtId="0" fontId="0" fillId="23" borderId="7" xfId="0" applyFill="1" applyBorder="1"/>
    <xf numFmtId="0" fontId="7" fillId="6" borderId="33" xfId="0" applyFont="1" applyFill="1" applyBorder="1"/>
    <xf numFmtId="0" fontId="34" fillId="0" borderId="34" xfId="0" applyNumberFormat="1" applyFont="1" applyFill="1" applyBorder="1" applyAlignment="1">
      <alignment horizontal="left" vertical="center" wrapText="1"/>
    </xf>
    <xf numFmtId="0" fontId="58" fillId="0" borderId="34" xfId="0" applyFont="1" applyFill="1" applyBorder="1" applyAlignment="1">
      <alignment horizontal="left" vertical="center" wrapText="1"/>
    </xf>
    <xf numFmtId="0" fontId="59" fillId="0" borderId="34" xfId="0" applyFont="1" applyFill="1" applyBorder="1" applyAlignment="1">
      <alignment horizontal="left" vertical="center" wrapText="1"/>
    </xf>
    <xf numFmtId="0" fontId="38" fillId="0" borderId="49" xfId="0" applyFont="1" applyFill="1" applyBorder="1" applyAlignment="1">
      <alignment horizontal="left" vertical="center"/>
    </xf>
    <xf numFmtId="0" fontId="41" fillId="0" borderId="49" xfId="0" applyFont="1" applyFill="1" applyBorder="1" applyAlignment="1">
      <alignment horizontal="center" vertical="center" wrapText="1"/>
    </xf>
    <xf numFmtId="20" fontId="3" fillId="0" borderId="34" xfId="0" applyNumberFormat="1" applyFont="1" applyFill="1" applyBorder="1" applyAlignment="1">
      <alignment horizontal="center" vertical="center" wrapText="1"/>
    </xf>
    <xf numFmtId="177" fontId="3" fillId="0" borderId="34" xfId="0" applyNumberFormat="1" applyFont="1" applyFill="1" applyBorder="1" applyAlignment="1">
      <alignment horizontal="center" vertical="center" wrapText="1"/>
    </xf>
    <xf numFmtId="20" fontId="3" fillId="0" borderId="50" xfId="0" applyNumberFormat="1" applyFont="1" applyFill="1" applyBorder="1" applyAlignment="1">
      <alignment horizontal="center" vertical="center" wrapText="1"/>
    </xf>
    <xf numFmtId="0" fontId="7" fillId="6" borderId="26" xfId="0" applyFont="1" applyFill="1" applyBorder="1"/>
    <xf numFmtId="0" fontId="0" fillId="0" borderId="27" xfId="0" applyFont="1" applyFill="1" applyBorder="1"/>
    <xf numFmtId="177" fontId="3" fillId="0" borderId="27" xfId="0" applyNumberFormat="1" applyFont="1" applyFill="1" applyBorder="1" applyAlignment="1">
      <alignment horizontal="left" vertical="top"/>
    </xf>
    <xf numFmtId="0" fontId="0" fillId="0" borderId="28" xfId="0" applyFont="1" applyFill="1" applyBorder="1" applyAlignment="1">
      <alignment vertical="top"/>
    </xf>
    <xf numFmtId="20" fontId="0" fillId="0" borderId="18" xfId="0" applyNumberFormat="1" applyFont="1" applyFill="1" applyBorder="1"/>
    <xf numFmtId="0" fontId="46" fillId="0" borderId="19" xfId="0" applyFont="1" applyFill="1" applyBorder="1" applyAlignment="1">
      <alignment vertical="center"/>
    </xf>
    <xf numFmtId="0" fontId="0" fillId="0" borderId="51" xfId="0" applyFont="1" applyFill="1" applyBorder="1" applyAlignment="1"/>
    <xf numFmtId="177" fontId="3" fillId="0" borderId="19" xfId="0" applyNumberFormat="1" applyFont="1" applyFill="1" applyBorder="1" applyAlignment="1">
      <alignment horizontal="left" vertical="top"/>
    </xf>
    <xf numFmtId="0" fontId="0" fillId="0" borderId="20" xfId="0" applyFont="1" applyFill="1" applyBorder="1" applyAlignment="1">
      <alignment vertical="top"/>
    </xf>
    <xf numFmtId="20" fontId="0" fillId="0" borderId="41" xfId="0" applyNumberFormat="1" applyFont="1" applyFill="1" applyBorder="1"/>
    <xf numFmtId="0" fontId="54" fillId="0" borderId="19" xfId="0" applyFont="1" applyFill="1" applyBorder="1" applyAlignment="1">
      <alignment horizontal="left" vertical="top"/>
    </xf>
    <xf numFmtId="0" fontId="54" fillId="0" borderId="19" xfId="0" applyFont="1" applyFill="1" applyBorder="1" applyAlignment="1">
      <alignment vertical="top"/>
    </xf>
    <xf numFmtId="0" fontId="0" fillId="0" borderId="52" xfId="0" applyFont="1" applyFill="1" applyBorder="1" applyAlignment="1"/>
    <xf numFmtId="177" fontId="3" fillId="0" borderId="21" xfId="0" applyNumberFormat="1" applyFont="1" applyFill="1" applyBorder="1" applyAlignment="1">
      <alignment horizontal="left" vertical="top"/>
    </xf>
    <xf numFmtId="0" fontId="0" fillId="0" borderId="22" xfId="0" applyFont="1" applyFill="1" applyBorder="1" applyAlignment="1">
      <alignment vertical="top"/>
    </xf>
    <xf numFmtId="20" fontId="0" fillId="0" borderId="23" xfId="0" applyNumberFormat="1" applyFont="1" applyFill="1" applyBorder="1"/>
    <xf numFmtId="0" fontId="46" fillId="0" borderId="24" xfId="0" applyFont="1" applyFill="1" applyBorder="1" applyAlignment="1">
      <alignment vertical="center"/>
    </xf>
    <xf numFmtId="0" fontId="54" fillId="0" borderId="24" xfId="0" applyFont="1" applyFill="1" applyBorder="1" applyAlignment="1">
      <alignment horizontal="left" vertical="top"/>
    </xf>
    <xf numFmtId="0" fontId="54" fillId="0" borderId="24" xfId="0" applyFont="1" applyFill="1" applyBorder="1" applyAlignment="1">
      <alignment vertical="top"/>
    </xf>
    <xf numFmtId="0" fontId="0" fillId="0" borderId="53" xfId="0" applyFont="1" applyFill="1" applyBorder="1" applyAlignment="1"/>
    <xf numFmtId="177" fontId="3" fillId="0" borderId="24" xfId="0" applyNumberFormat="1" applyFont="1" applyFill="1" applyBorder="1" applyAlignment="1">
      <alignment horizontal="left" vertical="top"/>
    </xf>
    <xf numFmtId="0" fontId="0" fillId="0" borderId="25" xfId="0" applyFont="1" applyFill="1" applyBorder="1" applyAlignment="1">
      <alignment vertical="top"/>
    </xf>
    <xf numFmtId="0" fontId="0" fillId="0" borderId="28" xfId="0" applyFont="1" applyFill="1" applyBorder="1"/>
    <xf numFmtId="0" fontId="7" fillId="0" borderId="18" xfId="0" applyFont="1" applyFill="1" applyBorder="1"/>
    <xf numFmtId="0" fontId="60" fillId="0" borderId="19" xfId="0" applyFont="1" applyFill="1" applyBorder="1" applyAlignment="1">
      <alignment horizontal="left" vertical="center" wrapText="1"/>
    </xf>
    <xf numFmtId="0" fontId="41" fillId="0" borderId="19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/>
    </xf>
    <xf numFmtId="177" fontId="3" fillId="0" borderId="19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7" fillId="0" borderId="23" xfId="0" applyFont="1" applyFill="1" applyBorder="1"/>
    <xf numFmtId="0" fontId="0" fillId="0" borderId="24" xfId="0" applyFont="1" applyFill="1" applyBorder="1"/>
    <xf numFmtId="0" fontId="0" fillId="0" borderId="25" xfId="0" applyFont="1" applyFill="1" applyBorder="1"/>
    <xf numFmtId="0" fontId="11" fillId="0" borderId="27" xfId="0" applyFont="1" applyFill="1" applyBorder="1" applyAlignment="1">
      <alignment horizontal="left" vertical="center" wrapText="1"/>
    </xf>
    <xf numFmtId="0" fontId="1" fillId="0" borderId="18" xfId="0" applyFont="1" applyFill="1" applyBorder="1"/>
    <xf numFmtId="0" fontId="0" fillId="0" borderId="20" xfId="0" applyFont="1" applyFill="1" applyBorder="1"/>
    <xf numFmtId="0" fontId="0" fillId="0" borderId="23" xfId="0" applyFill="1" applyBorder="1"/>
    <xf numFmtId="177" fontId="3" fillId="0" borderId="24" xfId="0" applyNumberFormat="1" applyFont="1" applyFill="1" applyBorder="1"/>
    <xf numFmtId="0" fontId="0" fillId="0" borderId="0" xfId="0" applyNumberFormat="1" applyFill="1"/>
    <xf numFmtId="0" fontId="0" fillId="0" borderId="0" xfId="0" applyFont="1" applyFill="1"/>
    <xf numFmtId="177" fontId="0" fillId="0" borderId="0" xfId="0" applyNumberFormat="1" applyFont="1" applyFill="1"/>
    <xf numFmtId="0" fontId="43" fillId="0" borderId="27" xfId="0" applyNumberFormat="1" applyFont="1" applyFill="1" applyBorder="1" applyAlignment="1">
      <alignment horizontal="left" vertical="center" wrapText="1"/>
    </xf>
    <xf numFmtId="0" fontId="5" fillId="2" borderId="54" xfId="17" applyFont="1" applyFill="1" applyBorder="1"/>
    <xf numFmtId="0" fontId="64" fillId="2" borderId="55" xfId="33" applyFont="1" applyFill="1" applyBorder="1" applyAlignment="1" applyProtection="1">
      <alignment vertical="center"/>
      <protection locked="0"/>
    </xf>
    <xf numFmtId="178" fontId="64" fillId="2" borderId="55" xfId="34" applyNumberFormat="1" applyFont="1" applyFill="1" applyBorder="1" applyAlignment="1" applyProtection="1">
      <alignment vertical="center"/>
      <protection locked="0"/>
    </xf>
    <xf numFmtId="0" fontId="64" fillId="2" borderId="16" xfId="35" applyFont="1" applyFill="1" applyBorder="1" applyAlignment="1" applyProtection="1">
      <alignment vertical="center"/>
      <protection locked="0"/>
    </xf>
    <xf numFmtId="0" fontId="65" fillId="2" borderId="55" xfId="17" applyFont="1" applyFill="1" applyBorder="1" applyAlignment="1" applyProtection="1">
      <alignment vertical="center"/>
      <protection locked="0"/>
    </xf>
    <xf numFmtId="178" fontId="65" fillId="2" borderId="55" xfId="17" applyNumberFormat="1" applyFont="1" applyFill="1" applyBorder="1" applyAlignment="1" applyProtection="1">
      <alignment horizontal="left" vertical="center"/>
      <protection locked="0"/>
    </xf>
    <xf numFmtId="0" fontId="64" fillId="2" borderId="55" xfId="17" applyFont="1" applyFill="1" applyBorder="1" applyAlignment="1" applyProtection="1">
      <alignment horizontal="left" vertical="center"/>
      <protection locked="0"/>
    </xf>
    <xf numFmtId="177" fontId="64" fillId="2" borderId="55" xfId="17" applyNumberFormat="1" applyFont="1" applyFill="1" applyBorder="1" applyAlignment="1" applyProtection="1">
      <alignment horizontal="left" vertical="center"/>
      <protection locked="0"/>
    </xf>
    <xf numFmtId="178" fontId="64" fillId="2" borderId="55" xfId="17" applyNumberFormat="1" applyFont="1" applyFill="1" applyBorder="1" applyAlignment="1" applyProtection="1">
      <alignment horizontal="left" vertical="center"/>
      <protection locked="0"/>
    </xf>
    <xf numFmtId="0" fontId="64" fillId="2" borderId="55" xfId="17" applyFont="1" applyFill="1" applyBorder="1" applyAlignment="1" applyProtection="1">
      <alignment horizontal="left" vertical="center" wrapText="1"/>
      <protection locked="0"/>
    </xf>
    <xf numFmtId="0" fontId="64" fillId="2" borderId="56" xfId="17" applyFont="1" applyFill="1" applyBorder="1" applyAlignment="1" applyProtection="1">
      <alignment horizontal="left" vertical="center"/>
      <protection locked="0"/>
    </xf>
    <xf numFmtId="0" fontId="5" fillId="2" borderId="57" xfId="17" applyFont="1" applyFill="1" applyBorder="1"/>
    <xf numFmtId="0" fontId="64" fillId="2" borderId="0" xfId="33" applyFont="1" applyFill="1" applyBorder="1" applyAlignment="1" applyProtection="1">
      <alignment horizontal="left" vertical="center"/>
      <protection locked="0"/>
    </xf>
    <xf numFmtId="0" fontId="64" fillId="2" borderId="0" xfId="34" applyFont="1" applyFill="1" applyBorder="1" applyAlignment="1" applyProtection="1">
      <alignment horizontal="right" vertical="center"/>
      <protection locked="0"/>
    </xf>
    <xf numFmtId="0" fontId="65" fillId="2" borderId="0" xfId="17" applyFont="1" applyFill="1" applyBorder="1" applyAlignment="1" applyProtection="1">
      <alignment vertical="center"/>
      <protection locked="0"/>
    </xf>
    <xf numFmtId="178" fontId="65" fillId="2" borderId="0" xfId="17" applyNumberFormat="1" applyFont="1" applyFill="1" applyBorder="1" applyAlignment="1" applyProtection="1">
      <alignment horizontal="left" vertical="center"/>
      <protection locked="0"/>
    </xf>
    <xf numFmtId="0" fontId="64" fillId="2" borderId="0" xfId="17" applyFont="1" applyFill="1" applyBorder="1" applyAlignment="1" applyProtection="1">
      <alignment horizontal="left" vertical="center"/>
      <protection locked="0"/>
    </xf>
    <xf numFmtId="177" fontId="64" fillId="2" borderId="0" xfId="17" applyNumberFormat="1" applyFont="1" applyFill="1" applyBorder="1" applyAlignment="1" applyProtection="1">
      <alignment horizontal="left" vertical="center"/>
      <protection locked="0"/>
    </xf>
    <xf numFmtId="178" fontId="64" fillId="2" borderId="0" xfId="17" applyNumberFormat="1" applyFont="1" applyFill="1" applyBorder="1" applyAlignment="1" applyProtection="1">
      <alignment horizontal="left" vertical="center"/>
      <protection locked="0"/>
    </xf>
    <xf numFmtId="0" fontId="64" fillId="2" borderId="0" xfId="17" applyFont="1" applyFill="1" applyBorder="1" applyAlignment="1" applyProtection="1">
      <alignment horizontal="left" vertical="center" wrapText="1"/>
      <protection locked="0"/>
    </xf>
    <xf numFmtId="0" fontId="64" fillId="2" borderId="58" xfId="17" applyFont="1" applyFill="1" applyBorder="1" applyAlignment="1" applyProtection="1">
      <alignment horizontal="left" vertical="center"/>
      <protection locked="0"/>
    </xf>
    <xf numFmtId="0" fontId="64" fillId="2" borderId="0" xfId="34" applyFont="1" applyFill="1" applyBorder="1" applyAlignment="1" applyProtection="1">
      <alignment horizontal="right"/>
      <protection locked="0"/>
    </xf>
    <xf numFmtId="0" fontId="66" fillId="2" borderId="44" xfId="0" applyFont="1" applyFill="1" applyBorder="1" applyAlignment="1">
      <alignment horizontal="left"/>
    </xf>
    <xf numFmtId="0" fontId="64" fillId="2" borderId="44" xfId="0" applyFont="1" applyFill="1" applyBorder="1" applyAlignment="1" applyProtection="1">
      <alignment horizontal="left" vertical="center"/>
      <protection locked="0"/>
    </xf>
    <xf numFmtId="0" fontId="67" fillId="2" borderId="59" xfId="0" applyFont="1" applyFill="1" applyBorder="1" applyAlignment="1" applyProtection="1">
      <alignment horizontal="left" vertical="center"/>
      <protection locked="0"/>
    </xf>
    <xf numFmtId="2" fontId="64" fillId="2" borderId="16" xfId="35" applyNumberFormat="1" applyFont="1" applyFill="1" applyBorder="1" applyAlignment="1" applyProtection="1">
      <alignment vertical="center"/>
      <protection locked="0"/>
    </xf>
    <xf numFmtId="177" fontId="67" fillId="2" borderId="60" xfId="0" applyNumberFormat="1" applyFont="1" applyFill="1" applyBorder="1" applyAlignment="1" applyProtection="1">
      <alignment horizontal="left" vertical="center"/>
      <protection locked="0"/>
    </xf>
    <xf numFmtId="178" fontId="67" fillId="2" borderId="44" xfId="0" applyNumberFormat="1" applyFont="1" applyFill="1" applyBorder="1" applyAlignment="1" applyProtection="1">
      <alignment horizontal="left" vertical="center"/>
      <protection locked="0"/>
    </xf>
    <xf numFmtId="0" fontId="67" fillId="2" borderId="44" xfId="0" applyFont="1" applyFill="1" applyBorder="1" applyAlignment="1" applyProtection="1">
      <alignment horizontal="left" vertical="center"/>
      <protection locked="0"/>
    </xf>
    <xf numFmtId="177" fontId="67" fillId="2" borderId="44" xfId="0" applyNumberFormat="1" applyFont="1" applyFill="1" applyBorder="1" applyAlignment="1" applyProtection="1">
      <alignment horizontal="left" vertical="center"/>
      <protection locked="0"/>
    </xf>
    <xf numFmtId="177" fontId="64" fillId="2" borderId="44" xfId="17" applyNumberFormat="1" applyFont="1" applyFill="1" applyBorder="1" applyAlignment="1" applyProtection="1">
      <alignment horizontal="left" vertical="center"/>
      <protection locked="0"/>
    </xf>
    <xf numFmtId="0" fontId="64" fillId="2" borderId="44" xfId="17" applyFont="1" applyFill="1" applyBorder="1" applyAlignment="1" applyProtection="1">
      <alignment horizontal="left" vertical="center" wrapText="1"/>
      <protection locked="0"/>
    </xf>
    <xf numFmtId="0" fontId="64" fillId="2" borderId="16" xfId="17" applyFont="1" applyFill="1" applyBorder="1" applyAlignment="1" applyProtection="1">
      <alignment horizontal="left" vertical="center"/>
      <protection locked="0"/>
    </xf>
    <xf numFmtId="0" fontId="68" fillId="2" borderId="16" xfId="18" applyFont="1" applyFill="1" applyBorder="1" applyAlignment="1"/>
    <xf numFmtId="0" fontId="64" fillId="2" borderId="16" xfId="18" applyFont="1" applyFill="1" applyBorder="1" applyAlignment="1" applyProtection="1">
      <alignment horizontal="left" vertical="center"/>
      <protection locked="0"/>
    </xf>
    <xf numFmtId="0" fontId="64" fillId="2" borderId="61" xfId="18" applyFont="1" applyFill="1" applyBorder="1" applyAlignment="1" applyProtection="1">
      <alignment horizontal="left" vertical="center"/>
      <protection locked="0"/>
    </xf>
    <xf numFmtId="2" fontId="64" fillId="2" borderId="16" xfId="18" applyNumberFormat="1" applyFont="1" applyFill="1" applyBorder="1" applyAlignment="1" applyProtection="1">
      <alignment horizontal="left" vertical="center"/>
      <protection locked="0"/>
    </xf>
    <xf numFmtId="0" fontId="64" fillId="2" borderId="62" xfId="18" applyFont="1" applyFill="1" applyBorder="1" applyAlignment="1" applyProtection="1">
      <alignment horizontal="left" vertical="center"/>
      <protection locked="0"/>
    </xf>
    <xf numFmtId="178" fontId="64" fillId="2" borderId="16" xfId="18" applyNumberFormat="1" applyFont="1" applyFill="1" applyBorder="1" applyAlignment="1" applyProtection="1">
      <alignment horizontal="left" vertical="center"/>
      <protection locked="0"/>
    </xf>
    <xf numFmtId="177" fontId="64" fillId="2" borderId="16" xfId="18" applyNumberFormat="1" applyFont="1" applyFill="1" applyBorder="1" applyAlignment="1" applyProtection="1">
      <alignment horizontal="left" vertical="center"/>
      <protection locked="0"/>
    </xf>
    <xf numFmtId="0" fontId="64" fillId="2" borderId="16" xfId="18" applyFont="1" applyFill="1" applyBorder="1" applyAlignment="1" applyProtection="1">
      <alignment horizontal="left" vertical="center" wrapText="1"/>
      <protection locked="0"/>
    </xf>
    <xf numFmtId="0" fontId="69" fillId="2" borderId="16" xfId="36" applyFont="1" applyFill="1" applyBorder="1" applyAlignment="1">
      <alignment horizontal="left"/>
    </xf>
    <xf numFmtId="0" fontId="64" fillId="2" borderId="16" xfId="36" applyFont="1" applyFill="1" applyBorder="1" applyAlignment="1" applyProtection="1">
      <alignment horizontal="left" vertical="center"/>
      <protection locked="0"/>
    </xf>
    <xf numFmtId="0" fontId="70" fillId="2" borderId="16" xfId="36" applyFont="1" applyFill="1" applyBorder="1" applyAlignment="1" applyProtection="1">
      <alignment horizontal="left" vertical="center"/>
      <protection locked="0"/>
    </xf>
    <xf numFmtId="179" fontId="70" fillId="2" borderId="16" xfId="36" applyNumberFormat="1" applyFont="1" applyFill="1" applyBorder="1" applyAlignment="1" applyProtection="1">
      <alignment horizontal="left" vertical="center"/>
      <protection locked="0"/>
    </xf>
    <xf numFmtId="178" fontId="70" fillId="2" borderId="16" xfId="36" applyNumberFormat="1" applyFont="1" applyFill="1" applyBorder="1" applyAlignment="1" applyProtection="1">
      <alignment horizontal="left" vertical="center"/>
      <protection locked="0"/>
    </xf>
    <xf numFmtId="177" fontId="70" fillId="2" borderId="16" xfId="36" applyNumberFormat="1" applyFont="1" applyFill="1" applyBorder="1" applyAlignment="1" applyProtection="1">
      <alignment horizontal="left" vertical="center"/>
      <protection locked="0"/>
    </xf>
    <xf numFmtId="0" fontId="69" fillId="2" borderId="17" xfId="37" applyFont="1" applyFill="1" applyBorder="1" applyAlignment="1">
      <alignment horizontal="left"/>
    </xf>
    <xf numFmtId="0" fontId="64" fillId="2" borderId="17" xfId="37" applyFont="1" applyFill="1" applyBorder="1" applyAlignment="1" applyProtection="1">
      <alignment horizontal="left" vertical="center"/>
      <protection locked="0"/>
    </xf>
    <xf numFmtId="0" fontId="70" fillId="2" borderId="54" xfId="37" applyFont="1" applyFill="1" applyBorder="1" applyAlignment="1" applyProtection="1">
      <alignment horizontal="left" vertical="center"/>
      <protection locked="0"/>
    </xf>
    <xf numFmtId="2" fontId="70" fillId="2" borderId="16" xfId="37" applyNumberFormat="1" applyFont="1" applyFill="1" applyBorder="1" applyAlignment="1" applyProtection="1">
      <alignment horizontal="center" vertical="center"/>
      <protection locked="0"/>
    </xf>
    <xf numFmtId="0" fontId="70" fillId="2" borderId="56" xfId="37" applyFont="1" applyFill="1" applyBorder="1" applyAlignment="1" applyProtection="1">
      <alignment horizontal="left" vertical="center"/>
      <protection locked="0"/>
    </xf>
    <xf numFmtId="178" fontId="70" fillId="2" borderId="17" xfId="37" applyNumberFormat="1" applyFont="1" applyFill="1" applyBorder="1" applyAlignment="1" applyProtection="1">
      <alignment horizontal="left" vertical="center"/>
      <protection locked="0"/>
    </xf>
    <xf numFmtId="0" fontId="70" fillId="2" borderId="17" xfId="37" applyFont="1" applyFill="1" applyBorder="1" applyAlignment="1" applyProtection="1">
      <alignment horizontal="left" vertical="center"/>
      <protection locked="0"/>
    </xf>
    <xf numFmtId="177" fontId="70" fillId="2" borderId="17" xfId="37" applyNumberFormat="1" applyFont="1" applyFill="1" applyBorder="1" applyAlignment="1" applyProtection="1">
      <alignment horizontal="left" vertical="center"/>
      <protection locked="0"/>
    </xf>
    <xf numFmtId="0" fontId="70" fillId="2" borderId="17" xfId="37" applyFont="1" applyFill="1" applyBorder="1" applyAlignment="1" applyProtection="1">
      <alignment horizontal="left" vertical="center" wrapText="1"/>
      <protection locked="0"/>
    </xf>
    <xf numFmtId="0" fontId="70" fillId="2" borderId="16" xfId="37" applyFont="1" applyFill="1" applyBorder="1" applyAlignment="1" applyProtection="1">
      <alignment horizontal="left" vertical="center"/>
      <protection locked="0"/>
    </xf>
    <xf numFmtId="0" fontId="66" fillId="2" borderId="35" xfId="0" applyFont="1" applyFill="1" applyBorder="1"/>
    <xf numFmtId="0" fontId="68" fillId="2" borderId="35" xfId="0" applyFont="1" applyFill="1" applyBorder="1" applyAlignment="1" applyProtection="1">
      <alignment horizontal="left" vertical="center"/>
      <protection locked="0"/>
    </xf>
    <xf numFmtId="0" fontId="68" fillId="2" borderId="63" xfId="0" applyFont="1" applyFill="1" applyBorder="1" applyAlignment="1" applyProtection="1">
      <alignment horizontal="left" vertical="center"/>
      <protection locked="0"/>
    </xf>
    <xf numFmtId="2" fontId="68" fillId="2" borderId="16" xfId="0" applyNumberFormat="1" applyFont="1" applyFill="1" applyBorder="1" applyAlignment="1" applyProtection="1">
      <alignment horizontal="center" vertical="center"/>
      <protection locked="0"/>
    </xf>
    <xf numFmtId="0" fontId="66" fillId="2" borderId="64" xfId="0" applyFont="1" applyFill="1" applyBorder="1"/>
    <xf numFmtId="0" fontId="66" fillId="2" borderId="35" xfId="0" applyFont="1" applyFill="1" applyBorder="1" applyAlignment="1">
      <alignment horizontal="left"/>
    </xf>
    <xf numFmtId="0" fontId="5" fillId="2" borderId="35" xfId="0" applyFont="1" applyFill="1" applyBorder="1"/>
    <xf numFmtId="0" fontId="5" fillId="2" borderId="35" xfId="0" applyFont="1" applyFill="1" applyBorder="1" applyAlignment="1">
      <alignment wrapText="1"/>
    </xf>
    <xf numFmtId="0" fontId="5" fillId="2" borderId="16" xfId="0" applyFont="1" applyFill="1" applyBorder="1"/>
    <xf numFmtId="0" fontId="5" fillId="2" borderId="57" xfId="0" applyFont="1" applyFill="1" applyBorder="1"/>
    <xf numFmtId="0" fontId="5" fillId="2" borderId="0" xfId="0" applyFont="1" applyFill="1" applyBorder="1"/>
    <xf numFmtId="2" fontId="5" fillId="2" borderId="16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wrapText="1"/>
    </xf>
    <xf numFmtId="0" fontId="5" fillId="2" borderId="58" xfId="0" applyFont="1" applyFill="1" applyBorder="1"/>
    <xf numFmtId="0" fontId="69" fillId="2" borderId="44" xfId="0" applyFont="1" applyFill="1" applyBorder="1" applyAlignment="1">
      <alignment horizontal="left"/>
    </xf>
    <xf numFmtId="0" fontId="70" fillId="2" borderId="59" xfId="0" applyFont="1" applyFill="1" applyBorder="1" applyAlignment="1" applyProtection="1">
      <alignment horizontal="left" vertical="center"/>
      <protection locked="0"/>
    </xf>
    <xf numFmtId="2" fontId="70" fillId="2" borderId="16" xfId="0" applyNumberFormat="1" applyFont="1" applyFill="1" applyBorder="1" applyAlignment="1" applyProtection="1">
      <alignment horizontal="center" vertical="center"/>
      <protection locked="0"/>
    </xf>
    <xf numFmtId="177" fontId="70" fillId="2" borderId="60" xfId="0" applyNumberFormat="1" applyFont="1" applyFill="1" applyBorder="1" applyAlignment="1" applyProtection="1">
      <alignment horizontal="left" vertical="center"/>
      <protection locked="0"/>
    </xf>
    <xf numFmtId="178" fontId="70" fillId="2" borderId="44" xfId="0" applyNumberFormat="1" applyFont="1" applyFill="1" applyBorder="1" applyAlignment="1" applyProtection="1">
      <alignment horizontal="left" vertical="center"/>
      <protection locked="0"/>
    </xf>
    <xf numFmtId="0" fontId="70" fillId="2" borderId="44" xfId="0" applyFont="1" applyFill="1" applyBorder="1" applyAlignment="1" applyProtection="1">
      <alignment horizontal="left" vertical="center"/>
      <protection locked="0"/>
    </xf>
    <xf numFmtId="0" fontId="5" fillId="2" borderId="44" xfId="0" applyFont="1" applyFill="1" applyBorder="1"/>
    <xf numFmtId="0" fontId="5" fillId="2" borderId="59" xfId="0" applyFont="1" applyFill="1" applyBorder="1" applyAlignment="1">
      <alignment wrapText="1"/>
    </xf>
    <xf numFmtId="0" fontId="69" fillId="2" borderId="16" xfId="38" applyFont="1" applyFill="1" applyBorder="1" applyAlignment="1">
      <alignment horizontal="left"/>
    </xf>
    <xf numFmtId="0" fontId="64" fillId="2" borderId="16" xfId="38" applyFont="1" applyFill="1" applyBorder="1" applyAlignment="1" applyProtection="1">
      <alignment horizontal="left" vertical="center"/>
      <protection locked="0"/>
    </xf>
    <xf numFmtId="0" fontId="70" fillId="2" borderId="16" xfId="38" applyFont="1" applyFill="1" applyBorder="1" applyAlignment="1" applyProtection="1">
      <alignment horizontal="left" vertical="center"/>
      <protection locked="0"/>
    </xf>
    <xf numFmtId="179" fontId="70" fillId="2" borderId="16" xfId="38" applyNumberFormat="1" applyFont="1" applyFill="1" applyBorder="1" applyAlignment="1" applyProtection="1">
      <alignment horizontal="left" vertical="center"/>
      <protection locked="0"/>
    </xf>
    <xf numFmtId="178" fontId="70" fillId="2" borderId="16" xfId="38" applyNumberFormat="1" applyFont="1" applyFill="1" applyBorder="1" applyAlignment="1" applyProtection="1">
      <alignment horizontal="left" vertical="center"/>
      <protection locked="0"/>
    </xf>
    <xf numFmtId="177" fontId="70" fillId="2" borderId="16" xfId="38" applyNumberFormat="1" applyFont="1" applyFill="1" applyBorder="1" applyAlignment="1" applyProtection="1">
      <alignment horizontal="left" vertical="center"/>
      <protection locked="0"/>
    </xf>
    <xf numFmtId="0" fontId="70" fillId="2" borderId="16" xfId="38" applyFont="1" applyFill="1" applyBorder="1" applyAlignment="1" applyProtection="1">
      <alignment horizontal="left" vertical="center" wrapText="1"/>
      <protection locked="0"/>
    </xf>
    <xf numFmtId="0" fontId="69" fillId="2" borderId="17" xfId="39" applyFont="1" applyFill="1" applyBorder="1" applyAlignment="1">
      <alignment horizontal="left"/>
    </xf>
    <xf numFmtId="0" fontId="64" fillId="2" borderId="17" xfId="39" applyFont="1" applyFill="1" applyBorder="1" applyAlignment="1" applyProtection="1">
      <alignment horizontal="left" vertical="center"/>
      <protection locked="0"/>
    </xf>
    <xf numFmtId="0" fontId="70" fillId="2" borderId="54" xfId="39" applyFont="1" applyFill="1" applyBorder="1" applyAlignment="1" applyProtection="1">
      <alignment horizontal="left" vertical="center"/>
      <protection locked="0"/>
    </xf>
    <xf numFmtId="2" fontId="70" fillId="2" borderId="16" xfId="39" applyNumberFormat="1" applyFont="1" applyFill="1" applyBorder="1" applyAlignment="1" applyProtection="1">
      <alignment horizontal="left" vertical="center"/>
      <protection locked="0"/>
    </xf>
    <xf numFmtId="0" fontId="70" fillId="2" borderId="56" xfId="39" applyFont="1" applyFill="1" applyBorder="1" applyAlignment="1" applyProtection="1">
      <alignment horizontal="left" vertical="center"/>
      <protection locked="0"/>
    </xf>
    <xf numFmtId="178" fontId="70" fillId="2" borderId="17" xfId="39" applyNumberFormat="1" applyFont="1" applyFill="1" applyBorder="1" applyAlignment="1" applyProtection="1">
      <alignment horizontal="left" vertical="center"/>
      <protection locked="0"/>
    </xf>
    <xf numFmtId="0" fontId="70" fillId="2" borderId="17" xfId="39" applyFont="1" applyFill="1" applyBorder="1" applyAlignment="1" applyProtection="1">
      <alignment horizontal="left" vertical="center"/>
      <protection locked="0"/>
    </xf>
    <xf numFmtId="177" fontId="70" fillId="2" borderId="17" xfId="39" applyNumberFormat="1" applyFont="1" applyFill="1" applyBorder="1" applyAlignment="1" applyProtection="1">
      <alignment horizontal="left" vertical="center"/>
      <protection locked="0"/>
    </xf>
    <xf numFmtId="0" fontId="70" fillId="2" borderId="16" xfId="39" applyFont="1" applyFill="1" applyBorder="1" applyAlignment="1" applyProtection="1">
      <alignment horizontal="left" vertical="center"/>
      <protection locked="0"/>
    </xf>
    <xf numFmtId="0" fontId="5" fillId="2" borderId="63" xfId="0" applyFont="1" applyFill="1" applyBorder="1" applyAlignment="1">
      <alignment wrapText="1"/>
    </xf>
    <xf numFmtId="0" fontId="66" fillId="2" borderId="57" xfId="0" applyFont="1" applyFill="1" applyBorder="1"/>
    <xf numFmtId="0" fontId="68" fillId="2" borderId="0" xfId="0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/>
    <xf numFmtId="0" fontId="66" fillId="2" borderId="0" xfId="0" applyFont="1" applyFill="1" applyBorder="1" applyAlignment="1">
      <alignment horizontal="left"/>
    </xf>
    <xf numFmtId="0" fontId="5" fillId="2" borderId="44" xfId="0" applyFont="1" applyFill="1" applyBorder="1" applyAlignment="1">
      <alignment wrapText="1"/>
    </xf>
    <xf numFmtId="0" fontId="69" fillId="2" borderId="16" xfId="40" applyFont="1" applyFill="1" applyBorder="1" applyAlignment="1">
      <alignment horizontal="left"/>
    </xf>
    <xf numFmtId="0" fontId="64" fillId="2" borderId="16" xfId="40" applyFont="1" applyFill="1" applyBorder="1" applyAlignment="1" applyProtection="1">
      <alignment horizontal="left" vertical="center"/>
      <protection locked="0"/>
    </xf>
    <xf numFmtId="0" fontId="70" fillId="2" borderId="16" xfId="40" applyFont="1" applyFill="1" applyBorder="1" applyAlignment="1" applyProtection="1">
      <alignment horizontal="left" vertical="center"/>
      <protection locked="0"/>
    </xf>
    <xf numFmtId="179" fontId="70" fillId="2" borderId="16" xfId="40" applyNumberFormat="1" applyFont="1" applyFill="1" applyBorder="1" applyAlignment="1" applyProtection="1">
      <alignment horizontal="left" vertical="center"/>
      <protection locked="0"/>
    </xf>
    <xf numFmtId="178" fontId="70" fillId="2" borderId="16" xfId="40" applyNumberFormat="1" applyFont="1" applyFill="1" applyBorder="1" applyAlignment="1" applyProtection="1">
      <alignment horizontal="left" vertical="center"/>
      <protection locked="0"/>
    </xf>
    <xf numFmtId="177" fontId="70" fillId="2" borderId="16" xfId="40" applyNumberFormat="1" applyFont="1" applyFill="1" applyBorder="1" applyAlignment="1" applyProtection="1">
      <alignment horizontal="left" vertical="center"/>
      <protection locked="0"/>
    </xf>
    <xf numFmtId="0" fontId="69" fillId="2" borderId="17" xfId="41" applyFont="1" applyFill="1" applyBorder="1" applyAlignment="1">
      <alignment horizontal="left"/>
    </xf>
    <xf numFmtId="0" fontId="64" fillId="2" borderId="17" xfId="41" applyFont="1" applyFill="1" applyBorder="1" applyAlignment="1" applyProtection="1">
      <alignment horizontal="left" vertical="center"/>
      <protection locked="0"/>
    </xf>
    <xf numFmtId="0" fontId="70" fillId="2" borderId="54" xfId="41" applyFont="1" applyFill="1" applyBorder="1" applyAlignment="1" applyProtection="1">
      <alignment horizontal="left" vertical="center"/>
      <protection locked="0"/>
    </xf>
    <xf numFmtId="0" fontId="70" fillId="2" borderId="16" xfId="41" applyFont="1" applyFill="1" applyBorder="1" applyAlignment="1" applyProtection="1">
      <alignment horizontal="left" vertical="center"/>
      <protection locked="0"/>
    </xf>
    <xf numFmtId="0" fontId="70" fillId="2" borderId="56" xfId="41" applyFont="1" applyFill="1" applyBorder="1" applyAlignment="1" applyProtection="1">
      <alignment horizontal="left" vertical="center"/>
      <protection locked="0"/>
    </xf>
    <xf numFmtId="178" fontId="70" fillId="2" borderId="17" xfId="41" applyNumberFormat="1" applyFont="1" applyFill="1" applyBorder="1" applyAlignment="1" applyProtection="1">
      <alignment horizontal="left" vertical="center"/>
      <protection locked="0"/>
    </xf>
    <xf numFmtId="0" fontId="70" fillId="2" borderId="17" xfId="41" applyFont="1" applyFill="1" applyBorder="1" applyAlignment="1" applyProtection="1">
      <alignment horizontal="left" vertical="center"/>
      <protection locked="0"/>
    </xf>
    <xf numFmtId="177" fontId="70" fillId="2" borderId="17" xfId="41" applyNumberFormat="1" applyFont="1" applyFill="1" applyBorder="1" applyAlignment="1" applyProtection="1">
      <alignment horizontal="left" vertical="center"/>
      <protection locked="0"/>
    </xf>
    <xf numFmtId="0" fontId="70" fillId="2" borderId="17" xfId="41" applyFont="1" applyFill="1" applyBorder="1" applyAlignment="1" applyProtection="1">
      <alignment horizontal="left" vertical="center" wrapText="1"/>
      <protection locked="0"/>
    </xf>
    <xf numFmtId="0" fontId="69" fillId="2" borderId="16" xfId="42" applyFont="1" applyFill="1" applyBorder="1" applyAlignment="1">
      <alignment horizontal="left"/>
    </xf>
    <xf numFmtId="0" fontId="64" fillId="2" borderId="16" xfId="42" applyFont="1" applyFill="1" applyBorder="1" applyAlignment="1" applyProtection="1">
      <alignment horizontal="left" vertical="center"/>
      <protection locked="0"/>
    </xf>
    <xf numFmtId="0" fontId="70" fillId="2" borderId="16" xfId="42" applyFont="1" applyFill="1" applyBorder="1" applyAlignment="1" applyProtection="1">
      <alignment horizontal="left" vertical="center"/>
      <protection locked="0"/>
    </xf>
    <xf numFmtId="2" fontId="70" fillId="2" borderId="16" xfId="42" applyNumberFormat="1" applyFont="1" applyFill="1" applyBorder="1" applyAlignment="1" applyProtection="1">
      <alignment horizontal="left" vertical="center"/>
      <protection locked="0"/>
    </xf>
    <xf numFmtId="178" fontId="70" fillId="2" borderId="16" xfId="42" applyNumberFormat="1" applyFont="1" applyFill="1" applyBorder="1" applyAlignment="1" applyProtection="1">
      <alignment horizontal="left" vertical="center"/>
      <protection locked="0"/>
    </xf>
    <xf numFmtId="177" fontId="70" fillId="2" borderId="16" xfId="42" applyNumberFormat="1" applyFont="1" applyFill="1" applyBorder="1" applyAlignment="1" applyProtection="1">
      <alignment horizontal="left" vertical="center"/>
      <protection locked="0"/>
    </xf>
    <xf numFmtId="0" fontId="70" fillId="2" borderId="16" xfId="42" applyFont="1" applyFill="1" applyBorder="1" applyAlignment="1" applyProtection="1">
      <alignment horizontal="left" vertical="center" wrapText="1"/>
      <protection locked="0"/>
    </xf>
    <xf numFmtId="0" fontId="66" fillId="2" borderId="16" xfId="0" applyFont="1" applyFill="1" applyBorder="1"/>
    <xf numFmtId="0" fontId="68" fillId="2" borderId="16" xfId="0" applyFont="1" applyFill="1" applyBorder="1" applyAlignment="1" applyProtection="1">
      <alignment horizontal="left" vertical="center"/>
      <protection locked="0"/>
    </xf>
    <xf numFmtId="0" fontId="68" fillId="2" borderId="61" xfId="0" applyFont="1" applyFill="1" applyBorder="1" applyAlignment="1" applyProtection="1">
      <alignment horizontal="left" vertical="center"/>
      <protection locked="0"/>
    </xf>
    <xf numFmtId="2" fontId="68" fillId="2" borderId="16" xfId="0" applyNumberFormat="1" applyFont="1" applyFill="1" applyBorder="1" applyAlignment="1" applyProtection="1">
      <alignment horizontal="left" vertical="center"/>
      <protection locked="0"/>
    </xf>
    <xf numFmtId="0" fontId="66" fillId="2" borderId="62" xfId="0" applyFont="1" applyFill="1" applyBorder="1"/>
    <xf numFmtId="0" fontId="66" fillId="2" borderId="16" xfId="0" applyFont="1" applyFill="1" applyBorder="1" applyAlignment="1">
      <alignment horizontal="left"/>
    </xf>
    <xf numFmtId="0" fontId="5" fillId="2" borderId="16" xfId="0" applyFont="1" applyFill="1" applyBorder="1" applyAlignment="1">
      <alignment wrapText="1"/>
    </xf>
    <xf numFmtId="0" fontId="15" fillId="0" borderId="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65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2" fontId="0" fillId="0" borderId="0" xfId="0" applyNumberFormat="1"/>
    <xf numFmtId="49" fontId="5" fillId="2" borderId="6" xfId="0" applyNumberFormat="1" applyFont="1" applyFill="1" applyBorder="1" applyAlignment="1">
      <alignment horizontal="left" wrapText="1"/>
    </xf>
    <xf numFmtId="2" fontId="5" fillId="2" borderId="6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 wrapText="1"/>
    </xf>
    <xf numFmtId="2" fontId="0" fillId="3" borderId="0" xfId="0" applyNumberFormat="1" applyFill="1"/>
    <xf numFmtId="0" fontId="0" fillId="4" borderId="10" xfId="0" applyFill="1" applyBorder="1" applyAlignment="1">
      <alignment horizontal="left"/>
    </xf>
    <xf numFmtId="49" fontId="0" fillId="4" borderId="10" xfId="0" applyNumberFormat="1" applyFill="1" applyBorder="1" applyAlignment="1">
      <alignment horizontal="left" wrapText="1"/>
    </xf>
    <xf numFmtId="2" fontId="0" fillId="4" borderId="10" xfId="0" applyNumberFormat="1" applyFill="1" applyBorder="1" applyAlignment="1">
      <alignment horizontal="left"/>
    </xf>
    <xf numFmtId="49" fontId="0" fillId="4" borderId="10" xfId="0" applyNumberFormat="1" applyFill="1" applyBorder="1" applyAlignment="1">
      <alignment horizontal="left"/>
    </xf>
    <xf numFmtId="16" fontId="0" fillId="4" borderId="10" xfId="0" applyNumberFormat="1" applyFill="1" applyBorder="1" applyAlignment="1">
      <alignment horizontal="left"/>
    </xf>
    <xf numFmtId="0" fontId="0" fillId="4" borderId="10" xfId="0" applyFill="1" applyBorder="1" applyAlignment="1">
      <alignment horizontal="left" wrapText="1"/>
    </xf>
    <xf numFmtId="2" fontId="0" fillId="5" borderId="0" xfId="0" applyNumberFormat="1" applyFill="1"/>
    <xf numFmtId="0" fontId="5" fillId="2" borderId="10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 wrapText="1"/>
    </xf>
    <xf numFmtId="49" fontId="5" fillId="2" borderId="10" xfId="0" applyNumberFormat="1" applyFont="1" applyFill="1" applyBorder="1" applyAlignment="1">
      <alignment horizontal="left" wrapText="1"/>
    </xf>
    <xf numFmtId="2" fontId="5" fillId="2" borderId="10" xfId="0" applyNumberFormat="1" applyFont="1" applyFill="1" applyBorder="1" applyAlignment="1">
      <alignment horizontal="left" wrapText="1"/>
    </xf>
    <xf numFmtId="2" fontId="5" fillId="2" borderId="10" xfId="0" applyNumberFormat="1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16" fontId="5" fillId="2" borderId="8" xfId="0" applyNumberFormat="1" applyFont="1" applyFill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2" fontId="0" fillId="7" borderId="0" xfId="0" applyNumberFormat="1" applyFill="1"/>
    <xf numFmtId="2" fontId="0" fillId="8" borderId="0" xfId="0" applyNumberFormat="1" applyFill="1"/>
    <xf numFmtId="2" fontId="0" fillId="6" borderId="0" xfId="0" applyNumberFormat="1" applyFill="1"/>
    <xf numFmtId="2" fontId="0" fillId="2" borderId="0" xfId="0" applyNumberFormat="1" applyFill="1"/>
    <xf numFmtId="0" fontId="5" fillId="0" borderId="10" xfId="0" applyFont="1" applyBorder="1" applyAlignment="1">
      <alignment horizontal="left"/>
    </xf>
    <xf numFmtId="2" fontId="8" fillId="2" borderId="10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71" fillId="0" borderId="0" xfId="0" applyFont="1"/>
    <xf numFmtId="0" fontId="72" fillId="2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6" fillId="4" borderId="66" xfId="0" applyFont="1" applyFill="1" applyBorder="1" applyAlignment="1">
      <alignment horizontal="left"/>
    </xf>
    <xf numFmtId="0" fontId="6" fillId="4" borderId="67" xfId="0" applyFont="1" applyFill="1" applyBorder="1" applyAlignment="1">
      <alignment horizontal="left"/>
    </xf>
    <xf numFmtId="0" fontId="72" fillId="4" borderId="68" xfId="0" applyFont="1" applyFill="1" applyBorder="1" applyAlignment="1">
      <alignment horizontal="center"/>
    </xf>
    <xf numFmtId="0" fontId="72" fillId="4" borderId="66" xfId="0" applyFont="1" applyFill="1" applyBorder="1" applyAlignment="1">
      <alignment horizontal="center"/>
    </xf>
    <xf numFmtId="0" fontId="72" fillId="4" borderId="69" xfId="0" applyFont="1" applyFill="1" applyBorder="1" applyAlignment="1">
      <alignment horizontal="center"/>
    </xf>
    <xf numFmtId="0" fontId="6" fillId="2" borderId="61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62" xfId="0" applyFont="1" applyFill="1" applyBorder="1" applyAlignment="1">
      <alignment horizontal="center" wrapText="1"/>
    </xf>
    <xf numFmtId="0" fontId="72" fillId="2" borderId="17" xfId="0" applyFont="1" applyFill="1" applyBorder="1" applyAlignment="1">
      <alignment vertical="center"/>
    </xf>
    <xf numFmtId="0" fontId="6" fillId="2" borderId="61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6" fillId="2" borderId="62" xfId="0" applyFont="1" applyFill="1" applyBorder="1" applyAlignment="1">
      <alignment horizontal="left" wrapText="1"/>
    </xf>
    <xf numFmtId="0" fontId="6" fillId="2" borderId="57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2" fontId="6" fillId="2" borderId="0" xfId="0" applyNumberFormat="1" applyFont="1" applyFill="1" applyBorder="1" applyAlignment="1">
      <alignment wrapText="1"/>
    </xf>
    <xf numFmtId="2" fontId="6" fillId="2" borderId="61" xfId="0" applyNumberFormat="1" applyFont="1" applyFill="1" applyBorder="1" applyAlignment="1">
      <alignment wrapText="1"/>
    </xf>
    <xf numFmtId="2" fontId="6" fillId="2" borderId="16" xfId="0" applyNumberFormat="1" applyFont="1" applyFill="1" applyBorder="1" applyAlignment="1">
      <alignment wrapText="1"/>
    </xf>
    <xf numFmtId="0" fontId="6" fillId="4" borderId="16" xfId="0" applyFont="1" applyFill="1" applyBorder="1" applyAlignment="1">
      <alignment horizontal="left"/>
    </xf>
    <xf numFmtId="0" fontId="22" fillId="4" borderId="61" xfId="0" applyFont="1" applyFill="1" applyBorder="1" applyAlignment="1">
      <alignment horizontal="left"/>
    </xf>
    <xf numFmtId="0" fontId="22" fillId="4" borderId="10" xfId="0" applyFont="1" applyFill="1" applyBorder="1" applyAlignment="1">
      <alignment horizontal="left"/>
    </xf>
    <xf numFmtId="0" fontId="22" fillId="4" borderId="62" xfId="0" applyFont="1" applyFill="1" applyBorder="1" applyAlignment="1">
      <alignment horizontal="left"/>
    </xf>
    <xf numFmtId="0" fontId="6" fillId="4" borderId="6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62" xfId="0" applyFont="1" applyFill="1" applyBorder="1" applyAlignment="1">
      <alignment horizontal="center"/>
    </xf>
    <xf numFmtId="2" fontId="3" fillId="4" borderId="70" xfId="0" applyNumberFormat="1" applyFont="1" applyFill="1" applyBorder="1" applyAlignment="1">
      <alignment vertical="center"/>
    </xf>
    <xf numFmtId="2" fontId="3" fillId="4" borderId="71" xfId="0" applyNumberFormat="1" applyFont="1" applyFill="1" applyBorder="1" applyAlignment="1">
      <alignment vertical="center"/>
    </xf>
    <xf numFmtId="0" fontId="6" fillId="2" borderId="16" xfId="0" applyFont="1" applyFill="1" applyBorder="1" applyAlignment="1">
      <alignment horizontal="left"/>
    </xf>
    <xf numFmtId="0" fontId="22" fillId="2" borderId="61" xfId="0" applyFont="1" applyFill="1" applyBorder="1" applyAlignment="1">
      <alignment horizontal="left"/>
    </xf>
    <xf numFmtId="0" fontId="22" fillId="2" borderId="10" xfId="0" applyFont="1" applyFill="1" applyBorder="1" applyAlignment="1">
      <alignment horizontal="left"/>
    </xf>
    <xf numFmtId="0" fontId="22" fillId="2" borderId="62" xfId="0" applyFont="1" applyFill="1" applyBorder="1" applyAlignment="1">
      <alignment horizontal="left"/>
    </xf>
    <xf numFmtId="0" fontId="6" fillId="2" borderId="6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62" xfId="0" applyFont="1" applyFill="1" applyBorder="1" applyAlignment="1">
      <alignment horizontal="center"/>
    </xf>
    <xf numFmtId="2" fontId="22" fillId="0" borderId="61" xfId="0" applyNumberFormat="1" applyFont="1" applyBorder="1"/>
    <xf numFmtId="2" fontId="22" fillId="0" borderId="16" xfId="0" applyNumberFormat="1" applyFont="1" applyBorder="1"/>
    <xf numFmtId="2" fontId="22" fillId="4" borderId="61" xfId="0" applyNumberFormat="1" applyFont="1" applyFill="1" applyBorder="1"/>
    <xf numFmtId="2" fontId="22" fillId="4" borderId="16" xfId="0" applyNumberFormat="1" applyFont="1" applyFill="1" applyBorder="1"/>
    <xf numFmtId="0" fontId="6" fillId="4" borderId="61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left"/>
    </xf>
    <xf numFmtId="0" fontId="22" fillId="4" borderId="61" xfId="0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0" fontId="22" fillId="4" borderId="62" xfId="0" applyFont="1" applyFill="1" applyBorder="1" applyAlignment="1">
      <alignment horizontal="center"/>
    </xf>
    <xf numFmtId="2" fontId="6" fillId="4" borderId="61" xfId="0" applyNumberFormat="1" applyFont="1" applyFill="1" applyBorder="1" applyAlignment="1">
      <alignment horizontal="left"/>
    </xf>
    <xf numFmtId="2" fontId="6" fillId="4" borderId="16" xfId="0" applyNumberFormat="1" applyFont="1" applyFill="1" applyBorder="1" applyAlignment="1">
      <alignment horizontal="left"/>
    </xf>
    <xf numFmtId="0" fontId="6" fillId="0" borderId="61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6" fillId="0" borderId="62" xfId="0" applyFont="1" applyFill="1" applyBorder="1" applyAlignment="1">
      <alignment horizontal="left"/>
    </xf>
    <xf numFmtId="0" fontId="22" fillId="0" borderId="61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62" xfId="0" applyFont="1" applyFill="1" applyBorder="1" applyAlignment="1">
      <alignment horizontal="center"/>
    </xf>
    <xf numFmtId="0" fontId="6" fillId="2" borderId="61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6" fillId="2" borderId="62" xfId="0" applyFont="1" applyFill="1" applyBorder="1" applyAlignment="1">
      <alignment horizontal="left"/>
    </xf>
    <xf numFmtId="0" fontId="73" fillId="2" borderId="8" xfId="0" applyFont="1" applyFill="1" applyBorder="1" applyAlignment="1">
      <alignment horizontal="left"/>
    </xf>
    <xf numFmtId="0" fontId="16" fillId="2" borderId="10" xfId="0" applyFont="1" applyFill="1" applyBorder="1" applyAlignment="1">
      <alignment horizontal="left"/>
    </xf>
    <xf numFmtId="178" fontId="74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0" fontId="20" fillId="0" borderId="0" xfId="0" applyFont="1"/>
    <xf numFmtId="0" fontId="75" fillId="0" borderId="72" xfId="0" applyFont="1" applyBorder="1" applyAlignment="1">
      <alignment vertical="center"/>
    </xf>
    <xf numFmtId="0" fontId="0" fillId="0" borderId="73" xfId="0" applyBorder="1" applyAlignment="1">
      <alignment vertical="center" wrapText="1"/>
    </xf>
    <xf numFmtId="180" fontId="0" fillId="0" borderId="73" xfId="0" applyNumberFormat="1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0" fillId="0" borderId="73" xfId="0" applyBorder="1" applyAlignment="1">
      <alignment vertical="center"/>
    </xf>
    <xf numFmtId="178" fontId="0" fillId="0" borderId="73" xfId="0" applyNumberFormat="1" applyBorder="1" applyAlignment="1">
      <alignment horizontal="left" vertical="center"/>
    </xf>
    <xf numFmtId="0" fontId="76" fillId="0" borderId="73" xfId="0" applyFont="1" applyBorder="1" applyAlignment="1">
      <alignment vertical="center"/>
    </xf>
    <xf numFmtId="0" fontId="3" fillId="0" borderId="73" xfId="0" applyFont="1" applyBorder="1" applyAlignment="1">
      <alignment vertical="center" wrapText="1"/>
    </xf>
    <xf numFmtId="0" fontId="3" fillId="6" borderId="73" xfId="0" applyFont="1" applyFill="1" applyBorder="1" applyAlignment="1">
      <alignment vertical="center" wrapText="1"/>
    </xf>
    <xf numFmtId="0" fontId="11" fillId="0" borderId="73" xfId="0" applyFont="1" applyBorder="1" applyAlignment="1">
      <alignment vertical="center" wrapText="1"/>
    </xf>
    <xf numFmtId="0" fontId="11" fillId="0" borderId="73" xfId="0" applyFont="1" applyBorder="1" applyAlignment="1">
      <alignment horizontal="left" vertical="center" wrapText="1"/>
    </xf>
    <xf numFmtId="0" fontId="58" fillId="0" borderId="74" xfId="0" applyFont="1" applyBorder="1" applyAlignment="1">
      <alignment horizontal="left" vertical="center"/>
    </xf>
    <xf numFmtId="0" fontId="77" fillId="0" borderId="46" xfId="0" applyFont="1" applyBorder="1" applyAlignment="1" applyProtection="1">
      <alignment horizontal="left" vertical="center"/>
      <protection locked="0"/>
    </xf>
    <xf numFmtId="0" fontId="78" fillId="0" borderId="16" xfId="0" applyFont="1" applyBorder="1" applyAlignment="1" applyProtection="1">
      <alignment horizontal="left" vertical="center" wrapText="1"/>
      <protection locked="0"/>
    </xf>
    <xf numFmtId="0" fontId="79" fillId="0" borderId="16" xfId="0" applyFont="1" applyBorder="1" applyAlignment="1" applyProtection="1">
      <alignment horizontal="left" vertical="center"/>
      <protection locked="0"/>
    </xf>
    <xf numFmtId="0" fontId="81" fillId="0" borderId="16" xfId="0" applyFont="1" applyBorder="1" applyAlignment="1" applyProtection="1">
      <alignment horizontal="left" vertical="center"/>
      <protection locked="0"/>
    </xf>
    <xf numFmtId="178" fontId="81" fillId="0" borderId="16" xfId="0" applyNumberFormat="1" applyFont="1" applyBorder="1" applyAlignment="1" applyProtection="1">
      <alignment horizontal="left" vertical="center"/>
      <protection locked="0"/>
    </xf>
    <xf numFmtId="177" fontId="81" fillId="0" borderId="16" xfId="0" applyNumberFormat="1" applyFont="1" applyBorder="1" applyAlignment="1" applyProtection="1">
      <alignment horizontal="left" vertical="center"/>
      <protection locked="0"/>
    </xf>
    <xf numFmtId="0" fontId="81" fillId="0" borderId="16" xfId="0" applyFont="1" applyBorder="1" applyAlignment="1" applyProtection="1">
      <alignment vertical="center"/>
      <protection locked="0"/>
    </xf>
    <xf numFmtId="0" fontId="81" fillId="0" borderId="16" xfId="0" applyFont="1" applyBorder="1" applyAlignment="1" applyProtection="1">
      <alignment horizontal="left" vertical="center" wrapText="1"/>
      <protection locked="0"/>
    </xf>
    <xf numFmtId="0" fontId="79" fillId="0" borderId="16" xfId="0" applyFont="1" applyBorder="1" applyAlignment="1" applyProtection="1">
      <alignment horizontal="left" vertical="center" wrapText="1"/>
      <protection locked="0"/>
    </xf>
    <xf numFmtId="0" fontId="81" fillId="0" borderId="32" xfId="0" applyFont="1" applyBorder="1" applyAlignment="1" applyProtection="1">
      <alignment horizontal="left" vertical="center"/>
      <protection locked="0"/>
    </xf>
    <xf numFmtId="0" fontId="16" fillId="0" borderId="75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58" fillId="0" borderId="76" xfId="0" applyFont="1" applyBorder="1" applyAlignment="1">
      <alignment horizontal="left" vertical="center"/>
    </xf>
    <xf numFmtId="0" fontId="79" fillId="0" borderId="16" xfId="0" applyFont="1" applyFill="1" applyBorder="1" applyAlignment="1" applyProtection="1">
      <alignment horizontal="left" vertical="center"/>
      <protection locked="0"/>
    </xf>
    <xf numFmtId="0" fontId="82" fillId="0" borderId="16" xfId="0" applyFont="1" applyFill="1" applyBorder="1" applyAlignment="1" applyProtection="1">
      <alignment horizontal="left" vertical="center"/>
      <protection locked="0"/>
    </xf>
    <xf numFmtId="180" fontId="82" fillId="0" borderId="16" xfId="0" applyNumberFormat="1" applyFont="1" applyFill="1" applyBorder="1" applyAlignment="1" applyProtection="1">
      <alignment horizontal="left" vertical="center"/>
      <protection locked="0"/>
    </xf>
    <xf numFmtId="179" fontId="82" fillId="0" borderId="16" xfId="0" applyNumberFormat="1" applyFont="1" applyFill="1" applyBorder="1" applyAlignment="1" applyProtection="1">
      <alignment horizontal="left" vertical="center"/>
      <protection locked="0"/>
    </xf>
    <xf numFmtId="178" fontId="82" fillId="0" borderId="16" xfId="0" applyNumberFormat="1" applyFont="1" applyFill="1" applyBorder="1" applyAlignment="1" applyProtection="1">
      <alignment horizontal="left" vertical="center"/>
      <protection locked="0"/>
    </xf>
    <xf numFmtId="177" fontId="82" fillId="0" borderId="16" xfId="0" applyNumberFormat="1" applyFont="1" applyFill="1" applyBorder="1" applyAlignment="1" applyProtection="1">
      <alignment horizontal="left" vertical="center"/>
      <protection locked="0"/>
    </xf>
    <xf numFmtId="0" fontId="82" fillId="0" borderId="16" xfId="0" applyFont="1" applyFill="1" applyBorder="1" applyAlignment="1" applyProtection="1">
      <alignment horizontal="left" vertical="center" wrapText="1"/>
      <protection locked="0"/>
    </xf>
    <xf numFmtId="0" fontId="82" fillId="2" borderId="16" xfId="0" applyFont="1" applyFill="1" applyBorder="1" applyAlignment="1" applyProtection="1">
      <alignment horizontal="left" vertical="center" wrapText="1"/>
      <protection locked="0"/>
    </xf>
    <xf numFmtId="0" fontId="83" fillId="0" borderId="16" xfId="0" applyFont="1" applyBorder="1" applyAlignment="1">
      <alignment vertical="center"/>
    </xf>
    <xf numFmtId="0" fontId="83" fillId="0" borderId="32" xfId="0" applyFont="1" applyBorder="1" applyAlignment="1">
      <alignment vertical="center"/>
    </xf>
    <xf numFmtId="0" fontId="82" fillId="2" borderId="16" xfId="0" applyFont="1" applyFill="1" applyBorder="1" applyAlignment="1" applyProtection="1">
      <alignment horizontal="left" vertical="center"/>
      <protection locked="0"/>
    </xf>
    <xf numFmtId="180" fontId="82" fillId="2" borderId="16" xfId="0" applyNumberFormat="1" applyFont="1" applyFill="1" applyBorder="1" applyAlignment="1" applyProtection="1">
      <alignment horizontal="left" vertical="center"/>
      <protection locked="0"/>
    </xf>
    <xf numFmtId="179" fontId="82" fillId="2" borderId="16" xfId="0" applyNumberFormat="1" applyFont="1" applyFill="1" applyBorder="1" applyAlignment="1" applyProtection="1">
      <alignment horizontal="left" vertical="center"/>
      <protection locked="0"/>
    </xf>
    <xf numFmtId="178" fontId="82" fillId="2" borderId="16" xfId="0" applyNumberFormat="1" applyFont="1" applyFill="1" applyBorder="1" applyAlignment="1" applyProtection="1">
      <alignment horizontal="left" vertical="center"/>
      <protection locked="0"/>
    </xf>
    <xf numFmtId="177" fontId="82" fillId="2" borderId="16" xfId="0" applyNumberFormat="1" applyFont="1" applyFill="1" applyBorder="1" applyAlignment="1" applyProtection="1">
      <alignment horizontal="left" vertical="center"/>
      <protection locked="0"/>
    </xf>
    <xf numFmtId="0" fontId="79" fillId="2" borderId="16" xfId="0" applyFont="1" applyFill="1" applyBorder="1" applyAlignment="1" applyProtection="1">
      <alignment horizontal="left" vertical="center"/>
      <protection locked="0"/>
    </xf>
    <xf numFmtId="0" fontId="82" fillId="0" borderId="16" xfId="0" applyFont="1" applyBorder="1" applyAlignment="1" applyProtection="1">
      <alignment horizontal="left" vertical="center"/>
      <protection locked="0"/>
    </xf>
    <xf numFmtId="0" fontId="79" fillId="0" borderId="62" xfId="0" applyFont="1" applyFill="1" applyBorder="1" applyAlignment="1" applyProtection="1">
      <alignment horizontal="left" vertical="center"/>
      <protection locked="0"/>
    </xf>
    <xf numFmtId="178" fontId="82" fillId="0" borderId="16" xfId="0" applyNumberFormat="1" applyFont="1" applyBorder="1" applyAlignment="1" applyProtection="1">
      <alignment horizontal="left" vertical="center"/>
      <protection locked="0"/>
    </xf>
    <xf numFmtId="177" fontId="82" fillId="0" borderId="16" xfId="0" applyNumberFormat="1" applyFont="1" applyBorder="1" applyAlignment="1" applyProtection="1">
      <alignment horizontal="left" vertical="center"/>
      <protection locked="0"/>
    </xf>
    <xf numFmtId="0" fontId="0" fillId="0" borderId="32" xfId="0" applyBorder="1"/>
    <xf numFmtId="0" fontId="0" fillId="0" borderId="46" xfId="0" applyBorder="1"/>
    <xf numFmtId="0" fontId="0" fillId="0" borderId="16" xfId="0" applyBorder="1"/>
    <xf numFmtId="0" fontId="79" fillId="0" borderId="77" xfId="0" applyFont="1" applyFill="1" applyBorder="1" applyAlignment="1">
      <alignment horizontal="left" vertical="center"/>
    </xf>
    <xf numFmtId="0" fontId="79" fillId="0" borderId="35" xfId="0" applyFont="1" applyFill="1" applyBorder="1" applyAlignment="1">
      <alignment horizontal="left" vertical="center"/>
    </xf>
    <xf numFmtId="180" fontId="79" fillId="0" borderId="35" xfId="0" applyNumberFormat="1" applyFont="1" applyBorder="1" applyAlignment="1">
      <alignment horizontal="left" vertical="center"/>
    </xf>
    <xf numFmtId="179" fontId="79" fillId="0" borderId="35" xfId="0" applyNumberFormat="1" applyFont="1" applyBorder="1" applyAlignment="1">
      <alignment horizontal="left" vertical="center"/>
    </xf>
    <xf numFmtId="0" fontId="83" fillId="0" borderId="35" xfId="0" applyFont="1" applyBorder="1"/>
    <xf numFmtId="178" fontId="83" fillId="0" borderId="35" xfId="0" applyNumberFormat="1" applyFont="1" applyBorder="1"/>
    <xf numFmtId="0" fontId="83" fillId="0" borderId="35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39" fillId="2" borderId="16" xfId="0" applyFont="1" applyFill="1" applyBorder="1"/>
    <xf numFmtId="0" fontId="85" fillId="0" borderId="16" xfId="0" applyFont="1" applyBorder="1" applyAlignment="1" applyProtection="1">
      <alignment horizontal="left" vertical="center"/>
      <protection locked="0"/>
    </xf>
    <xf numFmtId="178" fontId="85" fillId="0" borderId="16" xfId="0" applyNumberFormat="1" applyFont="1" applyBorder="1" applyAlignment="1" applyProtection="1">
      <alignment horizontal="left" vertical="center"/>
      <protection locked="0"/>
    </xf>
    <xf numFmtId="177" fontId="85" fillId="0" borderId="16" xfId="0" applyNumberFormat="1" applyFont="1" applyBorder="1" applyAlignment="1" applyProtection="1">
      <alignment horizontal="left" vertical="center"/>
      <protection locked="0"/>
    </xf>
    <xf numFmtId="0" fontId="0" fillId="2" borderId="46" xfId="0" applyFill="1" applyBorder="1"/>
    <xf numFmtId="0" fontId="0" fillId="2" borderId="16" xfId="0" applyFill="1" applyBorder="1"/>
    <xf numFmtId="0" fontId="85" fillId="2" borderId="16" xfId="0" applyFont="1" applyFill="1" applyBorder="1" applyAlignment="1" applyProtection="1">
      <alignment horizontal="left" vertical="center"/>
      <protection locked="0"/>
    </xf>
    <xf numFmtId="178" fontId="85" fillId="2" borderId="16" xfId="0" applyNumberFormat="1" applyFont="1" applyFill="1" applyBorder="1" applyAlignment="1" applyProtection="1">
      <alignment horizontal="left" vertical="center"/>
      <protection locked="0"/>
    </xf>
    <xf numFmtId="177" fontId="85" fillId="2" borderId="16" xfId="0" applyNumberFormat="1" applyFont="1" applyFill="1" applyBorder="1" applyAlignment="1" applyProtection="1">
      <alignment horizontal="left" vertical="center"/>
      <protection locked="0"/>
    </xf>
    <xf numFmtId="0" fontId="85" fillId="2" borderId="16" xfId="0" applyFont="1" applyFill="1" applyBorder="1" applyAlignment="1" applyProtection="1">
      <alignment horizontal="left" vertical="center" wrapText="1"/>
      <protection locked="0"/>
    </xf>
    <xf numFmtId="0" fontId="79" fillId="0" borderId="0" xfId="0" applyFont="1" applyFill="1" applyBorder="1" applyAlignment="1">
      <alignment horizontal="left" vertical="center"/>
    </xf>
    <xf numFmtId="180" fontId="79" fillId="0" borderId="0" xfId="0" applyNumberFormat="1" applyFont="1" applyBorder="1" applyAlignment="1">
      <alignment horizontal="left" vertical="center"/>
    </xf>
    <xf numFmtId="179" fontId="79" fillId="0" borderId="0" xfId="0" applyNumberFormat="1" applyFont="1" applyBorder="1" applyAlignment="1">
      <alignment horizontal="left" vertical="center"/>
    </xf>
    <xf numFmtId="0" fontId="83" fillId="0" borderId="0" xfId="0" applyFont="1" applyBorder="1"/>
    <xf numFmtId="178" fontId="83" fillId="0" borderId="0" xfId="0" applyNumberFormat="1" applyFont="1" applyBorder="1"/>
    <xf numFmtId="0" fontId="83" fillId="0" borderId="0" xfId="0" applyFont="1" applyBorder="1" applyAlignment="1">
      <alignment vertical="center"/>
    </xf>
    <xf numFmtId="0" fontId="84" fillId="2" borderId="16" xfId="0" applyFont="1" applyFill="1" applyBorder="1" applyAlignment="1">
      <alignment horizontal="left" vertical="center"/>
    </xf>
    <xf numFmtId="0" fontId="83" fillId="2" borderId="16" xfId="0" applyFont="1" applyFill="1" applyBorder="1" applyAlignment="1">
      <alignment horizontal="left" vertical="center"/>
    </xf>
    <xf numFmtId="2" fontId="83" fillId="2" borderId="16" xfId="0" applyNumberFormat="1" applyFont="1" applyFill="1" applyBorder="1" applyAlignment="1">
      <alignment horizontal="left" vertical="center"/>
    </xf>
    <xf numFmtId="178" fontId="83" fillId="2" borderId="16" xfId="0" applyNumberFormat="1" applyFont="1" applyFill="1" applyBorder="1" applyAlignment="1">
      <alignment horizontal="left" vertical="center"/>
    </xf>
    <xf numFmtId="20" fontId="83" fillId="2" borderId="16" xfId="0" applyNumberFormat="1" applyFont="1" applyFill="1" applyBorder="1" applyAlignment="1">
      <alignment horizontal="left" vertical="center"/>
    </xf>
    <xf numFmtId="0" fontId="83" fillId="2" borderId="16" xfId="0" applyFont="1" applyFill="1" applyBorder="1" applyAlignment="1">
      <alignment horizontal="left" vertical="center" wrapText="1"/>
    </xf>
    <xf numFmtId="0" fontId="3" fillId="0" borderId="73" xfId="0" applyFont="1" applyBorder="1" applyAlignment="1">
      <alignment vertical="center"/>
    </xf>
    <xf numFmtId="0" fontId="3" fillId="2" borderId="16" xfId="0" applyFont="1" applyFill="1" applyBorder="1" applyAlignment="1">
      <alignment horizontal="left"/>
    </xf>
    <xf numFmtId="0" fontId="0" fillId="0" borderId="48" xfId="0" applyBorder="1"/>
    <xf numFmtId="0" fontId="79" fillId="0" borderId="56" xfId="0" applyFont="1" applyFill="1" applyBorder="1" applyAlignment="1" applyProtection="1">
      <alignment horizontal="left" vertical="center"/>
      <protection locked="0"/>
    </xf>
    <xf numFmtId="0" fontId="82" fillId="0" borderId="17" xfId="0" applyFont="1" applyFill="1" applyBorder="1" applyAlignment="1" applyProtection="1">
      <alignment horizontal="left" vertical="center"/>
      <protection locked="0"/>
    </xf>
    <xf numFmtId="180" fontId="82" fillId="0" borderId="17" xfId="0" applyNumberFormat="1" applyFont="1" applyFill="1" applyBorder="1" applyAlignment="1" applyProtection="1">
      <alignment horizontal="left" vertical="center"/>
      <protection locked="0"/>
    </xf>
    <xf numFmtId="179" fontId="82" fillId="0" borderId="17" xfId="0" applyNumberFormat="1" applyFont="1" applyFill="1" applyBorder="1" applyAlignment="1" applyProtection="1">
      <alignment horizontal="left" vertical="center"/>
      <protection locked="0"/>
    </xf>
    <xf numFmtId="178" fontId="82" fillId="0" borderId="17" xfId="0" applyNumberFormat="1" applyFont="1" applyFill="1" applyBorder="1" applyAlignment="1" applyProtection="1">
      <alignment horizontal="left" vertical="center"/>
      <protection locked="0"/>
    </xf>
    <xf numFmtId="177" fontId="82" fillId="0" borderId="17" xfId="0" applyNumberFormat="1" applyFont="1" applyFill="1" applyBorder="1" applyAlignment="1" applyProtection="1">
      <alignment horizontal="left" vertical="center"/>
      <protection locked="0"/>
    </xf>
    <xf numFmtId="0" fontId="82" fillId="0" borderId="17" xfId="0" applyFont="1" applyFill="1" applyBorder="1" applyAlignment="1" applyProtection="1">
      <alignment horizontal="left" vertical="center" wrapText="1"/>
      <protection locked="0"/>
    </xf>
    <xf numFmtId="0" fontId="0" fillId="2" borderId="17" xfId="0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0" fillId="0" borderId="17" xfId="0" applyBorder="1"/>
    <xf numFmtId="0" fontId="79" fillId="6" borderId="16" xfId="0" applyFont="1" applyFill="1" applyBorder="1" applyAlignment="1" applyProtection="1">
      <alignment horizontal="left" vertical="center"/>
      <protection locked="0"/>
    </xf>
    <xf numFmtId="0" fontId="81" fillId="2" borderId="56" xfId="0" applyFont="1" applyFill="1" applyBorder="1" applyAlignment="1" applyProtection="1">
      <alignment horizontal="left" vertical="center"/>
      <protection locked="0"/>
    </xf>
    <xf numFmtId="0" fontId="85" fillId="0" borderId="17" xfId="0" applyFont="1" applyBorder="1" applyAlignment="1" applyProtection="1">
      <alignment horizontal="left" vertical="center"/>
      <protection locked="0"/>
    </xf>
    <xf numFmtId="0" fontId="36" fillId="17" borderId="16" xfId="0" applyFont="1" applyFill="1" applyBorder="1" applyAlignment="1">
      <alignment horizontal="center" vertical="center" wrapText="1"/>
    </xf>
    <xf numFmtId="0" fontId="86" fillId="0" borderId="19" xfId="0" applyFont="1" applyFill="1" applyBorder="1" applyAlignment="1">
      <alignment horizontal="left" vertical="center" wrapText="1"/>
    </xf>
    <xf numFmtId="0" fontId="46" fillId="0" borderId="19" xfId="0" applyFont="1" applyFill="1" applyBorder="1" applyAlignment="1">
      <alignment horizontal="left" vertical="center" wrapText="1"/>
    </xf>
    <xf numFmtId="0" fontId="43" fillId="0" borderId="19" xfId="0" applyNumberFormat="1" applyFont="1" applyFill="1" applyBorder="1" applyAlignment="1">
      <alignment horizontal="left" vertical="center" wrapText="1"/>
    </xf>
    <xf numFmtId="0" fontId="19" fillId="2" borderId="10" xfId="0" applyFont="1" applyFill="1" applyBorder="1"/>
    <xf numFmtId="0" fontId="2" fillId="2" borderId="0" xfId="0" applyFont="1" applyFill="1" applyBorder="1" applyAlignment="1">
      <alignment horizontal="left"/>
    </xf>
    <xf numFmtId="0" fontId="10" fillId="13" borderId="8" xfId="0" applyFont="1" applyFill="1" applyBorder="1" applyAlignment="1">
      <alignment horizontal="left"/>
    </xf>
    <xf numFmtId="176" fontId="30" fillId="14" borderId="11" xfId="0" applyNumberFormat="1" applyFont="1" applyFill="1" applyBorder="1" applyAlignment="1">
      <alignment horizontal="center" vertical="center"/>
    </xf>
    <xf numFmtId="176" fontId="30" fillId="14" borderId="10" xfId="0" applyNumberFormat="1" applyFont="1" applyFill="1" applyBorder="1" applyAlignment="1">
      <alignment horizontal="center" vertical="center"/>
    </xf>
    <xf numFmtId="176" fontId="30" fillId="14" borderId="12" xfId="0" applyNumberFormat="1" applyFont="1" applyFill="1" applyBorder="1" applyAlignment="1">
      <alignment horizontal="center" vertical="center"/>
    </xf>
    <xf numFmtId="0" fontId="30" fillId="6" borderId="13" xfId="0" applyFont="1" applyFill="1" applyBorder="1" applyAlignment="1">
      <alignment horizontal="center" vertical="center"/>
    </xf>
    <xf numFmtId="0" fontId="30" fillId="6" borderId="14" xfId="0" applyFont="1" applyFill="1" applyBorder="1" applyAlignment="1">
      <alignment horizontal="center" vertical="center"/>
    </xf>
    <xf numFmtId="0" fontId="30" fillId="6" borderId="1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</cellXfs>
  <cellStyles count="43">
    <cellStyle name="Hyperlink 2" xfId="1"/>
    <cellStyle name="Hyperlink 3" xfId="2"/>
    <cellStyle name="Normal 10" xfId="3"/>
    <cellStyle name="Normal 10 10 2" xfId="4"/>
    <cellStyle name="Normal 11" xfId="5"/>
    <cellStyle name="Normal 118" xfId="33"/>
    <cellStyle name="Normal 12" xfId="6"/>
    <cellStyle name="Normal 13" xfId="7"/>
    <cellStyle name="Normal 14" xfId="31"/>
    <cellStyle name="Normal 15" xfId="8"/>
    <cellStyle name="Normal 16" xfId="9"/>
    <cellStyle name="Normal 17" xfId="10"/>
    <cellStyle name="Normal 18" xfId="11"/>
    <cellStyle name="Normal 183" xfId="34"/>
    <cellStyle name="Normal 2" xfId="12"/>
    <cellStyle name="Normal 2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3" xfId="23"/>
    <cellStyle name="Normal 32" xfId="24"/>
    <cellStyle name="Normal 37" xfId="32"/>
    <cellStyle name="Normal 4" xfId="25"/>
    <cellStyle name="Normal 5" xfId="26"/>
    <cellStyle name="Normal 579" xfId="37"/>
    <cellStyle name="Normal 6" xfId="27"/>
    <cellStyle name="Normal 7" xfId="28"/>
    <cellStyle name="Normal 747" xfId="42"/>
    <cellStyle name="Normal 783" xfId="39"/>
    <cellStyle name="Normal 8" xfId="29"/>
    <cellStyle name="Normal 866" xfId="41"/>
    <cellStyle name="Normal 886" xfId="36"/>
    <cellStyle name="Normal 887" xfId="38"/>
    <cellStyle name="Normal 888" xfId="40"/>
    <cellStyle name="Normal 9" xfId="30"/>
    <cellStyle name="常规_Sheet1 2" xfId="35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usernames" Target="revisions/userNames.xml"/><Relationship Id="rId21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revisions/_rels/revisionHeaders.xml.rels><?xml version="1.0" encoding="UTF-8" standalone="yes"?>
<Relationships xmlns="http://schemas.openxmlformats.org/package/2006/relationships"><Relationship Id="rId7" Type="http://schemas.openxmlformats.org/officeDocument/2006/relationships/revisionLog" Target="revisionLog7.xml"/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3776C5A-A8CB-F540-A613-FE35C0AA2B1D}" diskRevisions="1" revisionId="17" version="2" keepChangeHistory="0" preserveHistory="0">
  <header guid="{49577FDA-B939-4296-96C1-B6DB227DB5C7}" dateTime="2017-04-21T19:03:59" maxSheetId="16" userName="Frances Lee" r:id="rId7" minRId="10" maxRId="1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3776C5A-A8CB-F540-A613-FE35C0AA2B1D}" dateTime="2017-04-21T19:25:43" maxSheetId="16" userName="Sean Lu" r:id="rId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8">
    <oc r="K19" t="inlineStr">
      <is>
        <t>客人跟导游说他们4/22 有事不参团。</t>
      </is>
    </oc>
    <nc r="K19" t="inlineStr">
      <is>
        <t>客人跟导游说他们4/22 有事不参团？ 已让他们联络代理</t>
      </is>
    </nc>
  </rcc>
  <rfmt sheetId="8" sqref="K19">
    <dxf>
      <fill>
        <patternFill patternType="solid">
          <bgColor rgb="FFFF0000"/>
        </patternFill>
      </fill>
    </dxf>
  </rfmt>
  <rcc rId="11" sId="8">
    <oc r="N2">
      <v>55</v>
    </oc>
    <nc r="N2">
      <v>56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4" customView="1" name="Z_8703E168_20B9_AD4D_881A_BB43946825F8_.wvu.PrintArea" hidden="1" oldHidden="1">
    <formula>'DC#1'!$A$1:$P$28</formula>
  </rdn>
  <rdn rId="0" localSheetId="5" customView="1" name="Z_8703E168_20B9_AD4D_881A_BB43946825F8_.wvu.PrintArea" hidden="1" oldHidden="1">
    <formula>'DC#2'!$A$1:$P$18</formula>
  </rdn>
  <rdn rId="0" localSheetId="6" customView="1" name="Z_8703E168_20B9_AD4D_881A_BB43946825F8_.wvu.PrintArea" hidden="1" oldHidden="1">
    <formula>'DS#3'!$A$1:$P$31</formula>
  </rdn>
  <rdn rId="0" localSheetId="8" customView="1" name="Z_8703E168_20B9_AD4D_881A_BB43946825F8_.wvu.PrintArea" hidden="1" oldHidden="1">
    <formula>'NF#1'!$A$1:$T$31</formula>
  </rdn>
  <rdn rId="0" localSheetId="8" customView="1" name="Z_8703E168_20B9_AD4D_881A_BB43946825F8_.wvu.FilterData" hidden="1" oldHidden="1">
    <formula>'NF#1'!$G$1:$G$31</formula>
  </rdn>
  <rdn rId="0" localSheetId="11" customView="1" name="Z_8703E168_20B9_AD4D_881A_BB43946825F8_.wvu.PrintArea" hidden="1" oldHidden="1">
    <formula>'NT#4'!$A$1:$R$22</formula>
  </rdn>
  <rcv guid="{8703E168-20B9-AD4D-881A-BB43946825F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1"/>
  <sheetViews>
    <sheetView zoomScale="80" zoomScaleNormal="80" zoomScalePageLayoutView="80" workbookViewId="0">
      <selection activeCell="C11" sqref="C11"/>
    </sheetView>
  </sheetViews>
  <sheetFormatPr baseColWidth="10" defaultColWidth="8.83203125" defaultRowHeight="33" customHeight="1" x14ac:dyDescent="0"/>
  <cols>
    <col min="1" max="1" width="16.5" style="140" customWidth="1"/>
    <col min="2" max="2" width="33.83203125" style="396" customWidth="1"/>
    <col min="3" max="3" width="32.5" style="140" customWidth="1"/>
    <col min="4" max="4" width="76.6640625" style="140" customWidth="1"/>
    <col min="5" max="5" width="8.83203125" style="396"/>
    <col min="6" max="6" width="25" style="140" customWidth="1"/>
    <col min="7" max="7" width="6.5" style="140" customWidth="1"/>
    <col min="8" max="8" width="25.5" style="140" customWidth="1"/>
    <col min="9" max="9" width="58.5" style="397" customWidth="1"/>
    <col min="10" max="10" width="22" style="398" bestFit="1" customWidth="1"/>
    <col min="11" max="11" width="56" style="397" customWidth="1"/>
    <col min="12" max="16384" width="8.83203125" style="140"/>
  </cols>
  <sheetData>
    <row r="1" spans="1:11" ht="33" customHeight="1">
      <c r="A1" s="728" t="s">
        <v>498</v>
      </c>
      <c r="B1" s="729"/>
      <c r="C1" s="729"/>
      <c r="D1" s="729"/>
      <c r="E1" s="729"/>
      <c r="F1" s="729"/>
      <c r="G1" s="729"/>
      <c r="H1" s="729"/>
      <c r="I1" s="729"/>
      <c r="J1" s="729"/>
      <c r="K1" s="730"/>
    </row>
    <row r="2" spans="1:11" ht="46.5" customHeight="1" thickBot="1">
      <c r="A2" s="731" t="s">
        <v>499</v>
      </c>
      <c r="B2" s="732"/>
      <c r="C2" s="732"/>
      <c r="D2" s="732"/>
      <c r="E2" s="732"/>
      <c r="F2" s="732"/>
      <c r="G2" s="732"/>
      <c r="H2" s="732"/>
      <c r="I2" s="732"/>
      <c r="J2" s="732"/>
      <c r="K2" s="733"/>
    </row>
    <row r="3" spans="1:11" s="145" customFormat="1" ht="33" customHeight="1">
      <c r="A3" s="141" t="s">
        <v>500</v>
      </c>
      <c r="B3" s="142" t="s">
        <v>501</v>
      </c>
      <c r="C3" s="141" t="s">
        <v>502</v>
      </c>
      <c r="D3" s="141" t="s">
        <v>503</v>
      </c>
      <c r="E3" s="142" t="s">
        <v>504</v>
      </c>
      <c r="F3" s="141" t="s">
        <v>505</v>
      </c>
      <c r="G3" s="141" t="s">
        <v>506</v>
      </c>
      <c r="H3" s="141" t="s">
        <v>507</v>
      </c>
      <c r="I3" s="143" t="s">
        <v>999</v>
      </c>
      <c r="J3" s="144" t="s">
        <v>508</v>
      </c>
      <c r="K3" s="143" t="s">
        <v>1000</v>
      </c>
    </row>
    <row r="4" spans="1:11" ht="33" customHeight="1">
      <c r="A4" s="146" t="s">
        <v>509</v>
      </c>
      <c r="B4" s="147" t="s">
        <v>510</v>
      </c>
      <c r="C4" s="148" t="s">
        <v>511</v>
      </c>
      <c r="D4" s="148" t="s">
        <v>512</v>
      </c>
      <c r="E4" s="149">
        <v>2</v>
      </c>
      <c r="F4" s="150" t="s">
        <v>513</v>
      </c>
      <c r="G4" s="721" t="s">
        <v>35</v>
      </c>
      <c r="H4" s="151" t="s">
        <v>514</v>
      </c>
      <c r="I4" s="152" t="s">
        <v>515</v>
      </c>
      <c r="J4" s="153" t="s">
        <v>516</v>
      </c>
      <c r="K4" s="154" t="s">
        <v>517</v>
      </c>
    </row>
    <row r="5" spans="1:11" ht="33" customHeight="1">
      <c r="A5" s="146" t="s">
        <v>509</v>
      </c>
      <c r="B5" s="148"/>
      <c r="C5" s="148"/>
      <c r="D5" s="148"/>
      <c r="E5" s="149"/>
      <c r="F5" s="155" t="s">
        <v>518</v>
      </c>
      <c r="G5" s="156" t="s">
        <v>257</v>
      </c>
      <c r="H5" s="157" t="s">
        <v>519</v>
      </c>
      <c r="I5" s="152"/>
      <c r="J5" s="153"/>
      <c r="K5" s="154" t="s">
        <v>517</v>
      </c>
    </row>
    <row r="6" spans="1:11" ht="33" customHeight="1">
      <c r="A6" s="146" t="s">
        <v>509</v>
      </c>
      <c r="B6" s="147" t="s">
        <v>520</v>
      </c>
      <c r="C6" s="158" t="s">
        <v>521</v>
      </c>
      <c r="D6" s="148" t="s">
        <v>522</v>
      </c>
      <c r="E6" s="149">
        <v>2</v>
      </c>
      <c r="F6" s="159" t="s">
        <v>523</v>
      </c>
      <c r="G6" s="160" t="s">
        <v>35</v>
      </c>
      <c r="H6" s="161" t="s">
        <v>524</v>
      </c>
      <c r="I6" s="152" t="s">
        <v>525</v>
      </c>
      <c r="J6" s="153"/>
      <c r="K6" s="154" t="s">
        <v>517</v>
      </c>
    </row>
    <row r="7" spans="1:11" ht="33" customHeight="1">
      <c r="A7" s="146" t="s">
        <v>509</v>
      </c>
      <c r="B7" s="148" t="s">
        <v>21</v>
      </c>
      <c r="C7" s="148" t="s">
        <v>526</v>
      </c>
      <c r="D7" s="148" t="s">
        <v>527</v>
      </c>
      <c r="E7" s="149">
        <v>2</v>
      </c>
      <c r="F7" s="162" t="s">
        <v>528</v>
      </c>
      <c r="G7" s="163" t="s">
        <v>231</v>
      </c>
      <c r="H7" s="164" t="s">
        <v>529</v>
      </c>
      <c r="I7" s="152" t="s">
        <v>530</v>
      </c>
      <c r="J7" s="153"/>
      <c r="K7" s="154" t="s">
        <v>517</v>
      </c>
    </row>
    <row r="8" spans="1:11" ht="33" customHeight="1">
      <c r="A8" s="146" t="s">
        <v>509</v>
      </c>
      <c r="B8" s="147" t="s">
        <v>510</v>
      </c>
      <c r="C8" s="148" t="s">
        <v>531</v>
      </c>
      <c r="D8" s="148" t="s">
        <v>532</v>
      </c>
      <c r="E8" s="149">
        <v>2</v>
      </c>
      <c r="F8" s="162" t="s">
        <v>533</v>
      </c>
      <c r="G8" s="164" t="s">
        <v>212</v>
      </c>
      <c r="H8" s="164" t="s">
        <v>534</v>
      </c>
      <c r="I8" s="152" t="s">
        <v>535</v>
      </c>
      <c r="J8" s="153"/>
      <c r="K8" s="165"/>
    </row>
    <row r="9" spans="1:11" ht="33" customHeight="1">
      <c r="A9" s="146" t="s">
        <v>509</v>
      </c>
      <c r="B9" s="148" t="s">
        <v>21</v>
      </c>
      <c r="C9" s="166" t="s">
        <v>536</v>
      </c>
      <c r="D9" s="148" t="s">
        <v>537</v>
      </c>
      <c r="E9" s="149">
        <v>2</v>
      </c>
      <c r="F9" s="167" t="s">
        <v>538</v>
      </c>
      <c r="G9" s="168" t="s">
        <v>212</v>
      </c>
      <c r="H9" s="168" t="s">
        <v>539</v>
      </c>
      <c r="I9" s="169" t="s">
        <v>540</v>
      </c>
      <c r="J9" s="170"/>
      <c r="K9" s="171"/>
    </row>
    <row r="10" spans="1:11" ht="33" customHeight="1">
      <c r="A10" s="146" t="s">
        <v>509</v>
      </c>
      <c r="B10" s="148" t="s">
        <v>21</v>
      </c>
      <c r="C10" s="166" t="s">
        <v>541</v>
      </c>
      <c r="D10" s="148" t="s">
        <v>542</v>
      </c>
      <c r="E10" s="149">
        <v>2</v>
      </c>
      <c r="F10" s="172" t="s">
        <v>543</v>
      </c>
      <c r="G10" s="168" t="s">
        <v>21</v>
      </c>
      <c r="H10" s="173" t="s">
        <v>544</v>
      </c>
      <c r="I10" s="169" t="s">
        <v>545</v>
      </c>
      <c r="J10" s="170"/>
      <c r="K10" s="171"/>
    </row>
    <row r="11" spans="1:11" ht="33" customHeight="1">
      <c r="A11" s="146" t="s">
        <v>509</v>
      </c>
      <c r="B11" s="174" t="s">
        <v>546</v>
      </c>
      <c r="C11" s="166" t="s">
        <v>547</v>
      </c>
      <c r="D11" s="148" t="s">
        <v>548</v>
      </c>
      <c r="E11" s="149">
        <v>2</v>
      </c>
      <c r="F11" s="175" t="s">
        <v>549</v>
      </c>
      <c r="G11" s="164" t="s">
        <v>35</v>
      </c>
      <c r="H11" s="164" t="s">
        <v>550</v>
      </c>
      <c r="I11" s="169" t="s">
        <v>551</v>
      </c>
      <c r="J11" s="176" t="s">
        <v>245</v>
      </c>
      <c r="K11" s="177" t="s">
        <v>552</v>
      </c>
    </row>
    <row r="12" spans="1:11" ht="33" customHeight="1">
      <c r="A12" s="146" t="s">
        <v>509</v>
      </c>
      <c r="B12" s="148" t="s">
        <v>21</v>
      </c>
      <c r="C12" s="166" t="s">
        <v>553</v>
      </c>
      <c r="D12" s="148" t="s">
        <v>554</v>
      </c>
      <c r="E12" s="149">
        <v>2</v>
      </c>
      <c r="F12" s="162" t="s">
        <v>555</v>
      </c>
      <c r="G12" s="163" t="s">
        <v>231</v>
      </c>
      <c r="H12" s="164" t="s">
        <v>556</v>
      </c>
      <c r="I12" s="169" t="s">
        <v>557</v>
      </c>
      <c r="J12" s="153"/>
      <c r="K12" s="154" t="s">
        <v>517</v>
      </c>
    </row>
    <row r="13" spans="1:11" ht="33" customHeight="1">
      <c r="A13" s="146" t="s">
        <v>509</v>
      </c>
      <c r="B13" s="178"/>
      <c r="C13" s="166"/>
      <c r="D13" s="148"/>
      <c r="E13" s="149"/>
      <c r="I13" s="152"/>
      <c r="J13" s="153"/>
      <c r="K13" s="165"/>
    </row>
    <row r="14" spans="1:11" ht="33" customHeight="1">
      <c r="A14" s="146" t="s">
        <v>509</v>
      </c>
      <c r="B14" s="179"/>
      <c r="C14" s="180" t="s">
        <v>558</v>
      </c>
      <c r="D14" s="148" t="s">
        <v>559</v>
      </c>
      <c r="E14" s="149">
        <v>1</v>
      </c>
      <c r="F14" s="181"/>
      <c r="G14" s="181"/>
      <c r="H14" s="181"/>
      <c r="I14" s="152"/>
      <c r="J14" s="153"/>
      <c r="K14" s="165"/>
    </row>
    <row r="15" spans="1:11" ht="33" customHeight="1">
      <c r="A15" s="146" t="s">
        <v>509</v>
      </c>
      <c r="B15" s="178"/>
      <c r="C15" s="166" t="s">
        <v>560</v>
      </c>
      <c r="D15" s="148" t="s">
        <v>561</v>
      </c>
      <c r="E15" s="149">
        <v>1</v>
      </c>
      <c r="F15" s="181" t="s">
        <v>562</v>
      </c>
      <c r="G15" s="182" t="s">
        <v>35</v>
      </c>
      <c r="H15" s="182" t="s">
        <v>563</v>
      </c>
      <c r="I15" s="152"/>
      <c r="J15" s="153"/>
      <c r="K15" s="165"/>
    </row>
    <row r="16" spans="1:11" ht="33" customHeight="1">
      <c r="A16" s="146" t="s">
        <v>509</v>
      </c>
      <c r="B16" s="179"/>
      <c r="C16" s="183"/>
      <c r="D16" s="181"/>
      <c r="E16" s="149"/>
      <c r="F16" s="181"/>
      <c r="G16" s="181"/>
      <c r="H16" s="181"/>
      <c r="I16" s="152"/>
      <c r="J16" s="153"/>
      <c r="K16" s="165"/>
    </row>
    <row r="17" spans="1:11" ht="33" customHeight="1" thickBot="1">
      <c r="A17" s="184" t="s">
        <v>509</v>
      </c>
      <c r="B17" s="185"/>
      <c r="C17" s="186"/>
      <c r="D17" s="187"/>
      <c r="E17" s="188"/>
      <c r="F17" s="187"/>
      <c r="G17" s="187"/>
      <c r="H17" s="187"/>
      <c r="I17" s="189"/>
      <c r="J17" s="190"/>
      <c r="K17" s="191"/>
    </row>
    <row r="18" spans="1:11" ht="33" customHeight="1">
      <c r="A18" s="192" t="s">
        <v>564</v>
      </c>
      <c r="B18" s="193"/>
      <c r="C18" s="194" t="s">
        <v>62</v>
      </c>
      <c r="D18" s="148" t="s">
        <v>565</v>
      </c>
      <c r="E18" s="195">
        <v>1</v>
      </c>
      <c r="F18" s="196" t="s">
        <v>566</v>
      </c>
      <c r="G18" s="182" t="s">
        <v>35</v>
      </c>
      <c r="H18" s="182" t="s">
        <v>567</v>
      </c>
      <c r="I18" s="197"/>
      <c r="J18" s="198"/>
      <c r="K18" s="199"/>
    </row>
    <row r="19" spans="1:11" ht="33" customHeight="1">
      <c r="A19" s="146" t="s">
        <v>564</v>
      </c>
      <c r="B19" s="200"/>
      <c r="C19" s="148" t="s">
        <v>568</v>
      </c>
      <c r="D19" s="148" t="s">
        <v>561</v>
      </c>
      <c r="E19" s="149">
        <v>1</v>
      </c>
      <c r="F19" s="181" t="s">
        <v>562</v>
      </c>
      <c r="G19" s="182" t="s">
        <v>35</v>
      </c>
      <c r="H19" s="182" t="s">
        <v>563</v>
      </c>
      <c r="I19" s="152"/>
      <c r="J19" s="153" t="s">
        <v>569</v>
      </c>
      <c r="K19" s="165"/>
    </row>
    <row r="20" spans="1:11" ht="33" customHeight="1">
      <c r="A20" s="146" t="s">
        <v>564</v>
      </c>
      <c r="B20" s="200" t="s">
        <v>570</v>
      </c>
      <c r="C20" s="148" t="s">
        <v>571</v>
      </c>
      <c r="D20" s="148" t="s">
        <v>572</v>
      </c>
      <c r="E20" s="149">
        <v>1</v>
      </c>
      <c r="F20" s="181" t="s">
        <v>573</v>
      </c>
      <c r="G20" s="201" t="s">
        <v>35</v>
      </c>
      <c r="H20" s="201" t="s">
        <v>574</v>
      </c>
      <c r="I20" s="152"/>
      <c r="J20" s="153"/>
      <c r="K20" s="165"/>
    </row>
    <row r="21" spans="1:11" ht="33" customHeight="1">
      <c r="A21" s="146" t="s">
        <v>564</v>
      </c>
      <c r="B21" s="200" t="s">
        <v>575</v>
      </c>
      <c r="C21" s="148" t="s">
        <v>576</v>
      </c>
      <c r="D21" s="148" t="s">
        <v>577</v>
      </c>
      <c r="E21" s="149">
        <v>5</v>
      </c>
      <c r="F21" s="181" t="s">
        <v>578</v>
      </c>
      <c r="G21" s="182" t="s">
        <v>35</v>
      </c>
      <c r="H21" s="202" t="s">
        <v>579</v>
      </c>
      <c r="I21" s="152"/>
      <c r="J21" s="153" t="s">
        <v>580</v>
      </c>
      <c r="K21" s="165"/>
    </row>
    <row r="22" spans="1:11" ht="33" customHeight="1">
      <c r="A22" s="146" t="s">
        <v>564</v>
      </c>
      <c r="B22" s="200" t="s">
        <v>581</v>
      </c>
      <c r="C22" s="148" t="s">
        <v>582</v>
      </c>
      <c r="D22" s="148" t="s">
        <v>583</v>
      </c>
      <c r="E22" s="149">
        <v>5</v>
      </c>
      <c r="F22" s="181" t="s">
        <v>584</v>
      </c>
      <c r="G22" s="203" t="s">
        <v>585</v>
      </c>
      <c r="H22" s="203" t="s">
        <v>586</v>
      </c>
      <c r="I22" s="152"/>
      <c r="J22" s="153" t="s">
        <v>587</v>
      </c>
      <c r="K22" s="165"/>
    </row>
    <row r="23" spans="1:11" ht="33" customHeight="1">
      <c r="A23" s="146" t="s">
        <v>564</v>
      </c>
      <c r="B23" s="200"/>
      <c r="C23" s="148" t="s">
        <v>588</v>
      </c>
      <c r="D23" s="148" t="s">
        <v>589</v>
      </c>
      <c r="E23" s="149">
        <v>1</v>
      </c>
      <c r="F23" s="181" t="s">
        <v>590</v>
      </c>
      <c r="G23" s="182" t="s">
        <v>35</v>
      </c>
      <c r="H23" s="182" t="s">
        <v>591</v>
      </c>
      <c r="I23" s="152"/>
      <c r="J23" s="153" t="s">
        <v>592</v>
      </c>
      <c r="K23" s="165"/>
    </row>
    <row r="24" spans="1:11" ht="33" customHeight="1">
      <c r="A24" s="146" t="s">
        <v>564</v>
      </c>
      <c r="B24" s="200"/>
      <c r="C24" s="148"/>
      <c r="D24" s="181"/>
      <c r="E24" s="149"/>
      <c r="F24" s="181"/>
      <c r="G24" s="181"/>
      <c r="H24" s="181"/>
      <c r="I24" s="152"/>
      <c r="J24" s="153"/>
      <c r="K24" s="165"/>
    </row>
    <row r="25" spans="1:11" ht="33" customHeight="1">
      <c r="A25" s="146" t="s">
        <v>564</v>
      </c>
      <c r="B25" s="200"/>
      <c r="C25" s="148"/>
      <c r="D25" s="181"/>
      <c r="E25" s="149"/>
      <c r="F25" s="181"/>
      <c r="G25" s="181"/>
      <c r="H25" s="181"/>
      <c r="I25" s="152"/>
      <c r="J25" s="153"/>
      <c r="K25" s="165"/>
    </row>
    <row r="26" spans="1:11" ht="33" customHeight="1">
      <c r="A26" s="146" t="s">
        <v>564</v>
      </c>
      <c r="B26" s="200"/>
      <c r="C26" s="148"/>
      <c r="D26" s="181"/>
      <c r="E26" s="149"/>
      <c r="F26" s="181"/>
      <c r="G26" s="181"/>
      <c r="H26" s="181"/>
      <c r="I26" s="152"/>
      <c r="J26" s="153"/>
      <c r="K26" s="165"/>
    </row>
    <row r="27" spans="1:11" ht="33" customHeight="1">
      <c r="A27" s="146" t="s">
        <v>564</v>
      </c>
      <c r="B27" s="200"/>
      <c r="C27" s="148"/>
      <c r="D27" s="181"/>
      <c r="E27" s="149"/>
      <c r="F27" s="181"/>
      <c r="G27" s="181"/>
      <c r="H27" s="181"/>
      <c r="I27" s="152"/>
      <c r="J27" s="153"/>
      <c r="K27" s="165"/>
    </row>
    <row r="28" spans="1:11" ht="33" customHeight="1">
      <c r="A28" s="146" t="s">
        <v>593</v>
      </c>
      <c r="B28" s="204"/>
      <c r="C28" s="205" t="s">
        <v>594</v>
      </c>
      <c r="D28" s="148" t="s">
        <v>595</v>
      </c>
      <c r="E28" s="206">
        <v>3</v>
      </c>
      <c r="F28" s="207" t="s">
        <v>596</v>
      </c>
      <c r="G28" s="207" t="s">
        <v>593</v>
      </c>
      <c r="H28" s="207" t="s">
        <v>597</v>
      </c>
      <c r="I28" s="208"/>
      <c r="J28" s="170"/>
      <c r="K28" s="171"/>
    </row>
    <row r="29" spans="1:11" ht="33" customHeight="1" thickBot="1">
      <c r="A29" s="184" t="s">
        <v>593</v>
      </c>
      <c r="B29" s="209"/>
      <c r="C29" s="186" t="s">
        <v>598</v>
      </c>
      <c r="D29" s="148" t="s">
        <v>595</v>
      </c>
      <c r="E29" s="188">
        <v>3</v>
      </c>
      <c r="F29" s="187" t="s">
        <v>599</v>
      </c>
      <c r="G29" s="187" t="s">
        <v>593</v>
      </c>
      <c r="H29" s="187" t="s">
        <v>600</v>
      </c>
      <c r="I29" s="189"/>
      <c r="J29" s="190"/>
      <c r="K29" s="191"/>
    </row>
    <row r="30" spans="1:11" ht="33" customHeight="1">
      <c r="A30" s="192" t="s">
        <v>601</v>
      </c>
      <c r="B30" s="195"/>
      <c r="C30" s="194" t="s">
        <v>602</v>
      </c>
      <c r="D30" s="148" t="s">
        <v>603</v>
      </c>
      <c r="E30" s="195">
        <v>1</v>
      </c>
      <c r="F30" s="196" t="s">
        <v>604</v>
      </c>
      <c r="G30" s="196" t="s">
        <v>605</v>
      </c>
      <c r="H30" s="196" t="s">
        <v>604</v>
      </c>
      <c r="I30" s="197" t="s">
        <v>606</v>
      </c>
      <c r="J30" s="210" t="s">
        <v>607</v>
      </c>
      <c r="K30" s="199" t="s">
        <v>608</v>
      </c>
    </row>
    <row r="31" spans="1:11" ht="33" customHeight="1">
      <c r="A31" s="146" t="s">
        <v>601</v>
      </c>
      <c r="B31" s="149"/>
      <c r="C31" s="211"/>
      <c r="D31" s="211"/>
      <c r="E31" s="149"/>
      <c r="F31" s="211"/>
      <c r="G31" s="211"/>
      <c r="H31" s="211"/>
      <c r="I31" s="152"/>
      <c r="J31" s="153"/>
      <c r="K31" s="165"/>
    </row>
    <row r="32" spans="1:11" ht="33" customHeight="1">
      <c r="A32" s="146" t="s">
        <v>601</v>
      </c>
      <c r="B32" s="149"/>
      <c r="C32" s="211"/>
      <c r="D32" s="211"/>
      <c r="E32" s="149"/>
      <c r="F32" s="211"/>
      <c r="G32" s="211"/>
      <c r="H32" s="211"/>
      <c r="I32" s="152"/>
      <c r="J32" s="153"/>
      <c r="K32" s="165"/>
    </row>
    <row r="33" spans="1:11" ht="33" customHeight="1" thickBot="1">
      <c r="A33" s="184" t="s">
        <v>601</v>
      </c>
      <c r="B33" s="188"/>
      <c r="C33" s="212"/>
      <c r="D33" s="212"/>
      <c r="E33" s="188"/>
      <c r="F33" s="212"/>
      <c r="G33" s="212"/>
      <c r="H33" s="212"/>
      <c r="I33" s="189"/>
      <c r="J33" s="190"/>
      <c r="K33" s="191"/>
    </row>
    <row r="34" spans="1:11" ht="33" customHeight="1">
      <c r="A34" s="192" t="s">
        <v>609</v>
      </c>
      <c r="B34" s="195"/>
      <c r="C34" s="213"/>
      <c r="D34" s="213"/>
      <c r="E34" s="195"/>
      <c r="F34" s="213"/>
      <c r="G34" s="213"/>
      <c r="H34" s="213"/>
      <c r="I34" s="197"/>
      <c r="J34" s="198"/>
      <c r="K34" s="199"/>
    </row>
    <row r="35" spans="1:11" ht="33" customHeight="1" thickBot="1">
      <c r="A35" s="184" t="s">
        <v>609</v>
      </c>
      <c r="B35" s="188"/>
      <c r="C35" s="212"/>
      <c r="D35" s="212"/>
      <c r="E35" s="188"/>
      <c r="F35" s="212"/>
      <c r="G35" s="212"/>
      <c r="H35" s="212"/>
      <c r="I35" s="189"/>
      <c r="J35" s="190"/>
      <c r="K35" s="191"/>
    </row>
    <row r="36" spans="1:11" ht="33" customHeight="1">
      <c r="A36" s="214" t="s">
        <v>610</v>
      </c>
      <c r="B36" s="195"/>
      <c r="C36" s="213"/>
      <c r="D36" s="215"/>
      <c r="E36" s="195"/>
      <c r="F36" s="215"/>
      <c r="G36" s="213"/>
      <c r="H36" s="213"/>
      <c r="I36" s="197"/>
      <c r="J36" s="198"/>
      <c r="K36" s="199"/>
    </row>
    <row r="37" spans="1:11" ht="33" customHeight="1">
      <c r="A37" s="216" t="s">
        <v>610</v>
      </c>
      <c r="B37" s="149"/>
      <c r="C37" s="217"/>
      <c r="D37" s="218"/>
      <c r="E37" s="149"/>
      <c r="F37" s="218"/>
      <c r="G37" s="217"/>
      <c r="H37" s="217"/>
      <c r="I37" s="219"/>
      <c r="J37" s="220"/>
      <c r="K37" s="221"/>
    </row>
    <row r="38" spans="1:11" ht="33" customHeight="1">
      <c r="A38" s="216" t="s">
        <v>610</v>
      </c>
      <c r="B38" s="149"/>
      <c r="C38" s="217"/>
      <c r="D38" s="218"/>
      <c r="E38" s="149"/>
      <c r="F38" s="222"/>
      <c r="G38" s="223"/>
      <c r="H38" s="223"/>
      <c r="I38" s="224"/>
      <c r="J38" s="225"/>
      <c r="K38" s="226"/>
    </row>
    <row r="39" spans="1:11" ht="33" customHeight="1" thickBot="1">
      <c r="A39" s="227" t="s">
        <v>610</v>
      </c>
      <c r="B39" s="188"/>
      <c r="C39" s="228"/>
      <c r="D39" s="229"/>
      <c r="E39" s="188"/>
      <c r="F39" s="230"/>
      <c r="G39" s="231"/>
      <c r="H39" s="231"/>
      <c r="I39" s="232"/>
      <c r="J39" s="233"/>
      <c r="K39" s="234"/>
    </row>
    <row r="40" spans="1:11" s="243" customFormat="1" ht="33" customHeight="1" thickBot="1">
      <c r="A40" s="235">
        <v>42846</v>
      </c>
      <c r="B40" s="235">
        <v>42847</v>
      </c>
      <c r="C40" s="235">
        <v>42848</v>
      </c>
      <c r="D40" s="236"/>
      <c r="E40" s="237"/>
      <c r="F40" s="238" t="s">
        <v>611</v>
      </c>
      <c r="G40" s="239"/>
      <c r="H40" s="239" t="s">
        <v>612</v>
      </c>
      <c r="I40" s="240" t="s">
        <v>613</v>
      </c>
      <c r="J40" s="241" t="s">
        <v>614</v>
      </c>
      <c r="K40" s="242" t="s">
        <v>615</v>
      </c>
    </row>
    <row r="41" spans="1:11" ht="33" customHeight="1" thickBot="1">
      <c r="A41" s="244" t="s">
        <v>616</v>
      </c>
      <c r="B41" s="244" t="s">
        <v>616</v>
      </c>
      <c r="C41" s="245" t="s">
        <v>617</v>
      </c>
      <c r="D41" s="148" t="s">
        <v>618</v>
      </c>
      <c r="E41" s="246"/>
      <c r="F41" s="247"/>
      <c r="G41" s="248"/>
      <c r="H41" s="248"/>
      <c r="I41" s="249"/>
      <c r="J41" s="250"/>
      <c r="K41" s="251"/>
    </row>
    <row r="42" spans="1:11" ht="33" customHeight="1" thickBot="1">
      <c r="A42" s="244" t="s">
        <v>616</v>
      </c>
      <c r="B42" s="244" t="s">
        <v>616</v>
      </c>
      <c r="C42" s="244" t="s">
        <v>616</v>
      </c>
      <c r="D42" s="148" t="s">
        <v>619</v>
      </c>
      <c r="E42" s="246"/>
      <c r="F42" s="247"/>
      <c r="G42" s="248"/>
      <c r="H42" s="248"/>
      <c r="I42" s="249"/>
      <c r="J42" s="250"/>
      <c r="K42" s="251"/>
    </row>
    <row r="43" spans="1:11" ht="33" customHeight="1" thickBot="1">
      <c r="A43" s="244" t="s">
        <v>616</v>
      </c>
      <c r="B43" s="244" t="s">
        <v>616</v>
      </c>
      <c r="C43" s="244" t="s">
        <v>616</v>
      </c>
      <c r="D43" s="148" t="s">
        <v>620</v>
      </c>
      <c r="E43" s="149"/>
      <c r="F43" s="218"/>
      <c r="G43" s="217"/>
      <c r="H43" s="217"/>
      <c r="I43" s="219"/>
      <c r="J43" s="220"/>
      <c r="K43" s="221"/>
    </row>
    <row r="44" spans="1:11" ht="33" customHeight="1" thickBot="1">
      <c r="A44" s="244" t="s">
        <v>616</v>
      </c>
      <c r="B44" s="244" t="s">
        <v>616</v>
      </c>
      <c r="C44" s="252" t="s">
        <v>616</v>
      </c>
      <c r="D44" s="148" t="s">
        <v>621</v>
      </c>
      <c r="E44" s="149"/>
      <c r="F44" s="218"/>
      <c r="G44" s="217"/>
      <c r="H44" s="217"/>
      <c r="I44" s="219"/>
      <c r="J44" s="220"/>
      <c r="K44" s="221"/>
    </row>
    <row r="45" spans="1:11" ht="33" customHeight="1" thickBot="1">
      <c r="A45" s="244" t="s">
        <v>616</v>
      </c>
      <c r="B45" s="244" t="s">
        <v>616</v>
      </c>
      <c r="C45" s="253" t="s">
        <v>622</v>
      </c>
      <c r="D45" s="148" t="s">
        <v>623</v>
      </c>
      <c r="E45" s="149"/>
      <c r="F45" s="218"/>
      <c r="G45" s="217"/>
      <c r="H45" s="217"/>
      <c r="I45" s="219"/>
      <c r="J45" s="220"/>
      <c r="K45" s="221"/>
    </row>
    <row r="46" spans="1:11" ht="33" customHeight="1" thickBot="1">
      <c r="A46" s="244" t="s">
        <v>616</v>
      </c>
      <c r="B46" s="244" t="s">
        <v>616</v>
      </c>
      <c r="C46" s="253" t="s">
        <v>622</v>
      </c>
      <c r="D46" s="148" t="s">
        <v>624</v>
      </c>
      <c r="E46" s="149"/>
      <c r="F46" s="222"/>
      <c r="G46" s="223"/>
      <c r="H46" s="223"/>
      <c r="I46" s="224"/>
      <c r="J46" s="254"/>
      <c r="K46" s="226"/>
    </row>
    <row r="47" spans="1:11" ht="33" customHeight="1" thickBot="1">
      <c r="A47" s="252" t="s">
        <v>616</v>
      </c>
      <c r="B47" s="244" t="s">
        <v>616</v>
      </c>
      <c r="C47" s="244" t="s">
        <v>616</v>
      </c>
      <c r="D47" s="148" t="s">
        <v>625</v>
      </c>
      <c r="E47" s="149"/>
      <c r="F47" s="222"/>
      <c r="G47" s="223"/>
      <c r="H47" s="223"/>
      <c r="I47" s="224"/>
      <c r="J47" s="254"/>
      <c r="K47" s="226"/>
    </row>
    <row r="48" spans="1:11" ht="33" customHeight="1" thickTop="1" thickBot="1">
      <c r="A48" s="255" t="s">
        <v>622</v>
      </c>
      <c r="B48" s="244" t="s">
        <v>616</v>
      </c>
      <c r="C48" s="244" t="s">
        <v>616</v>
      </c>
      <c r="D48" s="148" t="s">
        <v>626</v>
      </c>
      <c r="E48" s="149"/>
      <c r="F48" s="222"/>
      <c r="G48" s="223"/>
      <c r="H48" s="223"/>
      <c r="I48" s="224"/>
      <c r="J48" s="254"/>
      <c r="K48" s="226"/>
    </row>
    <row r="49" spans="1:11" ht="33" customHeight="1" thickTop="1">
      <c r="A49" s="216" t="s">
        <v>627</v>
      </c>
      <c r="B49" s="149"/>
      <c r="C49" s="217"/>
      <c r="D49" s="218"/>
      <c r="E49" s="149"/>
      <c r="F49" s="218"/>
      <c r="G49" s="217"/>
      <c r="H49" s="217"/>
      <c r="I49" s="219"/>
      <c r="J49" s="220"/>
      <c r="K49" s="221"/>
    </row>
    <row r="50" spans="1:11" ht="33" customHeight="1">
      <c r="A50" s="216" t="s">
        <v>627</v>
      </c>
      <c r="B50" s="149"/>
      <c r="C50" s="217"/>
      <c r="D50" s="218"/>
      <c r="E50" s="149"/>
      <c r="F50" s="222"/>
      <c r="G50" s="223"/>
      <c r="H50" s="223"/>
      <c r="I50" s="224"/>
      <c r="J50" s="225"/>
      <c r="K50" s="226"/>
    </row>
    <row r="51" spans="1:11" ht="33" customHeight="1">
      <c r="A51" s="216" t="s">
        <v>627</v>
      </c>
      <c r="B51" s="149"/>
      <c r="C51" s="217"/>
      <c r="D51" s="218"/>
      <c r="E51" s="149"/>
      <c r="F51" s="222"/>
      <c r="G51" s="223"/>
      <c r="H51" s="223"/>
      <c r="I51" s="224"/>
      <c r="J51" s="225"/>
      <c r="K51" s="226"/>
    </row>
    <row r="52" spans="1:11" ht="33" customHeight="1">
      <c r="A52" s="216" t="s">
        <v>627</v>
      </c>
      <c r="B52" s="149"/>
      <c r="C52" s="217"/>
      <c r="D52" s="218"/>
      <c r="E52" s="149"/>
      <c r="F52" s="222"/>
      <c r="G52" s="223"/>
      <c r="H52" s="223"/>
      <c r="I52" s="224"/>
      <c r="J52" s="225"/>
      <c r="K52" s="226"/>
    </row>
    <row r="53" spans="1:11" ht="33" customHeight="1">
      <c r="A53" s="216" t="s">
        <v>627</v>
      </c>
      <c r="B53" s="149"/>
      <c r="C53" s="217"/>
      <c r="D53" s="218"/>
      <c r="E53" s="149"/>
      <c r="F53" s="222"/>
      <c r="G53" s="223"/>
      <c r="H53" s="223"/>
      <c r="I53" s="224"/>
      <c r="J53" s="225"/>
      <c r="K53" s="226"/>
    </row>
    <row r="54" spans="1:11" ht="33" customHeight="1">
      <c r="A54" s="216" t="s">
        <v>627</v>
      </c>
      <c r="B54" s="149"/>
      <c r="C54" s="217"/>
      <c r="D54" s="218"/>
      <c r="E54" s="149"/>
      <c r="F54" s="222"/>
      <c r="G54" s="223"/>
      <c r="H54" s="223"/>
      <c r="I54" s="224"/>
      <c r="J54" s="225"/>
      <c r="K54" s="226"/>
    </row>
    <row r="55" spans="1:11" ht="33" customHeight="1">
      <c r="A55" s="216" t="s">
        <v>627</v>
      </c>
      <c r="B55" s="149"/>
      <c r="C55" s="217"/>
      <c r="D55" s="218"/>
      <c r="E55" s="149"/>
      <c r="F55" s="222"/>
      <c r="G55" s="223"/>
      <c r="H55" s="223"/>
      <c r="I55" s="224"/>
      <c r="J55" s="225"/>
      <c r="K55" s="226"/>
    </row>
    <row r="56" spans="1:11" ht="33" customHeight="1">
      <c r="A56" s="216" t="s">
        <v>627</v>
      </c>
      <c r="B56" s="149"/>
      <c r="C56" s="217"/>
      <c r="D56" s="218"/>
      <c r="E56" s="149"/>
      <c r="F56" s="222"/>
      <c r="G56" s="223"/>
      <c r="H56" s="223"/>
      <c r="I56" s="224"/>
      <c r="J56" s="225"/>
      <c r="K56" s="256"/>
    </row>
    <row r="57" spans="1:11" ht="33" customHeight="1">
      <c r="A57" s="216" t="s">
        <v>627</v>
      </c>
      <c r="B57" s="149"/>
      <c r="C57" s="211"/>
      <c r="D57" s="257"/>
      <c r="E57" s="149"/>
      <c r="F57" s="211"/>
      <c r="G57" s="211"/>
      <c r="H57" s="211"/>
      <c r="I57" s="152"/>
      <c r="J57" s="153"/>
      <c r="K57" s="165"/>
    </row>
    <row r="58" spans="1:11" ht="33" customHeight="1" thickBot="1">
      <c r="A58" s="258"/>
      <c r="B58" s="206"/>
      <c r="C58" s="259"/>
      <c r="D58" s="259"/>
      <c r="E58" s="206"/>
      <c r="F58" s="259"/>
      <c r="G58" s="259"/>
      <c r="H58" s="259"/>
      <c r="I58" s="208"/>
      <c r="J58" s="170"/>
      <c r="K58" s="171"/>
    </row>
    <row r="59" spans="1:11" ht="33" customHeight="1" thickBot="1">
      <c r="A59" s="260"/>
      <c r="B59" s="261"/>
      <c r="C59" s="262"/>
      <c r="D59" s="262"/>
      <c r="E59" s="261"/>
      <c r="F59" s="262"/>
      <c r="G59" s="262"/>
      <c r="H59" s="262"/>
      <c r="I59" s="263"/>
      <c r="J59" s="264"/>
      <c r="K59" s="265"/>
    </row>
    <row r="60" spans="1:11" ht="33" customHeight="1">
      <c r="A60" s="266" t="s">
        <v>628</v>
      </c>
      <c r="B60" s="267"/>
      <c r="C60" s="268"/>
      <c r="D60" s="269"/>
      <c r="E60" s="267"/>
      <c r="F60" s="270" t="s">
        <v>629</v>
      </c>
      <c r="G60" s="271" t="s">
        <v>212</v>
      </c>
      <c r="H60" s="271" t="s">
        <v>630</v>
      </c>
      <c r="I60" s="219" t="s">
        <v>631</v>
      </c>
      <c r="J60" s="272"/>
      <c r="K60" s="273" t="s">
        <v>632</v>
      </c>
    </row>
    <row r="61" spans="1:11" ht="33" customHeight="1">
      <c r="A61" s="274"/>
      <c r="B61" s="149"/>
      <c r="C61" s="275"/>
      <c r="D61" s="275"/>
      <c r="E61" s="149"/>
      <c r="F61" s="275"/>
      <c r="G61" s="275"/>
      <c r="H61" s="275"/>
      <c r="I61" s="216" t="s">
        <v>633</v>
      </c>
      <c r="J61" s="276">
        <v>0.28125</v>
      </c>
      <c r="K61" s="277"/>
    </row>
    <row r="62" spans="1:11" ht="33" customHeight="1">
      <c r="A62" s="274"/>
      <c r="B62" s="149"/>
      <c r="C62" s="275"/>
      <c r="D62" s="275"/>
      <c r="E62" s="149"/>
      <c r="F62" s="278" t="s">
        <v>634</v>
      </c>
      <c r="G62" s="279" t="s">
        <v>21</v>
      </c>
      <c r="H62" s="279" t="s">
        <v>635</v>
      </c>
      <c r="I62" s="216" t="s">
        <v>636</v>
      </c>
      <c r="J62" s="276">
        <v>0.28125</v>
      </c>
      <c r="K62" s="277" t="s">
        <v>637</v>
      </c>
    </row>
    <row r="63" spans="1:11" ht="33" customHeight="1">
      <c r="A63" s="274"/>
      <c r="B63" s="149"/>
      <c r="C63" s="275"/>
      <c r="D63" s="275"/>
      <c r="E63" s="149"/>
      <c r="F63" s="278" t="s">
        <v>638</v>
      </c>
      <c r="G63" s="279" t="s">
        <v>21</v>
      </c>
      <c r="H63" s="279" t="s">
        <v>639</v>
      </c>
      <c r="I63" s="216" t="s">
        <v>640</v>
      </c>
      <c r="J63" s="276">
        <v>0.28125</v>
      </c>
      <c r="K63" s="277" t="s">
        <v>641</v>
      </c>
    </row>
    <row r="64" spans="1:11" ht="33" customHeight="1">
      <c r="A64" s="274"/>
      <c r="B64" s="149"/>
      <c r="C64" s="275"/>
      <c r="D64" s="275"/>
      <c r="E64" s="149"/>
      <c r="F64" s="280" t="s">
        <v>642</v>
      </c>
      <c r="G64" s="281" t="s">
        <v>212</v>
      </c>
      <c r="H64" s="281" t="s">
        <v>643</v>
      </c>
      <c r="I64" s="216" t="s">
        <v>644</v>
      </c>
      <c r="J64" s="276">
        <v>0.28125</v>
      </c>
      <c r="K64" s="277" t="s">
        <v>645</v>
      </c>
    </row>
    <row r="65" spans="1:11" ht="33" customHeight="1">
      <c r="A65" s="274"/>
      <c r="B65" s="149"/>
      <c r="C65" s="275"/>
      <c r="D65" s="275"/>
      <c r="E65" s="149"/>
      <c r="F65" s="172" t="s">
        <v>646</v>
      </c>
      <c r="G65" s="282" t="s">
        <v>212</v>
      </c>
      <c r="H65" s="283" t="s">
        <v>647</v>
      </c>
      <c r="I65" s="216" t="s">
        <v>648</v>
      </c>
      <c r="J65" s="276">
        <v>0.28125</v>
      </c>
      <c r="K65" s="277" t="s">
        <v>645</v>
      </c>
    </row>
    <row r="66" spans="1:11" ht="33" customHeight="1">
      <c r="A66" s="274"/>
      <c r="B66" s="149"/>
      <c r="C66" s="275"/>
      <c r="D66" s="275"/>
      <c r="E66" s="149"/>
      <c r="F66" s="172" t="s">
        <v>649</v>
      </c>
      <c r="G66" s="282" t="s">
        <v>212</v>
      </c>
      <c r="H66" s="283" t="s">
        <v>650</v>
      </c>
      <c r="I66" s="216" t="s">
        <v>651</v>
      </c>
      <c r="J66" s="276" t="s">
        <v>652</v>
      </c>
      <c r="K66" s="277" t="s">
        <v>645</v>
      </c>
    </row>
    <row r="67" spans="1:11" ht="33" customHeight="1">
      <c r="A67" s="274"/>
      <c r="B67" s="149"/>
      <c r="C67" s="275"/>
      <c r="D67" s="275"/>
      <c r="E67" s="149"/>
      <c r="F67" s="275"/>
      <c r="G67" s="275"/>
      <c r="H67" s="275"/>
      <c r="I67" s="216" t="s">
        <v>653</v>
      </c>
      <c r="J67" s="276">
        <v>0.28125</v>
      </c>
      <c r="K67" s="277"/>
    </row>
    <row r="68" spans="1:11" ht="33" customHeight="1" thickBot="1">
      <c r="A68" s="284"/>
      <c r="B68" s="206"/>
      <c r="C68" s="285"/>
      <c r="D68" s="285"/>
      <c r="E68" s="206"/>
      <c r="F68" s="285"/>
      <c r="G68" s="285"/>
      <c r="H68" s="285"/>
      <c r="I68" s="286" t="s">
        <v>654</v>
      </c>
      <c r="J68" s="287">
        <v>0.28125</v>
      </c>
      <c r="K68" s="288" t="s">
        <v>655</v>
      </c>
    </row>
    <row r="69" spans="1:11" ht="33" customHeight="1">
      <c r="A69" s="289" t="s">
        <v>656</v>
      </c>
      <c r="B69" s="290"/>
      <c r="C69" s="291"/>
      <c r="D69" s="291"/>
      <c r="E69" s="290"/>
      <c r="F69" s="291"/>
      <c r="G69" s="291"/>
      <c r="H69" s="291"/>
      <c r="I69" s="292" t="s">
        <v>657</v>
      </c>
      <c r="J69" s="293" t="s">
        <v>658</v>
      </c>
      <c r="K69" s="294"/>
    </row>
    <row r="70" spans="1:11" ht="33" customHeight="1">
      <c r="A70" s="295" t="s">
        <v>656</v>
      </c>
      <c r="B70" s="296"/>
      <c r="C70" s="297"/>
      <c r="D70" s="297"/>
      <c r="E70" s="296"/>
      <c r="F70" s="297"/>
      <c r="G70" s="297"/>
      <c r="H70" s="297"/>
      <c r="I70" s="298" t="s">
        <v>659</v>
      </c>
      <c r="J70" s="299" t="s">
        <v>658</v>
      </c>
      <c r="K70" s="300"/>
    </row>
    <row r="71" spans="1:11" ht="33" customHeight="1" thickBot="1">
      <c r="A71" s="301" t="s">
        <v>656</v>
      </c>
      <c r="B71" s="302"/>
      <c r="C71" s="303"/>
      <c r="D71" s="304"/>
      <c r="E71" s="302"/>
      <c r="F71" s="305"/>
      <c r="G71" s="306"/>
      <c r="H71" s="306"/>
      <c r="I71" s="307" t="s">
        <v>660</v>
      </c>
      <c r="J71" s="308" t="s">
        <v>661</v>
      </c>
      <c r="K71" s="309"/>
    </row>
    <row r="72" spans="1:11" ht="33" customHeight="1">
      <c r="A72" s="310" t="s">
        <v>662</v>
      </c>
      <c r="B72" s="311"/>
      <c r="C72" s="312"/>
      <c r="D72" s="313"/>
      <c r="E72" s="311"/>
      <c r="F72" s="314" t="s">
        <v>663</v>
      </c>
      <c r="G72" s="315" t="s">
        <v>35</v>
      </c>
      <c r="H72" s="315" t="s">
        <v>664</v>
      </c>
      <c r="I72" s="316" t="s">
        <v>665</v>
      </c>
      <c r="J72" s="317"/>
      <c r="K72" s="318" t="s">
        <v>632</v>
      </c>
    </row>
    <row r="73" spans="1:11" ht="33" customHeight="1">
      <c r="A73" s="319"/>
      <c r="B73" s="320"/>
      <c r="C73" s="321"/>
      <c r="D73" s="322"/>
      <c r="E73" s="320"/>
      <c r="F73" s="323"/>
      <c r="G73" s="324"/>
      <c r="H73" s="325"/>
      <c r="I73" s="326" t="s">
        <v>633</v>
      </c>
      <c r="J73" s="327">
        <v>0.26041666666666669</v>
      </c>
      <c r="K73" s="328"/>
    </row>
    <row r="74" spans="1:11" ht="33" customHeight="1">
      <c r="A74" s="319"/>
      <c r="B74" s="320"/>
      <c r="C74" s="321"/>
      <c r="D74" s="322"/>
      <c r="E74" s="320"/>
      <c r="F74" s="329"/>
      <c r="G74" s="329"/>
      <c r="H74" s="329"/>
      <c r="I74" s="326" t="s">
        <v>666</v>
      </c>
      <c r="J74" s="327">
        <v>0.26041666666666669</v>
      </c>
      <c r="K74" s="328" t="s">
        <v>645</v>
      </c>
    </row>
    <row r="75" spans="1:11" ht="33" customHeight="1">
      <c r="A75" s="319"/>
      <c r="B75" s="320"/>
      <c r="C75" s="321"/>
      <c r="D75" s="322"/>
      <c r="E75" s="320"/>
      <c r="F75" s="323"/>
      <c r="G75" s="324"/>
      <c r="H75" s="325"/>
      <c r="I75" s="330" t="s">
        <v>667</v>
      </c>
      <c r="J75" s="327">
        <v>0.26041666666666669</v>
      </c>
      <c r="K75" s="328" t="s">
        <v>645</v>
      </c>
    </row>
    <row r="76" spans="1:11" ht="33" customHeight="1">
      <c r="A76" s="319"/>
      <c r="B76" s="320"/>
      <c r="C76" s="321"/>
      <c r="D76" s="322"/>
      <c r="E76" s="320"/>
      <c r="F76" s="162" t="s">
        <v>668</v>
      </c>
      <c r="G76" s="164" t="s">
        <v>35</v>
      </c>
      <c r="H76" s="164" t="s">
        <v>669</v>
      </c>
      <c r="I76" s="331" t="s">
        <v>670</v>
      </c>
      <c r="J76" s="327">
        <v>0.26041666666666669</v>
      </c>
      <c r="K76" s="328" t="s">
        <v>645</v>
      </c>
    </row>
    <row r="77" spans="1:11" ht="33" customHeight="1">
      <c r="A77" s="319"/>
      <c r="B77" s="320"/>
      <c r="C77" s="321"/>
      <c r="D77" s="322"/>
      <c r="E77" s="320"/>
      <c r="F77" s="162" t="s">
        <v>671</v>
      </c>
      <c r="G77" s="164" t="s">
        <v>35</v>
      </c>
      <c r="H77" s="164" t="s">
        <v>672</v>
      </c>
      <c r="I77" s="332" t="s">
        <v>670</v>
      </c>
      <c r="J77" s="327">
        <v>0.26041666666666669</v>
      </c>
      <c r="K77" s="328" t="s">
        <v>645</v>
      </c>
    </row>
    <row r="78" spans="1:11" ht="33" customHeight="1">
      <c r="A78" s="319"/>
      <c r="B78" s="320"/>
      <c r="C78" s="321"/>
      <c r="D78" s="322"/>
      <c r="E78" s="320"/>
      <c r="F78" s="222"/>
      <c r="G78" s="223"/>
      <c r="H78" s="333"/>
      <c r="I78" s="334" t="s">
        <v>673</v>
      </c>
      <c r="J78" s="327">
        <v>0.26041666666666669</v>
      </c>
      <c r="K78" s="328" t="s">
        <v>645</v>
      </c>
    </row>
    <row r="79" spans="1:11" ht="33" customHeight="1">
      <c r="A79" s="319"/>
      <c r="B79" s="320"/>
      <c r="C79" s="321"/>
      <c r="D79" s="322"/>
      <c r="E79" s="320"/>
      <c r="F79" s="329"/>
      <c r="G79" s="329"/>
      <c r="H79" s="329"/>
      <c r="I79" s="334" t="s">
        <v>674</v>
      </c>
      <c r="J79" s="327">
        <v>0.26041666666666669</v>
      </c>
      <c r="K79" s="328" t="s">
        <v>645</v>
      </c>
    </row>
    <row r="80" spans="1:11" ht="33" customHeight="1">
      <c r="A80" s="319"/>
      <c r="B80" s="320"/>
      <c r="C80" s="321"/>
      <c r="D80" s="322"/>
      <c r="E80" s="320"/>
      <c r="F80" s="329"/>
      <c r="G80" s="329"/>
      <c r="H80" s="329"/>
      <c r="I80" s="334" t="s">
        <v>675</v>
      </c>
      <c r="J80" s="327">
        <v>0.26041666666666669</v>
      </c>
      <c r="K80" s="328" t="s">
        <v>645</v>
      </c>
    </row>
    <row r="81" spans="1:11" ht="33" customHeight="1">
      <c r="A81" s="319"/>
      <c r="B81" s="320"/>
      <c r="C81" s="321"/>
      <c r="D81" s="322"/>
      <c r="E81" s="320"/>
      <c r="F81" s="329"/>
      <c r="G81" s="329"/>
      <c r="H81" s="329"/>
      <c r="I81" s="334" t="s">
        <v>676</v>
      </c>
      <c r="J81" s="327">
        <v>0.26041666666666669</v>
      </c>
      <c r="K81" s="328" t="s">
        <v>645</v>
      </c>
    </row>
    <row r="82" spans="1:11" ht="33" customHeight="1">
      <c r="A82" s="319"/>
      <c r="B82" s="320"/>
      <c r="C82" s="321"/>
      <c r="D82" s="322"/>
      <c r="E82" s="335"/>
      <c r="F82" s="322"/>
      <c r="G82" s="322"/>
      <c r="H82" s="322"/>
      <c r="I82" s="334" t="s">
        <v>677</v>
      </c>
      <c r="J82" s="327">
        <v>0.26041666666666669</v>
      </c>
      <c r="K82" s="328" t="s">
        <v>645</v>
      </c>
    </row>
    <row r="83" spans="1:11" ht="33" customHeight="1">
      <c r="A83" s="319"/>
      <c r="B83" s="320"/>
      <c r="C83" s="321"/>
      <c r="D83" s="322"/>
      <c r="E83" s="335"/>
      <c r="F83" s="175" t="s">
        <v>678</v>
      </c>
      <c r="G83" s="164" t="s">
        <v>35</v>
      </c>
      <c r="H83" s="164" t="s">
        <v>679</v>
      </c>
      <c r="I83" s="326" t="s">
        <v>680</v>
      </c>
      <c r="J83" s="327">
        <v>0.26041666666666669</v>
      </c>
      <c r="K83" s="328" t="s">
        <v>645</v>
      </c>
    </row>
    <row r="84" spans="1:11" ht="33" customHeight="1">
      <c r="A84" s="319"/>
      <c r="B84" s="320"/>
      <c r="C84" s="321"/>
      <c r="D84" s="322"/>
      <c r="E84" s="335"/>
      <c r="F84" s="322"/>
      <c r="G84" s="322"/>
      <c r="H84" s="322"/>
      <c r="I84" s="326" t="s">
        <v>680</v>
      </c>
      <c r="J84" s="327">
        <v>0.26041666666666669</v>
      </c>
      <c r="K84" s="328" t="s">
        <v>645</v>
      </c>
    </row>
    <row r="85" spans="1:11" ht="33" customHeight="1">
      <c r="A85" s="319"/>
      <c r="B85" s="320"/>
      <c r="C85" s="321"/>
      <c r="D85" s="322"/>
      <c r="E85" s="335"/>
      <c r="F85" s="336" t="s">
        <v>681</v>
      </c>
      <c r="G85" s="168" t="s">
        <v>35</v>
      </c>
      <c r="H85" s="173" t="s">
        <v>682</v>
      </c>
      <c r="I85" s="326" t="s">
        <v>683</v>
      </c>
      <c r="J85" s="327">
        <v>0.26041666666666669</v>
      </c>
      <c r="K85" s="328" t="s">
        <v>645</v>
      </c>
    </row>
    <row r="86" spans="1:11" ht="33" customHeight="1">
      <c r="A86" s="319"/>
      <c r="B86" s="320"/>
      <c r="C86" s="321"/>
      <c r="D86" s="322"/>
      <c r="E86" s="335"/>
      <c r="F86" s="337" t="s">
        <v>684</v>
      </c>
      <c r="G86" s="168" t="s">
        <v>35</v>
      </c>
      <c r="H86" s="173" t="s">
        <v>685</v>
      </c>
      <c r="I86" s="326" t="s">
        <v>686</v>
      </c>
      <c r="J86" s="327">
        <v>0.26041666666666669</v>
      </c>
      <c r="K86" s="328" t="s">
        <v>645</v>
      </c>
    </row>
    <row r="87" spans="1:11" ht="33" customHeight="1">
      <c r="A87" s="319"/>
      <c r="B87" s="320"/>
      <c r="C87" s="321"/>
      <c r="D87" s="322"/>
      <c r="E87" s="320"/>
      <c r="F87" s="162" t="s">
        <v>678</v>
      </c>
      <c r="G87" s="164" t="s">
        <v>35</v>
      </c>
      <c r="H87" s="164" t="s">
        <v>679</v>
      </c>
      <c r="I87" s="326" t="s">
        <v>687</v>
      </c>
      <c r="J87" s="327">
        <v>0.26041666666666669</v>
      </c>
      <c r="K87" s="328" t="s">
        <v>645</v>
      </c>
    </row>
    <row r="88" spans="1:11" ht="33" customHeight="1">
      <c r="A88" s="319"/>
      <c r="B88" s="320"/>
      <c r="C88" s="321"/>
      <c r="D88" s="322"/>
      <c r="E88" s="320"/>
      <c r="I88" s="326" t="s">
        <v>688</v>
      </c>
      <c r="J88" s="327">
        <v>0.26041666666666669</v>
      </c>
      <c r="K88" s="328" t="s">
        <v>645</v>
      </c>
    </row>
    <row r="89" spans="1:11" ht="33" customHeight="1" thickBot="1">
      <c r="A89" s="301" t="s">
        <v>689</v>
      </c>
      <c r="B89" s="338"/>
      <c r="C89" s="339"/>
      <c r="D89" s="340"/>
      <c r="E89" s="338"/>
      <c r="F89" s="341"/>
      <c r="G89" s="341"/>
      <c r="H89" s="341"/>
      <c r="I89" s="307" t="s">
        <v>660</v>
      </c>
      <c r="J89" s="308" t="s">
        <v>661</v>
      </c>
      <c r="K89" s="342"/>
    </row>
    <row r="90" spans="1:11" ht="33" customHeight="1" thickBot="1">
      <c r="A90" s="343"/>
      <c r="B90" s="261"/>
      <c r="C90" s="344"/>
      <c r="D90" s="345"/>
      <c r="E90" s="261"/>
      <c r="F90" s="346"/>
      <c r="G90" s="346"/>
      <c r="H90" s="346"/>
      <c r="I90" s="347"/>
      <c r="J90" s="348"/>
      <c r="K90" s="349"/>
    </row>
    <row r="91" spans="1:11" ht="33" customHeight="1" thickBot="1">
      <c r="A91" s="350" t="s">
        <v>690</v>
      </c>
      <c r="B91" s="351"/>
      <c r="C91" s="352"/>
      <c r="D91" s="353"/>
      <c r="E91" s="351"/>
      <c r="F91" s="354"/>
      <c r="G91" s="355"/>
      <c r="H91" s="355"/>
      <c r="I91" s="356"/>
      <c r="J91" s="357"/>
      <c r="K91" s="358"/>
    </row>
    <row r="92" spans="1:11" ht="33" customHeight="1">
      <c r="A92" s="359" t="s">
        <v>691</v>
      </c>
      <c r="B92" s="195"/>
      <c r="C92" s="194"/>
      <c r="D92" s="196"/>
      <c r="E92" s="195"/>
      <c r="F92" s="162" t="s">
        <v>692</v>
      </c>
      <c r="G92" s="164" t="s">
        <v>257</v>
      </c>
      <c r="H92" s="164" t="s">
        <v>693</v>
      </c>
      <c r="I92" s="360"/>
      <c r="J92" s="361" t="s">
        <v>694</v>
      </c>
      <c r="K92" s="362"/>
    </row>
    <row r="93" spans="1:11" ht="33" customHeight="1">
      <c r="A93" s="363"/>
      <c r="B93" s="148" t="s">
        <v>695</v>
      </c>
      <c r="C93" s="148" t="s">
        <v>1001</v>
      </c>
      <c r="D93" s="722" t="s">
        <v>619</v>
      </c>
      <c r="E93" s="149"/>
      <c r="F93" s="364"/>
      <c r="G93" s="364"/>
      <c r="H93" s="364"/>
      <c r="I93" s="365"/>
      <c r="J93" s="366"/>
      <c r="K93" s="367"/>
    </row>
    <row r="94" spans="1:11" ht="33" customHeight="1">
      <c r="A94" s="368"/>
      <c r="B94" s="149"/>
      <c r="C94" s="148" t="s">
        <v>1002</v>
      </c>
      <c r="D94" s="723" t="s">
        <v>625</v>
      </c>
      <c r="E94" s="149"/>
      <c r="F94" s="364"/>
      <c r="G94" s="369"/>
      <c r="H94" s="370"/>
      <c r="I94" s="371"/>
      <c r="J94" s="372"/>
      <c r="K94" s="373"/>
    </row>
    <row r="95" spans="1:11" ht="33" customHeight="1" thickBot="1">
      <c r="A95" s="374"/>
      <c r="B95" s="188"/>
      <c r="C95" s="186"/>
      <c r="D95" s="187"/>
      <c r="E95" s="188"/>
      <c r="F95" s="375"/>
      <c r="G95" s="376"/>
      <c r="H95" s="377"/>
      <c r="I95" s="378"/>
      <c r="J95" s="379"/>
      <c r="K95" s="380"/>
    </row>
    <row r="96" spans="1:11" ht="33" customHeight="1">
      <c r="A96" s="359" t="s">
        <v>696</v>
      </c>
      <c r="B96" s="195"/>
      <c r="C96" s="194"/>
      <c r="D96" s="399"/>
      <c r="E96" s="195"/>
      <c r="F96" s="162" t="s">
        <v>697</v>
      </c>
      <c r="G96" s="163" t="s">
        <v>231</v>
      </c>
      <c r="H96" s="164" t="s">
        <v>698</v>
      </c>
      <c r="I96" s="360"/>
      <c r="J96" s="361">
        <v>0.32291666666666669</v>
      </c>
      <c r="K96" s="381"/>
    </row>
    <row r="97" spans="1:11" ht="33" customHeight="1">
      <c r="A97" s="382"/>
      <c r="B97" s="149"/>
      <c r="C97" s="148"/>
      <c r="D97" s="724"/>
      <c r="E97" s="149"/>
      <c r="F97" s="383"/>
      <c r="G97" s="384"/>
      <c r="H97" s="384"/>
      <c r="I97" s="385"/>
      <c r="J97" s="386"/>
      <c r="K97" s="387"/>
    </row>
    <row r="98" spans="1:11" ht="33" customHeight="1" thickBot="1">
      <c r="A98" s="388"/>
      <c r="B98" s="188"/>
      <c r="C98" s="186"/>
      <c r="D98" s="187"/>
      <c r="E98" s="188"/>
      <c r="F98" s="375"/>
      <c r="G98" s="376"/>
      <c r="H98" s="377"/>
      <c r="I98" s="389"/>
      <c r="J98" s="379"/>
      <c r="K98" s="390"/>
    </row>
    <row r="99" spans="1:11" ht="33" customHeight="1">
      <c r="A99" s="359" t="s">
        <v>699</v>
      </c>
      <c r="B99" s="147" t="s">
        <v>520</v>
      </c>
      <c r="C99" s="158" t="s">
        <v>521</v>
      </c>
      <c r="D99" s="148" t="s">
        <v>522</v>
      </c>
      <c r="E99" s="195"/>
      <c r="F99" s="162" t="s">
        <v>700</v>
      </c>
      <c r="G99" s="164" t="s">
        <v>212</v>
      </c>
      <c r="H99" s="164" t="s">
        <v>701</v>
      </c>
      <c r="I99" s="391"/>
      <c r="J99" s="361">
        <v>0.27083333333333331</v>
      </c>
      <c r="K99" s="381"/>
    </row>
    <row r="100" spans="1:11" ht="33" customHeight="1">
      <c r="A100" s="392"/>
      <c r="B100" s="149"/>
      <c r="C100" s="148"/>
      <c r="D100" s="181"/>
      <c r="E100" s="149"/>
      <c r="F100" s="364"/>
      <c r="G100" s="369"/>
      <c r="H100" s="370"/>
      <c r="I100" s="166"/>
      <c r="J100" s="366"/>
      <c r="K100" s="393"/>
    </row>
    <row r="101" spans="1:11" ht="33" customHeight="1" thickBot="1">
      <c r="A101" s="394"/>
      <c r="B101" s="188"/>
      <c r="C101" s="186"/>
      <c r="D101" s="187"/>
      <c r="E101" s="188"/>
      <c r="F101" s="375"/>
      <c r="G101" s="376"/>
      <c r="H101" s="377"/>
      <c r="I101" s="389"/>
      <c r="J101" s="395"/>
      <c r="K101" s="390"/>
    </row>
  </sheetData>
  <customSheetViews>
    <customSheetView guid="{8703E168-20B9-AD4D-881A-BB43946825F8}" scale="80">
      <selection activeCell="C11" sqref="C11"/>
      <pageSetup paperSize="9" scale="26" orientation="portrait"/>
    </customSheetView>
    <customSheetView guid="{610342A9-4DCD-41A6-99B1-44368F67CD51}" scale="80" showPageBreaks="1" topLeftCell="A82">
      <selection activeCell="D84" sqref="D84"/>
      <pageSetup paperSize="9" scale="26" orientation="portrait"/>
    </customSheetView>
  </customSheetViews>
  <mergeCells count="2">
    <mergeCell ref="A1:K1"/>
    <mergeCell ref="A2:K2"/>
  </mergeCells>
  <phoneticPr fontId="87" type="noConversion"/>
  <pageMargins left="0.7" right="0.7" top="0.75" bottom="0.75" header="0.3" footer="0.3"/>
  <pageSetup paperSize="9" scale="26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3" zoomScale="90" zoomScaleNormal="90" zoomScalePageLayoutView="90" workbookViewId="0">
      <selection activeCell="D28" sqref="D28"/>
    </sheetView>
  </sheetViews>
  <sheetFormatPr baseColWidth="10" defaultColWidth="8.83203125" defaultRowHeight="37.5" customHeight="1" x14ac:dyDescent="0"/>
  <cols>
    <col min="2" max="2" width="23.33203125" customWidth="1"/>
    <col min="3" max="3" width="28.33203125" customWidth="1"/>
    <col min="4" max="4" width="39.6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7.5" customHeight="1" thickBot="1">
      <c r="A1" s="738" t="s">
        <v>49</v>
      </c>
      <c r="B1" s="739"/>
      <c r="C1" s="739"/>
      <c r="D1" s="739"/>
      <c r="E1" s="739"/>
      <c r="F1" s="739"/>
      <c r="G1" s="735" t="s">
        <v>138</v>
      </c>
      <c r="H1" s="735"/>
      <c r="I1" s="735"/>
      <c r="J1" s="736"/>
      <c r="K1" s="737"/>
    </row>
    <row r="2" spans="1:14" ht="37.5" customHeight="1" thickBot="1">
      <c r="A2" s="88" t="s">
        <v>2</v>
      </c>
      <c r="B2" s="89" t="s">
        <v>3</v>
      </c>
      <c r="C2" s="89" t="s">
        <v>4</v>
      </c>
      <c r="D2" s="90" t="s">
        <v>5</v>
      </c>
      <c r="E2" s="89" t="s">
        <v>6</v>
      </c>
      <c r="F2" s="89" t="s">
        <v>7</v>
      </c>
      <c r="G2" s="89" t="s">
        <v>8</v>
      </c>
      <c r="H2" s="89" t="s">
        <v>9</v>
      </c>
      <c r="I2" s="89" t="s">
        <v>10</v>
      </c>
      <c r="J2" s="89" t="s">
        <v>11</v>
      </c>
      <c r="K2" s="91" t="s">
        <v>12</v>
      </c>
      <c r="M2" s="5" t="s">
        <v>13</v>
      </c>
      <c r="N2" s="5">
        <v>55</v>
      </c>
    </row>
    <row r="3" spans="1:14" ht="37.5" customHeight="1">
      <c r="A3" s="81">
        <v>56</v>
      </c>
      <c r="B3" s="81" t="s">
        <v>244</v>
      </c>
      <c r="C3" s="81"/>
      <c r="D3" s="82"/>
      <c r="E3" s="81"/>
      <c r="F3" s="81"/>
      <c r="G3" s="81"/>
      <c r="H3" s="81"/>
      <c r="I3" s="83"/>
      <c r="J3" s="83"/>
      <c r="K3" s="84" t="s">
        <v>245</v>
      </c>
      <c r="M3" s="36" t="s">
        <v>17</v>
      </c>
      <c r="N3" s="36">
        <f>N2-N14</f>
        <v>-1</v>
      </c>
    </row>
    <row r="4" spans="1:14" ht="37.5" customHeight="1">
      <c r="A4" s="21">
        <v>1</v>
      </c>
      <c r="B4" s="11" t="s">
        <v>78</v>
      </c>
      <c r="C4" s="94" t="s">
        <v>246</v>
      </c>
      <c r="D4" s="38" t="s">
        <v>247</v>
      </c>
      <c r="E4" s="11">
        <v>4</v>
      </c>
      <c r="F4" s="11">
        <v>1</v>
      </c>
      <c r="G4" s="11" t="s">
        <v>231</v>
      </c>
      <c r="H4" s="11" t="s">
        <v>142</v>
      </c>
      <c r="I4" s="20">
        <v>42847</v>
      </c>
      <c r="J4" s="71" t="s">
        <v>82</v>
      </c>
      <c r="K4" s="21"/>
      <c r="M4" t="s">
        <v>23</v>
      </c>
      <c r="N4">
        <f>SUMIFS(E:E,G:G,"CTT")</f>
        <v>0</v>
      </c>
    </row>
    <row r="5" spans="1:14" ht="37.5" customHeight="1">
      <c r="A5" s="14">
        <v>2</v>
      </c>
      <c r="B5" s="15" t="s">
        <v>78</v>
      </c>
      <c r="C5" s="74" t="s">
        <v>248</v>
      </c>
      <c r="D5" s="16" t="s">
        <v>249</v>
      </c>
      <c r="E5" s="15">
        <v>2</v>
      </c>
      <c r="F5" s="15">
        <v>1</v>
      </c>
      <c r="G5" s="15" t="s">
        <v>231</v>
      </c>
      <c r="H5" s="15" t="s">
        <v>142</v>
      </c>
      <c r="I5" s="17">
        <v>42847</v>
      </c>
      <c r="J5" s="17" t="s">
        <v>82</v>
      </c>
      <c r="K5" s="14" t="s">
        <v>250</v>
      </c>
      <c r="M5" t="s">
        <v>27</v>
      </c>
      <c r="N5">
        <f>SUMIFS(E:E,G:G,"FLU")</f>
        <v>0</v>
      </c>
    </row>
    <row r="6" spans="1:14" ht="37.5" customHeight="1">
      <c r="A6" s="21">
        <v>3</v>
      </c>
      <c r="B6" s="15" t="s">
        <v>78</v>
      </c>
      <c r="C6" s="74" t="s">
        <v>251</v>
      </c>
      <c r="D6" s="16" t="s">
        <v>252</v>
      </c>
      <c r="E6" s="15">
        <v>2</v>
      </c>
      <c r="F6" s="15">
        <v>1</v>
      </c>
      <c r="G6" s="14" t="s">
        <v>231</v>
      </c>
      <c r="H6" s="15" t="s">
        <v>142</v>
      </c>
      <c r="I6" s="17">
        <v>42847</v>
      </c>
      <c r="J6" s="17" t="s">
        <v>82</v>
      </c>
      <c r="K6" s="14"/>
      <c r="M6" t="s">
        <v>31</v>
      </c>
      <c r="N6">
        <f>SUMIFS(E:E,G:G,"JCC")</f>
        <v>45</v>
      </c>
    </row>
    <row r="7" spans="1:14" ht="37.5" customHeight="1">
      <c r="A7" s="14">
        <v>4</v>
      </c>
      <c r="B7" s="11" t="s">
        <v>78</v>
      </c>
      <c r="C7" s="94" t="s">
        <v>253</v>
      </c>
      <c r="D7" s="19" t="s">
        <v>254</v>
      </c>
      <c r="E7" s="11">
        <v>4</v>
      </c>
      <c r="F7" s="11">
        <v>1</v>
      </c>
      <c r="G7" s="11" t="s">
        <v>231</v>
      </c>
      <c r="H7" s="11" t="s">
        <v>142</v>
      </c>
      <c r="I7" s="20">
        <v>42847</v>
      </c>
      <c r="J7" s="71" t="s">
        <v>82</v>
      </c>
      <c r="K7" s="21"/>
      <c r="M7" t="s">
        <v>36</v>
      </c>
      <c r="N7">
        <f>SUMIFS(E:E,G:G,"EDI")</f>
        <v>11</v>
      </c>
    </row>
    <row r="8" spans="1:14" ht="37.5" customHeight="1">
      <c r="A8" s="21">
        <v>5</v>
      </c>
      <c r="B8" s="11" t="s">
        <v>78</v>
      </c>
      <c r="C8" s="94" t="s">
        <v>255</v>
      </c>
      <c r="D8" s="38" t="s">
        <v>256</v>
      </c>
      <c r="E8" s="11">
        <v>3</v>
      </c>
      <c r="F8" s="11">
        <v>1</v>
      </c>
      <c r="G8" s="41" t="s">
        <v>257</v>
      </c>
      <c r="H8" s="15" t="s">
        <v>142</v>
      </c>
      <c r="I8" s="17">
        <v>42847</v>
      </c>
      <c r="J8" s="15" t="s">
        <v>82</v>
      </c>
      <c r="K8" s="21"/>
      <c r="M8" t="s">
        <v>39</v>
      </c>
      <c r="N8">
        <f>SUMIFS(E:E,G:G,"par")</f>
        <v>0</v>
      </c>
    </row>
    <row r="9" spans="1:14" ht="37.5" customHeight="1">
      <c r="A9" s="14">
        <v>6</v>
      </c>
      <c r="B9" s="11" t="s">
        <v>258</v>
      </c>
      <c r="C9" s="94" t="s">
        <v>259</v>
      </c>
      <c r="D9" s="19" t="s">
        <v>260</v>
      </c>
      <c r="E9" s="11">
        <v>2</v>
      </c>
      <c r="F9" s="11">
        <v>1</v>
      </c>
      <c r="G9" s="41" t="s">
        <v>257</v>
      </c>
      <c r="H9" s="11" t="s">
        <v>142</v>
      </c>
      <c r="I9" s="20">
        <v>42847</v>
      </c>
      <c r="J9" s="11" t="s">
        <v>261</v>
      </c>
      <c r="K9" s="11" t="s">
        <v>262</v>
      </c>
      <c r="M9" t="s">
        <v>40</v>
      </c>
      <c r="N9">
        <f>SUMIFS(E:E,G:G,"phi")</f>
        <v>0</v>
      </c>
    </row>
    <row r="10" spans="1:14" ht="37.5" customHeight="1">
      <c r="A10" s="21">
        <v>7</v>
      </c>
      <c r="B10" s="11" t="s">
        <v>78</v>
      </c>
      <c r="C10" s="74" t="s">
        <v>263</v>
      </c>
      <c r="D10" s="43" t="s">
        <v>264</v>
      </c>
      <c r="E10" s="15">
        <v>1</v>
      </c>
      <c r="F10" s="15">
        <v>1</v>
      </c>
      <c r="G10" s="41" t="s">
        <v>257</v>
      </c>
      <c r="H10" s="15" t="s">
        <v>142</v>
      </c>
      <c r="I10" s="17">
        <v>42847</v>
      </c>
      <c r="J10" s="15" t="s">
        <v>82</v>
      </c>
      <c r="K10" s="14"/>
      <c r="M10" t="s">
        <v>41</v>
      </c>
      <c r="N10">
        <f>SUMIFS(E:E,G:G,"BRK")</f>
        <v>0</v>
      </c>
    </row>
    <row r="11" spans="1:14" ht="37.5" customHeight="1">
      <c r="A11" s="14">
        <v>8</v>
      </c>
      <c r="B11" s="15" t="s">
        <v>78</v>
      </c>
      <c r="C11" s="74" t="s">
        <v>265</v>
      </c>
      <c r="D11" s="43" t="s">
        <v>266</v>
      </c>
      <c r="E11" s="15">
        <v>2</v>
      </c>
      <c r="F11" s="15">
        <v>1</v>
      </c>
      <c r="G11" s="40" t="s">
        <v>257</v>
      </c>
      <c r="H11" s="15" t="s">
        <v>142</v>
      </c>
      <c r="I11" s="17">
        <v>42847</v>
      </c>
      <c r="J11" s="15" t="s">
        <v>82</v>
      </c>
      <c r="K11" s="15"/>
      <c r="M11" s="29" t="s">
        <v>43</v>
      </c>
      <c r="N11" s="29">
        <f>SUMIFS(E:E,G:G,"SPC")</f>
        <v>0</v>
      </c>
    </row>
    <row r="12" spans="1:14" ht="37.5" customHeight="1">
      <c r="A12" s="21">
        <v>9</v>
      </c>
      <c r="B12" s="15" t="s">
        <v>78</v>
      </c>
      <c r="C12" s="53" t="s">
        <v>267</v>
      </c>
      <c r="D12" s="16" t="s">
        <v>268</v>
      </c>
      <c r="E12" s="15">
        <v>1</v>
      </c>
      <c r="F12" s="15">
        <v>1</v>
      </c>
      <c r="G12" s="40" t="s">
        <v>257</v>
      </c>
      <c r="H12" s="15" t="s">
        <v>142</v>
      </c>
      <c r="I12" s="17">
        <v>42847</v>
      </c>
      <c r="J12" s="15" t="s">
        <v>82</v>
      </c>
      <c r="K12" s="11"/>
      <c r="M12" s="30" t="s">
        <v>47</v>
      </c>
      <c r="N12" s="30">
        <f>SUMIFS(E:E,G:G,"H")</f>
        <v>0</v>
      </c>
    </row>
    <row r="13" spans="1:14" ht="37.5" customHeight="1">
      <c r="A13" s="14">
        <v>10</v>
      </c>
      <c r="B13" s="15" t="s">
        <v>78</v>
      </c>
      <c r="C13" s="74" t="s">
        <v>269</v>
      </c>
      <c r="D13" s="16" t="s">
        <v>270</v>
      </c>
      <c r="E13" s="15">
        <v>6</v>
      </c>
      <c r="F13" s="15">
        <v>2</v>
      </c>
      <c r="G13" s="14" t="s">
        <v>231</v>
      </c>
      <c r="H13" s="15" t="s">
        <v>142</v>
      </c>
      <c r="I13" s="17">
        <v>42847</v>
      </c>
      <c r="J13" s="17" t="s">
        <v>82</v>
      </c>
      <c r="K13" s="14"/>
      <c r="M13" s="30"/>
      <c r="N13" s="30"/>
    </row>
    <row r="14" spans="1:14" ht="37.5" customHeight="1">
      <c r="A14" s="21">
        <v>11</v>
      </c>
      <c r="B14" s="15" t="s">
        <v>78</v>
      </c>
      <c r="C14" s="74" t="s">
        <v>271</v>
      </c>
      <c r="D14" s="16" t="s">
        <v>272</v>
      </c>
      <c r="E14" s="15">
        <v>4</v>
      </c>
      <c r="F14" s="15">
        <v>1</v>
      </c>
      <c r="G14" s="15" t="s">
        <v>231</v>
      </c>
      <c r="H14" s="15" t="s">
        <v>142</v>
      </c>
      <c r="I14" s="17">
        <v>42847</v>
      </c>
      <c r="J14" s="15" t="s">
        <v>82</v>
      </c>
      <c r="K14" s="11"/>
      <c r="M14" s="31" t="s">
        <v>48</v>
      </c>
      <c r="N14" s="31">
        <f>SUM(M4:N12)</f>
        <v>56</v>
      </c>
    </row>
    <row r="15" spans="1:14" ht="37.5" customHeight="1">
      <c r="A15" s="14">
        <v>12</v>
      </c>
      <c r="B15" s="15" t="s">
        <v>24</v>
      </c>
      <c r="C15" s="74" t="s">
        <v>273</v>
      </c>
      <c r="D15" s="16" t="s">
        <v>274</v>
      </c>
      <c r="E15" s="15">
        <v>3</v>
      </c>
      <c r="F15" s="15">
        <v>1</v>
      </c>
      <c r="G15" s="15" t="s">
        <v>231</v>
      </c>
      <c r="H15" s="15" t="s">
        <v>142</v>
      </c>
      <c r="I15" s="17">
        <v>42847</v>
      </c>
      <c r="J15" s="78" t="s">
        <v>275</v>
      </c>
      <c r="K15" s="14"/>
    </row>
    <row r="16" spans="1:14" ht="37.5" customHeight="1">
      <c r="A16" s="21">
        <v>13</v>
      </c>
      <c r="B16" s="15" t="s">
        <v>78</v>
      </c>
      <c r="C16" s="94" t="s">
        <v>276</v>
      </c>
      <c r="D16" s="19" t="s">
        <v>277</v>
      </c>
      <c r="E16" s="11">
        <v>4</v>
      </c>
      <c r="F16" s="11">
        <v>1</v>
      </c>
      <c r="G16" s="11" t="s">
        <v>231</v>
      </c>
      <c r="H16" s="15" t="s">
        <v>142</v>
      </c>
      <c r="I16" s="17">
        <v>42847</v>
      </c>
      <c r="J16" s="78" t="s">
        <v>82</v>
      </c>
      <c r="K16" s="21"/>
      <c r="M16" s="92"/>
    </row>
    <row r="17" spans="1:13" ht="37.5" customHeight="1">
      <c r="A17" s="14">
        <v>14</v>
      </c>
      <c r="B17" s="15" t="s">
        <v>78</v>
      </c>
      <c r="C17" s="94" t="s">
        <v>278</v>
      </c>
      <c r="D17" s="16" t="s">
        <v>279</v>
      </c>
      <c r="E17" s="15">
        <v>8</v>
      </c>
      <c r="F17" s="15">
        <v>2</v>
      </c>
      <c r="G17" s="15" t="s">
        <v>231</v>
      </c>
      <c r="H17" s="15" t="s">
        <v>142</v>
      </c>
      <c r="I17" s="17">
        <v>42847</v>
      </c>
      <c r="J17" s="78" t="s">
        <v>82</v>
      </c>
      <c r="K17" s="14"/>
      <c r="M17" s="92"/>
    </row>
    <row r="18" spans="1:13" ht="37.5" customHeight="1">
      <c r="A18" s="21">
        <v>15</v>
      </c>
      <c r="B18" s="15" t="s">
        <v>78</v>
      </c>
      <c r="C18" s="94" t="s">
        <v>280</v>
      </c>
      <c r="D18" s="19" t="s">
        <v>281</v>
      </c>
      <c r="E18" s="11">
        <v>3</v>
      </c>
      <c r="F18" s="11">
        <v>1</v>
      </c>
      <c r="G18" s="11" t="s">
        <v>231</v>
      </c>
      <c r="H18" s="11" t="s">
        <v>142</v>
      </c>
      <c r="I18" s="20">
        <v>42847</v>
      </c>
      <c r="J18" s="71" t="s">
        <v>82</v>
      </c>
      <c r="K18" s="21"/>
      <c r="M18" s="92"/>
    </row>
    <row r="19" spans="1:13" ht="37.5" customHeight="1">
      <c r="A19" s="14">
        <v>16</v>
      </c>
      <c r="B19" s="11" t="s">
        <v>78</v>
      </c>
      <c r="C19" s="94" t="s">
        <v>282</v>
      </c>
      <c r="D19" s="19" t="s">
        <v>283</v>
      </c>
      <c r="E19" s="11">
        <v>3</v>
      </c>
      <c r="F19" s="11">
        <v>1</v>
      </c>
      <c r="G19" s="11" t="s">
        <v>231</v>
      </c>
      <c r="H19" s="11" t="s">
        <v>142</v>
      </c>
      <c r="I19" s="20">
        <v>42847</v>
      </c>
      <c r="J19" s="11" t="s">
        <v>82</v>
      </c>
      <c r="K19" s="11" t="s">
        <v>284</v>
      </c>
      <c r="M19" s="92"/>
    </row>
    <row r="20" spans="1:13" ht="37.5" customHeight="1">
      <c r="A20" s="21">
        <v>17</v>
      </c>
      <c r="B20" s="74" t="s">
        <v>78</v>
      </c>
      <c r="C20" s="95" t="s">
        <v>285</v>
      </c>
      <c r="D20" s="85" t="s">
        <v>286</v>
      </c>
      <c r="E20" s="74">
        <v>2</v>
      </c>
      <c r="F20" s="74">
        <v>1</v>
      </c>
      <c r="G20" s="74" t="s">
        <v>231</v>
      </c>
      <c r="H20" s="74" t="s">
        <v>142</v>
      </c>
      <c r="I20" s="77">
        <v>42847</v>
      </c>
      <c r="J20" s="86" t="s">
        <v>82</v>
      </c>
      <c r="K20" s="11" t="s">
        <v>287</v>
      </c>
      <c r="M20" s="92"/>
    </row>
    <row r="21" spans="1:13" ht="37.5" customHeight="1">
      <c r="A21" s="14">
        <v>18</v>
      </c>
      <c r="B21" s="53" t="s">
        <v>78</v>
      </c>
      <c r="C21" s="53" t="s">
        <v>288</v>
      </c>
      <c r="D21" s="55" t="s">
        <v>289</v>
      </c>
      <c r="E21" s="53">
        <v>2</v>
      </c>
      <c r="F21" s="53">
        <v>1</v>
      </c>
      <c r="G21" s="54" t="s">
        <v>257</v>
      </c>
      <c r="H21" s="53" t="s">
        <v>142</v>
      </c>
      <c r="I21" s="56">
        <v>42847</v>
      </c>
      <c r="J21" s="56" t="s">
        <v>82</v>
      </c>
      <c r="K21" s="21"/>
      <c r="M21" s="92"/>
    </row>
    <row r="22" spans="1:13" ht="37.5" customHeight="1">
      <c r="A22" s="14"/>
      <c r="B22" s="15"/>
      <c r="C22" s="15"/>
      <c r="D22" s="16"/>
      <c r="E22" s="87">
        <f>SUM(E4:E21)</f>
        <v>56</v>
      </c>
      <c r="F22" s="32">
        <f>SUM(F4:F21)</f>
        <v>20</v>
      </c>
      <c r="G22" s="619" t="s">
        <v>799</v>
      </c>
      <c r="H22" s="15"/>
      <c r="I22" s="17"/>
      <c r="J22" s="15"/>
      <c r="K22" s="14"/>
      <c r="M22" s="92"/>
    </row>
    <row r="23" spans="1:13" ht="37.5" customHeight="1">
      <c r="A23" s="14"/>
      <c r="B23" s="15"/>
      <c r="C23" s="15"/>
      <c r="D23" s="16"/>
      <c r="E23" s="15"/>
      <c r="F23" s="15"/>
      <c r="G23" s="14"/>
      <c r="H23" s="15"/>
      <c r="I23" s="15"/>
      <c r="J23" s="15"/>
      <c r="K23" s="14"/>
    </row>
    <row r="24" spans="1:13" ht="37.5" customHeight="1">
      <c r="A24" s="14"/>
      <c r="B24" s="15"/>
      <c r="C24" s="15"/>
      <c r="D24" s="16"/>
      <c r="E24" s="15"/>
      <c r="F24" s="15"/>
      <c r="G24" s="14"/>
      <c r="H24" s="15"/>
      <c r="I24" s="15"/>
      <c r="J24" s="15"/>
      <c r="K24" s="14"/>
    </row>
    <row r="25" spans="1:13" ht="37.5" customHeight="1">
      <c r="A25" s="14"/>
      <c r="B25" s="15"/>
      <c r="C25" s="15"/>
      <c r="D25" s="16"/>
      <c r="E25" s="15"/>
      <c r="F25" s="15"/>
      <c r="G25" s="14"/>
      <c r="H25" s="15"/>
      <c r="I25" s="15"/>
      <c r="J25" s="15"/>
      <c r="K25" s="14"/>
    </row>
  </sheetData>
  <customSheetViews>
    <customSheetView guid="{8703E168-20B9-AD4D-881A-BB43946825F8}" scale="90" topLeftCell="A13">
      <selection activeCell="D28" sqref="D28"/>
    </customSheetView>
    <customSheetView guid="{563806AE-BAC4-4D25-98EB-3763E1252E7F}" scale="90" topLeftCell="A4">
      <selection activeCell="D27" sqref="D27"/>
    </customSheetView>
    <customSheetView guid="{183A18A5-C778-41BC-8225-F805FB933026}" scale="90" topLeftCell="A4">
      <selection activeCell="D27" sqref="D27"/>
    </customSheetView>
    <customSheetView guid="{610342A9-4DCD-41A6-99B1-44368F67CD51}" scale="90" topLeftCell="A4">
      <selection activeCell="D27" sqref="D27"/>
    </customSheetView>
  </customSheetViews>
  <mergeCells count="2">
    <mergeCell ref="A1:F1"/>
    <mergeCell ref="G1:K1"/>
  </mergeCell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D13" zoomScale="70" zoomScaleNormal="90" zoomScalePageLayoutView="90" workbookViewId="0">
      <selection activeCell="K25" sqref="K25"/>
    </sheetView>
  </sheetViews>
  <sheetFormatPr baseColWidth="10" defaultColWidth="8.83203125" defaultRowHeight="42.75" customHeight="1" x14ac:dyDescent="0"/>
  <cols>
    <col min="2" max="2" width="30.1640625" customWidth="1"/>
    <col min="3" max="3" width="37.83203125" customWidth="1"/>
    <col min="4" max="4" width="45.5" customWidth="1"/>
    <col min="5" max="5" width="10.5" customWidth="1"/>
    <col min="6" max="6" width="10.33203125" customWidth="1"/>
    <col min="7" max="7" width="15.1640625" customWidth="1"/>
    <col min="8" max="8" width="12.5" customWidth="1"/>
    <col min="9" max="9" width="16" customWidth="1"/>
    <col min="10" max="10" width="15.1640625" customWidth="1"/>
    <col min="11" max="11" width="56.5" customWidth="1"/>
    <col min="13" max="13" width="18.1640625" customWidth="1"/>
  </cols>
  <sheetData>
    <row r="1" spans="1:15" ht="42.75" customHeight="1" thickBot="1">
      <c r="A1" s="742" t="s">
        <v>0</v>
      </c>
      <c r="B1" s="743"/>
      <c r="C1" s="743"/>
      <c r="D1" s="743"/>
      <c r="E1" s="743"/>
      <c r="F1" s="743"/>
      <c r="G1" s="743" t="s">
        <v>290</v>
      </c>
      <c r="H1" s="743"/>
      <c r="I1" s="743"/>
      <c r="J1" s="744"/>
      <c r="K1" s="745"/>
    </row>
    <row r="2" spans="1:15" ht="42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59</v>
      </c>
    </row>
    <row r="3" spans="1:15" ht="42.75" customHeight="1">
      <c r="A3" s="21">
        <v>1</v>
      </c>
      <c r="B3" s="11" t="s">
        <v>78</v>
      </c>
      <c r="C3" s="94" t="s">
        <v>291</v>
      </c>
      <c r="D3" s="38" t="s">
        <v>292</v>
      </c>
      <c r="E3" s="11">
        <v>4</v>
      </c>
      <c r="F3" s="11">
        <v>1</v>
      </c>
      <c r="G3" s="11" t="s">
        <v>152</v>
      </c>
      <c r="H3" s="11" t="s">
        <v>293</v>
      </c>
      <c r="I3" s="20">
        <v>42847</v>
      </c>
      <c r="J3" s="11" t="s">
        <v>82</v>
      </c>
      <c r="K3" s="21"/>
      <c r="M3" s="36" t="s">
        <v>17</v>
      </c>
      <c r="N3" s="36">
        <f>N2-N14</f>
        <v>0</v>
      </c>
      <c r="O3" s="105"/>
    </row>
    <row r="4" spans="1:15" ht="42.75" customHeight="1">
      <c r="A4" s="14">
        <v>2</v>
      </c>
      <c r="B4" s="15" t="s">
        <v>28</v>
      </c>
      <c r="C4" s="106" t="s">
        <v>294</v>
      </c>
      <c r="D4" s="16" t="s">
        <v>295</v>
      </c>
      <c r="E4" s="15">
        <v>2</v>
      </c>
      <c r="F4" s="15">
        <v>1</v>
      </c>
      <c r="G4" s="15" t="s">
        <v>21</v>
      </c>
      <c r="H4" s="15" t="s">
        <v>293</v>
      </c>
      <c r="I4" s="17">
        <v>42847</v>
      </c>
      <c r="J4" s="15" t="s">
        <v>296</v>
      </c>
      <c r="K4" s="14"/>
      <c r="M4" t="s">
        <v>23</v>
      </c>
      <c r="N4">
        <f>SUMIFS(E:E,G:G,"CTT")</f>
        <v>33</v>
      </c>
    </row>
    <row r="5" spans="1:15" ht="42.75" customHeight="1">
      <c r="A5" s="21">
        <v>3</v>
      </c>
      <c r="B5" s="15" t="s">
        <v>78</v>
      </c>
      <c r="C5" s="74" t="s">
        <v>297</v>
      </c>
      <c r="D5" s="43" t="s">
        <v>298</v>
      </c>
      <c r="E5" s="15">
        <v>2</v>
      </c>
      <c r="F5" s="15">
        <v>1</v>
      </c>
      <c r="G5" s="15" t="s">
        <v>231</v>
      </c>
      <c r="H5" s="15" t="s">
        <v>293</v>
      </c>
      <c r="I5" s="17">
        <v>42847</v>
      </c>
      <c r="J5" s="17" t="s">
        <v>82</v>
      </c>
      <c r="K5" s="14"/>
      <c r="M5" t="s">
        <v>27</v>
      </c>
      <c r="N5">
        <f>SUMIFS(E:E,G:G,"FLU")</f>
        <v>14</v>
      </c>
    </row>
    <row r="6" spans="1:15" ht="42.75" customHeight="1">
      <c r="A6" s="14">
        <v>4</v>
      </c>
      <c r="B6" s="11" t="s">
        <v>24</v>
      </c>
      <c r="C6" s="94" t="s">
        <v>299</v>
      </c>
      <c r="D6" s="19" t="s">
        <v>300</v>
      </c>
      <c r="E6" s="11">
        <v>3</v>
      </c>
      <c r="F6" s="11">
        <v>1</v>
      </c>
      <c r="G6" s="11" t="s">
        <v>21</v>
      </c>
      <c r="H6" s="11" t="s">
        <v>293</v>
      </c>
      <c r="I6" s="20">
        <v>42847</v>
      </c>
      <c r="J6" s="11" t="s">
        <v>301</v>
      </c>
      <c r="K6" s="21"/>
      <c r="M6" t="s">
        <v>31</v>
      </c>
      <c r="N6">
        <f>SUMIFS(E:E,G:G,"JCC")</f>
        <v>7</v>
      </c>
    </row>
    <row r="7" spans="1:15" ht="42.75" customHeight="1">
      <c r="A7" s="21">
        <v>5</v>
      </c>
      <c r="B7" s="15" t="s">
        <v>78</v>
      </c>
      <c r="C7" s="74" t="s">
        <v>302</v>
      </c>
      <c r="D7" s="43" t="s">
        <v>303</v>
      </c>
      <c r="E7" s="15">
        <v>4</v>
      </c>
      <c r="F7" s="15">
        <v>1</v>
      </c>
      <c r="G7" s="15" t="s">
        <v>21</v>
      </c>
      <c r="H7" s="15" t="s">
        <v>293</v>
      </c>
      <c r="I7" s="17">
        <v>42847</v>
      </c>
      <c r="J7" s="15" t="s">
        <v>82</v>
      </c>
      <c r="K7" s="22"/>
      <c r="M7" t="s">
        <v>36</v>
      </c>
      <c r="N7">
        <f>SUMIFS(E:E,G:G,"EDI")</f>
        <v>1</v>
      </c>
    </row>
    <row r="8" spans="1:15" ht="42.75" customHeight="1">
      <c r="A8" s="14">
        <v>6</v>
      </c>
      <c r="B8" s="11" t="s">
        <v>149</v>
      </c>
      <c r="C8" s="94">
        <v>2525</v>
      </c>
      <c r="D8" s="19" t="s">
        <v>304</v>
      </c>
      <c r="E8" s="11">
        <v>3</v>
      </c>
      <c r="F8" s="11">
        <v>1</v>
      </c>
      <c r="G8" s="11" t="s">
        <v>21</v>
      </c>
      <c r="H8" s="11" t="s">
        <v>293</v>
      </c>
      <c r="I8" s="20">
        <v>42847</v>
      </c>
      <c r="J8" s="11" t="s">
        <v>305</v>
      </c>
      <c r="K8" s="21"/>
      <c r="M8" t="s">
        <v>39</v>
      </c>
      <c r="N8">
        <f>SUMIFS(E:E,G:G,"par")</f>
        <v>4</v>
      </c>
    </row>
    <row r="9" spans="1:15" ht="42.75" customHeight="1">
      <c r="A9" s="21">
        <v>7</v>
      </c>
      <c r="B9" s="15" t="s">
        <v>78</v>
      </c>
      <c r="C9" s="74" t="s">
        <v>306</v>
      </c>
      <c r="D9" s="43" t="s">
        <v>307</v>
      </c>
      <c r="E9" s="15">
        <v>2</v>
      </c>
      <c r="F9" s="15">
        <v>1</v>
      </c>
      <c r="G9" s="15" t="s">
        <v>231</v>
      </c>
      <c r="H9" s="15" t="s">
        <v>293</v>
      </c>
      <c r="I9" s="17">
        <v>42847</v>
      </c>
      <c r="J9" s="17" t="s">
        <v>82</v>
      </c>
      <c r="K9" s="14"/>
      <c r="M9" t="s">
        <v>40</v>
      </c>
      <c r="N9">
        <f>SUMIFS(E:E,G:G,"phi")</f>
        <v>0</v>
      </c>
    </row>
    <row r="10" spans="1:15" ht="42.75" customHeight="1">
      <c r="A10" s="14">
        <v>8</v>
      </c>
      <c r="B10" s="15" t="s">
        <v>24</v>
      </c>
      <c r="C10" s="74" t="s">
        <v>308</v>
      </c>
      <c r="D10" s="16" t="s">
        <v>309</v>
      </c>
      <c r="E10" s="15">
        <v>1</v>
      </c>
      <c r="F10" s="15">
        <v>1</v>
      </c>
      <c r="G10" s="14" t="s">
        <v>21</v>
      </c>
      <c r="H10" s="15" t="s">
        <v>293</v>
      </c>
      <c r="I10" s="17">
        <v>42847</v>
      </c>
      <c r="J10" s="15" t="s">
        <v>310</v>
      </c>
      <c r="K10" s="14"/>
      <c r="M10" t="s">
        <v>41</v>
      </c>
      <c r="N10">
        <f>SUMIFS(E:E,G:G,"BRK")</f>
        <v>0</v>
      </c>
    </row>
    <row r="11" spans="1:15" ht="42.75" customHeight="1">
      <c r="A11" s="21">
        <v>9</v>
      </c>
      <c r="B11" s="74" t="s">
        <v>311</v>
      </c>
      <c r="C11" s="74" t="s">
        <v>312</v>
      </c>
      <c r="D11" s="16" t="s">
        <v>313</v>
      </c>
      <c r="E11" s="15">
        <v>3</v>
      </c>
      <c r="F11" s="15">
        <v>1</v>
      </c>
      <c r="G11" s="14" t="s">
        <v>35</v>
      </c>
      <c r="H11" s="15" t="s">
        <v>293</v>
      </c>
      <c r="I11" s="17">
        <v>42847</v>
      </c>
      <c r="J11" s="15" t="s">
        <v>314</v>
      </c>
      <c r="K11" s="14"/>
      <c r="M11" s="29" t="s">
        <v>43</v>
      </c>
      <c r="N11" s="29">
        <f>SUMIFS(E:E,G:G,"SPC")</f>
        <v>0</v>
      </c>
    </row>
    <row r="12" spans="1:15" ht="42.75" customHeight="1">
      <c r="A12" s="14">
        <v>10</v>
      </c>
      <c r="B12" s="15" t="s">
        <v>78</v>
      </c>
      <c r="C12" s="74" t="s">
        <v>315</v>
      </c>
      <c r="D12" s="43" t="s">
        <v>316</v>
      </c>
      <c r="E12" s="15">
        <v>2</v>
      </c>
      <c r="F12" s="15">
        <v>1</v>
      </c>
      <c r="G12" s="14" t="s">
        <v>21</v>
      </c>
      <c r="H12" s="15" t="s">
        <v>293</v>
      </c>
      <c r="I12" s="17">
        <v>42847</v>
      </c>
      <c r="J12" s="15" t="s">
        <v>82</v>
      </c>
      <c r="K12" s="14"/>
      <c r="M12" s="30" t="s">
        <v>47</v>
      </c>
      <c r="N12" s="30">
        <f>SUMIFS(E:E,G:G,"H")</f>
        <v>0</v>
      </c>
    </row>
    <row r="13" spans="1:15" ht="43.5" customHeight="1">
      <c r="A13" s="21">
        <v>11</v>
      </c>
      <c r="B13" s="15" t="s">
        <v>78</v>
      </c>
      <c r="C13" s="106" t="s">
        <v>317</v>
      </c>
      <c r="D13" s="43" t="s">
        <v>318</v>
      </c>
      <c r="E13" s="40">
        <v>11</v>
      </c>
      <c r="F13" s="15">
        <v>3</v>
      </c>
      <c r="G13" s="14" t="s">
        <v>21</v>
      </c>
      <c r="H13" s="15" t="s">
        <v>293</v>
      </c>
      <c r="I13" s="17">
        <v>42847</v>
      </c>
      <c r="J13" s="15" t="s">
        <v>82</v>
      </c>
      <c r="K13" s="107"/>
      <c r="M13" s="30"/>
      <c r="N13" s="30"/>
    </row>
    <row r="14" spans="1:15" ht="42.75" customHeight="1">
      <c r="A14" s="14">
        <v>12</v>
      </c>
      <c r="B14" s="11" t="s">
        <v>78</v>
      </c>
      <c r="C14" s="94" t="s">
        <v>319</v>
      </c>
      <c r="D14" s="38" t="s">
        <v>320</v>
      </c>
      <c r="E14" s="11">
        <v>1</v>
      </c>
      <c r="F14" s="11">
        <v>1</v>
      </c>
      <c r="G14" s="11" t="s">
        <v>257</v>
      </c>
      <c r="H14" s="11" t="s">
        <v>293</v>
      </c>
      <c r="I14" s="20">
        <v>42847</v>
      </c>
      <c r="J14" s="11" t="s">
        <v>82</v>
      </c>
      <c r="K14" s="21"/>
      <c r="M14" s="31" t="s">
        <v>48</v>
      </c>
      <c r="N14" s="31">
        <f>SUM(M4:N12)</f>
        <v>59</v>
      </c>
    </row>
    <row r="15" spans="1:15" ht="42.75" customHeight="1">
      <c r="A15" s="21">
        <v>13</v>
      </c>
      <c r="B15" s="11" t="s">
        <v>24</v>
      </c>
      <c r="C15" s="94" t="s">
        <v>321</v>
      </c>
      <c r="D15" s="19" t="s">
        <v>322</v>
      </c>
      <c r="E15" s="11">
        <v>4</v>
      </c>
      <c r="F15" s="11">
        <v>1</v>
      </c>
      <c r="G15" s="11" t="s">
        <v>21</v>
      </c>
      <c r="H15" s="11" t="s">
        <v>293</v>
      </c>
      <c r="I15" s="20">
        <v>42847</v>
      </c>
      <c r="J15" s="11" t="s">
        <v>323</v>
      </c>
      <c r="K15" s="21" t="s">
        <v>324</v>
      </c>
    </row>
    <row r="16" spans="1:15" ht="42.75" customHeight="1">
      <c r="A16" s="14">
        <v>14</v>
      </c>
      <c r="B16" s="11" t="s">
        <v>78</v>
      </c>
      <c r="C16" s="74" t="s">
        <v>325</v>
      </c>
      <c r="D16" s="43" t="s">
        <v>326</v>
      </c>
      <c r="E16" s="15">
        <v>6</v>
      </c>
      <c r="F16" s="15">
        <v>2</v>
      </c>
      <c r="G16" s="15" t="s">
        <v>35</v>
      </c>
      <c r="H16" s="11" t="s">
        <v>293</v>
      </c>
      <c r="I16" s="20">
        <v>42847</v>
      </c>
      <c r="J16" s="11" t="s">
        <v>82</v>
      </c>
      <c r="K16" s="14"/>
      <c r="M16" s="108" t="s">
        <v>327</v>
      </c>
    </row>
    <row r="17" spans="1:11" ht="42.75" customHeight="1">
      <c r="A17" s="21">
        <v>15</v>
      </c>
      <c r="B17" s="11" t="s">
        <v>24</v>
      </c>
      <c r="C17" s="94" t="s">
        <v>328</v>
      </c>
      <c r="D17" s="19" t="s">
        <v>329</v>
      </c>
      <c r="E17" s="11">
        <v>3</v>
      </c>
      <c r="F17" s="11">
        <v>1</v>
      </c>
      <c r="G17" s="11" t="s">
        <v>231</v>
      </c>
      <c r="H17" s="11" t="s">
        <v>293</v>
      </c>
      <c r="I17" s="20">
        <v>42847</v>
      </c>
      <c r="J17" s="11" t="s">
        <v>330</v>
      </c>
      <c r="K17" s="21"/>
    </row>
    <row r="18" spans="1:11" ht="42.75" customHeight="1">
      <c r="A18" s="14">
        <v>16</v>
      </c>
      <c r="B18" s="11" t="s">
        <v>24</v>
      </c>
      <c r="C18" s="94" t="s">
        <v>331</v>
      </c>
      <c r="D18" s="19" t="s">
        <v>332</v>
      </c>
      <c r="E18" s="11">
        <v>3</v>
      </c>
      <c r="F18" s="11">
        <v>1</v>
      </c>
      <c r="G18" s="11" t="s">
        <v>35</v>
      </c>
      <c r="H18" s="11" t="s">
        <v>293</v>
      </c>
      <c r="I18" s="20">
        <v>42847</v>
      </c>
      <c r="J18" s="11" t="s">
        <v>333</v>
      </c>
      <c r="K18" s="21"/>
    </row>
    <row r="19" spans="1:11" ht="42.75" customHeight="1">
      <c r="A19" s="21">
        <v>17</v>
      </c>
      <c r="B19" s="15" t="s">
        <v>24</v>
      </c>
      <c r="C19" s="74" t="s">
        <v>334</v>
      </c>
      <c r="D19" s="16" t="s">
        <v>335</v>
      </c>
      <c r="E19" s="15">
        <v>3</v>
      </c>
      <c r="F19" s="15">
        <v>1</v>
      </c>
      <c r="G19" s="14" t="s">
        <v>21</v>
      </c>
      <c r="H19" s="11" t="s">
        <v>293</v>
      </c>
      <c r="I19" s="20">
        <v>42847</v>
      </c>
      <c r="J19" s="15" t="s">
        <v>336</v>
      </c>
      <c r="K19" s="14" t="s">
        <v>337</v>
      </c>
    </row>
    <row r="20" spans="1:11" ht="42.75" customHeight="1">
      <c r="A20" s="14">
        <v>18</v>
      </c>
      <c r="B20" s="15" t="s">
        <v>24</v>
      </c>
      <c r="C20" s="106" t="s">
        <v>338</v>
      </c>
      <c r="D20" s="16" t="s">
        <v>339</v>
      </c>
      <c r="E20" s="15">
        <v>2</v>
      </c>
      <c r="F20" s="24">
        <v>1</v>
      </c>
      <c r="G20" s="15" t="s">
        <v>35</v>
      </c>
      <c r="H20" s="15" t="s">
        <v>293</v>
      </c>
      <c r="I20" s="17">
        <v>42847</v>
      </c>
      <c r="J20" s="17" t="s">
        <v>340</v>
      </c>
      <c r="K20" s="14"/>
    </row>
    <row r="21" spans="1:11" ht="42.75" customHeight="1">
      <c r="A21" s="14"/>
      <c r="B21" s="15"/>
      <c r="C21" s="15"/>
      <c r="D21" s="16"/>
      <c r="E21" s="34">
        <f>SUM(E3:E20)</f>
        <v>59</v>
      </c>
      <c r="F21" s="34">
        <f>SUM(F3:F20)</f>
        <v>21</v>
      </c>
      <c r="G21" s="619" t="s">
        <v>799</v>
      </c>
      <c r="H21" s="15"/>
      <c r="I21" s="17"/>
      <c r="J21" s="17"/>
      <c r="K21" s="14"/>
    </row>
    <row r="22" spans="1:11" ht="42.75" customHeight="1">
      <c r="A22" s="14"/>
      <c r="B22" s="15"/>
      <c r="C22" s="15"/>
      <c r="D22" s="16"/>
      <c r="E22" s="15"/>
      <c r="F22" s="15"/>
      <c r="G22" s="14"/>
      <c r="H22" s="15"/>
      <c r="I22" s="15"/>
      <c r="J22" s="15"/>
      <c r="K22" s="14"/>
    </row>
  </sheetData>
  <customSheetViews>
    <customSheetView guid="{8703E168-20B9-AD4D-881A-BB43946825F8}" scale="70" topLeftCell="D13">
      <selection activeCell="K25" sqref="K25"/>
      <pageSetup paperSize="9" scale="26" orientation="portrait"/>
    </customSheetView>
    <customSheetView guid="{563806AE-BAC4-4D25-98EB-3763E1252E7F}" scale="70">
      <selection activeCell="I18" sqref="I18"/>
      <pageSetup paperSize="9" scale="26" orientation="portrait"/>
    </customSheetView>
    <customSheetView guid="{183A18A5-C778-41BC-8225-F805FB933026}" scale="70">
      <selection activeCell="I18" sqref="I18"/>
      <pageSetup paperSize="9" scale="26" orientation="portrait"/>
    </customSheetView>
    <customSheetView guid="{610342A9-4DCD-41A6-99B1-44368F67CD51}" scale="70">
      <selection activeCell="I18" sqref="I18"/>
      <pageSetup paperSize="9" scale="26" orientation="portrait"/>
    </customSheetView>
  </customSheetViews>
  <mergeCells count="2">
    <mergeCell ref="A1:F1"/>
    <mergeCell ref="G1:K1"/>
  </mergeCells>
  <phoneticPr fontId="87" type="noConversion"/>
  <pageMargins left="0.7" right="0.7" top="0.75" bottom="0.75" header="0.3" footer="0.3"/>
  <pageSetup paperSize="9" scale="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7" workbookViewId="0">
      <selection activeCell="D16" sqref="D16"/>
    </sheetView>
  </sheetViews>
  <sheetFormatPr baseColWidth="10" defaultColWidth="8.83203125" defaultRowHeight="26.25" customHeight="1" x14ac:dyDescent="0"/>
  <cols>
    <col min="1" max="1" width="12.33203125" customWidth="1"/>
    <col min="2" max="2" width="22" customWidth="1"/>
    <col min="3" max="3" width="33.5" customWidth="1"/>
    <col min="4" max="4" width="38.5" customWidth="1"/>
    <col min="5" max="5" width="17.5" customWidth="1"/>
    <col min="6" max="6" width="12.33203125" customWidth="1"/>
    <col min="7" max="7" width="14" customWidth="1"/>
    <col min="8" max="8" width="19.5" customWidth="1"/>
    <col min="9" max="9" width="19.33203125" customWidth="1"/>
    <col min="10" max="10" width="21.1640625" customWidth="1"/>
    <col min="11" max="11" width="52.5" customWidth="1"/>
  </cols>
  <sheetData>
    <row r="1" spans="1:11" ht="41.25" customHeight="1">
      <c r="A1" s="124" t="s">
        <v>497</v>
      </c>
      <c r="B1" s="125"/>
      <c r="C1" s="126"/>
      <c r="D1" s="127"/>
      <c r="E1" s="128"/>
      <c r="F1" s="129"/>
      <c r="G1" s="129"/>
      <c r="H1" s="129"/>
      <c r="I1" s="129"/>
      <c r="J1" s="129"/>
      <c r="K1" s="129"/>
    </row>
    <row r="2" spans="1:11" ht="26.25" customHeight="1" thickBot="1">
      <c r="A2" s="130" t="s">
        <v>491</v>
      </c>
      <c r="B2" s="131"/>
      <c r="C2" s="131"/>
      <c r="D2" s="132"/>
      <c r="E2" s="133"/>
      <c r="F2" s="134"/>
      <c r="G2" s="134"/>
      <c r="H2" s="134"/>
      <c r="I2" s="134"/>
      <c r="J2" s="134"/>
      <c r="K2" s="134"/>
    </row>
    <row r="3" spans="1:11" ht="26.25" customHeight="1" thickBot="1">
      <c r="A3" s="1" t="s">
        <v>2</v>
      </c>
      <c r="B3" s="2" t="s">
        <v>3</v>
      </c>
      <c r="C3" s="2" t="s">
        <v>4</v>
      </c>
      <c r="D3" s="3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4" t="s">
        <v>492</v>
      </c>
    </row>
    <row r="4" spans="1:11" ht="26.25" customHeight="1">
      <c r="A4" s="15"/>
      <c r="B4" s="15" t="s">
        <v>369</v>
      </c>
      <c r="C4" s="15" t="s">
        <v>370</v>
      </c>
      <c r="D4" s="16" t="s">
        <v>371</v>
      </c>
      <c r="E4" s="15">
        <v>2</v>
      </c>
      <c r="F4" s="15">
        <v>1</v>
      </c>
      <c r="G4" s="14" t="s">
        <v>212</v>
      </c>
      <c r="H4" s="54" t="s">
        <v>347</v>
      </c>
      <c r="I4" s="17">
        <v>42847</v>
      </c>
      <c r="J4" s="15" t="s">
        <v>372</v>
      </c>
      <c r="K4" s="14"/>
    </row>
    <row r="5" spans="1:11" ht="26.25" customHeight="1">
      <c r="A5" s="15"/>
      <c r="B5" s="11" t="s">
        <v>78</v>
      </c>
      <c r="C5" s="11" t="s">
        <v>487</v>
      </c>
      <c r="D5" s="19" t="s">
        <v>488</v>
      </c>
      <c r="E5" s="11">
        <v>2</v>
      </c>
      <c r="F5" s="11">
        <v>1</v>
      </c>
      <c r="G5" s="11" t="s">
        <v>212</v>
      </c>
      <c r="H5" s="94" t="s">
        <v>410</v>
      </c>
      <c r="I5" s="20">
        <v>42847</v>
      </c>
      <c r="J5" s="20" t="s">
        <v>82</v>
      </c>
      <c r="K5" s="21"/>
    </row>
    <row r="6" spans="1:11" ht="26.25" customHeight="1">
      <c r="A6" s="15"/>
      <c r="B6" s="11" t="s">
        <v>78</v>
      </c>
      <c r="C6" s="11" t="s">
        <v>210</v>
      </c>
      <c r="D6" s="19" t="s">
        <v>211</v>
      </c>
      <c r="E6" s="11">
        <v>3</v>
      </c>
      <c r="F6" s="11">
        <v>1</v>
      </c>
      <c r="G6" s="11" t="s">
        <v>212</v>
      </c>
      <c r="H6" s="11" t="s">
        <v>142</v>
      </c>
      <c r="I6" s="20">
        <v>42847</v>
      </c>
      <c r="J6" s="71" t="s">
        <v>82</v>
      </c>
      <c r="K6" s="72"/>
    </row>
    <row r="7" spans="1:11" ht="26.25" customHeight="1">
      <c r="A7" s="15"/>
      <c r="B7" s="15"/>
      <c r="C7" s="15"/>
      <c r="D7" s="16"/>
      <c r="E7" s="15"/>
      <c r="F7" s="15"/>
      <c r="G7" s="15"/>
      <c r="H7" s="15"/>
      <c r="I7" s="17"/>
      <c r="J7" s="17"/>
      <c r="K7" s="14"/>
    </row>
    <row r="8" spans="1:11" ht="26.25" customHeight="1">
      <c r="A8" s="128"/>
      <c r="B8" s="135"/>
      <c r="C8" s="135"/>
      <c r="D8" s="135"/>
      <c r="E8" s="135"/>
      <c r="F8" s="136"/>
      <c r="G8" s="137"/>
      <c r="H8" s="135"/>
      <c r="I8" s="138"/>
      <c r="J8" s="135"/>
      <c r="K8" s="139"/>
    </row>
    <row r="9" spans="1:11" ht="26.25" customHeight="1">
      <c r="A9" s="15"/>
      <c r="B9" s="15"/>
      <c r="C9" s="15"/>
      <c r="D9" s="16"/>
      <c r="E9" s="15"/>
      <c r="F9" s="15"/>
      <c r="G9" s="15"/>
      <c r="H9" s="15"/>
      <c r="I9" s="17"/>
      <c r="J9" s="17"/>
      <c r="K9" s="14"/>
    </row>
    <row r="10" spans="1:11" ht="26.25" customHeight="1">
      <c r="A10" s="15"/>
      <c r="B10" s="15"/>
      <c r="C10" s="15"/>
      <c r="D10" s="16"/>
      <c r="E10" s="15"/>
      <c r="F10" s="15"/>
      <c r="G10" s="15"/>
      <c r="H10" s="15"/>
      <c r="I10" s="17"/>
      <c r="J10" s="17"/>
      <c r="K10" s="14"/>
    </row>
    <row r="11" spans="1:11" ht="26.25" customHeight="1">
      <c r="A11" s="15"/>
      <c r="B11" s="15"/>
      <c r="C11" s="15"/>
      <c r="D11" s="16"/>
      <c r="E11" s="87">
        <f>SUM(E4:E10)</f>
        <v>7</v>
      </c>
      <c r="F11" s="15"/>
      <c r="G11" s="15"/>
      <c r="H11" s="15"/>
      <c r="I11" s="17"/>
      <c r="J11" s="17"/>
      <c r="K11" s="14"/>
    </row>
    <row r="12" spans="1:11" ht="26.25" customHeight="1">
      <c r="A12" s="15"/>
      <c r="B12" s="15"/>
      <c r="C12" s="15"/>
      <c r="D12" s="16"/>
      <c r="E12" s="15"/>
      <c r="F12" s="78"/>
      <c r="G12" s="15"/>
      <c r="H12" s="15"/>
      <c r="I12" s="17"/>
      <c r="J12" s="17"/>
      <c r="K12" s="14"/>
    </row>
    <row r="13" spans="1:11" ht="26.25" customHeight="1">
      <c r="A13" s="128"/>
      <c r="B13" s="135"/>
      <c r="C13" s="135"/>
      <c r="D13" s="135"/>
      <c r="E13" s="135"/>
      <c r="F13" s="136"/>
      <c r="G13" s="137"/>
      <c r="H13" s="135"/>
      <c r="I13" s="138"/>
      <c r="J13" s="135"/>
      <c r="K13" s="139"/>
    </row>
    <row r="14" spans="1:11" ht="26.25" customHeight="1">
      <c r="A14" s="15"/>
      <c r="B14" s="15"/>
      <c r="C14" s="15"/>
      <c r="D14" s="16"/>
      <c r="E14" s="15"/>
      <c r="F14" s="15"/>
      <c r="G14" s="15"/>
      <c r="H14" s="15"/>
      <c r="I14" s="17"/>
      <c r="J14" s="17"/>
      <c r="K14" s="14"/>
    </row>
    <row r="15" spans="1:11" ht="26.25" customHeight="1">
      <c r="A15" s="15"/>
      <c r="B15" s="15"/>
      <c r="C15" s="15"/>
      <c r="D15" s="16"/>
      <c r="E15" s="15"/>
      <c r="F15" s="15"/>
      <c r="G15" s="15"/>
      <c r="H15" s="15"/>
      <c r="I15" s="17"/>
      <c r="J15" s="17"/>
      <c r="K15" s="14"/>
    </row>
    <row r="16" spans="1:11" ht="26.25" customHeight="1">
      <c r="A16" s="15"/>
      <c r="B16" s="15"/>
      <c r="C16" s="15"/>
      <c r="D16" s="16"/>
      <c r="E16" s="15"/>
      <c r="F16" s="15"/>
      <c r="G16" s="15"/>
      <c r="H16" s="15"/>
      <c r="I16" s="17"/>
      <c r="J16" s="17"/>
      <c r="K16" s="14"/>
    </row>
    <row r="17" spans="1:11" ht="26.25" customHeight="1" thickBot="1">
      <c r="A17" s="130" t="s">
        <v>493</v>
      </c>
      <c r="B17" s="131"/>
      <c r="C17" s="131"/>
      <c r="D17" s="132"/>
      <c r="E17" s="133"/>
      <c r="F17" s="134"/>
      <c r="G17" s="134"/>
      <c r="H17" s="134"/>
      <c r="I17" s="134"/>
      <c r="J17" s="134"/>
      <c r="K17" s="134"/>
    </row>
    <row r="18" spans="1:11" ht="26.25" customHeight="1" thickBot="1">
      <c r="A18" s="1" t="s">
        <v>2</v>
      </c>
      <c r="B18" s="2" t="s">
        <v>3</v>
      </c>
      <c r="C18" s="2" t="s">
        <v>4</v>
      </c>
      <c r="D18" s="3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11</v>
      </c>
      <c r="K18" s="4" t="s">
        <v>492</v>
      </c>
    </row>
    <row r="19" spans="1:11" ht="26.25" customHeight="1">
      <c r="A19" s="15"/>
      <c r="B19" s="11" t="s">
        <v>78</v>
      </c>
      <c r="C19" s="11" t="s">
        <v>255</v>
      </c>
      <c r="D19" s="19" t="s">
        <v>494</v>
      </c>
      <c r="E19" s="11">
        <v>3</v>
      </c>
      <c r="F19" s="11">
        <v>1</v>
      </c>
      <c r="G19" s="41" t="s">
        <v>257</v>
      </c>
      <c r="H19" s="15" t="s">
        <v>142</v>
      </c>
      <c r="I19" s="17">
        <v>42847</v>
      </c>
      <c r="J19" s="15" t="s">
        <v>82</v>
      </c>
      <c r="K19" s="21"/>
    </row>
    <row r="20" spans="1:11" ht="26.25" customHeight="1">
      <c r="A20" s="15"/>
      <c r="B20" s="11" t="s">
        <v>258</v>
      </c>
      <c r="C20" s="11" t="s">
        <v>259</v>
      </c>
      <c r="D20" s="19" t="s">
        <v>260</v>
      </c>
      <c r="E20" s="11">
        <v>2</v>
      </c>
      <c r="F20" s="11">
        <v>1</v>
      </c>
      <c r="G20" s="41" t="s">
        <v>257</v>
      </c>
      <c r="H20" s="11" t="s">
        <v>142</v>
      </c>
      <c r="I20" s="20">
        <v>42847</v>
      </c>
      <c r="J20" s="11" t="s">
        <v>261</v>
      </c>
      <c r="K20" s="11" t="s">
        <v>262</v>
      </c>
    </row>
    <row r="21" spans="1:11" ht="26.25" customHeight="1">
      <c r="A21" s="15"/>
      <c r="B21" s="11" t="s">
        <v>78</v>
      </c>
      <c r="C21" s="15" t="s">
        <v>263</v>
      </c>
      <c r="D21" s="16" t="s">
        <v>495</v>
      </c>
      <c r="E21" s="15">
        <v>1</v>
      </c>
      <c r="F21" s="15">
        <v>1</v>
      </c>
      <c r="G21" s="41" t="s">
        <v>257</v>
      </c>
      <c r="H21" s="15" t="s">
        <v>142</v>
      </c>
      <c r="I21" s="17">
        <v>42847</v>
      </c>
      <c r="J21" s="15" t="s">
        <v>82</v>
      </c>
      <c r="K21" s="14"/>
    </row>
    <row r="22" spans="1:11" ht="26.25" customHeight="1">
      <c r="A22" s="128"/>
      <c r="B22" s="15" t="s">
        <v>78</v>
      </c>
      <c r="C22" s="15" t="s">
        <v>265</v>
      </c>
      <c r="D22" s="16" t="s">
        <v>496</v>
      </c>
      <c r="E22" s="15">
        <v>2</v>
      </c>
      <c r="F22" s="15">
        <v>1</v>
      </c>
      <c r="G22" s="40" t="s">
        <v>257</v>
      </c>
      <c r="H22" s="15" t="s">
        <v>142</v>
      </c>
      <c r="I22" s="17">
        <v>42847</v>
      </c>
      <c r="J22" s="15" t="s">
        <v>82</v>
      </c>
      <c r="K22" s="15"/>
    </row>
    <row r="23" spans="1:11" ht="26.25" customHeight="1">
      <c r="A23" s="128"/>
      <c r="B23" s="15" t="s">
        <v>78</v>
      </c>
      <c r="C23" s="15" t="s">
        <v>267</v>
      </c>
      <c r="D23" s="16" t="s">
        <v>268</v>
      </c>
      <c r="E23" s="15">
        <v>1</v>
      </c>
      <c r="F23" s="15">
        <v>1</v>
      </c>
      <c r="G23" s="40" t="s">
        <v>257</v>
      </c>
      <c r="H23" s="15" t="s">
        <v>142</v>
      </c>
      <c r="I23" s="17">
        <v>42847</v>
      </c>
      <c r="J23" s="15" t="s">
        <v>82</v>
      </c>
      <c r="K23" s="11"/>
    </row>
    <row r="24" spans="1:11" ht="26.25" customHeight="1">
      <c r="A24" s="15"/>
      <c r="B24" s="53" t="s">
        <v>78</v>
      </c>
      <c r="C24" s="53" t="s">
        <v>288</v>
      </c>
      <c r="D24" s="55" t="s">
        <v>289</v>
      </c>
      <c r="E24" s="53">
        <v>2</v>
      </c>
      <c r="F24" s="53">
        <v>1</v>
      </c>
      <c r="G24" s="54" t="s">
        <v>257</v>
      </c>
      <c r="H24" s="53" t="s">
        <v>142</v>
      </c>
      <c r="I24" s="56">
        <v>42847</v>
      </c>
      <c r="J24" s="56" t="s">
        <v>82</v>
      </c>
      <c r="K24" s="21"/>
    </row>
    <row r="25" spans="1:11" ht="26.25" customHeight="1">
      <c r="A25" s="15"/>
      <c r="B25" s="11" t="s">
        <v>78</v>
      </c>
      <c r="C25" s="94" t="s">
        <v>319</v>
      </c>
      <c r="D25" s="38" t="s">
        <v>320</v>
      </c>
      <c r="E25" s="11">
        <v>1</v>
      </c>
      <c r="F25" s="11">
        <v>1</v>
      </c>
      <c r="G25" s="11" t="s">
        <v>257</v>
      </c>
      <c r="H25" s="11" t="s">
        <v>293</v>
      </c>
      <c r="I25" s="20">
        <v>42847</v>
      </c>
      <c r="J25" s="11" t="s">
        <v>82</v>
      </c>
      <c r="K25" s="21"/>
    </row>
    <row r="26" spans="1:11" ht="26.25" customHeight="1">
      <c r="A26" s="15"/>
      <c r="B26" s="15"/>
      <c r="C26" s="15"/>
      <c r="D26" s="16"/>
      <c r="E26" s="87">
        <f>SUM(E19:E25)</f>
        <v>12</v>
      </c>
      <c r="F26" s="15"/>
      <c r="G26" s="15"/>
      <c r="H26" s="620" t="s">
        <v>800</v>
      </c>
      <c r="I26" s="17"/>
      <c r="J26" s="17"/>
      <c r="K26" s="14"/>
    </row>
    <row r="27" spans="1:11" ht="26.25" customHeight="1">
      <c r="A27" s="128"/>
      <c r="B27" s="135"/>
      <c r="C27" s="135"/>
      <c r="D27" s="135"/>
      <c r="E27" s="135"/>
      <c r="F27" s="136"/>
      <c r="G27" s="137"/>
      <c r="H27" s="135"/>
      <c r="I27" s="138"/>
      <c r="J27" s="135"/>
      <c r="K27" s="139"/>
    </row>
    <row r="28" spans="1:11" ht="26.25" customHeight="1">
      <c r="A28" s="15"/>
      <c r="B28" s="15"/>
      <c r="C28" s="15"/>
      <c r="D28" s="16"/>
      <c r="E28" s="15"/>
      <c r="F28" s="15"/>
      <c r="G28" s="15"/>
      <c r="H28" s="15"/>
      <c r="I28" s="17"/>
      <c r="J28" s="17"/>
      <c r="K28" s="14"/>
    </row>
    <row r="29" spans="1:11" ht="26.25" customHeight="1">
      <c r="A29" s="15"/>
      <c r="B29" s="15"/>
      <c r="C29" s="15"/>
      <c r="D29" s="16"/>
      <c r="E29" s="15"/>
      <c r="F29" s="15"/>
      <c r="G29" s="15"/>
      <c r="H29" s="15"/>
      <c r="I29" s="17"/>
      <c r="J29" s="17"/>
      <c r="K29" s="14"/>
    </row>
    <row r="30" spans="1:11" ht="26.25" customHeight="1">
      <c r="A30" s="15"/>
      <c r="B30" s="15"/>
      <c r="C30" s="15"/>
      <c r="D30" s="16"/>
      <c r="F30" s="15"/>
      <c r="G30" s="15"/>
      <c r="H30" s="15"/>
      <c r="I30" s="17"/>
      <c r="J30" s="17"/>
      <c r="K30" s="14"/>
    </row>
    <row r="31" spans="1:11" ht="26.25" customHeight="1">
      <c r="A31" s="15"/>
      <c r="B31" s="15"/>
      <c r="C31" s="15"/>
      <c r="D31" s="16"/>
      <c r="E31" s="15"/>
      <c r="F31" s="15"/>
      <c r="G31" s="15"/>
      <c r="H31" s="15"/>
      <c r="I31" s="17"/>
      <c r="J31" s="17"/>
      <c r="K31" s="14"/>
    </row>
    <row r="32" spans="1:11" ht="26.25" customHeight="1">
      <c r="A32" s="128"/>
      <c r="B32" s="135"/>
      <c r="C32" s="135"/>
      <c r="D32" s="135"/>
      <c r="E32" s="135"/>
      <c r="F32" s="136"/>
      <c r="G32" s="137"/>
      <c r="H32" s="135"/>
      <c r="I32" s="138"/>
      <c r="J32" s="135"/>
      <c r="K32" s="139"/>
    </row>
    <row r="33" spans="1:11" ht="26.25" customHeight="1">
      <c r="A33" s="15"/>
      <c r="B33" s="15"/>
      <c r="C33" s="15"/>
      <c r="D33" s="16"/>
      <c r="E33" s="15"/>
      <c r="F33" s="15"/>
      <c r="G33" s="15"/>
      <c r="H33" s="15"/>
      <c r="I33" s="17"/>
      <c r="J33" s="17"/>
      <c r="K33" s="14"/>
    </row>
  </sheetData>
  <customSheetViews>
    <customSheetView guid="{8703E168-20B9-AD4D-881A-BB43946825F8}" topLeftCell="A7">
      <selection activeCell="D16" sqref="D16"/>
      <pageSetup paperSize="9" orientation="portrait"/>
    </customSheetView>
    <customSheetView guid="{563806AE-BAC4-4D25-98EB-3763E1252E7F}">
      <selection activeCell="H13" sqref="H13"/>
      <pageSetup paperSize="9" orientation="portrait"/>
    </customSheetView>
    <customSheetView guid="{183A18A5-C778-41BC-8225-F805FB933026}">
      <selection activeCell="A26" sqref="A26:XFD26"/>
      <pageSetup paperSize="9" orientation="portrait"/>
    </customSheetView>
    <customSheetView guid="{610342A9-4DCD-41A6-99B1-44368F67CD51}">
      <selection activeCell="A26" sqref="A26:XFD26"/>
      <pageSetup paperSize="9" orientation="portrait"/>
    </customSheetView>
  </customSheetViews>
  <phoneticPr fontId="87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22" workbookViewId="0">
      <selection activeCell="F42" sqref="F42"/>
    </sheetView>
  </sheetViews>
  <sheetFormatPr baseColWidth="10" defaultColWidth="8.83203125" defaultRowHeight="24.75" customHeight="1" x14ac:dyDescent="0"/>
  <cols>
    <col min="1" max="1" width="19.33203125" customWidth="1"/>
    <col min="2" max="2" width="14.83203125" customWidth="1"/>
    <col min="3" max="3" width="32.5" customWidth="1"/>
    <col min="6" max="6" width="39.1640625" customWidth="1"/>
    <col min="16" max="16" width="43.33203125" customWidth="1"/>
    <col min="17" max="17" width="43.1640625" customWidth="1"/>
  </cols>
  <sheetData>
    <row r="1" spans="1:17" ht="24.75" customHeight="1">
      <c r="A1" s="400"/>
      <c r="B1" s="401" t="s">
        <v>703</v>
      </c>
      <c r="C1" s="402">
        <v>42847</v>
      </c>
      <c r="D1" s="403" t="s">
        <v>704</v>
      </c>
      <c r="E1" s="403"/>
      <c r="F1" s="404"/>
      <c r="G1" s="405"/>
      <c r="H1" s="406"/>
      <c r="I1" s="406"/>
      <c r="J1" s="407"/>
      <c r="K1" s="408"/>
      <c r="L1" s="406"/>
      <c r="M1" s="406"/>
      <c r="N1" s="407"/>
      <c r="O1" s="407"/>
      <c r="P1" s="409"/>
      <c r="Q1" s="410"/>
    </row>
    <row r="2" spans="1:17" ht="24.75" customHeight="1">
      <c r="A2" s="411"/>
      <c r="B2" s="412"/>
      <c r="C2" s="413" t="s">
        <v>705</v>
      </c>
      <c r="D2" s="403" t="s">
        <v>706</v>
      </c>
      <c r="E2" s="403"/>
      <c r="F2" s="414"/>
      <c r="G2" s="415"/>
      <c r="H2" s="416"/>
      <c r="I2" s="416"/>
      <c r="J2" s="417"/>
      <c r="K2" s="418"/>
      <c r="L2" s="416"/>
      <c r="M2" s="416"/>
      <c r="N2" s="417"/>
      <c r="O2" s="417"/>
      <c r="P2" s="419"/>
      <c r="Q2" s="420"/>
    </row>
    <row r="3" spans="1:17" ht="24.75" customHeight="1" thickBot="1">
      <c r="A3" s="411"/>
      <c r="B3" s="412"/>
      <c r="C3" s="421" t="s">
        <v>707</v>
      </c>
      <c r="D3" s="403" t="s">
        <v>584</v>
      </c>
      <c r="E3" s="403"/>
      <c r="F3" s="414"/>
      <c r="G3" s="415"/>
      <c r="H3" s="416"/>
      <c r="I3" s="416"/>
      <c r="J3" s="417"/>
      <c r="K3" s="418"/>
      <c r="L3" s="416"/>
      <c r="M3" s="416"/>
      <c r="N3" s="417"/>
      <c r="O3" s="417"/>
      <c r="P3" s="419"/>
      <c r="Q3" s="420"/>
    </row>
    <row r="4" spans="1:17" ht="24.75" customHeight="1">
      <c r="A4" s="422"/>
      <c r="B4" s="423" t="s">
        <v>708</v>
      </c>
      <c r="C4" s="424"/>
      <c r="D4" s="425"/>
      <c r="E4" s="425"/>
      <c r="F4" s="426"/>
      <c r="G4" s="427"/>
      <c r="H4" s="427"/>
      <c r="I4" s="428"/>
      <c r="J4" s="429"/>
      <c r="K4" s="427"/>
      <c r="L4" s="428"/>
      <c r="M4" s="428"/>
      <c r="N4" s="430"/>
      <c r="O4" s="430"/>
      <c r="P4" s="431"/>
      <c r="Q4" s="432"/>
    </row>
    <row r="5" spans="1:17" ht="24.75" customHeight="1">
      <c r="A5" s="433" t="s">
        <v>11</v>
      </c>
      <c r="B5" s="434" t="s">
        <v>709</v>
      </c>
      <c r="C5" s="435" t="s">
        <v>710</v>
      </c>
      <c r="D5" s="436" t="s">
        <v>711</v>
      </c>
      <c r="E5" s="434" t="s">
        <v>712</v>
      </c>
      <c r="F5" s="437" t="s">
        <v>713</v>
      </c>
      <c r="G5" s="438" t="s">
        <v>714</v>
      </c>
      <c r="H5" s="434" t="s">
        <v>715</v>
      </c>
      <c r="I5" s="434" t="s">
        <v>716</v>
      </c>
      <c r="J5" s="439" t="s">
        <v>717</v>
      </c>
      <c r="K5" s="438" t="s">
        <v>718</v>
      </c>
      <c r="L5" s="434" t="s">
        <v>715</v>
      </c>
      <c r="M5" s="434" t="s">
        <v>716</v>
      </c>
      <c r="N5" s="439" t="s">
        <v>717</v>
      </c>
      <c r="O5" s="439" t="s">
        <v>719</v>
      </c>
      <c r="P5" s="440" t="s">
        <v>720</v>
      </c>
      <c r="Q5" s="434" t="s">
        <v>721</v>
      </c>
    </row>
    <row r="6" spans="1:17" ht="24.75" customHeight="1">
      <c r="A6" s="441" t="s">
        <v>722</v>
      </c>
      <c r="B6" s="442" t="s">
        <v>723</v>
      </c>
      <c r="C6" s="443" t="s">
        <v>724</v>
      </c>
      <c r="D6" s="443">
        <v>2</v>
      </c>
      <c r="E6" s="444">
        <v>1</v>
      </c>
      <c r="F6" s="443" t="s">
        <v>725</v>
      </c>
      <c r="G6" s="445">
        <v>42847</v>
      </c>
      <c r="H6" s="443" t="s">
        <v>726</v>
      </c>
      <c r="I6" s="443"/>
      <c r="J6" s="446">
        <v>0.33333333333333331</v>
      </c>
      <c r="K6" s="445">
        <v>42851</v>
      </c>
      <c r="L6" s="443"/>
      <c r="M6" s="443"/>
      <c r="N6" s="446"/>
      <c r="O6" s="443" t="s">
        <v>727</v>
      </c>
      <c r="P6" s="443"/>
      <c r="Q6" s="443">
        <v>15160083777</v>
      </c>
    </row>
    <row r="7" spans="1:17" ht="24.75" customHeight="1">
      <c r="A7" s="447"/>
      <c r="B7" s="448"/>
      <c r="C7" s="449"/>
      <c r="D7" s="450"/>
      <c r="E7" s="450"/>
      <c r="F7" s="451"/>
      <c r="G7" s="452"/>
      <c r="H7" s="453"/>
      <c r="I7" s="453"/>
      <c r="J7" s="454"/>
      <c r="K7" s="452"/>
      <c r="L7" s="453"/>
      <c r="M7" s="453"/>
      <c r="N7" s="454"/>
      <c r="O7" s="453"/>
      <c r="P7" s="455"/>
      <c r="Q7" s="456"/>
    </row>
    <row r="8" spans="1:17" ht="24.75" customHeight="1" thickBot="1">
      <c r="A8" s="457"/>
      <c r="B8" s="458" t="s">
        <v>728</v>
      </c>
      <c r="C8" s="459"/>
      <c r="D8" s="460">
        <v>2</v>
      </c>
      <c r="E8" s="460">
        <v>1</v>
      </c>
      <c r="F8" s="461"/>
      <c r="G8" s="462"/>
      <c r="H8" s="462"/>
      <c r="I8" s="462"/>
      <c r="J8" s="462"/>
      <c r="K8" s="462"/>
      <c r="L8" s="457"/>
      <c r="M8" s="457"/>
      <c r="N8" s="463"/>
      <c r="O8" s="463"/>
      <c r="P8" s="464"/>
      <c r="Q8" s="465"/>
    </row>
    <row r="9" spans="1:17" ht="24.75" customHeight="1" thickBot="1">
      <c r="A9" s="466"/>
      <c r="B9" s="467"/>
      <c r="C9" s="467"/>
      <c r="D9" s="468"/>
      <c r="E9" s="468"/>
      <c r="F9" s="467"/>
      <c r="G9" s="469"/>
      <c r="H9" s="469"/>
      <c r="I9" s="469"/>
      <c r="J9" s="469"/>
      <c r="K9" s="469"/>
      <c r="L9" s="467"/>
      <c r="M9" s="467"/>
      <c r="N9" s="467"/>
      <c r="O9" s="467"/>
      <c r="P9" s="470"/>
      <c r="Q9" s="471"/>
    </row>
    <row r="10" spans="1:17" ht="24.75" customHeight="1">
      <c r="A10" s="472"/>
      <c r="B10" s="423" t="s">
        <v>729</v>
      </c>
      <c r="C10" s="473"/>
      <c r="D10" s="474"/>
      <c r="E10" s="474"/>
      <c r="F10" s="475"/>
      <c r="G10" s="476"/>
      <c r="H10" s="477"/>
      <c r="I10" s="477"/>
      <c r="J10" s="477"/>
      <c r="K10" s="477"/>
      <c r="L10" s="477"/>
      <c r="M10" s="477"/>
      <c r="N10" s="478"/>
      <c r="O10" s="478"/>
      <c r="P10" s="479"/>
      <c r="Q10" s="465"/>
    </row>
    <row r="11" spans="1:17" ht="78" customHeight="1">
      <c r="A11" s="480" t="s">
        <v>730</v>
      </c>
      <c r="B11" s="481" t="s">
        <v>731</v>
      </c>
      <c r="C11" s="482" t="s">
        <v>732</v>
      </c>
      <c r="D11" s="482">
        <v>5</v>
      </c>
      <c r="E11" s="483">
        <v>2</v>
      </c>
      <c r="F11" s="482" t="s">
        <v>733</v>
      </c>
      <c r="G11" s="484">
        <v>42847</v>
      </c>
      <c r="H11" s="482" t="s">
        <v>35</v>
      </c>
      <c r="I11" s="482"/>
      <c r="J11" s="485">
        <v>0.29166666666666669</v>
      </c>
      <c r="K11" s="484">
        <v>42851</v>
      </c>
      <c r="L11" s="482"/>
      <c r="M11" s="482"/>
      <c r="N11" s="485"/>
      <c r="O11" s="482" t="s">
        <v>734</v>
      </c>
      <c r="P11" s="486" t="s">
        <v>735</v>
      </c>
      <c r="Q11" s="482" t="s">
        <v>736</v>
      </c>
    </row>
    <row r="12" spans="1:17" ht="55.5" customHeight="1">
      <c r="A12" s="480" t="s">
        <v>737</v>
      </c>
      <c r="B12" s="481" t="s">
        <v>738</v>
      </c>
      <c r="C12" s="482" t="s">
        <v>739</v>
      </c>
      <c r="D12" s="482">
        <v>3</v>
      </c>
      <c r="E12" s="483">
        <v>1</v>
      </c>
      <c r="F12" s="482" t="s">
        <v>740</v>
      </c>
      <c r="G12" s="484">
        <v>42847</v>
      </c>
      <c r="H12" s="482" t="s">
        <v>35</v>
      </c>
      <c r="I12" s="482"/>
      <c r="J12" s="485">
        <v>0.29166666666666669</v>
      </c>
      <c r="K12" s="484">
        <v>42851</v>
      </c>
      <c r="L12" s="482"/>
      <c r="M12" s="482"/>
      <c r="N12" s="485"/>
      <c r="O12" s="482" t="s">
        <v>741</v>
      </c>
      <c r="P12" s="482"/>
      <c r="Q12" s="486" t="s">
        <v>742</v>
      </c>
    </row>
    <row r="13" spans="1:17" ht="24.75" customHeight="1">
      <c r="A13" s="480" t="s">
        <v>743</v>
      </c>
      <c r="B13" s="481" t="s">
        <v>744</v>
      </c>
      <c r="C13" s="482" t="s">
        <v>745</v>
      </c>
      <c r="D13" s="482">
        <v>3</v>
      </c>
      <c r="E13" s="483">
        <v>1</v>
      </c>
      <c r="F13" s="482" t="s">
        <v>746</v>
      </c>
      <c r="G13" s="484">
        <v>42847</v>
      </c>
      <c r="H13" s="482" t="s">
        <v>35</v>
      </c>
      <c r="I13" s="482"/>
      <c r="J13" s="485">
        <v>0.29166666666666669</v>
      </c>
      <c r="K13" s="484">
        <v>42851</v>
      </c>
      <c r="L13" s="482"/>
      <c r="M13" s="482"/>
      <c r="N13" s="485"/>
      <c r="O13" s="482" t="s">
        <v>727</v>
      </c>
      <c r="P13" s="482"/>
      <c r="Q13" s="482" t="s">
        <v>747</v>
      </c>
    </row>
    <row r="14" spans="1:17" ht="24.75" customHeight="1">
      <c r="A14" s="480" t="s">
        <v>748</v>
      </c>
      <c r="B14" s="481" t="s">
        <v>749</v>
      </c>
      <c r="C14" s="482" t="s">
        <v>750</v>
      </c>
      <c r="D14" s="482">
        <v>1</v>
      </c>
      <c r="E14" s="483">
        <v>0.1</v>
      </c>
      <c r="F14" s="482" t="s">
        <v>751</v>
      </c>
      <c r="G14" s="484">
        <v>42847</v>
      </c>
      <c r="H14" s="482" t="s">
        <v>35</v>
      </c>
      <c r="I14" s="482"/>
      <c r="J14" s="485">
        <v>0.29166666666666669</v>
      </c>
      <c r="K14" s="484">
        <v>42851</v>
      </c>
      <c r="L14" s="482"/>
      <c r="M14" s="482"/>
      <c r="N14" s="485"/>
      <c r="O14" s="482" t="s">
        <v>741</v>
      </c>
      <c r="P14" s="482"/>
      <c r="Q14" s="482" t="s">
        <v>752</v>
      </c>
    </row>
    <row r="15" spans="1:17" ht="24.75" customHeight="1">
      <c r="A15" s="480" t="s">
        <v>753</v>
      </c>
      <c r="B15" s="481" t="s">
        <v>754</v>
      </c>
      <c r="C15" s="482" t="s">
        <v>755</v>
      </c>
      <c r="D15" s="482">
        <v>2</v>
      </c>
      <c r="E15" s="483">
        <v>1</v>
      </c>
      <c r="F15" s="482" t="s">
        <v>756</v>
      </c>
      <c r="G15" s="484">
        <v>42847</v>
      </c>
      <c r="H15" s="482" t="s">
        <v>35</v>
      </c>
      <c r="I15" s="482"/>
      <c r="J15" s="485">
        <v>0.29166666666666669</v>
      </c>
      <c r="K15" s="484">
        <v>42851</v>
      </c>
      <c r="L15" s="482"/>
      <c r="M15" s="482"/>
      <c r="N15" s="485"/>
      <c r="O15" s="482" t="s">
        <v>741</v>
      </c>
      <c r="P15" s="482"/>
      <c r="Q15" s="482" t="s">
        <v>757</v>
      </c>
    </row>
    <row r="16" spans="1:17" ht="24.75" customHeight="1">
      <c r="A16" s="487"/>
      <c r="B16" s="488"/>
      <c r="C16" s="489"/>
      <c r="D16" s="490"/>
      <c r="E16" s="490"/>
      <c r="F16" s="491"/>
      <c r="G16" s="492"/>
      <c r="H16" s="493"/>
      <c r="I16" s="493"/>
      <c r="J16" s="494"/>
      <c r="K16" s="492"/>
      <c r="L16" s="493"/>
      <c r="M16" s="493"/>
      <c r="N16" s="494"/>
      <c r="O16" s="493"/>
      <c r="P16" s="489"/>
      <c r="Q16" s="495"/>
    </row>
    <row r="17" spans="1:17" ht="24.75" customHeight="1" thickBot="1">
      <c r="A17" s="457"/>
      <c r="B17" s="458" t="s">
        <v>728</v>
      </c>
      <c r="C17" s="459"/>
      <c r="D17" s="460">
        <v>14</v>
      </c>
      <c r="E17" s="460">
        <f>SUM(E11:E16)</f>
        <v>5.0999999999999996</v>
      </c>
      <c r="F17" s="461"/>
      <c r="G17" s="462"/>
      <c r="H17" s="462"/>
      <c r="I17" s="462"/>
      <c r="J17" s="462"/>
      <c r="K17" s="462"/>
      <c r="L17" s="457"/>
      <c r="M17" s="457"/>
      <c r="N17" s="463"/>
      <c r="O17" s="463"/>
      <c r="P17" s="496"/>
      <c r="Q17" s="465"/>
    </row>
    <row r="18" spans="1:17" ht="24.75" customHeight="1" thickBot="1">
      <c r="A18" s="497"/>
      <c r="B18" s="498"/>
      <c r="C18" s="498"/>
      <c r="D18" s="460"/>
      <c r="E18" s="460"/>
      <c r="F18" s="499"/>
      <c r="G18" s="500"/>
      <c r="H18" s="500"/>
      <c r="I18" s="500"/>
      <c r="J18" s="500"/>
      <c r="K18" s="500"/>
      <c r="L18" s="499"/>
      <c r="M18" s="499"/>
      <c r="N18" s="467"/>
      <c r="O18" s="467"/>
      <c r="P18" s="470"/>
      <c r="Q18" s="471"/>
    </row>
    <row r="19" spans="1:17" ht="24.75" customHeight="1">
      <c r="A19" s="472"/>
      <c r="B19" s="423" t="s">
        <v>758</v>
      </c>
      <c r="C19" s="473"/>
      <c r="D19" s="474"/>
      <c r="E19" s="474"/>
      <c r="F19" s="475"/>
      <c r="G19" s="476"/>
      <c r="H19" s="477"/>
      <c r="I19" s="477"/>
      <c r="J19" s="477"/>
      <c r="K19" s="477"/>
      <c r="L19" s="477"/>
      <c r="M19" s="477"/>
      <c r="N19" s="478"/>
      <c r="O19" s="478"/>
      <c r="P19" s="501"/>
      <c r="Q19" s="478"/>
    </row>
    <row r="20" spans="1:17" ht="24.75" customHeight="1">
      <c r="A20" s="502" t="s">
        <v>759</v>
      </c>
      <c r="B20" s="503" t="s">
        <v>760</v>
      </c>
      <c r="C20" s="504" t="s">
        <v>761</v>
      </c>
      <c r="D20" s="504">
        <v>2</v>
      </c>
      <c r="E20" s="505">
        <v>1</v>
      </c>
      <c r="F20" s="504" t="s">
        <v>762</v>
      </c>
      <c r="G20" s="506">
        <v>42847</v>
      </c>
      <c r="H20" s="504" t="s">
        <v>763</v>
      </c>
      <c r="I20" s="504"/>
      <c r="J20" s="507">
        <v>0.29166666666666669</v>
      </c>
      <c r="K20" s="506">
        <v>42851</v>
      </c>
      <c r="L20" s="504"/>
      <c r="M20" s="504"/>
      <c r="N20" s="507"/>
      <c r="O20" s="504" t="s">
        <v>741</v>
      </c>
      <c r="P20" s="504"/>
      <c r="Q20" s="504" t="s">
        <v>764</v>
      </c>
    </row>
    <row r="21" spans="1:17" ht="24.75" customHeight="1">
      <c r="A21" s="508"/>
      <c r="B21" s="509"/>
      <c r="C21" s="510"/>
      <c r="D21" s="511"/>
      <c r="E21" s="511"/>
      <c r="F21" s="512"/>
      <c r="G21" s="513"/>
      <c r="H21" s="514"/>
      <c r="I21" s="514"/>
      <c r="J21" s="515"/>
      <c r="K21" s="513"/>
      <c r="L21" s="514"/>
      <c r="M21" s="514"/>
      <c r="N21" s="515"/>
      <c r="O21" s="514"/>
      <c r="P21" s="514"/>
      <c r="Q21" s="516"/>
    </row>
    <row r="22" spans="1:17" ht="24.75" customHeight="1" thickBot="1">
      <c r="A22" s="457"/>
      <c r="B22" s="458" t="s">
        <v>728</v>
      </c>
      <c r="C22" s="459"/>
      <c r="D22" s="460">
        <v>2</v>
      </c>
      <c r="E22" s="460">
        <v>1</v>
      </c>
      <c r="F22" s="461"/>
      <c r="G22" s="462"/>
      <c r="H22" s="462"/>
      <c r="I22" s="462"/>
      <c r="J22" s="462"/>
      <c r="K22" s="462"/>
      <c r="L22" s="457"/>
      <c r="M22" s="457"/>
      <c r="N22" s="463"/>
      <c r="O22" s="463"/>
      <c r="P22" s="464"/>
      <c r="Q22" s="463"/>
    </row>
    <row r="23" spans="1:17" ht="24.75" customHeight="1" thickBot="1">
      <c r="A23" s="497"/>
      <c r="B23" s="498"/>
      <c r="C23" s="498"/>
      <c r="D23" s="460"/>
      <c r="E23" s="460"/>
      <c r="F23" s="499"/>
      <c r="G23" s="500"/>
      <c r="H23" s="500"/>
      <c r="I23" s="500"/>
      <c r="J23" s="500"/>
      <c r="K23" s="500"/>
      <c r="L23" s="499"/>
      <c r="M23" s="499"/>
      <c r="N23" s="467"/>
      <c r="O23" s="467"/>
      <c r="P23" s="470"/>
      <c r="Q23" s="471"/>
    </row>
    <row r="24" spans="1:17" ht="24.75" customHeight="1">
      <c r="A24" s="472"/>
      <c r="B24" s="423" t="s">
        <v>765</v>
      </c>
      <c r="C24" s="473"/>
      <c r="D24" s="474"/>
      <c r="E24" s="474"/>
      <c r="F24" s="475"/>
      <c r="G24" s="476"/>
      <c r="H24" s="477"/>
      <c r="I24" s="477"/>
      <c r="J24" s="477"/>
      <c r="K24" s="477"/>
      <c r="L24" s="477"/>
      <c r="M24" s="477"/>
      <c r="N24" s="478"/>
      <c r="O24" s="478"/>
      <c r="P24" s="501"/>
      <c r="Q24" s="465"/>
    </row>
    <row r="25" spans="1:17" ht="24.75" customHeight="1">
      <c r="A25" s="517"/>
      <c r="B25" s="518"/>
      <c r="C25" s="519"/>
      <c r="D25" s="520"/>
      <c r="E25" s="520"/>
      <c r="F25" s="519"/>
      <c r="G25" s="521"/>
      <c r="H25" s="519"/>
      <c r="I25" s="519"/>
      <c r="J25" s="522"/>
      <c r="K25" s="521"/>
      <c r="L25" s="519"/>
      <c r="M25" s="519"/>
      <c r="N25" s="522"/>
      <c r="O25" s="519"/>
      <c r="P25" s="523"/>
      <c r="Q25" s="519"/>
    </row>
    <row r="26" spans="1:17" ht="24.75" customHeight="1" thickBot="1">
      <c r="A26" s="524"/>
      <c r="B26" s="525" t="s">
        <v>728</v>
      </c>
      <c r="C26" s="526"/>
      <c r="D26" s="527"/>
      <c r="E26" s="527"/>
      <c r="F26" s="528"/>
      <c r="G26" s="529"/>
      <c r="H26" s="529"/>
      <c r="I26" s="529"/>
      <c r="J26" s="529"/>
      <c r="K26" s="529"/>
      <c r="L26" s="524"/>
      <c r="M26" s="524"/>
      <c r="N26" s="465"/>
      <c r="O26" s="465"/>
      <c r="P26" s="530"/>
      <c r="Q26" s="465"/>
    </row>
    <row r="27" spans="1:17" ht="24.75" customHeight="1">
      <c r="A27" s="472"/>
      <c r="B27" s="423" t="s">
        <v>766</v>
      </c>
      <c r="C27" s="473"/>
      <c r="D27" s="474"/>
      <c r="E27" s="474"/>
      <c r="F27" s="475"/>
      <c r="G27" s="476"/>
      <c r="H27" s="477"/>
      <c r="I27" s="477"/>
      <c r="J27" s="477"/>
      <c r="K27" s="477"/>
      <c r="L27" s="477"/>
      <c r="M27" s="477"/>
      <c r="N27" s="478"/>
      <c r="O27" s="478"/>
      <c r="P27" s="501"/>
      <c r="Q27" s="465"/>
    </row>
    <row r="28" spans="1:17" ht="24.75" customHeight="1">
      <c r="A28" s="517"/>
      <c r="B28" s="518"/>
      <c r="C28" s="519"/>
      <c r="D28" s="520"/>
      <c r="E28" s="520"/>
      <c r="F28" s="519"/>
      <c r="G28" s="521"/>
      <c r="H28" s="519"/>
      <c r="I28" s="519"/>
      <c r="J28" s="522"/>
      <c r="K28" s="521"/>
      <c r="L28" s="519"/>
      <c r="M28" s="519"/>
      <c r="N28" s="522"/>
      <c r="O28" s="519"/>
      <c r="P28" s="523"/>
      <c r="Q28" s="519"/>
    </row>
    <row r="29" spans="1:17" ht="24.75" customHeight="1">
      <c r="A29" s="524"/>
      <c r="B29" s="525" t="s">
        <v>728</v>
      </c>
      <c r="C29" s="526"/>
      <c r="D29" s="527"/>
      <c r="E29" s="527"/>
      <c r="F29" s="528"/>
      <c r="G29" s="529"/>
      <c r="H29" s="529"/>
      <c r="I29" s="529"/>
      <c r="J29" s="529"/>
      <c r="K29" s="529"/>
      <c r="L29" s="524"/>
      <c r="M29" s="524"/>
      <c r="N29" s="465"/>
      <c r="O29" s="465"/>
      <c r="P29" s="530"/>
      <c r="Q29" s="465"/>
    </row>
  </sheetData>
  <customSheetViews>
    <customSheetView guid="{8703E168-20B9-AD4D-881A-BB43946825F8}" topLeftCell="A22">
      <selection activeCell="F42" sqref="F42"/>
    </customSheetView>
    <customSheetView guid="{563806AE-BAC4-4D25-98EB-3763E1252E7F}" topLeftCell="A4">
      <selection activeCell="D5" sqref="D5"/>
    </customSheetView>
    <customSheetView guid="{183A18A5-C778-41BC-8225-F805FB933026}" topLeftCell="A7">
      <selection activeCell="F9" sqref="F9"/>
    </customSheetView>
    <customSheetView guid="{610342A9-4DCD-41A6-99B1-44368F67CD51}" topLeftCell="A7">
      <selection activeCell="F9" sqref="F9"/>
    </customSheetView>
  </customSheetView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D12" sqref="D12"/>
    </sheetView>
  </sheetViews>
  <sheetFormatPr baseColWidth="10" defaultColWidth="8.83203125" defaultRowHeight="39.75" customHeight="1" x14ac:dyDescent="0"/>
  <cols>
    <col min="1" max="1" width="14.33203125" customWidth="1"/>
    <col min="2" max="2" width="28" customWidth="1"/>
    <col min="3" max="3" width="24.83203125" customWidth="1"/>
    <col min="4" max="4" width="45.83203125" customWidth="1"/>
    <col min="9" max="9" width="28" customWidth="1"/>
    <col min="10" max="10" width="29.5" customWidth="1"/>
    <col min="11" max="11" width="51.83203125" customWidth="1"/>
  </cols>
  <sheetData>
    <row r="1" spans="1:17" ht="39.75" customHeight="1" thickBot="1">
      <c r="A1" s="531" t="s">
        <v>767</v>
      </c>
      <c r="B1" s="532"/>
      <c r="C1" s="532"/>
      <c r="D1" s="532"/>
      <c r="E1" s="532"/>
      <c r="F1" s="533"/>
      <c r="G1" s="104" t="s">
        <v>768</v>
      </c>
      <c r="H1" s="532"/>
      <c r="I1" s="532"/>
      <c r="J1" s="532"/>
      <c r="K1" s="534"/>
      <c r="N1" s="535"/>
    </row>
    <row r="2" spans="1:17" ht="39.75" customHeight="1" thickBot="1">
      <c r="A2" s="1" t="s">
        <v>2</v>
      </c>
      <c r="B2" s="2" t="s">
        <v>3</v>
      </c>
      <c r="C2" s="2" t="s">
        <v>4</v>
      </c>
      <c r="D2" s="536" t="s">
        <v>5</v>
      </c>
      <c r="E2" s="537" t="s">
        <v>6</v>
      </c>
      <c r="F2" s="537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538" t="s">
        <v>12</v>
      </c>
      <c r="M2" s="5" t="s">
        <v>13</v>
      </c>
      <c r="N2" s="539">
        <v>56</v>
      </c>
    </row>
    <row r="3" spans="1:17" ht="39.75" customHeight="1">
      <c r="A3" s="540"/>
      <c r="B3" s="26" t="s">
        <v>769</v>
      </c>
      <c r="C3" s="540"/>
      <c r="D3" s="541"/>
      <c r="E3" s="542"/>
      <c r="F3" s="542"/>
      <c r="G3" s="543"/>
      <c r="H3" s="543"/>
      <c r="I3" s="544"/>
      <c r="J3" s="540"/>
      <c r="K3" s="545"/>
      <c r="M3" s="36" t="s">
        <v>17</v>
      </c>
      <c r="N3" s="546">
        <f>N2-N13</f>
        <v>52</v>
      </c>
      <c r="O3" s="105"/>
    </row>
    <row r="4" spans="1:17" ht="70.5" customHeight="1">
      <c r="A4" s="547" t="s">
        <v>770</v>
      </c>
      <c r="B4" s="548" t="s">
        <v>771</v>
      </c>
      <c r="C4" s="549" t="s">
        <v>772</v>
      </c>
      <c r="D4" s="550" t="s">
        <v>773</v>
      </c>
      <c r="E4" s="551">
        <v>2</v>
      </c>
      <c r="F4" s="551">
        <v>1</v>
      </c>
      <c r="G4" s="552" t="s">
        <v>726</v>
      </c>
      <c r="H4" s="553" t="s">
        <v>774</v>
      </c>
      <c r="I4" s="553">
        <v>42847</v>
      </c>
      <c r="J4" s="554" t="s">
        <v>775</v>
      </c>
      <c r="K4" s="548" t="s">
        <v>776</v>
      </c>
      <c r="M4" t="s">
        <v>23</v>
      </c>
      <c r="N4" s="535">
        <v>2</v>
      </c>
    </row>
    <row r="5" spans="1:17" ht="70.5" customHeight="1">
      <c r="A5" s="547" t="s">
        <v>777</v>
      </c>
      <c r="B5" s="548" t="s">
        <v>740</v>
      </c>
      <c r="C5" s="549" t="s">
        <v>778</v>
      </c>
      <c r="D5" s="550" t="s">
        <v>779</v>
      </c>
      <c r="E5" s="551">
        <v>2</v>
      </c>
      <c r="F5" s="551">
        <v>1</v>
      </c>
      <c r="G5" s="552" t="s">
        <v>35</v>
      </c>
      <c r="H5" s="553" t="s">
        <v>774</v>
      </c>
      <c r="I5" s="553">
        <v>42847</v>
      </c>
      <c r="J5" s="554" t="s">
        <v>780</v>
      </c>
      <c r="K5" s="547"/>
      <c r="M5" t="s">
        <v>27</v>
      </c>
      <c r="N5" s="535">
        <v>2</v>
      </c>
    </row>
    <row r="6" spans="1:17" ht="39.75" customHeight="1">
      <c r="A6" s="547"/>
      <c r="B6" s="548"/>
      <c r="C6" s="549"/>
      <c r="D6" s="550"/>
      <c r="E6" s="551"/>
      <c r="F6" s="551"/>
      <c r="G6" s="552"/>
      <c r="H6" s="553"/>
      <c r="I6" s="552"/>
      <c r="J6" s="554"/>
      <c r="K6" s="547"/>
      <c r="M6" t="s">
        <v>31</v>
      </c>
      <c r="N6" s="535">
        <f>SUMIFS(E:E,G:G,"JCC")</f>
        <v>0</v>
      </c>
    </row>
    <row r="7" spans="1:17" ht="39.75" customHeight="1">
      <c r="A7" s="547"/>
      <c r="B7" s="548"/>
      <c r="C7" s="549"/>
      <c r="D7" s="550"/>
      <c r="E7" s="551"/>
      <c r="F7" s="551"/>
      <c r="G7" s="552"/>
      <c r="H7" s="553"/>
      <c r="I7" s="552"/>
      <c r="J7" s="554"/>
      <c r="K7" s="547"/>
      <c r="M7" t="s">
        <v>781</v>
      </c>
      <c r="N7" s="535">
        <v>0</v>
      </c>
    </row>
    <row r="8" spans="1:17" ht="39.75" customHeight="1">
      <c r="A8" s="547"/>
      <c r="B8" s="548"/>
      <c r="C8" s="549"/>
      <c r="D8" s="550"/>
      <c r="E8" s="551"/>
      <c r="F8" s="551"/>
      <c r="G8" s="552"/>
      <c r="H8" s="553"/>
      <c r="I8" s="552"/>
      <c r="J8" s="554"/>
      <c r="K8" s="547"/>
      <c r="M8" t="s">
        <v>39</v>
      </c>
      <c r="N8" s="535">
        <v>0</v>
      </c>
    </row>
    <row r="9" spans="1:17" ht="39.75" customHeight="1">
      <c r="A9" s="547"/>
      <c r="B9" s="548"/>
      <c r="C9" s="549"/>
      <c r="D9" s="550"/>
      <c r="E9" s="551"/>
      <c r="F9" s="551"/>
      <c r="G9" s="552"/>
      <c r="H9" s="553"/>
      <c r="I9" s="552"/>
      <c r="J9" s="554"/>
      <c r="K9" s="547"/>
      <c r="M9" t="s">
        <v>40</v>
      </c>
      <c r="N9" s="535">
        <f>SUMIFS(E:E,G:G,"phi")</f>
        <v>0</v>
      </c>
    </row>
    <row r="10" spans="1:17" ht="39.75" customHeight="1">
      <c r="A10" s="547"/>
      <c r="B10" s="548"/>
      <c r="C10" s="549"/>
      <c r="D10" s="550"/>
      <c r="E10" s="551"/>
      <c r="F10" s="551"/>
      <c r="G10" s="552"/>
      <c r="H10" s="553"/>
      <c r="I10" s="552"/>
      <c r="J10" s="554"/>
      <c r="K10" s="547"/>
      <c r="M10" t="s">
        <v>41</v>
      </c>
      <c r="N10" s="535">
        <f>SUMIFS(E:E,G:G,"BRK")</f>
        <v>0</v>
      </c>
    </row>
    <row r="11" spans="1:17" ht="39.75" customHeight="1">
      <c r="A11" s="547"/>
      <c r="B11" s="547"/>
      <c r="C11" s="549"/>
      <c r="D11" s="551"/>
      <c r="E11" s="551"/>
      <c r="F11" s="551"/>
      <c r="G11" s="552"/>
      <c r="H11" s="553"/>
      <c r="I11" s="552"/>
      <c r="J11" s="554"/>
      <c r="K11" s="547"/>
      <c r="M11" s="29" t="s">
        <v>43</v>
      </c>
      <c r="N11" s="555">
        <v>0</v>
      </c>
    </row>
    <row r="12" spans="1:17" ht="39.75" customHeight="1">
      <c r="A12" s="547"/>
      <c r="B12" s="547"/>
      <c r="C12" s="549"/>
      <c r="D12" s="551"/>
      <c r="E12" s="551"/>
      <c r="F12" s="551"/>
      <c r="G12" s="552"/>
      <c r="H12" s="553"/>
      <c r="I12" s="552"/>
      <c r="J12" s="554"/>
      <c r="K12" s="547"/>
      <c r="M12" s="30" t="s">
        <v>47</v>
      </c>
      <c r="N12" s="556">
        <f>SUMIFS(E:E,G:G,"H")</f>
        <v>0</v>
      </c>
    </row>
    <row r="13" spans="1:17" ht="39.75" customHeight="1">
      <c r="A13" s="547"/>
      <c r="B13" s="547"/>
      <c r="C13" s="549"/>
      <c r="D13" s="551"/>
      <c r="E13" s="551"/>
      <c r="F13" s="551"/>
      <c r="G13" s="552"/>
      <c r="H13" s="553"/>
      <c r="I13" s="552"/>
      <c r="J13" s="554"/>
      <c r="K13" s="547"/>
      <c r="M13" s="31" t="s">
        <v>48</v>
      </c>
      <c r="N13" s="557">
        <f>SUM(M4:N12)</f>
        <v>4</v>
      </c>
    </row>
    <row r="14" spans="1:17" ht="39.75" customHeight="1">
      <c r="A14" s="547"/>
      <c r="B14" s="547"/>
      <c r="C14" s="549"/>
      <c r="D14" s="551"/>
      <c r="E14" s="551"/>
      <c r="F14" s="551"/>
      <c r="G14" s="552"/>
      <c r="H14" s="553"/>
      <c r="I14" s="552"/>
      <c r="J14" s="548"/>
      <c r="K14" s="547"/>
      <c r="L14" s="25"/>
      <c r="M14" s="25"/>
      <c r="N14" s="558"/>
      <c r="O14" s="25"/>
      <c r="P14" s="25"/>
      <c r="Q14" s="25"/>
    </row>
    <row r="15" spans="1:17" ht="39.75" customHeight="1">
      <c r="A15" s="559"/>
      <c r="B15" s="547"/>
      <c r="C15" s="547"/>
      <c r="D15" s="549"/>
      <c r="E15" s="551"/>
      <c r="F15" s="551"/>
      <c r="G15" s="547"/>
      <c r="H15" s="552"/>
      <c r="I15" s="553"/>
      <c r="J15" s="552"/>
      <c r="K15" s="554"/>
      <c r="N15" s="535"/>
    </row>
    <row r="16" spans="1:17" ht="39.75" customHeight="1">
      <c r="A16" s="559"/>
      <c r="B16" s="547"/>
      <c r="C16" s="547"/>
      <c r="D16" s="549"/>
      <c r="E16" s="560">
        <f>SUM(E4:E15)</f>
        <v>4</v>
      </c>
      <c r="F16" s="560">
        <f>SUM(F4:F15)</f>
        <v>2</v>
      </c>
      <c r="G16" s="547"/>
      <c r="H16" s="552"/>
      <c r="I16" s="553"/>
      <c r="J16" s="552"/>
      <c r="K16" s="554"/>
      <c r="N16" s="535"/>
    </row>
    <row r="17" spans="1:17" ht="39.75" customHeight="1" thickBot="1">
      <c r="D17" s="561"/>
      <c r="E17" s="535"/>
      <c r="F17" s="535"/>
      <c r="K17" s="561"/>
      <c r="N17" s="535"/>
    </row>
    <row r="18" spans="1:17" ht="39.75" customHeight="1">
      <c r="A18" s="562"/>
      <c r="B18" s="562"/>
      <c r="D18" s="561"/>
      <c r="E18" s="535"/>
      <c r="F18" s="535"/>
      <c r="G18" s="563"/>
      <c r="H18" s="563"/>
      <c r="I18" s="563"/>
      <c r="J18" s="564"/>
      <c r="K18" s="565"/>
      <c r="L18" s="564"/>
      <c r="M18" s="566" t="s">
        <v>782</v>
      </c>
      <c r="N18" s="567"/>
      <c r="O18" s="568" t="s">
        <v>590</v>
      </c>
      <c r="P18" s="569"/>
      <c r="Q18" s="570"/>
    </row>
    <row r="19" spans="1:17" ht="39.75" customHeight="1">
      <c r="A19" s="571" t="s">
        <v>783</v>
      </c>
      <c r="B19" s="572"/>
      <c r="C19" s="572"/>
      <c r="D19" s="572"/>
      <c r="E19" s="572"/>
      <c r="F19" s="572"/>
      <c r="G19" s="572"/>
      <c r="H19" s="572"/>
      <c r="I19" s="572"/>
      <c r="J19" s="572"/>
      <c r="K19" s="572"/>
      <c r="L19" s="572"/>
      <c r="M19" s="572"/>
      <c r="N19" s="572"/>
      <c r="O19" s="573"/>
      <c r="P19" s="574" t="s">
        <v>784</v>
      </c>
      <c r="Q19" s="574" t="s">
        <v>785</v>
      </c>
    </row>
    <row r="20" spans="1:17" ht="39.75" customHeight="1">
      <c r="A20" s="575" t="s">
        <v>786</v>
      </c>
      <c r="B20" s="576"/>
      <c r="C20" s="576"/>
      <c r="D20" s="576"/>
      <c r="E20" s="576"/>
      <c r="F20" s="577"/>
      <c r="G20" s="578"/>
      <c r="H20" s="579"/>
      <c r="I20" s="579"/>
      <c r="J20" s="579"/>
      <c r="K20" s="579"/>
      <c r="L20" s="579"/>
      <c r="M20" s="579"/>
      <c r="N20" s="580"/>
      <c r="O20" s="579"/>
      <c r="P20" s="581">
        <v>4</v>
      </c>
      <c r="Q20" s="582">
        <v>2</v>
      </c>
    </row>
    <row r="21" spans="1:17" ht="39.75" customHeight="1">
      <c r="A21" s="583" t="s">
        <v>787</v>
      </c>
      <c r="B21" s="584" t="s">
        <v>788</v>
      </c>
      <c r="C21" s="585"/>
      <c r="D21" s="585"/>
      <c r="E21" s="585"/>
      <c r="F21" s="586"/>
      <c r="G21" s="587"/>
      <c r="H21" s="588"/>
      <c r="I21" s="588"/>
      <c r="J21" s="588"/>
      <c r="K21" s="588"/>
      <c r="L21" s="588"/>
      <c r="M21" s="588"/>
      <c r="N21" s="588"/>
      <c r="O21" s="589"/>
      <c r="P21" s="590"/>
      <c r="Q21" s="591"/>
    </row>
    <row r="22" spans="1:17" ht="39.75" customHeight="1">
      <c r="A22" s="592" t="s">
        <v>789</v>
      </c>
      <c r="B22" s="593" t="s">
        <v>790</v>
      </c>
      <c r="C22" s="594"/>
      <c r="D22" s="594"/>
      <c r="E22" s="594"/>
      <c r="F22" s="595"/>
      <c r="G22" s="596"/>
      <c r="H22" s="597"/>
      <c r="I22" s="597"/>
      <c r="J22" s="597"/>
      <c r="K22" s="597"/>
      <c r="L22" s="597"/>
      <c r="M22" s="597"/>
      <c r="N22" s="597"/>
      <c r="O22" s="598"/>
      <c r="P22" s="599"/>
      <c r="Q22" s="600"/>
    </row>
    <row r="23" spans="1:17" ht="39.75" customHeight="1">
      <c r="A23" s="583" t="s">
        <v>789</v>
      </c>
      <c r="B23" s="584" t="s">
        <v>791</v>
      </c>
      <c r="C23" s="585"/>
      <c r="D23" s="585"/>
      <c r="E23" s="585"/>
      <c r="F23" s="586"/>
      <c r="G23" s="587"/>
      <c r="H23" s="588"/>
      <c r="I23" s="588"/>
      <c r="J23" s="588"/>
      <c r="K23" s="588"/>
      <c r="L23" s="588"/>
      <c r="M23" s="588"/>
      <c r="N23" s="588"/>
      <c r="O23" s="589"/>
      <c r="P23" s="601" t="s">
        <v>792</v>
      </c>
      <c r="Q23" s="602">
        <v>0</v>
      </c>
    </row>
    <row r="24" spans="1:17" ht="39.75" customHeight="1">
      <c r="A24" s="592" t="s">
        <v>789</v>
      </c>
      <c r="B24" s="593" t="s">
        <v>793</v>
      </c>
      <c r="C24" s="594"/>
      <c r="D24" s="594"/>
      <c r="E24" s="594"/>
      <c r="F24" s="595"/>
      <c r="G24" s="596"/>
      <c r="H24" s="597"/>
      <c r="I24" s="597"/>
      <c r="J24" s="597"/>
      <c r="K24" s="597"/>
      <c r="L24" s="597"/>
      <c r="M24" s="597"/>
      <c r="N24" s="597"/>
      <c r="O24" s="598"/>
      <c r="P24" s="599" t="s">
        <v>794</v>
      </c>
      <c r="Q24" s="600">
        <v>0</v>
      </c>
    </row>
    <row r="25" spans="1:17" ht="39.75" customHeight="1">
      <c r="A25" s="603" t="s">
        <v>795</v>
      </c>
      <c r="B25" s="26"/>
      <c r="C25" s="26"/>
      <c r="D25" s="26"/>
      <c r="E25" s="26"/>
      <c r="F25" s="604"/>
      <c r="G25" s="605"/>
      <c r="H25" s="606"/>
      <c r="I25" s="606"/>
      <c r="J25" s="606"/>
      <c r="K25" s="606"/>
      <c r="L25" s="606"/>
      <c r="M25" s="606"/>
      <c r="N25" s="606"/>
      <c r="O25" s="607"/>
      <c r="P25" s="608">
        <f>SUM(P20:P24)</f>
        <v>4</v>
      </c>
      <c r="Q25" s="609">
        <f>SUM(Q20:Q24)</f>
        <v>2</v>
      </c>
    </row>
    <row r="26" spans="1:17" ht="39.75" customHeight="1">
      <c r="A26" s="610" t="s">
        <v>796</v>
      </c>
      <c r="B26" s="611"/>
      <c r="C26" s="611"/>
      <c r="D26" s="611"/>
      <c r="E26" s="611"/>
      <c r="F26" s="612"/>
      <c r="G26" s="613" t="s">
        <v>797</v>
      </c>
      <c r="H26" s="614"/>
      <c r="I26" s="614"/>
      <c r="J26" s="614"/>
      <c r="K26" s="614"/>
      <c r="L26" s="614"/>
      <c r="M26" s="614"/>
      <c r="N26" s="614"/>
      <c r="O26" s="614"/>
      <c r="P26" s="614"/>
      <c r="Q26" s="615"/>
    </row>
    <row r="27" spans="1:17" ht="39.75" customHeight="1">
      <c r="A27" s="616" t="s">
        <v>798</v>
      </c>
      <c r="B27" s="617"/>
      <c r="C27" s="617"/>
      <c r="D27" s="617"/>
      <c r="E27" s="617"/>
      <c r="F27" s="617"/>
      <c r="G27" s="617"/>
      <c r="H27" s="617"/>
      <c r="I27" s="617"/>
      <c r="J27" s="617"/>
      <c r="K27" s="617"/>
      <c r="L27" s="617"/>
      <c r="M27" s="617"/>
      <c r="N27" s="617"/>
      <c r="O27" s="617"/>
      <c r="P27" s="617"/>
      <c r="Q27" s="618"/>
    </row>
  </sheetData>
  <customSheetViews>
    <customSheetView guid="{8703E168-20B9-AD4D-881A-BB43946825F8}">
      <selection activeCell="D12" sqref="D12"/>
    </customSheetView>
    <customSheetView guid="{563806AE-BAC4-4D25-98EB-3763E1252E7F}">
      <selection activeCell="F12" sqref="F12"/>
    </customSheetView>
    <customSheetView guid="{183A18A5-C778-41BC-8225-F805FB933026}">
      <selection activeCell="E10" sqref="E10"/>
    </customSheetView>
    <customSheetView guid="{610342A9-4DCD-41A6-99B1-44368F67CD51}">
      <selection activeCell="E10" sqref="E10"/>
    </customSheetView>
  </customSheetView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91" workbookViewId="0">
      <selection activeCell="D113" sqref="D113"/>
    </sheetView>
  </sheetViews>
  <sheetFormatPr baseColWidth="10" defaultColWidth="8.83203125" defaultRowHeight="25.5" customHeight="1" x14ac:dyDescent="0"/>
  <cols>
    <col min="2" max="2" width="22.5" customWidth="1"/>
    <col min="5" max="5" width="29.5" customWidth="1"/>
    <col min="15" max="16" width="20.5" customWidth="1"/>
    <col min="17" max="17" width="10.6640625" customWidth="1"/>
    <col min="18" max="18" width="28.5" customWidth="1"/>
  </cols>
  <sheetData>
    <row r="1" spans="1:18" ht="25.5" customHeight="1">
      <c r="A1" s="621">
        <v>42847</v>
      </c>
      <c r="Q1" s="622"/>
      <c r="R1" s="622"/>
    </row>
    <row r="2" spans="1:18" ht="25.5" customHeight="1">
      <c r="Q2" s="622"/>
      <c r="R2" s="622"/>
    </row>
    <row r="3" spans="1:18" ht="25.5" customHeight="1">
      <c r="A3" s="623" t="s">
        <v>801</v>
      </c>
      <c r="Q3" s="622"/>
      <c r="R3" s="622"/>
    </row>
    <row r="4" spans="1:18" ht="25.5" customHeight="1" thickBot="1">
      <c r="Q4" s="622"/>
      <c r="R4" s="622"/>
    </row>
    <row r="5" spans="1:18" ht="25.5" customHeight="1">
      <c r="A5" s="624" t="s">
        <v>802</v>
      </c>
      <c r="B5" s="625"/>
      <c r="C5" s="626"/>
      <c r="D5" s="627"/>
      <c r="E5" s="628"/>
      <c r="F5" s="628"/>
      <c r="G5" s="627"/>
      <c r="H5" s="628"/>
      <c r="I5" s="628"/>
      <c r="J5" s="629"/>
      <c r="K5" s="630"/>
      <c r="L5" s="631"/>
      <c r="M5" s="628"/>
      <c r="N5" s="628"/>
      <c r="O5" s="632" t="s">
        <v>803</v>
      </c>
      <c r="P5" s="633"/>
      <c r="Q5" s="634"/>
      <c r="R5" s="635"/>
    </row>
    <row r="6" spans="1:18" ht="25.5" customHeight="1">
      <c r="A6" s="636" t="s">
        <v>709</v>
      </c>
      <c r="B6" s="637" t="s">
        <v>710</v>
      </c>
      <c r="C6" s="638" t="s">
        <v>804</v>
      </c>
      <c r="D6" s="639" t="s">
        <v>805</v>
      </c>
      <c r="E6" s="639" t="s">
        <v>713</v>
      </c>
      <c r="F6" s="640" t="s">
        <v>714</v>
      </c>
      <c r="G6" s="639" t="s">
        <v>715</v>
      </c>
      <c r="H6" s="639" t="s">
        <v>716</v>
      </c>
      <c r="I6" s="641" t="s">
        <v>717</v>
      </c>
      <c r="J6" s="640" t="s">
        <v>718</v>
      </c>
      <c r="K6" s="642" t="s">
        <v>715</v>
      </c>
      <c r="L6" s="639" t="s">
        <v>716</v>
      </c>
      <c r="M6" s="641" t="s">
        <v>717</v>
      </c>
      <c r="N6" s="641" t="s">
        <v>719</v>
      </c>
      <c r="O6" s="643" t="s">
        <v>720</v>
      </c>
      <c r="P6" s="644" t="s">
        <v>721</v>
      </c>
      <c r="Q6" s="643" t="s">
        <v>806</v>
      </c>
      <c r="R6" s="645" t="s">
        <v>807</v>
      </c>
    </row>
    <row r="7" spans="1:18" ht="25.5" customHeight="1">
      <c r="A7" s="646" t="s">
        <v>808</v>
      </c>
      <c r="B7" s="647"/>
      <c r="C7" s="648"/>
      <c r="D7" s="648"/>
      <c r="E7" s="649"/>
      <c r="F7" s="649"/>
      <c r="G7" s="649"/>
      <c r="H7" s="649"/>
      <c r="I7" s="649"/>
      <c r="J7" s="649"/>
      <c r="K7" s="649"/>
      <c r="L7" s="649"/>
      <c r="M7" s="649"/>
      <c r="N7" s="649"/>
      <c r="O7" s="649"/>
      <c r="P7" s="647"/>
      <c r="Q7" s="650"/>
      <c r="R7" s="651"/>
    </row>
    <row r="8" spans="1:18" ht="25.5" customHeight="1">
      <c r="A8" s="652" t="s">
        <v>809</v>
      </c>
      <c r="B8" s="653" t="s">
        <v>810</v>
      </c>
      <c r="C8" s="654">
        <v>1</v>
      </c>
      <c r="D8" s="655">
        <v>1</v>
      </c>
      <c r="E8" s="653" t="s">
        <v>811</v>
      </c>
      <c r="F8" s="656">
        <v>42846</v>
      </c>
      <c r="G8" s="653" t="s">
        <v>812</v>
      </c>
      <c r="H8" s="653" t="s">
        <v>813</v>
      </c>
      <c r="I8" s="657">
        <v>0.66319444444444442</v>
      </c>
      <c r="J8" s="656">
        <v>42848</v>
      </c>
      <c r="K8" s="653" t="s">
        <v>812</v>
      </c>
      <c r="L8" s="653" t="s">
        <v>814</v>
      </c>
      <c r="M8" s="657">
        <v>0.84027777777777779</v>
      </c>
      <c r="N8" s="658" t="s">
        <v>815</v>
      </c>
      <c r="O8" s="659" t="s">
        <v>816</v>
      </c>
      <c r="P8" s="658" t="s">
        <v>817</v>
      </c>
      <c r="Q8" s="660" t="s">
        <v>565</v>
      </c>
      <c r="R8" s="661" t="s">
        <v>566</v>
      </c>
    </row>
    <row r="9" spans="1:18" ht="25.5" customHeight="1">
      <c r="A9" s="646" t="s">
        <v>818</v>
      </c>
      <c r="B9" s="647"/>
      <c r="C9" s="648"/>
      <c r="D9" s="648"/>
      <c r="E9" s="649"/>
      <c r="F9" s="649"/>
      <c r="G9" s="649"/>
      <c r="H9" s="649"/>
      <c r="I9" s="649"/>
      <c r="J9" s="649"/>
      <c r="K9" s="649"/>
      <c r="L9" s="649"/>
      <c r="M9" s="649"/>
      <c r="N9" s="649"/>
      <c r="O9" s="649"/>
      <c r="P9" s="647"/>
      <c r="Q9" s="650"/>
      <c r="R9" s="651"/>
    </row>
    <row r="10" spans="1:18" ht="25.5" customHeight="1">
      <c r="A10" s="652" t="s">
        <v>819</v>
      </c>
      <c r="B10" s="662" t="s">
        <v>820</v>
      </c>
      <c r="C10" s="663">
        <v>2</v>
      </c>
      <c r="D10" s="664">
        <v>1</v>
      </c>
      <c r="E10" s="662" t="s">
        <v>821</v>
      </c>
      <c r="F10" s="665">
        <v>42846</v>
      </c>
      <c r="G10" s="662" t="s">
        <v>812</v>
      </c>
      <c r="H10" s="662" t="s">
        <v>822</v>
      </c>
      <c r="I10" s="666">
        <v>0.84027777777777779</v>
      </c>
      <c r="J10" s="665">
        <v>42850</v>
      </c>
      <c r="K10" s="662" t="s">
        <v>35</v>
      </c>
      <c r="L10" s="662"/>
      <c r="M10" s="666"/>
      <c r="N10" s="659" t="s">
        <v>823</v>
      </c>
      <c r="O10" s="659" t="s">
        <v>824</v>
      </c>
      <c r="P10" s="659" t="s">
        <v>825</v>
      </c>
      <c r="Q10" s="660" t="s">
        <v>565</v>
      </c>
      <c r="R10" s="661" t="s">
        <v>566</v>
      </c>
    </row>
    <row r="11" spans="1:18" ht="25.5" customHeight="1">
      <c r="A11" s="652" t="s">
        <v>826</v>
      </c>
      <c r="B11" s="662" t="s">
        <v>827</v>
      </c>
      <c r="C11" s="663">
        <v>2</v>
      </c>
      <c r="D11" s="664">
        <v>1</v>
      </c>
      <c r="E11" s="662" t="s">
        <v>828</v>
      </c>
      <c r="F11" s="665">
        <v>42846</v>
      </c>
      <c r="G11" s="662" t="s">
        <v>829</v>
      </c>
      <c r="H11" s="662"/>
      <c r="I11" s="666"/>
      <c r="J11" s="665">
        <v>42850</v>
      </c>
      <c r="K11" s="662" t="s">
        <v>830</v>
      </c>
      <c r="L11" s="662"/>
      <c r="M11" s="666"/>
      <c r="N11" s="659" t="s">
        <v>823</v>
      </c>
      <c r="O11" s="659"/>
      <c r="P11" s="659" t="s">
        <v>831</v>
      </c>
      <c r="Q11" s="660" t="s">
        <v>565</v>
      </c>
      <c r="R11" s="661" t="s">
        <v>566</v>
      </c>
    </row>
    <row r="12" spans="1:18" ht="25.5" customHeight="1">
      <c r="A12" s="646" t="s">
        <v>832</v>
      </c>
      <c r="B12" s="647"/>
      <c r="C12" s="648"/>
      <c r="D12" s="648"/>
      <c r="E12" s="649"/>
      <c r="F12" s="649"/>
      <c r="G12" s="649"/>
      <c r="H12" s="649"/>
      <c r="I12" s="649"/>
      <c r="J12" s="649"/>
      <c r="K12" s="649"/>
      <c r="L12" s="649"/>
      <c r="M12" s="649"/>
      <c r="N12" s="649"/>
      <c r="O12" s="649"/>
      <c r="P12" s="647"/>
      <c r="Q12" s="650"/>
      <c r="R12" s="651"/>
    </row>
    <row r="13" spans="1:18" ht="25.5" customHeight="1">
      <c r="A13" s="667" t="s">
        <v>833</v>
      </c>
      <c r="B13" s="662" t="s">
        <v>834</v>
      </c>
      <c r="C13" s="662">
        <v>2</v>
      </c>
      <c r="D13" s="664">
        <v>1</v>
      </c>
      <c r="E13" s="662" t="s">
        <v>835</v>
      </c>
      <c r="F13" s="665">
        <v>42846</v>
      </c>
      <c r="G13" s="662" t="s">
        <v>836</v>
      </c>
      <c r="H13" s="662" t="s">
        <v>837</v>
      </c>
      <c r="I13" s="666">
        <v>0.60069444444444442</v>
      </c>
      <c r="J13" s="665">
        <v>42852</v>
      </c>
      <c r="K13" s="662"/>
      <c r="L13" s="662"/>
      <c r="M13" s="666"/>
      <c r="N13" s="662" t="s">
        <v>838</v>
      </c>
      <c r="O13" s="659" t="s">
        <v>839</v>
      </c>
      <c r="P13" s="662" t="s">
        <v>840</v>
      </c>
      <c r="Q13" s="660" t="s">
        <v>565</v>
      </c>
      <c r="R13" s="661" t="s">
        <v>566</v>
      </c>
    </row>
    <row r="14" spans="1:18" ht="25.5" customHeight="1">
      <c r="A14" s="667" t="s">
        <v>841</v>
      </c>
      <c r="B14" s="662" t="s">
        <v>842</v>
      </c>
      <c r="C14" s="662">
        <v>3</v>
      </c>
      <c r="D14" s="664">
        <v>1</v>
      </c>
      <c r="E14" s="662" t="s">
        <v>843</v>
      </c>
      <c r="F14" s="665">
        <v>42846</v>
      </c>
      <c r="G14" s="662" t="s">
        <v>844</v>
      </c>
      <c r="H14" s="662" t="s">
        <v>845</v>
      </c>
      <c r="I14" s="666">
        <v>0.66805555555555562</v>
      </c>
      <c r="J14" s="665">
        <v>42852</v>
      </c>
      <c r="K14" s="662" t="s">
        <v>846</v>
      </c>
      <c r="L14" s="662" t="s">
        <v>847</v>
      </c>
      <c r="M14" s="666">
        <v>0.8534722222222223</v>
      </c>
      <c r="N14" s="662" t="s">
        <v>848</v>
      </c>
      <c r="O14" s="662" t="s">
        <v>849</v>
      </c>
      <c r="P14" s="662" t="s">
        <v>850</v>
      </c>
      <c r="Q14" s="660" t="s">
        <v>565</v>
      </c>
      <c r="R14" s="661" t="s">
        <v>566</v>
      </c>
    </row>
    <row r="15" spans="1:18" ht="25.5" customHeight="1">
      <c r="A15" s="646" t="s">
        <v>808</v>
      </c>
      <c r="B15" s="647"/>
      <c r="C15" s="648"/>
      <c r="D15" s="648"/>
      <c r="E15" s="649"/>
      <c r="F15" s="649"/>
      <c r="G15" s="649"/>
      <c r="H15" s="649"/>
      <c r="I15" s="649"/>
      <c r="J15" s="649"/>
      <c r="K15" s="649"/>
      <c r="L15" s="649"/>
      <c r="M15" s="649"/>
      <c r="N15" s="649"/>
      <c r="O15" s="649"/>
      <c r="P15" s="647"/>
      <c r="Q15" s="650"/>
      <c r="R15" s="651"/>
    </row>
    <row r="16" spans="1:18" ht="25.5" customHeight="1">
      <c r="A16" s="667" t="s">
        <v>851</v>
      </c>
      <c r="B16" s="668" t="s">
        <v>852</v>
      </c>
      <c r="C16" s="662">
        <v>2</v>
      </c>
      <c r="D16" s="664">
        <v>1</v>
      </c>
      <c r="E16" s="662" t="s">
        <v>853</v>
      </c>
      <c r="F16" s="665">
        <v>42846</v>
      </c>
      <c r="G16" s="662" t="s">
        <v>812</v>
      </c>
      <c r="H16" s="662" t="s">
        <v>854</v>
      </c>
      <c r="I16" s="666">
        <v>0.35694444444444445</v>
      </c>
      <c r="J16" s="665">
        <v>42853</v>
      </c>
      <c r="K16" s="662" t="s">
        <v>812</v>
      </c>
      <c r="L16" s="662" t="s">
        <v>855</v>
      </c>
      <c r="M16" s="666">
        <v>0.83333333333333337</v>
      </c>
      <c r="N16" s="662" t="s">
        <v>856</v>
      </c>
      <c r="O16" s="662"/>
      <c r="P16" s="659" t="s">
        <v>857</v>
      </c>
      <c r="Q16" s="660" t="s">
        <v>565</v>
      </c>
      <c r="R16" s="661" t="s">
        <v>566</v>
      </c>
    </row>
    <row r="17" spans="1:18" ht="25.5" customHeight="1">
      <c r="A17" s="667" t="s">
        <v>858</v>
      </c>
      <c r="B17" s="662" t="s">
        <v>859</v>
      </c>
      <c r="C17" s="662">
        <v>4</v>
      </c>
      <c r="D17" s="664">
        <v>2</v>
      </c>
      <c r="E17" s="662" t="s">
        <v>860</v>
      </c>
      <c r="F17" s="665">
        <v>42846</v>
      </c>
      <c r="G17" s="662" t="s">
        <v>861</v>
      </c>
      <c r="H17" s="662" t="s">
        <v>862</v>
      </c>
      <c r="I17" s="666">
        <v>0.76736111111111116</v>
      </c>
      <c r="J17" s="665">
        <v>42854</v>
      </c>
      <c r="K17" s="662" t="s">
        <v>861</v>
      </c>
      <c r="L17" s="662"/>
      <c r="M17" s="666"/>
      <c r="N17" s="662" t="s">
        <v>863</v>
      </c>
      <c r="O17" s="662"/>
      <c r="P17" s="662" t="s">
        <v>864</v>
      </c>
      <c r="Q17" s="660" t="s">
        <v>565</v>
      </c>
      <c r="R17" s="661" t="s">
        <v>566</v>
      </c>
    </row>
    <row r="18" spans="1:18" ht="25.5" customHeight="1">
      <c r="A18" s="667" t="s">
        <v>865</v>
      </c>
      <c r="B18" s="662" t="s">
        <v>866</v>
      </c>
      <c r="C18" s="662">
        <v>5</v>
      </c>
      <c r="D18" s="664">
        <v>2</v>
      </c>
      <c r="E18" s="662" t="s">
        <v>740</v>
      </c>
      <c r="F18" s="665">
        <v>42846</v>
      </c>
      <c r="G18" s="662" t="s">
        <v>812</v>
      </c>
      <c r="H18" s="662" t="s">
        <v>867</v>
      </c>
      <c r="I18" s="666">
        <v>0.59722222222222221</v>
      </c>
      <c r="J18" s="665">
        <v>42854</v>
      </c>
      <c r="K18" s="662"/>
      <c r="L18" s="662"/>
      <c r="M18" s="666"/>
      <c r="N18" s="662" t="s">
        <v>863</v>
      </c>
      <c r="O18" s="662" t="s">
        <v>868</v>
      </c>
      <c r="P18" s="659" t="s">
        <v>869</v>
      </c>
      <c r="Q18" s="660" t="s">
        <v>565</v>
      </c>
      <c r="R18" s="661" t="s">
        <v>566</v>
      </c>
    </row>
    <row r="19" spans="1:18" ht="25.5" customHeight="1">
      <c r="A19" s="667" t="s">
        <v>870</v>
      </c>
      <c r="B19" s="662" t="s">
        <v>871</v>
      </c>
      <c r="C19" s="662">
        <v>2</v>
      </c>
      <c r="D19" s="664">
        <v>1</v>
      </c>
      <c r="E19" s="662" t="s">
        <v>740</v>
      </c>
      <c r="F19" s="665">
        <v>42846</v>
      </c>
      <c r="G19" s="662" t="s">
        <v>861</v>
      </c>
      <c r="H19" s="662" t="s">
        <v>872</v>
      </c>
      <c r="I19" s="666">
        <v>0.59375</v>
      </c>
      <c r="J19" s="665">
        <v>42854</v>
      </c>
      <c r="K19" s="662" t="s">
        <v>846</v>
      </c>
      <c r="L19" s="662" t="s">
        <v>873</v>
      </c>
      <c r="M19" s="666">
        <v>0.60416666666666663</v>
      </c>
      <c r="N19" s="662" t="s">
        <v>863</v>
      </c>
      <c r="O19" s="662"/>
      <c r="P19" s="659" t="s">
        <v>874</v>
      </c>
      <c r="Q19" s="660" t="s">
        <v>565</v>
      </c>
      <c r="R19" s="661" t="s">
        <v>566</v>
      </c>
    </row>
    <row r="20" spans="1:18" ht="25.5" customHeight="1">
      <c r="A20" s="667" t="s">
        <v>875</v>
      </c>
      <c r="B20" s="662" t="s">
        <v>876</v>
      </c>
      <c r="C20" s="662">
        <v>4</v>
      </c>
      <c r="D20" s="664">
        <v>1</v>
      </c>
      <c r="E20" s="662" t="s">
        <v>877</v>
      </c>
      <c r="F20" s="665">
        <v>42846</v>
      </c>
      <c r="G20" s="662" t="s">
        <v>812</v>
      </c>
      <c r="H20" s="662" t="s">
        <v>822</v>
      </c>
      <c r="I20" s="666">
        <v>0.84027777777777779</v>
      </c>
      <c r="J20" s="665">
        <v>42854</v>
      </c>
      <c r="K20" s="662"/>
      <c r="L20" s="662"/>
      <c r="M20" s="666"/>
      <c r="N20" s="662" t="s">
        <v>863</v>
      </c>
      <c r="O20" s="662"/>
      <c r="P20" s="662"/>
      <c r="Q20" s="660" t="s">
        <v>565</v>
      </c>
      <c r="R20" s="661" t="s">
        <v>566</v>
      </c>
    </row>
    <row r="21" spans="1:18" ht="25.5" customHeight="1">
      <c r="A21" s="667" t="s">
        <v>878</v>
      </c>
      <c r="B21" s="662" t="s">
        <v>879</v>
      </c>
      <c r="C21" s="662">
        <v>4</v>
      </c>
      <c r="D21" s="664">
        <v>1</v>
      </c>
      <c r="E21" s="662" t="s">
        <v>880</v>
      </c>
      <c r="F21" s="665">
        <v>42846</v>
      </c>
      <c r="G21" s="662" t="s">
        <v>812</v>
      </c>
      <c r="H21" s="662" t="s">
        <v>881</v>
      </c>
      <c r="I21" s="666">
        <v>0.29166666666666669</v>
      </c>
      <c r="J21" s="665">
        <v>42854</v>
      </c>
      <c r="K21" s="662" t="s">
        <v>812</v>
      </c>
      <c r="L21" s="662" t="s">
        <v>882</v>
      </c>
      <c r="M21" s="666">
        <v>0.91319444444444453</v>
      </c>
      <c r="N21" s="662" t="s">
        <v>863</v>
      </c>
      <c r="O21" s="659"/>
      <c r="P21" s="659" t="s">
        <v>883</v>
      </c>
      <c r="Q21" s="660" t="s">
        <v>565</v>
      </c>
      <c r="R21" s="661" t="s">
        <v>566</v>
      </c>
    </row>
    <row r="22" spans="1:18" ht="25.5" customHeight="1">
      <c r="A22" s="669"/>
      <c r="B22" s="662"/>
      <c r="C22" s="663"/>
      <c r="D22" s="664"/>
      <c r="E22" s="668"/>
      <c r="F22" s="670"/>
      <c r="G22" s="668"/>
      <c r="H22" s="668"/>
      <c r="I22" s="671"/>
      <c r="J22" s="670"/>
      <c r="K22" s="668"/>
      <c r="L22" s="668"/>
      <c r="M22" s="671"/>
      <c r="N22" s="668"/>
      <c r="O22" s="668"/>
      <c r="P22" s="668"/>
      <c r="Q22" s="660"/>
      <c r="R22" s="672"/>
    </row>
    <row r="23" spans="1:18" ht="25.5" customHeight="1">
      <c r="A23" s="673"/>
      <c r="B23" s="674"/>
      <c r="C23" s="674"/>
      <c r="D23" s="674"/>
      <c r="E23" s="674"/>
      <c r="F23" s="674"/>
      <c r="G23" s="674"/>
      <c r="H23" s="674"/>
      <c r="I23" s="674"/>
      <c r="J23" s="674"/>
      <c r="K23" s="674"/>
      <c r="L23" s="674"/>
      <c r="M23" s="674"/>
      <c r="N23" s="674"/>
      <c r="O23" s="674"/>
      <c r="P23" s="674"/>
      <c r="Q23" s="674"/>
      <c r="R23" s="672"/>
    </row>
    <row r="24" spans="1:18" ht="25.5" customHeight="1" thickBot="1">
      <c r="A24" s="675" t="s">
        <v>728</v>
      </c>
      <c r="B24" s="676"/>
      <c r="C24" s="677">
        <f>SUM(C8:C21)</f>
        <v>31</v>
      </c>
      <c r="D24" s="678">
        <f>SUM(D8:D21)</f>
        <v>13</v>
      </c>
      <c r="E24" s="679"/>
      <c r="F24" s="680"/>
      <c r="G24" s="679"/>
      <c r="H24" s="679"/>
      <c r="I24" s="679"/>
      <c r="J24" s="680"/>
      <c r="K24" s="679"/>
      <c r="L24" s="679"/>
      <c r="M24" s="679"/>
      <c r="N24" s="679"/>
      <c r="O24" s="679"/>
      <c r="P24" s="679"/>
      <c r="Q24" s="681"/>
      <c r="R24" s="682"/>
    </row>
    <row r="25" spans="1:18" ht="25.5" customHeight="1" thickBot="1"/>
    <row r="26" spans="1:18" ht="25.5" customHeight="1">
      <c r="A26" s="624" t="s">
        <v>884</v>
      </c>
      <c r="B26" s="625"/>
      <c r="C26" s="626"/>
      <c r="D26" s="627"/>
      <c r="E26" s="628"/>
      <c r="F26" s="628"/>
      <c r="G26" s="627"/>
      <c r="H26" s="628"/>
      <c r="I26" s="628"/>
      <c r="J26" s="629"/>
      <c r="K26" s="630"/>
      <c r="L26" s="631"/>
      <c r="M26" s="628"/>
      <c r="N26" s="628"/>
      <c r="O26" s="632" t="s">
        <v>803</v>
      </c>
      <c r="P26" s="633"/>
      <c r="Q26" s="634"/>
      <c r="R26" s="635"/>
    </row>
    <row r="27" spans="1:18" ht="25.5" customHeight="1">
      <c r="A27" s="636" t="s">
        <v>709</v>
      </c>
      <c r="B27" s="637" t="s">
        <v>710</v>
      </c>
      <c r="C27" s="638" t="s">
        <v>804</v>
      </c>
      <c r="D27" s="639" t="s">
        <v>805</v>
      </c>
      <c r="E27" s="639" t="s">
        <v>713</v>
      </c>
      <c r="F27" s="640" t="s">
        <v>714</v>
      </c>
      <c r="G27" s="639" t="s">
        <v>715</v>
      </c>
      <c r="H27" s="639" t="s">
        <v>716</v>
      </c>
      <c r="I27" s="641" t="s">
        <v>717</v>
      </c>
      <c r="J27" s="640" t="s">
        <v>718</v>
      </c>
      <c r="K27" s="642" t="s">
        <v>715</v>
      </c>
      <c r="L27" s="639" t="s">
        <v>716</v>
      </c>
      <c r="M27" s="641" t="s">
        <v>717</v>
      </c>
      <c r="N27" s="641" t="s">
        <v>719</v>
      </c>
      <c r="O27" s="643" t="s">
        <v>720</v>
      </c>
      <c r="P27" s="644" t="s">
        <v>721</v>
      </c>
      <c r="Q27" s="643" t="s">
        <v>806</v>
      </c>
      <c r="R27" s="645" t="s">
        <v>807</v>
      </c>
    </row>
    <row r="28" spans="1:18" ht="25.5" customHeight="1">
      <c r="A28" s="646" t="s">
        <v>885</v>
      </c>
      <c r="B28" s="647"/>
      <c r="C28" s="648"/>
      <c r="D28" s="648"/>
      <c r="E28" s="649"/>
      <c r="F28" s="649"/>
      <c r="G28" s="649"/>
      <c r="H28" s="649"/>
      <c r="I28" s="649"/>
      <c r="J28" s="649"/>
      <c r="K28" s="649"/>
      <c r="L28" s="649"/>
      <c r="M28" s="649"/>
      <c r="N28" s="649"/>
      <c r="O28" s="649"/>
      <c r="P28" s="647"/>
      <c r="Q28" s="650"/>
      <c r="R28" s="651"/>
    </row>
    <row r="29" spans="1:18" ht="25.5" customHeight="1">
      <c r="A29" s="667" t="s">
        <v>886</v>
      </c>
      <c r="B29" s="662" t="s">
        <v>887</v>
      </c>
      <c r="C29" s="662">
        <v>2</v>
      </c>
      <c r="D29" s="664">
        <v>1</v>
      </c>
      <c r="E29" s="662" t="s">
        <v>888</v>
      </c>
      <c r="F29" s="665">
        <v>42839</v>
      </c>
      <c r="G29" s="662" t="s">
        <v>812</v>
      </c>
      <c r="H29" s="662" t="s">
        <v>889</v>
      </c>
      <c r="I29" s="666" t="s">
        <v>890</v>
      </c>
      <c r="J29" s="665">
        <v>42482</v>
      </c>
      <c r="K29" s="662" t="s">
        <v>812</v>
      </c>
      <c r="L29" s="662" t="s">
        <v>891</v>
      </c>
      <c r="M29" s="666" t="s">
        <v>892</v>
      </c>
      <c r="N29" s="662" t="s">
        <v>893</v>
      </c>
      <c r="O29" s="662"/>
      <c r="P29" s="662" t="s">
        <v>894</v>
      </c>
      <c r="Q29" s="662" t="s">
        <v>566</v>
      </c>
      <c r="R29" s="661" t="s">
        <v>566</v>
      </c>
    </row>
    <row r="30" spans="1:18" ht="25.5" customHeight="1">
      <c r="A30" s="667" t="s">
        <v>895</v>
      </c>
      <c r="B30" s="659" t="s">
        <v>896</v>
      </c>
      <c r="C30" s="662">
        <v>2</v>
      </c>
      <c r="D30" s="664">
        <v>1</v>
      </c>
      <c r="E30" s="662" t="s">
        <v>897</v>
      </c>
      <c r="F30" s="665">
        <v>42839</v>
      </c>
      <c r="G30" s="662" t="s">
        <v>861</v>
      </c>
      <c r="H30" s="662" t="s">
        <v>898</v>
      </c>
      <c r="I30" s="666">
        <v>0.81319444444444444</v>
      </c>
      <c r="J30" s="665">
        <v>42847</v>
      </c>
      <c r="K30" s="662"/>
      <c r="L30" s="662"/>
      <c r="M30" s="666"/>
      <c r="N30" s="662" t="s">
        <v>893</v>
      </c>
      <c r="O30" s="662"/>
      <c r="P30" s="662" t="s">
        <v>899</v>
      </c>
      <c r="Q30" s="662" t="s">
        <v>566</v>
      </c>
      <c r="R30" s="661" t="s">
        <v>566</v>
      </c>
    </row>
    <row r="31" spans="1:18" ht="25.5" customHeight="1">
      <c r="A31" s="667" t="s">
        <v>900</v>
      </c>
      <c r="B31" s="662" t="s">
        <v>901</v>
      </c>
      <c r="C31" s="683"/>
      <c r="D31" s="683"/>
      <c r="E31" s="662" t="s">
        <v>897</v>
      </c>
      <c r="F31" s="665">
        <v>42839</v>
      </c>
      <c r="G31" s="662" t="s">
        <v>861</v>
      </c>
      <c r="H31" s="662" t="s">
        <v>902</v>
      </c>
      <c r="I31" s="666">
        <v>0.71527777777777779</v>
      </c>
      <c r="J31" s="665">
        <v>42847</v>
      </c>
      <c r="K31" s="662"/>
      <c r="L31" s="662"/>
      <c r="M31" s="666"/>
      <c r="N31" s="662" t="s">
        <v>893</v>
      </c>
      <c r="O31" s="662"/>
      <c r="P31" s="662"/>
      <c r="Q31" s="662"/>
      <c r="R31" s="661"/>
    </row>
    <row r="32" spans="1:18" ht="25.5" customHeight="1">
      <c r="A32" s="667" t="s">
        <v>903</v>
      </c>
      <c r="B32" s="662" t="s">
        <v>904</v>
      </c>
      <c r="C32" s="662">
        <v>3</v>
      </c>
      <c r="D32" s="664">
        <v>1</v>
      </c>
      <c r="E32" s="662" t="s">
        <v>905</v>
      </c>
      <c r="F32" s="665">
        <v>42839</v>
      </c>
      <c r="G32" s="662" t="s">
        <v>812</v>
      </c>
      <c r="H32" s="662" t="s">
        <v>906</v>
      </c>
      <c r="I32" s="666">
        <v>0.43055555555555558</v>
      </c>
      <c r="J32" s="665">
        <v>42847</v>
      </c>
      <c r="K32" s="662" t="s">
        <v>812</v>
      </c>
      <c r="L32" s="662" t="s">
        <v>855</v>
      </c>
      <c r="M32" s="666">
        <v>0.83333333333333337</v>
      </c>
      <c r="N32" s="662" t="s">
        <v>907</v>
      </c>
      <c r="O32" s="662"/>
      <c r="P32" s="662" t="s">
        <v>908</v>
      </c>
      <c r="Q32" s="662" t="s">
        <v>566</v>
      </c>
      <c r="R32" s="661" t="s">
        <v>566</v>
      </c>
    </row>
    <row r="33" spans="1:18" ht="25.5" customHeight="1">
      <c r="A33" s="667" t="s">
        <v>909</v>
      </c>
      <c r="B33" s="662" t="s">
        <v>910</v>
      </c>
      <c r="C33" s="662">
        <v>4</v>
      </c>
      <c r="D33" s="664">
        <v>2</v>
      </c>
      <c r="E33" s="662" t="s">
        <v>911</v>
      </c>
      <c r="F33" s="665">
        <v>42839</v>
      </c>
      <c r="G33" s="662" t="s">
        <v>812</v>
      </c>
      <c r="H33" s="662" t="s">
        <v>912</v>
      </c>
      <c r="I33" s="666">
        <v>0.79861111111111116</v>
      </c>
      <c r="J33" s="665">
        <v>42847</v>
      </c>
      <c r="K33" s="662" t="s">
        <v>35</v>
      </c>
      <c r="L33" s="662"/>
      <c r="M33" s="666"/>
      <c r="N33" s="662" t="s">
        <v>913</v>
      </c>
      <c r="O33" s="662"/>
      <c r="P33" s="662" t="s">
        <v>914</v>
      </c>
      <c r="Q33" s="662" t="s">
        <v>566</v>
      </c>
      <c r="R33" s="661" t="s">
        <v>566</v>
      </c>
    </row>
    <row r="34" spans="1:18" ht="25.5" customHeight="1">
      <c r="A34" s="667" t="s">
        <v>915</v>
      </c>
      <c r="B34" s="659" t="s">
        <v>916</v>
      </c>
      <c r="C34" s="662">
        <v>3</v>
      </c>
      <c r="D34" s="664">
        <v>1</v>
      </c>
      <c r="E34" s="662" t="s">
        <v>917</v>
      </c>
      <c r="F34" s="665">
        <v>42839</v>
      </c>
      <c r="G34" s="662" t="s">
        <v>829</v>
      </c>
      <c r="H34" s="662"/>
      <c r="I34" s="666"/>
      <c r="J34" s="665">
        <v>42847</v>
      </c>
      <c r="K34" s="662"/>
      <c r="L34" s="662"/>
      <c r="M34" s="666"/>
      <c r="N34" s="659" t="s">
        <v>907</v>
      </c>
      <c r="O34" s="659" t="s">
        <v>918</v>
      </c>
      <c r="P34" s="659" t="s">
        <v>919</v>
      </c>
      <c r="Q34" s="662" t="s">
        <v>566</v>
      </c>
      <c r="R34" s="661" t="s">
        <v>566</v>
      </c>
    </row>
    <row r="35" spans="1:18" ht="25.5" customHeight="1">
      <c r="A35" s="673"/>
      <c r="B35" s="674"/>
      <c r="C35" s="674"/>
      <c r="D35" s="674"/>
      <c r="E35" s="684"/>
      <c r="F35" s="685"/>
      <c r="G35" s="684"/>
      <c r="H35" s="684"/>
      <c r="I35" s="686"/>
      <c r="J35" s="685"/>
      <c r="K35" s="684"/>
      <c r="L35" s="684"/>
      <c r="M35" s="686"/>
      <c r="N35" s="684"/>
      <c r="O35" s="684"/>
      <c r="P35" s="684"/>
      <c r="Q35" s="674"/>
      <c r="R35" s="672"/>
    </row>
    <row r="36" spans="1:18" ht="25.5" customHeight="1">
      <c r="A36" s="673"/>
      <c r="B36" s="674"/>
      <c r="C36" s="674"/>
      <c r="D36" s="674"/>
      <c r="E36" s="674"/>
      <c r="F36" s="674"/>
      <c r="G36" s="674"/>
      <c r="H36" s="674"/>
      <c r="I36" s="674"/>
      <c r="J36" s="674"/>
      <c r="K36" s="674"/>
      <c r="L36" s="674"/>
      <c r="M36" s="674"/>
      <c r="N36" s="674"/>
      <c r="O36" s="674"/>
      <c r="P36" s="674"/>
      <c r="Q36" s="674"/>
      <c r="R36" s="672"/>
    </row>
    <row r="37" spans="1:18" ht="25.5" customHeight="1" thickBot="1">
      <c r="A37" s="675" t="s">
        <v>728</v>
      </c>
      <c r="B37" s="676"/>
      <c r="C37" s="677">
        <f>SUM(C29:C34)</f>
        <v>14</v>
      </c>
      <c r="D37" s="678">
        <f>SUM(D29:D34)</f>
        <v>6</v>
      </c>
      <c r="E37" s="679"/>
      <c r="F37" s="680"/>
      <c r="G37" s="679"/>
      <c r="H37" s="679"/>
      <c r="I37" s="679"/>
      <c r="J37" s="680"/>
      <c r="K37" s="679"/>
      <c r="L37" s="679"/>
      <c r="M37" s="679"/>
      <c r="N37" s="679"/>
      <c r="O37" s="679"/>
      <c r="P37" s="679"/>
      <c r="Q37" s="681"/>
      <c r="R37" s="682"/>
    </row>
    <row r="39" spans="1:18" ht="25.5" customHeight="1">
      <c r="A39" s="623" t="s">
        <v>920</v>
      </c>
      <c r="Q39" s="622"/>
      <c r="R39" s="622"/>
    </row>
    <row r="40" spans="1:18" ht="25.5" customHeight="1" thickBot="1">
      <c r="Q40" s="622"/>
      <c r="R40" s="622"/>
    </row>
    <row r="41" spans="1:18" ht="25.5" customHeight="1">
      <c r="A41" s="624" t="s">
        <v>921</v>
      </c>
      <c r="B41" s="625"/>
      <c r="C41" s="626"/>
      <c r="D41" s="627"/>
      <c r="E41" s="628"/>
      <c r="F41" s="628"/>
      <c r="G41" s="627"/>
      <c r="H41" s="628"/>
      <c r="I41" s="628"/>
      <c r="J41" s="629"/>
      <c r="K41" s="630"/>
      <c r="L41" s="631"/>
      <c r="M41" s="628"/>
      <c r="N41" s="628"/>
      <c r="O41" s="632" t="s">
        <v>922</v>
      </c>
      <c r="P41" s="633" t="s">
        <v>923</v>
      </c>
      <c r="Q41" s="634"/>
      <c r="R41" s="635"/>
    </row>
    <row r="42" spans="1:18" ht="25.5" customHeight="1">
      <c r="A42" s="636" t="s">
        <v>709</v>
      </c>
      <c r="B42" s="637" t="s">
        <v>710</v>
      </c>
      <c r="C42" s="638" t="s">
        <v>804</v>
      </c>
      <c r="D42" s="639" t="s">
        <v>805</v>
      </c>
      <c r="E42" s="639" t="s">
        <v>713</v>
      </c>
      <c r="F42" s="640" t="s">
        <v>714</v>
      </c>
      <c r="G42" s="639" t="s">
        <v>715</v>
      </c>
      <c r="H42" s="639" t="s">
        <v>716</v>
      </c>
      <c r="I42" s="641" t="s">
        <v>717</v>
      </c>
      <c r="J42" s="640" t="s">
        <v>718</v>
      </c>
      <c r="K42" s="642" t="s">
        <v>715</v>
      </c>
      <c r="L42" s="639" t="s">
        <v>716</v>
      </c>
      <c r="M42" s="641" t="s">
        <v>717</v>
      </c>
      <c r="N42" s="641" t="s">
        <v>719</v>
      </c>
      <c r="O42" s="643" t="s">
        <v>720</v>
      </c>
      <c r="P42" s="644" t="s">
        <v>721</v>
      </c>
      <c r="Q42" s="643" t="s">
        <v>806</v>
      </c>
      <c r="R42" s="645" t="s">
        <v>807</v>
      </c>
    </row>
    <row r="43" spans="1:18" ht="25.5" customHeight="1">
      <c r="A43" s="646" t="s">
        <v>885</v>
      </c>
      <c r="B43" s="647"/>
      <c r="C43" s="648"/>
      <c r="D43" s="648"/>
      <c r="E43" s="649"/>
      <c r="F43" s="649"/>
      <c r="G43" s="649"/>
      <c r="H43" s="649"/>
      <c r="I43" s="649"/>
      <c r="J43" s="649"/>
      <c r="K43" s="649"/>
      <c r="L43" s="649"/>
      <c r="M43" s="649"/>
      <c r="N43" s="649"/>
      <c r="O43" s="649"/>
      <c r="P43" s="647"/>
      <c r="Q43" s="650"/>
      <c r="R43" s="651"/>
    </row>
    <row r="44" spans="1:18" ht="25.5" customHeight="1">
      <c r="A44" s="667" t="s">
        <v>924</v>
      </c>
      <c r="B44" s="662" t="s">
        <v>925</v>
      </c>
      <c r="C44" s="662">
        <v>1</v>
      </c>
      <c r="D44" s="664">
        <v>1</v>
      </c>
      <c r="E44" s="662" t="s">
        <v>926</v>
      </c>
      <c r="F44" s="665">
        <v>42841</v>
      </c>
      <c r="G44" s="662" t="s">
        <v>726</v>
      </c>
      <c r="H44" s="662"/>
      <c r="I44" s="666">
        <v>0.60416666666666663</v>
      </c>
      <c r="J44" s="665">
        <v>42847</v>
      </c>
      <c r="K44" s="662" t="s">
        <v>844</v>
      </c>
      <c r="L44" s="662"/>
      <c r="M44" s="666"/>
      <c r="N44" s="662" t="s">
        <v>927</v>
      </c>
      <c r="O44" s="659" t="s">
        <v>928</v>
      </c>
      <c r="P44" s="662" t="s">
        <v>929</v>
      </c>
      <c r="Q44" s="662" t="s">
        <v>566</v>
      </c>
      <c r="R44" s="661" t="s">
        <v>930</v>
      </c>
    </row>
    <row r="45" spans="1:18" ht="25.5" customHeight="1">
      <c r="A45" s="687"/>
      <c r="B45" s="688"/>
      <c r="C45" s="688"/>
      <c r="D45" s="688"/>
      <c r="E45" s="689"/>
      <c r="F45" s="690"/>
      <c r="G45" s="689"/>
      <c r="H45" s="689"/>
      <c r="I45" s="691"/>
      <c r="J45" s="690"/>
      <c r="K45" s="689"/>
      <c r="L45" s="689"/>
      <c r="M45" s="691"/>
      <c r="N45" s="689"/>
      <c r="O45" s="692"/>
      <c r="P45" s="689"/>
      <c r="Q45" s="674"/>
      <c r="R45" s="672"/>
    </row>
    <row r="46" spans="1:18" ht="25.5" customHeight="1">
      <c r="A46" s="673"/>
      <c r="B46" s="674"/>
      <c r="C46" s="674"/>
      <c r="D46" s="674"/>
      <c r="E46" s="674"/>
      <c r="F46" s="674"/>
      <c r="G46" s="674"/>
      <c r="H46" s="674"/>
      <c r="I46" s="674"/>
      <c r="J46" s="674"/>
      <c r="K46" s="674"/>
      <c r="L46" s="674"/>
      <c r="M46" s="674"/>
      <c r="N46" s="674"/>
      <c r="O46" s="674"/>
      <c r="P46" s="674"/>
      <c r="Q46" s="674"/>
      <c r="R46" s="672"/>
    </row>
    <row r="47" spans="1:18" ht="25.5" customHeight="1" thickBot="1">
      <c r="A47" s="675" t="s">
        <v>728</v>
      </c>
      <c r="B47" s="676"/>
      <c r="C47" s="677">
        <f>SUM(C44:C46)</f>
        <v>1</v>
      </c>
      <c r="D47" s="678">
        <f>SUM(D44:D46)</f>
        <v>1</v>
      </c>
      <c r="E47" s="679"/>
      <c r="F47" s="680"/>
      <c r="G47" s="679"/>
      <c r="H47" s="679"/>
      <c r="I47" s="679"/>
      <c r="J47" s="680"/>
      <c r="K47" s="679"/>
      <c r="L47" s="679"/>
      <c r="M47" s="679"/>
      <c r="N47" s="679"/>
      <c r="O47" s="679"/>
      <c r="P47" s="679"/>
      <c r="Q47" s="681"/>
      <c r="R47" s="682"/>
    </row>
    <row r="48" spans="1:18" ht="25.5" customHeight="1" thickBot="1"/>
    <row r="49" spans="1:18" ht="25.5" customHeight="1">
      <c r="A49" s="624" t="s">
        <v>931</v>
      </c>
      <c r="B49" s="625"/>
      <c r="C49" s="626"/>
      <c r="D49" s="627"/>
      <c r="E49" s="628"/>
      <c r="F49" s="628"/>
      <c r="G49" s="627"/>
      <c r="H49" s="628"/>
      <c r="I49" s="628"/>
      <c r="J49" s="629"/>
      <c r="K49" s="630"/>
      <c r="L49" s="631"/>
      <c r="M49" s="628"/>
      <c r="N49" s="628"/>
      <c r="O49" s="632" t="s">
        <v>922</v>
      </c>
      <c r="P49" s="633" t="s">
        <v>923</v>
      </c>
      <c r="Q49" s="634"/>
      <c r="R49" s="635"/>
    </row>
    <row r="50" spans="1:18" ht="25.5" customHeight="1">
      <c r="A50" s="636" t="s">
        <v>709</v>
      </c>
      <c r="B50" s="637" t="s">
        <v>710</v>
      </c>
      <c r="C50" s="638" t="s">
        <v>804</v>
      </c>
      <c r="D50" s="639" t="s">
        <v>805</v>
      </c>
      <c r="E50" s="639" t="s">
        <v>713</v>
      </c>
      <c r="F50" s="640" t="s">
        <v>714</v>
      </c>
      <c r="G50" s="639" t="s">
        <v>715</v>
      </c>
      <c r="H50" s="639" t="s">
        <v>716</v>
      </c>
      <c r="I50" s="641" t="s">
        <v>717</v>
      </c>
      <c r="J50" s="640" t="s">
        <v>718</v>
      </c>
      <c r="K50" s="642" t="s">
        <v>715</v>
      </c>
      <c r="L50" s="639" t="s">
        <v>716</v>
      </c>
      <c r="M50" s="641" t="s">
        <v>717</v>
      </c>
      <c r="N50" s="641" t="s">
        <v>719</v>
      </c>
      <c r="O50" s="643" t="s">
        <v>720</v>
      </c>
      <c r="P50" s="644" t="s">
        <v>721</v>
      </c>
      <c r="Q50" s="643" t="s">
        <v>806</v>
      </c>
      <c r="R50" s="645" t="s">
        <v>807</v>
      </c>
    </row>
    <row r="51" spans="1:18" ht="25.5" customHeight="1">
      <c r="A51" s="646" t="s">
        <v>932</v>
      </c>
      <c r="B51" s="647"/>
      <c r="C51" s="648"/>
      <c r="D51" s="648"/>
      <c r="E51" s="649"/>
      <c r="F51" s="649"/>
      <c r="G51" s="649"/>
      <c r="H51" s="649"/>
      <c r="I51" s="649"/>
      <c r="J51" s="649"/>
      <c r="K51" s="649"/>
      <c r="L51" s="649"/>
      <c r="M51" s="649"/>
      <c r="N51" s="649"/>
      <c r="O51" s="649"/>
      <c r="P51" s="647"/>
      <c r="Q51" s="650"/>
      <c r="R51" s="651"/>
    </row>
    <row r="52" spans="1:18" ht="25.5" customHeight="1">
      <c r="A52" s="652" t="s">
        <v>933</v>
      </c>
      <c r="B52" s="662" t="s">
        <v>934</v>
      </c>
      <c r="C52" s="663">
        <v>2</v>
      </c>
      <c r="D52" s="664">
        <v>1</v>
      </c>
      <c r="E52" s="662" t="s">
        <v>935</v>
      </c>
      <c r="F52" s="665">
        <v>42845</v>
      </c>
      <c r="G52" s="662" t="s">
        <v>812</v>
      </c>
      <c r="H52" s="662" t="s">
        <v>936</v>
      </c>
      <c r="I52" s="666">
        <v>0.4375</v>
      </c>
      <c r="J52" s="665">
        <v>42847</v>
      </c>
      <c r="K52" s="662" t="s">
        <v>861</v>
      </c>
      <c r="L52" s="662"/>
      <c r="M52" s="666"/>
      <c r="N52" s="659" t="s">
        <v>937</v>
      </c>
      <c r="O52" s="659" t="s">
        <v>938</v>
      </c>
      <c r="P52" s="659" t="s">
        <v>939</v>
      </c>
      <c r="Q52" s="660" t="s">
        <v>565</v>
      </c>
      <c r="R52" s="661" t="s">
        <v>930</v>
      </c>
    </row>
    <row r="53" spans="1:18" ht="25.5" customHeight="1">
      <c r="A53" s="669"/>
      <c r="B53" s="662"/>
      <c r="C53" s="663"/>
      <c r="D53" s="664"/>
      <c r="E53" s="662"/>
      <c r="F53" s="665"/>
      <c r="G53" s="662"/>
      <c r="H53" s="662"/>
      <c r="I53" s="666"/>
      <c r="J53" s="665"/>
      <c r="K53" s="662"/>
      <c r="L53" s="662"/>
      <c r="M53" s="666"/>
      <c r="N53" s="659"/>
      <c r="O53" s="659"/>
      <c r="P53" s="659"/>
      <c r="Q53" s="674"/>
      <c r="R53" s="672"/>
    </row>
    <row r="54" spans="1:18" ht="25.5" customHeight="1">
      <c r="A54" s="673"/>
      <c r="B54" s="674"/>
      <c r="C54" s="674"/>
      <c r="D54" s="674"/>
      <c r="E54" s="674"/>
      <c r="F54" s="674"/>
      <c r="G54" s="674"/>
      <c r="H54" s="674"/>
      <c r="I54" s="674"/>
      <c r="J54" s="674"/>
      <c r="K54" s="674"/>
      <c r="L54" s="674"/>
      <c r="M54" s="674"/>
      <c r="N54" s="674"/>
      <c r="O54" s="674"/>
      <c r="P54" s="674"/>
      <c r="Q54" s="674"/>
      <c r="R54" s="672"/>
    </row>
    <row r="55" spans="1:18" ht="25.5" customHeight="1" thickBot="1">
      <c r="A55" s="675" t="s">
        <v>728</v>
      </c>
      <c r="B55" s="676"/>
      <c r="C55" s="677">
        <f>SUM(C52:C54)</f>
        <v>2</v>
      </c>
      <c r="D55" s="678">
        <f>SUM(D52:D54)</f>
        <v>1</v>
      </c>
      <c r="E55" s="679"/>
      <c r="F55" s="680"/>
      <c r="G55" s="679"/>
      <c r="H55" s="679"/>
      <c r="I55" s="679"/>
      <c r="J55" s="680"/>
      <c r="K55" s="679"/>
      <c r="L55" s="679"/>
      <c r="M55" s="679"/>
      <c r="N55" s="679"/>
      <c r="O55" s="679"/>
      <c r="P55" s="679"/>
      <c r="Q55" s="681"/>
      <c r="R55" s="682"/>
    </row>
    <row r="56" spans="1:18" ht="25.5" customHeight="1" thickBot="1">
      <c r="A56" s="693"/>
      <c r="B56" s="693"/>
      <c r="C56" s="694"/>
      <c r="D56" s="695"/>
      <c r="E56" s="696"/>
      <c r="F56" s="697"/>
      <c r="G56" s="696"/>
      <c r="H56" s="696"/>
      <c r="I56" s="696"/>
      <c r="J56" s="697"/>
      <c r="K56" s="696"/>
      <c r="L56" s="696"/>
      <c r="M56" s="696"/>
      <c r="N56" s="696"/>
      <c r="O56" s="696"/>
      <c r="P56" s="696"/>
      <c r="Q56" s="698"/>
      <c r="R56" s="649"/>
    </row>
    <row r="57" spans="1:18" ht="25.5" customHeight="1">
      <c r="A57" s="624" t="s">
        <v>940</v>
      </c>
      <c r="B57" s="625"/>
      <c r="C57" s="626"/>
      <c r="D57" s="627"/>
      <c r="E57" s="628"/>
      <c r="F57" s="628"/>
      <c r="G57" s="627"/>
      <c r="H57" s="628"/>
      <c r="I57" s="628"/>
      <c r="J57" s="629"/>
      <c r="K57" s="630"/>
      <c r="L57" s="631"/>
      <c r="M57" s="628"/>
      <c r="N57" s="628"/>
      <c r="O57" s="632" t="s">
        <v>922</v>
      </c>
      <c r="P57" s="633" t="s">
        <v>923</v>
      </c>
      <c r="Q57" s="634"/>
      <c r="R57" s="635"/>
    </row>
    <row r="58" spans="1:18" ht="25.5" customHeight="1">
      <c r="A58" s="636" t="s">
        <v>709</v>
      </c>
      <c r="B58" s="637" t="s">
        <v>710</v>
      </c>
      <c r="C58" s="638" t="s">
        <v>804</v>
      </c>
      <c r="D58" s="639" t="s">
        <v>805</v>
      </c>
      <c r="E58" s="639" t="s">
        <v>713</v>
      </c>
      <c r="F58" s="640" t="s">
        <v>714</v>
      </c>
      <c r="G58" s="639" t="s">
        <v>715</v>
      </c>
      <c r="H58" s="639" t="s">
        <v>716</v>
      </c>
      <c r="I58" s="641" t="s">
        <v>717</v>
      </c>
      <c r="J58" s="640" t="s">
        <v>718</v>
      </c>
      <c r="K58" s="642" t="s">
        <v>715</v>
      </c>
      <c r="L58" s="639" t="s">
        <v>716</v>
      </c>
      <c r="M58" s="641" t="s">
        <v>717</v>
      </c>
      <c r="N58" s="641" t="s">
        <v>719</v>
      </c>
      <c r="O58" s="643" t="s">
        <v>720</v>
      </c>
      <c r="P58" s="644" t="s">
        <v>721</v>
      </c>
      <c r="Q58" s="643" t="s">
        <v>806</v>
      </c>
      <c r="R58" s="645" t="s">
        <v>807</v>
      </c>
    </row>
    <row r="59" spans="1:18" ht="25.5" customHeight="1">
      <c r="A59" s="646" t="s">
        <v>885</v>
      </c>
      <c r="B59" s="647"/>
      <c r="C59" s="648"/>
      <c r="D59" s="648"/>
      <c r="E59" s="649"/>
      <c r="F59" s="649"/>
      <c r="G59" s="649"/>
      <c r="H59" s="649"/>
      <c r="I59" s="649"/>
      <c r="J59" s="649"/>
      <c r="K59" s="649"/>
      <c r="L59" s="649"/>
      <c r="M59" s="649"/>
      <c r="N59" s="649"/>
      <c r="O59" s="649"/>
      <c r="P59" s="647"/>
      <c r="Q59" s="650"/>
      <c r="R59" s="651"/>
    </row>
    <row r="60" spans="1:18" ht="25.5" customHeight="1">
      <c r="A60" s="699" t="s">
        <v>941</v>
      </c>
      <c r="B60" s="700" t="s">
        <v>942</v>
      </c>
      <c r="C60" s="700">
        <v>4</v>
      </c>
      <c r="D60" s="701">
        <v>2</v>
      </c>
      <c r="E60" s="700" t="s">
        <v>943</v>
      </c>
      <c r="F60" s="702">
        <v>42843</v>
      </c>
      <c r="G60" s="700" t="s">
        <v>812</v>
      </c>
      <c r="H60" s="700" t="s">
        <v>944</v>
      </c>
      <c r="I60" s="703">
        <v>0.79791666666666661</v>
      </c>
      <c r="J60" s="702">
        <v>42847</v>
      </c>
      <c r="K60" s="700" t="s">
        <v>812</v>
      </c>
      <c r="L60" s="700"/>
      <c r="M60" s="703"/>
      <c r="N60" s="704" t="s">
        <v>945</v>
      </c>
      <c r="O60" s="660" t="s">
        <v>946</v>
      </c>
      <c r="P60" s="674"/>
      <c r="Q60" s="660" t="s">
        <v>947</v>
      </c>
      <c r="R60" s="661" t="s">
        <v>930</v>
      </c>
    </row>
    <row r="61" spans="1:18" ht="25.5" customHeight="1">
      <c r="A61" s="673"/>
      <c r="B61" s="674"/>
      <c r="C61" s="674"/>
      <c r="D61" s="674"/>
      <c r="E61" s="674"/>
      <c r="F61" s="674"/>
      <c r="G61" s="674"/>
      <c r="H61" s="674"/>
      <c r="I61" s="674"/>
      <c r="J61" s="674"/>
      <c r="K61" s="674"/>
      <c r="L61" s="674"/>
      <c r="M61" s="674"/>
      <c r="N61" s="674"/>
      <c r="O61" s="674"/>
      <c r="P61" s="674"/>
      <c r="Q61" s="674"/>
      <c r="R61" s="672"/>
    </row>
    <row r="62" spans="1:18" ht="25.5" customHeight="1" thickBot="1">
      <c r="A62" s="675" t="s">
        <v>728</v>
      </c>
      <c r="B62" s="676"/>
      <c r="C62" s="677">
        <f>SUM(C60:C61)</f>
        <v>4</v>
      </c>
      <c r="D62" s="678">
        <f>SUM(D60:D61)</f>
        <v>2</v>
      </c>
      <c r="E62" s="679"/>
      <c r="F62" s="680"/>
      <c r="G62" s="679"/>
      <c r="H62" s="679"/>
      <c r="I62" s="679"/>
      <c r="J62" s="680"/>
      <c r="K62" s="679"/>
      <c r="L62" s="679"/>
      <c r="M62" s="679"/>
      <c r="N62" s="679"/>
      <c r="O62" s="679"/>
      <c r="P62" s="679"/>
      <c r="Q62" s="681"/>
      <c r="R62" s="682"/>
    </row>
    <row r="64" spans="1:18" ht="25.5" customHeight="1">
      <c r="A64" s="623" t="s">
        <v>948</v>
      </c>
    </row>
    <row r="65" spans="1:18" ht="25.5" customHeight="1" thickBot="1"/>
    <row r="66" spans="1:18" ht="25.5" customHeight="1">
      <c r="A66" s="624" t="s">
        <v>949</v>
      </c>
      <c r="B66" s="625"/>
      <c r="C66" s="626"/>
      <c r="D66" s="627"/>
      <c r="E66" s="628"/>
      <c r="F66" s="628"/>
      <c r="G66" s="627"/>
      <c r="H66" s="628"/>
      <c r="I66" s="628"/>
      <c r="J66" s="629"/>
      <c r="K66" s="630"/>
      <c r="L66" s="631"/>
      <c r="M66" s="628"/>
      <c r="N66" s="628"/>
      <c r="O66" s="705"/>
      <c r="P66" s="633"/>
      <c r="Q66" s="634"/>
      <c r="R66" s="635"/>
    </row>
    <row r="67" spans="1:18" ht="25.5" customHeight="1">
      <c r="A67" s="636" t="s">
        <v>709</v>
      </c>
      <c r="B67" s="637" t="s">
        <v>710</v>
      </c>
      <c r="C67" s="638" t="s">
        <v>804</v>
      </c>
      <c r="D67" s="639" t="s">
        <v>805</v>
      </c>
      <c r="E67" s="639" t="s">
        <v>713</v>
      </c>
      <c r="F67" s="640" t="s">
        <v>714</v>
      </c>
      <c r="G67" s="639" t="s">
        <v>715</v>
      </c>
      <c r="H67" s="639" t="s">
        <v>716</v>
      </c>
      <c r="I67" s="641" t="s">
        <v>717</v>
      </c>
      <c r="J67" s="640" t="s">
        <v>718</v>
      </c>
      <c r="K67" s="642" t="s">
        <v>715</v>
      </c>
      <c r="L67" s="639" t="s">
        <v>716</v>
      </c>
      <c r="M67" s="641" t="s">
        <v>717</v>
      </c>
      <c r="N67" s="641" t="s">
        <v>719</v>
      </c>
      <c r="O67" s="643" t="s">
        <v>720</v>
      </c>
      <c r="P67" s="644" t="s">
        <v>721</v>
      </c>
      <c r="Q67" s="643" t="s">
        <v>806</v>
      </c>
      <c r="R67" s="645" t="s">
        <v>807</v>
      </c>
    </row>
    <row r="68" spans="1:18" ht="25.5" customHeight="1">
      <c r="A68" s="646" t="s">
        <v>950</v>
      </c>
      <c r="B68" s="647"/>
      <c r="C68" s="648"/>
      <c r="D68" s="648"/>
      <c r="E68" s="649"/>
      <c r="F68" s="649"/>
      <c r="G68" s="649"/>
      <c r="H68" s="649"/>
      <c r="I68" s="649"/>
      <c r="J68" s="649"/>
      <c r="K68" s="649"/>
      <c r="L68" s="649"/>
      <c r="M68" s="649"/>
      <c r="N68" s="649"/>
      <c r="O68" s="649"/>
      <c r="P68" s="647"/>
      <c r="Q68" s="650"/>
      <c r="R68" s="651"/>
    </row>
    <row r="69" spans="1:18" ht="25.5" customHeight="1">
      <c r="A69" s="652" t="s">
        <v>951</v>
      </c>
      <c r="B69" s="653" t="s">
        <v>952</v>
      </c>
      <c r="C69" s="663">
        <v>2</v>
      </c>
      <c r="D69" s="664">
        <v>1</v>
      </c>
      <c r="E69" s="662" t="s">
        <v>953</v>
      </c>
      <c r="F69" s="665">
        <v>42846</v>
      </c>
      <c r="G69" s="662" t="s">
        <v>861</v>
      </c>
      <c r="H69" s="662" t="s">
        <v>954</v>
      </c>
      <c r="I69" s="666">
        <v>0.54305555555555551</v>
      </c>
      <c r="J69" s="665">
        <v>42850</v>
      </c>
      <c r="K69" s="662" t="s">
        <v>955</v>
      </c>
      <c r="L69" s="662" t="s">
        <v>956</v>
      </c>
      <c r="M69" s="666">
        <v>0.77430555555555547</v>
      </c>
      <c r="N69" s="659" t="s">
        <v>957</v>
      </c>
      <c r="O69" s="659" t="s">
        <v>958</v>
      </c>
      <c r="P69" s="659" t="s">
        <v>959</v>
      </c>
      <c r="Q69" s="660" t="s">
        <v>565</v>
      </c>
      <c r="R69" s="672"/>
    </row>
    <row r="70" spans="1:18" ht="25.5" customHeight="1">
      <c r="A70" s="652" t="s">
        <v>960</v>
      </c>
      <c r="B70" s="653" t="s">
        <v>961</v>
      </c>
      <c r="C70" s="663">
        <v>2</v>
      </c>
      <c r="D70" s="664">
        <v>1</v>
      </c>
      <c r="E70" s="662" t="s">
        <v>962</v>
      </c>
      <c r="F70" s="665">
        <v>42846</v>
      </c>
      <c r="G70" s="662" t="s">
        <v>844</v>
      </c>
      <c r="H70" s="662" t="s">
        <v>963</v>
      </c>
      <c r="I70" s="666">
        <v>0.625</v>
      </c>
      <c r="J70" s="665">
        <v>42850</v>
      </c>
      <c r="K70" s="662" t="s">
        <v>955</v>
      </c>
      <c r="L70" s="662" t="s">
        <v>964</v>
      </c>
      <c r="M70" s="666">
        <v>0.83333333333333337</v>
      </c>
      <c r="N70" s="659" t="s">
        <v>957</v>
      </c>
      <c r="O70" s="706" t="s">
        <v>965</v>
      </c>
      <c r="P70" s="706" t="s">
        <v>966</v>
      </c>
      <c r="Q70" s="660" t="s">
        <v>565</v>
      </c>
      <c r="R70" s="672"/>
    </row>
    <row r="71" spans="1:18" ht="25.5" customHeight="1">
      <c r="A71" s="646" t="s">
        <v>808</v>
      </c>
      <c r="B71" s="647"/>
      <c r="C71" s="648"/>
      <c r="D71" s="648"/>
      <c r="E71" s="649"/>
      <c r="F71" s="649"/>
      <c r="G71" s="649"/>
      <c r="H71" s="649"/>
      <c r="I71" s="649"/>
      <c r="J71" s="649"/>
      <c r="K71" s="649"/>
      <c r="L71" s="649"/>
      <c r="M71" s="649"/>
      <c r="N71" s="649"/>
      <c r="O71" s="649"/>
      <c r="P71" s="647"/>
      <c r="Q71" s="650"/>
      <c r="R71" s="651"/>
    </row>
    <row r="72" spans="1:18" ht="25.5" customHeight="1">
      <c r="A72" s="667" t="s">
        <v>967</v>
      </c>
      <c r="B72" s="662" t="s">
        <v>968</v>
      </c>
      <c r="C72" s="662">
        <v>3</v>
      </c>
      <c r="D72" s="664">
        <v>1</v>
      </c>
      <c r="E72" s="662" t="s">
        <v>969</v>
      </c>
      <c r="F72" s="665">
        <v>42846</v>
      </c>
      <c r="G72" s="662" t="s">
        <v>844</v>
      </c>
      <c r="H72" s="662" t="s">
        <v>970</v>
      </c>
      <c r="I72" s="666">
        <v>0.7993055555555556</v>
      </c>
      <c r="J72" s="665">
        <v>42854</v>
      </c>
      <c r="K72" s="662" t="s">
        <v>846</v>
      </c>
      <c r="L72" s="662" t="s">
        <v>971</v>
      </c>
      <c r="M72" s="666">
        <v>0.72916666666666663</v>
      </c>
      <c r="N72" s="662" t="s">
        <v>972</v>
      </c>
      <c r="O72" s="659"/>
      <c r="P72" s="659"/>
      <c r="Q72" s="660" t="s">
        <v>565</v>
      </c>
      <c r="R72" s="707"/>
    </row>
    <row r="73" spans="1:18" ht="25.5" customHeight="1">
      <c r="A73" s="708"/>
      <c r="B73" s="709"/>
      <c r="C73" s="710"/>
      <c r="D73" s="711"/>
      <c r="E73" s="709"/>
      <c r="F73" s="712"/>
      <c r="G73" s="709"/>
      <c r="H73" s="709"/>
      <c r="I73" s="713"/>
      <c r="J73" s="712"/>
      <c r="K73" s="709"/>
      <c r="L73" s="709"/>
      <c r="M73" s="713"/>
      <c r="N73" s="714"/>
      <c r="O73" s="715"/>
      <c r="P73" s="716"/>
      <c r="Q73" s="717"/>
      <c r="R73" s="707"/>
    </row>
    <row r="74" spans="1:18" ht="25.5" customHeight="1" thickBot="1">
      <c r="A74" s="675" t="s">
        <v>728</v>
      </c>
      <c r="B74" s="676"/>
      <c r="C74" s="677">
        <f>SUM(C69:C73)</f>
        <v>7</v>
      </c>
      <c r="D74" s="678">
        <f>SUM(D69:D73)</f>
        <v>3</v>
      </c>
      <c r="E74" s="679"/>
      <c r="F74" s="680"/>
      <c r="G74" s="679"/>
      <c r="H74" s="679"/>
      <c r="I74" s="679"/>
      <c r="J74" s="680"/>
      <c r="K74" s="679"/>
      <c r="L74" s="679"/>
      <c r="M74" s="679"/>
      <c r="N74" s="679"/>
      <c r="O74" s="679"/>
      <c r="P74" s="679"/>
      <c r="Q74" s="681"/>
      <c r="R74" s="682"/>
    </row>
    <row r="75" spans="1:18" ht="25.5" customHeight="1" thickBot="1"/>
    <row r="76" spans="1:18" ht="25.5" customHeight="1">
      <c r="A76" s="624" t="s">
        <v>973</v>
      </c>
      <c r="B76" s="625"/>
      <c r="C76" s="626"/>
      <c r="D76" s="627"/>
      <c r="E76" s="628"/>
      <c r="F76" s="628"/>
      <c r="G76" s="627"/>
      <c r="H76" s="628"/>
      <c r="I76" s="628"/>
      <c r="J76" s="629"/>
      <c r="K76" s="630"/>
      <c r="L76" s="631"/>
      <c r="M76" s="628"/>
      <c r="N76" s="628"/>
      <c r="O76" s="705"/>
      <c r="P76" s="633"/>
      <c r="Q76" s="634"/>
      <c r="R76" s="635"/>
    </row>
    <row r="77" spans="1:18" ht="25.5" customHeight="1">
      <c r="A77" s="636" t="s">
        <v>709</v>
      </c>
      <c r="B77" s="637" t="s">
        <v>710</v>
      </c>
      <c r="C77" s="638" t="s">
        <v>804</v>
      </c>
      <c r="D77" s="639" t="s">
        <v>805</v>
      </c>
      <c r="E77" s="639" t="s">
        <v>713</v>
      </c>
      <c r="F77" s="640" t="s">
        <v>714</v>
      </c>
      <c r="G77" s="639" t="s">
        <v>715</v>
      </c>
      <c r="H77" s="639" t="s">
        <v>716</v>
      </c>
      <c r="I77" s="641" t="s">
        <v>717</v>
      </c>
      <c r="J77" s="640" t="s">
        <v>718</v>
      </c>
      <c r="K77" s="642" t="s">
        <v>715</v>
      </c>
      <c r="L77" s="639" t="s">
        <v>716</v>
      </c>
      <c r="M77" s="641" t="s">
        <v>717</v>
      </c>
      <c r="N77" s="641" t="s">
        <v>719</v>
      </c>
      <c r="O77" s="643" t="s">
        <v>720</v>
      </c>
      <c r="P77" s="644" t="s">
        <v>721</v>
      </c>
      <c r="Q77" s="643" t="s">
        <v>806</v>
      </c>
      <c r="R77" s="645" t="s">
        <v>807</v>
      </c>
    </row>
    <row r="78" spans="1:18" ht="25.5" customHeight="1">
      <c r="A78" s="646" t="s">
        <v>974</v>
      </c>
      <c r="B78" s="647"/>
      <c r="C78" s="648"/>
      <c r="D78" s="648"/>
      <c r="E78" s="649"/>
      <c r="F78" s="649"/>
      <c r="G78" s="649"/>
      <c r="H78" s="649"/>
      <c r="I78" s="649"/>
      <c r="J78" s="649"/>
      <c r="K78" s="649"/>
      <c r="L78" s="649"/>
      <c r="M78" s="649"/>
      <c r="N78" s="649"/>
      <c r="O78" s="649"/>
      <c r="P78" s="647"/>
      <c r="Q78" s="650"/>
      <c r="R78" s="651"/>
    </row>
    <row r="79" spans="1:18" ht="25.5" customHeight="1">
      <c r="A79" s="673" t="s">
        <v>975</v>
      </c>
      <c r="B79" s="674"/>
      <c r="C79" s="674"/>
      <c r="D79" s="674"/>
      <c r="E79" s="674"/>
      <c r="F79" s="674"/>
      <c r="G79" s="674"/>
      <c r="H79" s="674"/>
      <c r="I79" s="674"/>
      <c r="J79" s="674"/>
      <c r="K79" s="674"/>
      <c r="L79" s="674"/>
      <c r="M79" s="674"/>
      <c r="N79" s="674"/>
      <c r="O79" s="674"/>
      <c r="P79" s="674"/>
      <c r="Q79" s="674"/>
      <c r="R79" s="672"/>
    </row>
    <row r="80" spans="1:18" ht="25.5" customHeight="1">
      <c r="A80" s="673"/>
      <c r="B80" s="674"/>
      <c r="C80" s="674"/>
      <c r="D80" s="674"/>
      <c r="E80" s="674"/>
      <c r="F80" s="674"/>
      <c r="G80" s="674"/>
      <c r="H80" s="674"/>
      <c r="I80" s="674"/>
      <c r="J80" s="674"/>
      <c r="K80" s="674"/>
      <c r="L80" s="674"/>
      <c r="M80" s="674"/>
      <c r="N80" s="674"/>
      <c r="O80" s="674"/>
      <c r="P80" s="674"/>
      <c r="Q80" s="674"/>
      <c r="R80" s="672"/>
    </row>
    <row r="81" spans="1:18" ht="25.5" customHeight="1">
      <c r="A81" s="673"/>
      <c r="B81" s="674"/>
      <c r="C81" s="674"/>
      <c r="D81" s="674"/>
      <c r="E81" s="674"/>
      <c r="F81" s="674"/>
      <c r="G81" s="674"/>
      <c r="H81" s="674"/>
      <c r="I81" s="674"/>
      <c r="J81" s="674"/>
      <c r="K81" s="674"/>
      <c r="L81" s="674"/>
      <c r="M81" s="674"/>
      <c r="N81" s="674"/>
      <c r="O81" s="674"/>
      <c r="P81" s="674"/>
      <c r="Q81" s="674"/>
      <c r="R81" s="672"/>
    </row>
    <row r="82" spans="1:18" ht="25.5" customHeight="1" thickBot="1">
      <c r="A82" s="675" t="s">
        <v>728</v>
      </c>
      <c r="B82" s="676"/>
      <c r="C82" s="677">
        <v>0</v>
      </c>
      <c r="D82" s="678">
        <v>0</v>
      </c>
      <c r="E82" s="679"/>
      <c r="F82" s="680"/>
      <c r="G82" s="679"/>
      <c r="H82" s="679"/>
      <c r="I82" s="679"/>
      <c r="J82" s="680"/>
      <c r="K82" s="679"/>
      <c r="L82" s="679"/>
      <c r="M82" s="679"/>
      <c r="N82" s="679"/>
      <c r="O82" s="679"/>
      <c r="P82" s="679"/>
      <c r="Q82" s="681"/>
      <c r="R82" s="682"/>
    </row>
    <row r="83" spans="1:18" ht="25.5" customHeight="1" thickBot="1"/>
    <row r="84" spans="1:18" ht="25.5" customHeight="1">
      <c r="A84" s="624" t="s">
        <v>976</v>
      </c>
      <c r="B84" s="625"/>
      <c r="C84" s="626"/>
      <c r="D84" s="627"/>
      <c r="E84" s="628"/>
      <c r="F84" s="628"/>
      <c r="G84" s="627"/>
      <c r="H84" s="628"/>
      <c r="I84" s="628"/>
      <c r="J84" s="629"/>
      <c r="K84" s="630"/>
      <c r="L84" s="631"/>
      <c r="M84" s="628"/>
      <c r="N84" s="628"/>
      <c r="O84" s="705"/>
      <c r="P84" s="633"/>
      <c r="Q84" s="634"/>
      <c r="R84" s="635"/>
    </row>
    <row r="85" spans="1:18" ht="25.5" customHeight="1">
      <c r="A85" s="636" t="s">
        <v>709</v>
      </c>
      <c r="B85" s="637" t="s">
        <v>710</v>
      </c>
      <c r="C85" s="638" t="s">
        <v>804</v>
      </c>
      <c r="D85" s="639" t="s">
        <v>805</v>
      </c>
      <c r="E85" s="639" t="s">
        <v>713</v>
      </c>
      <c r="F85" s="640" t="s">
        <v>714</v>
      </c>
      <c r="G85" s="639" t="s">
        <v>715</v>
      </c>
      <c r="H85" s="639" t="s">
        <v>716</v>
      </c>
      <c r="I85" s="641" t="s">
        <v>717</v>
      </c>
      <c r="J85" s="640" t="s">
        <v>718</v>
      </c>
      <c r="K85" s="642" t="s">
        <v>715</v>
      </c>
      <c r="L85" s="639" t="s">
        <v>716</v>
      </c>
      <c r="M85" s="641" t="s">
        <v>717</v>
      </c>
      <c r="N85" s="641" t="s">
        <v>719</v>
      </c>
      <c r="O85" s="643" t="s">
        <v>720</v>
      </c>
      <c r="P85" s="644" t="s">
        <v>721</v>
      </c>
      <c r="Q85" s="643" t="s">
        <v>806</v>
      </c>
      <c r="R85" s="645" t="s">
        <v>807</v>
      </c>
    </row>
    <row r="86" spans="1:18" ht="25.5" customHeight="1">
      <c r="A86" s="646" t="s">
        <v>977</v>
      </c>
      <c r="B86" s="647"/>
      <c r="C86" s="648"/>
      <c r="D86" s="648"/>
      <c r="E86" s="649"/>
      <c r="F86" s="649"/>
      <c r="G86" s="649"/>
      <c r="H86" s="649"/>
      <c r="I86" s="649"/>
      <c r="J86" s="649"/>
      <c r="K86" s="649"/>
      <c r="L86" s="649"/>
      <c r="M86" s="649"/>
      <c r="N86" s="649"/>
      <c r="O86" s="649"/>
      <c r="P86" s="647"/>
      <c r="Q86" s="650"/>
      <c r="R86" s="651"/>
    </row>
    <row r="87" spans="1:18" ht="25.5" customHeight="1">
      <c r="A87" s="718" t="s">
        <v>978</v>
      </c>
      <c r="B87" s="662" t="s">
        <v>979</v>
      </c>
      <c r="C87" s="662">
        <v>6</v>
      </c>
      <c r="D87" s="664">
        <v>3</v>
      </c>
      <c r="E87" s="662" t="s">
        <v>740</v>
      </c>
      <c r="F87" s="665">
        <v>42843</v>
      </c>
      <c r="G87" s="662" t="s">
        <v>980</v>
      </c>
      <c r="H87" s="662"/>
      <c r="I87" s="666">
        <v>0.28125</v>
      </c>
      <c r="J87" s="665">
        <v>42847</v>
      </c>
      <c r="K87" s="662"/>
      <c r="L87" s="662"/>
      <c r="M87" s="666"/>
      <c r="N87" s="662" t="s">
        <v>981</v>
      </c>
      <c r="O87" s="662"/>
      <c r="P87" s="662" t="s">
        <v>982</v>
      </c>
      <c r="Q87" s="659" t="s">
        <v>983</v>
      </c>
      <c r="R87" s="672"/>
    </row>
    <row r="88" spans="1:18" ht="25.5" customHeight="1">
      <c r="A88" s="673"/>
      <c r="B88" s="674"/>
      <c r="C88" s="674"/>
      <c r="D88" s="674"/>
      <c r="E88" s="674"/>
      <c r="F88" s="674"/>
      <c r="G88" s="674"/>
      <c r="H88" s="674"/>
      <c r="I88" s="674"/>
      <c r="J88" s="674"/>
      <c r="K88" s="674"/>
      <c r="L88" s="674"/>
      <c r="M88" s="674"/>
      <c r="N88" s="674"/>
      <c r="O88" s="674"/>
      <c r="P88" s="674"/>
      <c r="Q88" s="674"/>
      <c r="R88" s="672"/>
    </row>
    <row r="89" spans="1:18" ht="25.5" customHeight="1" thickBot="1">
      <c r="A89" s="675" t="s">
        <v>728</v>
      </c>
      <c r="B89" s="676"/>
      <c r="C89" s="677">
        <f>SUM(C87:C88)</f>
        <v>6</v>
      </c>
      <c r="D89" s="678">
        <f>SUM(D87:D88)</f>
        <v>3</v>
      </c>
      <c r="E89" s="679"/>
      <c r="F89" s="680"/>
      <c r="G89" s="679"/>
      <c r="H89" s="679"/>
      <c r="I89" s="679"/>
      <c r="J89" s="680"/>
      <c r="K89" s="679"/>
      <c r="L89" s="679"/>
      <c r="M89" s="679"/>
      <c r="N89" s="679"/>
      <c r="O89" s="679"/>
      <c r="P89" s="679"/>
      <c r="Q89" s="681"/>
      <c r="R89" s="682"/>
    </row>
    <row r="90" spans="1:18" ht="25.5" customHeight="1" thickBot="1"/>
    <row r="91" spans="1:18" ht="25.5" customHeight="1">
      <c r="A91" s="624" t="s">
        <v>984</v>
      </c>
      <c r="B91" s="625"/>
      <c r="C91" s="626"/>
      <c r="D91" s="627"/>
      <c r="E91" s="628"/>
      <c r="F91" s="628"/>
      <c r="G91" s="627"/>
      <c r="H91" s="628"/>
      <c r="I91" s="628"/>
      <c r="J91" s="629"/>
      <c r="K91" s="630"/>
      <c r="L91" s="631"/>
      <c r="M91" s="628"/>
      <c r="N91" s="628"/>
      <c r="O91" s="705"/>
      <c r="P91" s="633"/>
      <c r="Q91" s="634"/>
      <c r="R91" s="635"/>
    </row>
    <row r="92" spans="1:18" ht="25.5" customHeight="1">
      <c r="A92" s="636" t="s">
        <v>709</v>
      </c>
      <c r="B92" s="637" t="s">
        <v>710</v>
      </c>
      <c r="C92" s="638" t="s">
        <v>804</v>
      </c>
      <c r="D92" s="639" t="s">
        <v>805</v>
      </c>
      <c r="E92" s="639" t="s">
        <v>713</v>
      </c>
      <c r="F92" s="640" t="s">
        <v>714</v>
      </c>
      <c r="G92" s="639" t="s">
        <v>715</v>
      </c>
      <c r="H92" s="639" t="s">
        <v>716</v>
      </c>
      <c r="I92" s="641" t="s">
        <v>717</v>
      </c>
      <c r="J92" s="640" t="s">
        <v>718</v>
      </c>
      <c r="K92" s="642" t="s">
        <v>715</v>
      </c>
      <c r="L92" s="639" t="s">
        <v>716</v>
      </c>
      <c r="M92" s="641" t="s">
        <v>717</v>
      </c>
      <c r="N92" s="641" t="s">
        <v>719</v>
      </c>
      <c r="O92" s="643" t="s">
        <v>720</v>
      </c>
      <c r="P92" s="644" t="s">
        <v>721</v>
      </c>
      <c r="Q92" s="643" t="s">
        <v>806</v>
      </c>
      <c r="R92" s="645" t="s">
        <v>807</v>
      </c>
    </row>
    <row r="93" spans="1:18" ht="25.5" customHeight="1">
      <c r="A93" s="646" t="s">
        <v>985</v>
      </c>
      <c r="B93" s="647"/>
      <c r="C93" s="648"/>
      <c r="D93" s="648"/>
      <c r="E93" s="649"/>
      <c r="F93" s="649"/>
      <c r="G93" s="649"/>
      <c r="H93" s="649"/>
      <c r="I93" s="649"/>
      <c r="J93" s="649"/>
      <c r="K93" s="649"/>
      <c r="L93" s="649"/>
      <c r="M93" s="649"/>
      <c r="N93" s="649"/>
      <c r="O93" s="649"/>
      <c r="P93" s="647"/>
      <c r="Q93" s="650"/>
      <c r="R93" s="651"/>
    </row>
    <row r="94" spans="1:18" ht="25.5" customHeight="1">
      <c r="A94" s="667" t="s">
        <v>986</v>
      </c>
      <c r="B94" s="662" t="s">
        <v>987</v>
      </c>
      <c r="C94" s="662">
        <v>1</v>
      </c>
      <c r="D94" s="664">
        <v>1</v>
      </c>
      <c r="E94" s="662" t="s">
        <v>988</v>
      </c>
      <c r="F94" s="665">
        <v>42846</v>
      </c>
      <c r="G94" s="662" t="s">
        <v>812</v>
      </c>
      <c r="H94" s="662" t="s">
        <v>989</v>
      </c>
      <c r="I94" s="666">
        <v>0.52777777777777779</v>
      </c>
      <c r="J94" s="665">
        <v>42851</v>
      </c>
      <c r="K94" s="662" t="s">
        <v>812</v>
      </c>
      <c r="L94" s="662"/>
      <c r="M94" s="666"/>
      <c r="N94" s="662" t="s">
        <v>990</v>
      </c>
      <c r="O94" s="659" t="s">
        <v>991</v>
      </c>
      <c r="P94" s="662" t="s">
        <v>992</v>
      </c>
      <c r="Q94" s="659" t="s">
        <v>590</v>
      </c>
      <c r="R94" s="672"/>
    </row>
    <row r="95" spans="1:18" ht="25.5" customHeight="1">
      <c r="A95" s="667" t="s">
        <v>993</v>
      </c>
      <c r="B95" s="662" t="s">
        <v>994</v>
      </c>
      <c r="C95" s="662">
        <v>2</v>
      </c>
      <c r="D95" s="664">
        <v>1</v>
      </c>
      <c r="E95" s="662" t="s">
        <v>995</v>
      </c>
      <c r="F95" s="665">
        <v>42846</v>
      </c>
      <c r="G95" s="662" t="s">
        <v>861</v>
      </c>
      <c r="H95" s="662" t="s">
        <v>996</v>
      </c>
      <c r="I95" s="666">
        <v>0.81180555555555556</v>
      </c>
      <c r="J95" s="665">
        <v>42851</v>
      </c>
      <c r="K95" s="662" t="s">
        <v>844</v>
      </c>
      <c r="L95" s="662"/>
      <c r="M95" s="666"/>
      <c r="N95" s="662" t="s">
        <v>990</v>
      </c>
      <c r="O95" s="662"/>
      <c r="P95" s="662" t="s">
        <v>997</v>
      </c>
      <c r="Q95" s="659" t="s">
        <v>590</v>
      </c>
      <c r="R95" s="672"/>
    </row>
    <row r="96" spans="1:18" ht="25.5" customHeight="1">
      <c r="A96" s="719"/>
      <c r="B96" s="720"/>
      <c r="C96" s="717"/>
      <c r="D96" s="717"/>
      <c r="E96" s="717"/>
      <c r="F96" s="717"/>
      <c r="G96" s="717"/>
      <c r="H96" s="717"/>
      <c r="I96" s="717"/>
      <c r="J96" s="717"/>
      <c r="K96" s="717"/>
      <c r="L96" s="717"/>
      <c r="M96" s="717"/>
      <c r="N96" s="717"/>
      <c r="O96" s="717"/>
      <c r="P96" s="717"/>
      <c r="Q96" s="717"/>
      <c r="R96" s="707"/>
    </row>
    <row r="97" spans="1:18" ht="25.5" customHeight="1" thickBot="1">
      <c r="A97" s="675" t="s">
        <v>728</v>
      </c>
      <c r="B97" s="676"/>
      <c r="C97" s="677">
        <f>SUM(C94:C96)</f>
        <v>3</v>
      </c>
      <c r="D97" s="678">
        <f>SUM(D94:D96)</f>
        <v>2</v>
      </c>
      <c r="E97" s="679"/>
      <c r="F97" s="680"/>
      <c r="G97" s="679"/>
      <c r="H97" s="679"/>
      <c r="I97" s="679"/>
      <c r="J97" s="680"/>
      <c r="K97" s="679"/>
      <c r="L97" s="679"/>
      <c r="M97" s="679"/>
      <c r="N97" s="679"/>
      <c r="O97" s="679"/>
      <c r="P97" s="679"/>
      <c r="Q97" s="681"/>
      <c r="R97" s="682"/>
    </row>
  </sheetData>
  <customSheetViews>
    <customSheetView guid="{8703E168-20B9-AD4D-881A-BB43946825F8}" topLeftCell="A91">
      <selection activeCell="D113" sqref="D113"/>
    </customSheetView>
    <customSheetView guid="{183A18A5-C778-41BC-8225-F805FB933026}" topLeftCell="A64">
      <selection activeCell="K83" sqref="K83"/>
    </customSheetView>
    <customSheetView guid="{610342A9-4DCD-41A6-99B1-44368F67CD51}" topLeftCell="A64">
      <selection activeCell="K83" sqref="K83"/>
    </customSheetView>
  </customSheetView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70" zoomScaleNormal="70" zoomScalePageLayoutView="70" workbookViewId="0">
      <selection activeCell="H18" sqref="H18"/>
    </sheetView>
  </sheetViews>
  <sheetFormatPr baseColWidth="10" defaultColWidth="8.83203125" defaultRowHeight="39" customHeight="1" x14ac:dyDescent="0"/>
  <cols>
    <col min="2" max="2" width="23.33203125" customWidth="1"/>
    <col min="3" max="3" width="37.33203125" customWidth="1"/>
    <col min="4" max="4" width="39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9" customHeight="1" thickBot="1">
      <c r="A1" s="734" t="s">
        <v>0</v>
      </c>
      <c r="B1" s="735"/>
      <c r="C1" s="735"/>
      <c r="D1" s="735"/>
      <c r="E1" s="735"/>
      <c r="F1" s="735"/>
      <c r="G1" s="735" t="s">
        <v>1</v>
      </c>
      <c r="H1" s="735"/>
      <c r="I1" s="735"/>
      <c r="J1" s="736"/>
      <c r="K1" s="737"/>
    </row>
    <row r="2" spans="1:14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s="8" customFormat="1" ht="39" customHeight="1">
      <c r="A3" s="6"/>
      <c r="B3" s="7" t="s">
        <v>14</v>
      </c>
      <c r="C3" s="7" t="s">
        <v>15</v>
      </c>
      <c r="D3" s="7"/>
      <c r="E3" s="7"/>
      <c r="F3" s="7"/>
      <c r="G3" s="7"/>
      <c r="H3" s="7"/>
      <c r="I3" s="7"/>
      <c r="J3" s="7"/>
      <c r="K3" s="7" t="s">
        <v>16</v>
      </c>
      <c r="M3" s="9" t="s">
        <v>17</v>
      </c>
      <c r="N3" s="10">
        <f>N2-N14</f>
        <v>45</v>
      </c>
    </row>
    <row r="4" spans="1:14" ht="39" customHeight="1">
      <c r="A4" s="11">
        <v>1</v>
      </c>
      <c r="B4" s="12" t="s">
        <v>18</v>
      </c>
      <c r="C4" s="12" t="s">
        <v>19</v>
      </c>
      <c r="D4" s="12" t="s">
        <v>20</v>
      </c>
      <c r="E4" s="12">
        <v>2</v>
      </c>
      <c r="F4" s="12">
        <v>0</v>
      </c>
      <c r="G4" s="12" t="s">
        <v>21</v>
      </c>
      <c r="H4" s="13" t="s">
        <v>22</v>
      </c>
      <c r="I4" s="13">
        <v>42847</v>
      </c>
      <c r="J4" s="12"/>
      <c r="K4" s="12"/>
      <c r="M4" t="s">
        <v>23</v>
      </c>
      <c r="N4">
        <f>SUMIFS(E:E,G:G,"CTT")</f>
        <v>4</v>
      </c>
    </row>
    <row r="5" spans="1:14" ht="39" customHeight="1">
      <c r="A5" s="14">
        <v>2</v>
      </c>
      <c r="B5" s="15" t="s">
        <v>24</v>
      </c>
      <c r="C5" s="15" t="s">
        <v>25</v>
      </c>
      <c r="D5" s="16" t="s">
        <v>26</v>
      </c>
      <c r="E5" s="15">
        <v>2</v>
      </c>
      <c r="F5" s="15">
        <v>0</v>
      </c>
      <c r="G5" s="15" t="s">
        <v>21</v>
      </c>
      <c r="H5" s="15" t="s">
        <v>22</v>
      </c>
      <c r="I5" s="17">
        <v>42847</v>
      </c>
      <c r="J5" s="15"/>
      <c r="K5" s="14"/>
      <c r="M5" t="s">
        <v>27</v>
      </c>
      <c r="N5">
        <f>SUMIFS(E:E,G:G,"FLU")</f>
        <v>6</v>
      </c>
    </row>
    <row r="6" spans="1:14" ht="39" customHeight="1">
      <c r="A6" s="11">
        <v>3</v>
      </c>
      <c r="B6" s="11" t="s">
        <v>28</v>
      </c>
      <c r="C6" s="18" t="s">
        <v>29</v>
      </c>
      <c r="D6" s="19" t="s">
        <v>30</v>
      </c>
      <c r="E6" s="11">
        <v>2</v>
      </c>
      <c r="F6" s="11">
        <v>0</v>
      </c>
      <c r="G6" s="11" t="s">
        <v>35</v>
      </c>
      <c r="H6" s="11" t="s">
        <v>22</v>
      </c>
      <c r="I6" s="20">
        <v>42847</v>
      </c>
      <c r="J6" s="11"/>
      <c r="K6" s="21" t="s">
        <v>998</v>
      </c>
      <c r="M6" t="s">
        <v>31</v>
      </c>
      <c r="N6">
        <f>SUMIFS(E:E,G:G,"JCC")</f>
        <v>0</v>
      </c>
    </row>
    <row r="7" spans="1:14" ht="39" customHeight="1">
      <c r="A7" s="14">
        <v>4</v>
      </c>
      <c r="B7" s="15" t="s">
        <v>32</v>
      </c>
      <c r="C7" s="15" t="s">
        <v>33</v>
      </c>
      <c r="D7" s="16" t="s">
        <v>34</v>
      </c>
      <c r="E7" s="15">
        <v>1</v>
      </c>
      <c r="F7" s="15">
        <v>0</v>
      </c>
      <c r="G7" s="15" t="s">
        <v>35</v>
      </c>
      <c r="H7" s="15" t="s">
        <v>22</v>
      </c>
      <c r="I7" s="17">
        <v>42847</v>
      </c>
      <c r="J7" s="15"/>
      <c r="K7" s="22"/>
      <c r="M7" t="s">
        <v>36</v>
      </c>
      <c r="N7">
        <f>SUMIFS(E:E,G:G,"EDI")</f>
        <v>0</v>
      </c>
    </row>
    <row r="8" spans="1:14" ht="39" customHeight="1">
      <c r="A8" s="11">
        <v>5</v>
      </c>
      <c r="B8" s="15" t="s">
        <v>37</v>
      </c>
      <c r="C8" s="15">
        <v>956868</v>
      </c>
      <c r="D8" s="23" t="s">
        <v>38</v>
      </c>
      <c r="E8" s="15">
        <v>1</v>
      </c>
      <c r="F8" s="15">
        <v>0</v>
      </c>
      <c r="G8" s="15" t="s">
        <v>35</v>
      </c>
      <c r="H8" s="15" t="s">
        <v>22</v>
      </c>
      <c r="I8" s="17">
        <v>42847</v>
      </c>
      <c r="J8" s="22"/>
      <c r="K8" s="22"/>
      <c r="M8" t="s">
        <v>39</v>
      </c>
      <c r="N8">
        <f>SUMIFS(E:E,G:G,"par")</f>
        <v>0</v>
      </c>
    </row>
    <row r="9" spans="1:14" ht="39" customHeight="1">
      <c r="A9" s="11"/>
      <c r="B9" s="24"/>
      <c r="C9" s="24"/>
      <c r="D9" s="25"/>
      <c r="E9" s="726">
        <f>SUM(E4:E8)</f>
        <v>8</v>
      </c>
      <c r="F9" s="24"/>
      <c r="G9" s="24"/>
      <c r="H9" s="24"/>
      <c r="I9" s="20"/>
      <c r="J9" s="25"/>
      <c r="K9" s="25"/>
      <c r="M9" t="s">
        <v>40</v>
      </c>
      <c r="N9">
        <f>SUMIFS(E:E,G:G,"phi")</f>
        <v>0</v>
      </c>
    </row>
    <row r="10" spans="1:14" ht="39" customHeight="1">
      <c r="A10" s="14"/>
      <c r="B10" s="15"/>
      <c r="C10" s="15"/>
      <c r="D10" s="16"/>
      <c r="E10" s="15"/>
      <c r="F10" s="15"/>
      <c r="G10" s="14"/>
      <c r="H10" s="15"/>
      <c r="I10" s="15"/>
      <c r="J10" s="15"/>
      <c r="K10" s="14"/>
      <c r="M10" t="s">
        <v>41</v>
      </c>
      <c r="N10">
        <f>SUMIFS(E:E,G:G,"BRK")</f>
        <v>0</v>
      </c>
    </row>
    <row r="11" spans="1:14" ht="39" customHeight="1">
      <c r="A11" s="26"/>
      <c r="B11" s="6" t="s">
        <v>42</v>
      </c>
      <c r="C11" s="6" t="s">
        <v>702</v>
      </c>
      <c r="D11" s="27"/>
      <c r="E11" s="6"/>
      <c r="F11" s="6"/>
      <c r="G11" s="6"/>
      <c r="H11" s="6"/>
      <c r="I11" s="28"/>
      <c r="J11" s="6"/>
      <c r="K11" s="6"/>
      <c r="M11" s="29" t="s">
        <v>43</v>
      </c>
      <c r="N11" s="29">
        <f>SUMIFS(E:E,G:G,"SPC")</f>
        <v>0</v>
      </c>
    </row>
    <row r="12" spans="1:14" ht="39" customHeight="1">
      <c r="A12" s="21"/>
      <c r="B12" s="11" t="s">
        <v>44</v>
      </c>
      <c r="C12" s="11" t="s">
        <v>45</v>
      </c>
      <c r="D12" s="19" t="s">
        <v>46</v>
      </c>
      <c r="E12" s="11">
        <v>2</v>
      </c>
      <c r="F12" s="11">
        <v>0</v>
      </c>
      <c r="G12" s="11" t="s">
        <v>35</v>
      </c>
      <c r="H12" s="11" t="s">
        <v>22</v>
      </c>
      <c r="I12" s="20">
        <v>42847</v>
      </c>
      <c r="J12" s="11"/>
      <c r="K12" s="21"/>
      <c r="M12" s="30" t="s">
        <v>47</v>
      </c>
      <c r="N12" s="30">
        <f>SUMIFS(E:E,G:G,"H")</f>
        <v>0</v>
      </c>
    </row>
    <row r="13" spans="1:14" ht="39" customHeight="1">
      <c r="A13" s="21"/>
      <c r="B13" s="11"/>
      <c r="C13" s="11"/>
      <c r="D13" s="19"/>
      <c r="E13" s="11"/>
      <c r="F13" s="11"/>
      <c r="G13" s="11"/>
      <c r="H13" s="11"/>
      <c r="I13" s="20"/>
      <c r="J13" s="11"/>
      <c r="K13" s="21"/>
      <c r="M13" s="30"/>
      <c r="N13" s="30"/>
    </row>
    <row r="14" spans="1:14" ht="39" customHeight="1">
      <c r="A14" s="21"/>
      <c r="B14" s="11"/>
      <c r="C14" s="11"/>
      <c r="D14" s="19"/>
      <c r="E14" s="11"/>
      <c r="F14" s="11"/>
      <c r="G14" s="11"/>
      <c r="H14" s="11"/>
      <c r="I14" s="11"/>
      <c r="J14" s="11"/>
      <c r="K14" s="21"/>
      <c r="M14" s="31" t="s">
        <v>48</v>
      </c>
      <c r="N14" s="31">
        <f>SUM(M4:N12)</f>
        <v>10</v>
      </c>
    </row>
    <row r="15" spans="1:14" ht="39" customHeight="1">
      <c r="A15" s="21"/>
      <c r="B15" s="15"/>
      <c r="C15" s="15"/>
      <c r="D15" s="16"/>
      <c r="E15" s="15"/>
      <c r="F15" s="15"/>
      <c r="G15" s="34"/>
      <c r="H15" s="15"/>
      <c r="I15" s="17"/>
      <c r="J15" s="17"/>
      <c r="K15" s="15"/>
    </row>
    <row r="16" spans="1:14" ht="39" customHeight="1">
      <c r="A16" s="14"/>
      <c r="B16" s="15"/>
      <c r="C16" s="15"/>
      <c r="D16" s="16"/>
      <c r="E16" s="15"/>
      <c r="F16" s="15"/>
      <c r="G16" s="15"/>
      <c r="H16" s="15"/>
      <c r="I16" s="17"/>
      <c r="J16" s="15"/>
      <c r="K16" s="14"/>
      <c r="M16" s="33"/>
    </row>
    <row r="17" spans="1:11" ht="39" customHeight="1">
      <c r="A17" s="21"/>
      <c r="B17" s="11"/>
      <c r="C17" s="11"/>
      <c r="D17" s="22"/>
      <c r="E17" s="19"/>
      <c r="F17" s="11"/>
      <c r="G17" s="11"/>
      <c r="H17" s="11"/>
      <c r="I17" s="11"/>
      <c r="J17" s="11"/>
      <c r="K17" s="21"/>
    </row>
    <row r="18" spans="1:11" ht="39" customHeight="1">
      <c r="A18" s="21"/>
      <c r="B18" s="11"/>
      <c r="C18" s="11"/>
      <c r="D18" s="19"/>
      <c r="E18" s="11"/>
      <c r="F18" s="11"/>
      <c r="G18" s="11"/>
      <c r="H18" s="11"/>
      <c r="I18" s="11"/>
      <c r="J18" s="11"/>
      <c r="K18" s="21"/>
    </row>
    <row r="19" spans="1:11" ht="39" customHeight="1">
      <c r="A19" s="14"/>
      <c r="B19" s="15"/>
      <c r="C19" s="15"/>
      <c r="D19" s="16"/>
      <c r="E19" s="15"/>
      <c r="F19" s="15"/>
      <c r="G19" s="14"/>
      <c r="H19" s="15"/>
      <c r="I19" s="15"/>
      <c r="J19" s="15"/>
      <c r="K19" s="14"/>
    </row>
    <row r="20" spans="1:11" ht="39" customHeight="1">
      <c r="A20" s="14"/>
      <c r="B20" s="15"/>
      <c r="C20" s="15"/>
      <c r="D20" s="16"/>
      <c r="E20" s="15"/>
      <c r="F20" s="15"/>
      <c r="G20" s="14"/>
      <c r="H20" s="15"/>
      <c r="I20" s="15"/>
      <c r="J20" s="15"/>
      <c r="K20" s="14"/>
    </row>
    <row r="21" spans="1:11" ht="39" customHeight="1">
      <c r="A21" s="21"/>
      <c r="B21" s="11"/>
      <c r="C21" s="11"/>
      <c r="D21" s="19"/>
      <c r="E21" s="11"/>
      <c r="F21" s="11"/>
      <c r="G21" s="11"/>
      <c r="H21" s="11"/>
      <c r="I21" s="11"/>
      <c r="J21" s="11"/>
      <c r="K21" s="21"/>
    </row>
    <row r="22" spans="1:11" ht="39" customHeight="1">
      <c r="A22" s="14"/>
      <c r="B22" s="15"/>
      <c r="C22" s="15"/>
      <c r="D22" s="16"/>
      <c r="E22" s="15"/>
      <c r="F22" s="15"/>
      <c r="G22" s="14"/>
      <c r="H22" s="15"/>
      <c r="I22" s="15"/>
      <c r="J22" s="15"/>
      <c r="K22" s="14"/>
    </row>
    <row r="23" spans="1:11" ht="39" customHeight="1">
      <c r="A23" s="14"/>
      <c r="B23" s="15"/>
      <c r="C23" s="15"/>
      <c r="D23" s="16"/>
      <c r="E23" s="15"/>
      <c r="F23" s="15"/>
      <c r="G23" s="15"/>
      <c r="H23" s="15"/>
      <c r="I23" s="17"/>
      <c r="J23" s="17"/>
      <c r="K23" s="14"/>
    </row>
    <row r="24" spans="1:11" ht="39" customHeight="1">
      <c r="A24" s="21"/>
      <c r="B24" s="11"/>
      <c r="C24" s="11"/>
      <c r="D24" s="19"/>
      <c r="E24" s="11"/>
      <c r="F24" s="11"/>
      <c r="G24" s="11"/>
      <c r="H24" s="11"/>
      <c r="I24" s="11"/>
      <c r="J24" s="11"/>
      <c r="K24" s="21"/>
    </row>
    <row r="25" spans="1:11" ht="39" customHeight="1">
      <c r="A25" s="21"/>
      <c r="B25" s="11"/>
      <c r="C25" s="11"/>
      <c r="D25" s="19"/>
      <c r="E25" s="11"/>
      <c r="F25" s="11"/>
      <c r="G25" s="11"/>
      <c r="H25" s="11"/>
      <c r="I25" s="11"/>
      <c r="J25" s="11"/>
      <c r="K25" s="21"/>
    </row>
    <row r="26" spans="1:11" ht="39" customHeight="1">
      <c r="A26" s="14"/>
      <c r="B26" s="15"/>
      <c r="C26" s="15"/>
      <c r="D26" s="16"/>
      <c r="E26" s="15"/>
      <c r="F26" s="15"/>
      <c r="G26" s="14"/>
      <c r="H26" s="15"/>
      <c r="I26" s="15"/>
      <c r="J26" s="15"/>
      <c r="K26" s="14"/>
    </row>
    <row r="27" spans="1:11" ht="39" customHeight="1">
      <c r="A27" s="14"/>
      <c r="B27" s="15"/>
      <c r="C27" s="15"/>
      <c r="D27" s="16"/>
      <c r="E27" s="15"/>
      <c r="F27" s="15"/>
      <c r="G27" s="15"/>
      <c r="H27" s="15"/>
      <c r="I27" s="17"/>
      <c r="J27" s="17"/>
      <c r="K27" s="14"/>
    </row>
    <row r="28" spans="1:11" ht="39" customHeight="1">
      <c r="A28" s="21"/>
      <c r="B28" s="11"/>
      <c r="C28" s="11"/>
      <c r="D28" s="19"/>
      <c r="E28" s="11"/>
      <c r="F28" s="11"/>
      <c r="G28" s="11"/>
      <c r="H28" s="11"/>
      <c r="I28" s="11"/>
      <c r="J28" s="11"/>
      <c r="K28" s="21"/>
    </row>
    <row r="29" spans="1:11" ht="39" customHeight="1">
      <c r="A29" s="21"/>
      <c r="B29" s="11"/>
      <c r="C29" s="11"/>
      <c r="D29" s="19"/>
      <c r="E29" s="11"/>
      <c r="F29" s="11"/>
      <c r="G29" s="11"/>
      <c r="H29" s="11"/>
      <c r="I29" s="11"/>
      <c r="J29" s="11"/>
      <c r="K29" s="21"/>
    </row>
    <row r="30" spans="1:11" ht="39" customHeight="1">
      <c r="A30" s="14"/>
      <c r="B30" s="15"/>
      <c r="C30" s="15"/>
      <c r="D30" s="16"/>
      <c r="E30" s="15"/>
      <c r="F30" s="15"/>
      <c r="G30" s="14"/>
      <c r="H30" s="15"/>
      <c r="I30" s="15"/>
      <c r="J30" s="15"/>
      <c r="K30" s="14"/>
    </row>
    <row r="31" spans="1:11" ht="39" customHeight="1">
      <c r="A31" s="14"/>
      <c r="B31" s="15"/>
      <c r="C31" s="15"/>
      <c r="D31" s="16"/>
      <c r="E31" s="15"/>
      <c r="F31" s="15"/>
      <c r="G31" s="15"/>
      <c r="H31" s="15"/>
      <c r="I31" s="17"/>
      <c r="J31" s="17"/>
      <c r="K31" s="14"/>
    </row>
    <row r="32" spans="1:11" ht="39" customHeight="1">
      <c r="A32" s="14"/>
      <c r="B32" s="15"/>
      <c r="C32" s="15"/>
      <c r="D32" s="16"/>
      <c r="E32" s="15"/>
      <c r="F32" s="15"/>
      <c r="G32" s="15"/>
      <c r="H32" s="15"/>
      <c r="I32" s="17"/>
      <c r="J32" s="17"/>
      <c r="K32" s="14"/>
    </row>
    <row r="33" spans="1:11" ht="39" customHeight="1">
      <c r="A33" s="14"/>
      <c r="B33" s="15"/>
      <c r="C33" s="15"/>
      <c r="D33" s="16"/>
      <c r="E33" s="15"/>
      <c r="F33" s="15"/>
      <c r="G33" s="14"/>
      <c r="H33" s="15"/>
      <c r="I33" s="15"/>
      <c r="J33" s="15"/>
      <c r="K33" s="14"/>
    </row>
    <row r="34" spans="1:11" ht="39" customHeight="1">
      <c r="A34" s="14"/>
      <c r="B34" s="15"/>
      <c r="C34" s="15"/>
      <c r="D34" s="16"/>
      <c r="E34" s="15"/>
      <c r="F34" s="15"/>
      <c r="G34" s="14"/>
      <c r="H34" s="15"/>
      <c r="I34" s="15"/>
      <c r="J34" s="15"/>
      <c r="K34" s="14"/>
    </row>
    <row r="35" spans="1:11" ht="39" customHeight="1">
      <c r="A35" s="14"/>
      <c r="B35" s="15"/>
      <c r="C35" s="15"/>
      <c r="D35" s="16"/>
      <c r="E35" s="15"/>
      <c r="F35" s="15"/>
      <c r="G35" s="14"/>
      <c r="H35" s="15"/>
      <c r="I35" s="15"/>
      <c r="J35" s="15"/>
      <c r="K35" s="14"/>
    </row>
  </sheetData>
  <customSheetViews>
    <customSheetView guid="{8703E168-20B9-AD4D-881A-BB43946825F8}" scale="70">
      <selection activeCell="H18" sqref="H18"/>
    </customSheetView>
    <customSheetView guid="{563806AE-BAC4-4D25-98EB-3763E1252E7F}" scale="70">
      <selection activeCell="F19" sqref="F19"/>
    </customSheetView>
    <customSheetView guid="{183A18A5-C778-41BC-8225-F805FB933026}" scale="70" topLeftCell="D1">
      <selection activeCell="J9" sqref="J9"/>
    </customSheetView>
    <customSheetView guid="{610342A9-4DCD-41A6-99B1-44368F67CD51}" scale="70">
      <selection activeCell="F19" sqref="F19"/>
    </customSheetView>
  </customSheetViews>
  <mergeCells count="2">
    <mergeCell ref="A1:F1"/>
    <mergeCell ref="G1:K1"/>
  </mergeCell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7" zoomScale="80" zoomScaleNormal="80" zoomScalePageLayoutView="80" workbookViewId="0">
      <selection activeCell="C21" sqref="C21"/>
    </sheetView>
  </sheetViews>
  <sheetFormatPr baseColWidth="10" defaultColWidth="8.83203125" defaultRowHeight="43.5" customHeight="1" x14ac:dyDescent="0"/>
  <cols>
    <col min="2" max="2" width="31.5" customWidth="1"/>
    <col min="3" max="3" width="39.1640625" customWidth="1"/>
    <col min="4" max="4" width="27.6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3.5" customHeight="1" thickBot="1">
      <c r="A1" s="738" t="s">
        <v>49</v>
      </c>
      <c r="B1" s="739"/>
      <c r="C1" s="739"/>
      <c r="D1" s="739"/>
      <c r="E1" s="739"/>
      <c r="F1" s="739"/>
      <c r="G1" s="739" t="s">
        <v>50</v>
      </c>
      <c r="H1" s="739"/>
      <c r="I1" s="739"/>
      <c r="J1" s="740"/>
      <c r="K1" s="741"/>
    </row>
    <row r="2" spans="1:14" ht="43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25</v>
      </c>
    </row>
    <row r="3" spans="1:14" ht="43.5" customHeight="1">
      <c r="A3" s="21"/>
      <c r="B3" s="11" t="s">
        <v>51</v>
      </c>
      <c r="C3" s="11" t="s">
        <v>52</v>
      </c>
      <c r="D3" s="19" t="s">
        <v>53</v>
      </c>
      <c r="E3" s="11">
        <v>3</v>
      </c>
      <c r="F3" s="11">
        <v>0</v>
      </c>
      <c r="G3" s="11" t="s">
        <v>35</v>
      </c>
      <c r="H3" s="35" t="s">
        <v>54</v>
      </c>
      <c r="I3" s="20">
        <v>42847</v>
      </c>
      <c r="J3" s="11" t="s">
        <v>55</v>
      </c>
      <c r="K3" s="21" t="s">
        <v>56</v>
      </c>
      <c r="M3" s="36" t="s">
        <v>17</v>
      </c>
      <c r="N3" s="36">
        <f>N2-N14</f>
        <v>16</v>
      </c>
    </row>
    <row r="4" spans="1:14" ht="43.5" customHeight="1">
      <c r="A4" s="14"/>
      <c r="B4" s="15"/>
      <c r="C4" s="15"/>
      <c r="D4" s="16"/>
      <c r="E4" s="15"/>
      <c r="F4" s="15"/>
      <c r="G4" s="15"/>
      <c r="H4" s="15"/>
      <c r="I4" s="15"/>
      <c r="J4" s="15"/>
      <c r="K4" s="14"/>
      <c r="M4" t="s">
        <v>23</v>
      </c>
      <c r="N4">
        <f>SUMIFS(E:E,G:G,"CTT")</f>
        <v>5</v>
      </c>
    </row>
    <row r="5" spans="1:14" ht="43.5" customHeight="1">
      <c r="A5" s="14"/>
      <c r="B5" s="15"/>
      <c r="C5" s="15"/>
      <c r="D5" s="16"/>
      <c r="E5" s="15"/>
      <c r="F5" s="15"/>
      <c r="G5" s="15"/>
      <c r="H5" s="15"/>
      <c r="I5" s="17"/>
      <c r="J5" s="17"/>
      <c r="K5" s="14"/>
      <c r="M5" t="s">
        <v>27</v>
      </c>
      <c r="N5">
        <f>SUMIFS(E:E,G:G,"FLU")</f>
        <v>4</v>
      </c>
    </row>
    <row r="6" spans="1:14" ht="43.5" customHeight="1">
      <c r="A6" s="21"/>
      <c r="B6" s="11"/>
      <c r="C6" s="11"/>
      <c r="D6" s="19"/>
      <c r="E6" s="11"/>
      <c r="F6" s="11"/>
      <c r="G6" s="11"/>
      <c r="H6" s="11"/>
      <c r="I6" s="11"/>
      <c r="J6" s="11"/>
      <c r="K6" s="21"/>
      <c r="M6" t="s">
        <v>31</v>
      </c>
      <c r="N6">
        <f>SUMIFS(E:E,G:G,"JCC")</f>
        <v>0</v>
      </c>
    </row>
    <row r="7" spans="1:14" ht="43.5" customHeight="1">
      <c r="A7" s="14"/>
      <c r="B7" s="15"/>
      <c r="C7" s="15"/>
      <c r="D7" s="16"/>
      <c r="E7" s="15"/>
      <c r="F7" s="15"/>
      <c r="G7" s="15"/>
      <c r="H7" s="15"/>
      <c r="I7" s="15"/>
      <c r="J7" s="15"/>
      <c r="K7" s="22"/>
      <c r="M7" t="s">
        <v>36</v>
      </c>
      <c r="N7">
        <f>SUMIFS(E:E,G:G,"EDI")</f>
        <v>0</v>
      </c>
    </row>
    <row r="8" spans="1:14" ht="43.5" customHeight="1">
      <c r="A8" s="21"/>
      <c r="B8" s="11"/>
      <c r="C8" s="11"/>
      <c r="D8" s="19"/>
      <c r="E8" s="11"/>
      <c r="F8" s="11"/>
      <c r="G8" s="11"/>
      <c r="H8" s="11"/>
      <c r="I8" s="11"/>
      <c r="J8" s="11"/>
      <c r="K8" s="21"/>
      <c r="M8" t="s">
        <v>39</v>
      </c>
      <c r="N8">
        <f>SUMIFS(E:E,G:G,"par")</f>
        <v>0</v>
      </c>
    </row>
    <row r="9" spans="1:14" ht="43.5" customHeight="1" thickBot="1">
      <c r="A9" s="21"/>
      <c r="B9" s="11"/>
      <c r="C9" s="11"/>
      <c r="D9" s="19"/>
      <c r="E9" s="11"/>
      <c r="F9" s="11"/>
      <c r="G9" s="11"/>
      <c r="H9" s="11"/>
      <c r="I9" s="11"/>
      <c r="J9" s="11"/>
      <c r="K9" s="21"/>
      <c r="M9" t="s">
        <v>40</v>
      </c>
      <c r="N9">
        <f>SUMIFS(E:E,G:G,"phi")</f>
        <v>0</v>
      </c>
    </row>
    <row r="10" spans="1:14" ht="43.5" customHeight="1" thickBot="1">
      <c r="A10" s="738" t="s">
        <v>0</v>
      </c>
      <c r="B10" s="739"/>
      <c r="C10" s="739"/>
      <c r="D10" s="739"/>
      <c r="E10" s="739"/>
      <c r="F10" s="739"/>
      <c r="G10" s="739" t="s">
        <v>58</v>
      </c>
      <c r="H10" s="739"/>
      <c r="I10" s="739"/>
      <c r="J10" s="740"/>
      <c r="K10" s="741"/>
      <c r="M10" t="s">
        <v>41</v>
      </c>
      <c r="N10">
        <f>SUMIFS(E:E,G:G,"BRK")</f>
        <v>0</v>
      </c>
    </row>
    <row r="11" spans="1:14" ht="43.5" customHeight="1" thickBot="1">
      <c r="A11" s="1" t="s">
        <v>2</v>
      </c>
      <c r="B11" s="2" t="s">
        <v>3</v>
      </c>
      <c r="C11" s="2" t="s">
        <v>4</v>
      </c>
      <c r="D11" s="3" t="s">
        <v>5</v>
      </c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  <c r="K11" s="4" t="s">
        <v>12</v>
      </c>
      <c r="M11" s="29" t="s">
        <v>43</v>
      </c>
      <c r="N11" s="29">
        <f>SUMIFS(E:E,G:G,"SPC")</f>
        <v>0</v>
      </c>
    </row>
    <row r="12" spans="1:14" ht="43.5" customHeight="1">
      <c r="A12" s="21"/>
      <c r="B12" s="18" t="s">
        <v>59</v>
      </c>
      <c r="C12" s="11" t="s">
        <v>60</v>
      </c>
      <c r="D12" s="19" t="s">
        <v>61</v>
      </c>
      <c r="E12" s="11">
        <v>1</v>
      </c>
      <c r="F12" s="11">
        <v>0</v>
      </c>
      <c r="G12" s="11" t="s">
        <v>35</v>
      </c>
      <c r="H12" s="11" t="s">
        <v>62</v>
      </c>
      <c r="I12" s="20">
        <v>42847</v>
      </c>
      <c r="J12" s="11" t="s">
        <v>63</v>
      </c>
      <c r="K12" s="21" t="s">
        <v>75</v>
      </c>
      <c r="M12" s="30" t="s">
        <v>47</v>
      </c>
      <c r="N12" s="30">
        <f>SUMIFS(E:E,G:G,"H")</f>
        <v>0</v>
      </c>
    </row>
    <row r="13" spans="1:14" ht="43.5" customHeight="1">
      <c r="A13" s="14"/>
      <c r="B13" s="15" t="s">
        <v>64</v>
      </c>
      <c r="C13" s="15" t="s">
        <v>65</v>
      </c>
      <c r="D13" s="16" t="s">
        <v>66</v>
      </c>
      <c r="E13" s="15">
        <v>1</v>
      </c>
      <c r="F13" s="15">
        <v>0</v>
      </c>
      <c r="G13" s="15" t="s">
        <v>21</v>
      </c>
      <c r="H13" s="15" t="s">
        <v>62</v>
      </c>
      <c r="I13" s="17">
        <v>42847</v>
      </c>
      <c r="J13" s="15" t="s">
        <v>67</v>
      </c>
      <c r="K13" s="14"/>
      <c r="M13" s="30"/>
      <c r="N13" s="30"/>
    </row>
    <row r="14" spans="1:14" ht="43.5" customHeight="1">
      <c r="A14" s="14"/>
      <c r="B14" s="37" t="s">
        <v>74</v>
      </c>
      <c r="C14" s="15" t="s">
        <v>68</v>
      </c>
      <c r="D14" s="16" t="s">
        <v>69</v>
      </c>
      <c r="E14" s="15">
        <v>2</v>
      </c>
      <c r="F14" s="15">
        <v>0</v>
      </c>
      <c r="G14" s="15" t="s">
        <v>21</v>
      </c>
      <c r="H14" s="15" t="s">
        <v>62</v>
      </c>
      <c r="I14" s="17">
        <v>42847</v>
      </c>
      <c r="J14" s="17" t="s">
        <v>70</v>
      </c>
      <c r="K14" s="14"/>
      <c r="M14" s="31" t="s">
        <v>48</v>
      </c>
      <c r="N14" s="31">
        <f>SUM(M4:N12)</f>
        <v>9</v>
      </c>
    </row>
    <row r="15" spans="1:14" ht="43.5" customHeight="1">
      <c r="A15" s="21"/>
      <c r="B15" s="11" t="s">
        <v>64</v>
      </c>
      <c r="C15" s="11" t="s">
        <v>71</v>
      </c>
      <c r="D15" s="19" t="s">
        <v>72</v>
      </c>
      <c r="E15" s="11">
        <v>2</v>
      </c>
      <c r="F15" s="11">
        <v>0</v>
      </c>
      <c r="G15" s="11" t="s">
        <v>21</v>
      </c>
      <c r="H15" s="11" t="s">
        <v>62</v>
      </c>
      <c r="I15" s="20">
        <v>42847</v>
      </c>
      <c r="J15" s="11" t="s">
        <v>73</v>
      </c>
      <c r="K15" s="21"/>
    </row>
    <row r="16" spans="1:14" ht="43.5" customHeight="1">
      <c r="A16" s="14"/>
      <c r="B16" s="15"/>
      <c r="C16" s="15"/>
      <c r="D16" s="16"/>
      <c r="E16" s="15"/>
      <c r="F16" s="15"/>
      <c r="G16" s="15"/>
      <c r="H16" s="15"/>
      <c r="I16" s="15"/>
      <c r="J16" s="15"/>
      <c r="K16" s="22"/>
      <c r="M16" t="s">
        <v>57</v>
      </c>
    </row>
    <row r="17" spans="1:11" ht="43.5" customHeight="1">
      <c r="A17" s="21"/>
      <c r="B17" s="11"/>
      <c r="C17" s="11"/>
      <c r="D17" s="19"/>
      <c r="E17" s="11"/>
      <c r="F17" s="11"/>
      <c r="G17" s="11"/>
      <c r="H17" s="11"/>
      <c r="I17" s="11"/>
      <c r="J17" s="11"/>
      <c r="K17" s="21"/>
    </row>
    <row r="18" spans="1:11" ht="43.5" customHeight="1">
      <c r="A18" s="14"/>
      <c r="B18" s="15"/>
      <c r="C18" s="15"/>
      <c r="D18" s="16"/>
      <c r="E18" s="15"/>
      <c r="F18" s="15"/>
      <c r="G18" s="15"/>
      <c r="H18" s="15"/>
      <c r="I18" s="17"/>
      <c r="J18" s="17"/>
      <c r="K18" s="14"/>
    </row>
    <row r="19" spans="1:11" ht="43.5" customHeight="1">
      <c r="A19" s="14"/>
      <c r="B19" s="15"/>
      <c r="C19" s="15"/>
      <c r="D19" s="16"/>
      <c r="E19" s="15"/>
      <c r="F19" s="15"/>
      <c r="G19" s="14"/>
      <c r="H19" s="15"/>
      <c r="I19" s="15"/>
      <c r="J19" s="15"/>
      <c r="K19" s="14"/>
    </row>
  </sheetData>
  <customSheetViews>
    <customSheetView guid="{8703E168-20B9-AD4D-881A-BB43946825F8}" scale="80" topLeftCell="A7">
      <selection activeCell="C21" sqref="C21"/>
    </customSheetView>
    <customSheetView guid="{563806AE-BAC4-4D25-98EB-3763E1252E7F}" scale="80" topLeftCell="A7">
      <selection activeCell="F21" sqref="F21"/>
    </customSheetView>
    <customSheetView guid="{183A18A5-C778-41BC-8225-F805FB933026}" scale="80" topLeftCell="A7">
      <selection activeCell="F21" sqref="F21"/>
    </customSheetView>
    <customSheetView guid="{610342A9-4DCD-41A6-99B1-44368F67CD51}" scale="80" topLeftCell="A7">
      <selection activeCell="F21" sqref="F21"/>
    </customSheetView>
  </customSheetViews>
  <mergeCells count="4">
    <mergeCell ref="A1:F1"/>
    <mergeCell ref="G1:K1"/>
    <mergeCell ref="A10:F10"/>
    <mergeCell ref="G10:K10"/>
  </mergeCell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4" zoomScale="70" zoomScaleNormal="80" zoomScalePageLayoutView="80" workbookViewId="0">
      <selection activeCell="D32" sqref="D32"/>
    </sheetView>
  </sheetViews>
  <sheetFormatPr baseColWidth="10" defaultColWidth="8.83203125" defaultRowHeight="39" customHeight="1" x14ac:dyDescent="0"/>
  <cols>
    <col min="2" max="2" width="27.5" customWidth="1"/>
    <col min="3" max="3" width="34.83203125" customWidth="1"/>
    <col min="4" max="4" width="41" customWidth="1"/>
    <col min="5" max="5" width="12.83203125" customWidth="1"/>
    <col min="6" max="6" width="10.33203125" customWidth="1"/>
    <col min="7" max="7" width="15.1640625" customWidth="1"/>
    <col min="8" max="8" width="20.33203125" customWidth="1"/>
    <col min="9" max="9" width="16" customWidth="1"/>
    <col min="10" max="10" width="15.1640625" customWidth="1"/>
    <col min="11" max="11" width="55.83203125" customWidth="1"/>
    <col min="13" max="13" width="18.1640625" customWidth="1"/>
  </cols>
  <sheetData>
    <row r="1" spans="1:15" ht="39" customHeight="1" thickBot="1">
      <c r="A1" s="742" t="s">
        <v>0</v>
      </c>
      <c r="B1" s="743"/>
      <c r="C1" s="743"/>
      <c r="D1" s="743"/>
      <c r="E1" s="743"/>
      <c r="F1" s="743"/>
      <c r="G1" s="743" t="s">
        <v>341</v>
      </c>
      <c r="H1" s="743"/>
      <c r="I1" s="743"/>
      <c r="J1" s="744"/>
      <c r="K1" s="745"/>
    </row>
    <row r="2" spans="1:15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58</v>
      </c>
    </row>
    <row r="3" spans="1:15" ht="39" customHeight="1">
      <c r="A3" s="26">
        <v>58</v>
      </c>
      <c r="B3" s="26" t="s">
        <v>409</v>
      </c>
      <c r="C3" s="26" t="s">
        <v>410</v>
      </c>
      <c r="D3" s="109"/>
      <c r="E3" s="26"/>
      <c r="F3" s="26"/>
      <c r="G3" s="26"/>
      <c r="H3" s="110" t="s">
        <v>411</v>
      </c>
      <c r="I3" s="111"/>
      <c r="J3" s="110"/>
      <c r="K3" s="110"/>
      <c r="M3" s="36" t="s">
        <v>17</v>
      </c>
      <c r="N3" s="36">
        <f>N2-N14</f>
        <v>3</v>
      </c>
      <c r="O3" s="112"/>
    </row>
    <row r="4" spans="1:15" ht="39" customHeight="1">
      <c r="A4" s="14">
        <v>1</v>
      </c>
      <c r="B4" s="15" t="s">
        <v>412</v>
      </c>
      <c r="C4" s="15">
        <v>98472</v>
      </c>
      <c r="D4" s="16" t="s">
        <v>413</v>
      </c>
      <c r="E4" s="15">
        <v>4</v>
      </c>
      <c r="F4" s="15">
        <v>1</v>
      </c>
      <c r="G4" s="15" t="s">
        <v>35</v>
      </c>
      <c r="H4" s="20" t="s">
        <v>410</v>
      </c>
      <c r="I4" s="17">
        <v>42847</v>
      </c>
      <c r="J4" s="15" t="s">
        <v>414</v>
      </c>
      <c r="K4" s="14" t="s">
        <v>415</v>
      </c>
      <c r="M4" t="s">
        <v>23</v>
      </c>
      <c r="N4">
        <f>SUMIFS(E:E,G:G,"CTT")</f>
        <v>8</v>
      </c>
    </row>
    <row r="5" spans="1:15" ht="39" customHeight="1">
      <c r="A5" s="21">
        <v>2</v>
      </c>
      <c r="B5" s="11" t="s">
        <v>78</v>
      </c>
      <c r="C5" s="11" t="s">
        <v>416</v>
      </c>
      <c r="D5" s="19" t="s">
        <v>417</v>
      </c>
      <c r="E5" s="11">
        <v>3</v>
      </c>
      <c r="F5" s="11">
        <v>1</v>
      </c>
      <c r="G5" s="11" t="s">
        <v>21</v>
      </c>
      <c r="H5" s="113" t="s">
        <v>418</v>
      </c>
      <c r="I5" s="20">
        <v>42847</v>
      </c>
      <c r="J5" s="11" t="s">
        <v>82</v>
      </c>
      <c r="K5" s="117" t="s">
        <v>419</v>
      </c>
      <c r="M5" t="s">
        <v>27</v>
      </c>
      <c r="N5">
        <f>SUMIFS(E:E,G:G,"FLU")</f>
        <v>26</v>
      </c>
    </row>
    <row r="6" spans="1:15" ht="39" customHeight="1">
      <c r="A6" s="14">
        <v>3</v>
      </c>
      <c r="B6" s="15" t="s">
        <v>78</v>
      </c>
      <c r="C6" s="15" t="s">
        <v>420</v>
      </c>
      <c r="D6" s="16" t="s">
        <v>421</v>
      </c>
      <c r="E6" s="15">
        <v>4</v>
      </c>
      <c r="F6" s="15">
        <v>2</v>
      </c>
      <c r="G6" s="14" t="s">
        <v>231</v>
      </c>
      <c r="H6" s="54" t="s">
        <v>410</v>
      </c>
      <c r="I6" s="17">
        <v>42847</v>
      </c>
      <c r="J6" s="15" t="s">
        <v>82</v>
      </c>
      <c r="K6" s="117" t="s">
        <v>422</v>
      </c>
      <c r="M6" t="s">
        <v>31</v>
      </c>
      <c r="N6">
        <f>SUMIFS(E:E,G:G,"JCC")</f>
        <v>19</v>
      </c>
    </row>
    <row r="7" spans="1:15" ht="39" customHeight="1">
      <c r="A7" s="21">
        <v>4</v>
      </c>
      <c r="B7" s="11" t="s">
        <v>78</v>
      </c>
      <c r="C7" s="11" t="s">
        <v>423</v>
      </c>
      <c r="D7" s="38" t="s">
        <v>424</v>
      </c>
      <c r="E7" s="11">
        <v>2</v>
      </c>
      <c r="F7" s="11">
        <v>1</v>
      </c>
      <c r="G7" s="58" t="s">
        <v>425</v>
      </c>
      <c r="H7" s="20" t="s">
        <v>410</v>
      </c>
      <c r="I7" s="20">
        <v>42482</v>
      </c>
      <c r="J7" s="11" t="s">
        <v>82</v>
      </c>
      <c r="K7" s="21"/>
      <c r="M7" t="s">
        <v>36</v>
      </c>
      <c r="N7">
        <f>SUMIFS(E:E,G:G,"EDI")</f>
        <v>0</v>
      </c>
    </row>
    <row r="8" spans="1:15" ht="39" customHeight="1">
      <c r="A8" s="14">
        <v>5</v>
      </c>
      <c r="B8" s="11" t="s">
        <v>78</v>
      </c>
      <c r="C8" s="15" t="s">
        <v>426</v>
      </c>
      <c r="D8" s="16" t="s">
        <v>427</v>
      </c>
      <c r="E8" s="15">
        <v>2</v>
      </c>
      <c r="F8" s="15">
        <v>1</v>
      </c>
      <c r="G8" s="15" t="s">
        <v>231</v>
      </c>
      <c r="H8" s="15" t="s">
        <v>410</v>
      </c>
      <c r="I8" s="17">
        <v>42847</v>
      </c>
      <c r="J8" s="15" t="s">
        <v>82</v>
      </c>
      <c r="K8" s="22"/>
      <c r="M8" t="s">
        <v>39</v>
      </c>
      <c r="N8">
        <f>SUMIFS(E:E,G:G,"par")</f>
        <v>0</v>
      </c>
    </row>
    <row r="9" spans="1:15" ht="39" customHeight="1">
      <c r="A9" s="21">
        <v>6</v>
      </c>
      <c r="B9" s="15" t="s">
        <v>78</v>
      </c>
      <c r="C9" s="15" t="s">
        <v>428</v>
      </c>
      <c r="D9" s="16" t="s">
        <v>429</v>
      </c>
      <c r="E9" s="15">
        <v>2</v>
      </c>
      <c r="F9" s="15">
        <v>1</v>
      </c>
      <c r="G9" s="14" t="s">
        <v>21</v>
      </c>
      <c r="H9" s="40" t="s">
        <v>430</v>
      </c>
      <c r="I9" s="17">
        <v>42847</v>
      </c>
      <c r="J9" s="15" t="s">
        <v>82</v>
      </c>
      <c r="K9" s="14"/>
      <c r="M9" t="s">
        <v>40</v>
      </c>
      <c r="N9">
        <f>SUMIFS(E:E,G:G,"phi")</f>
        <v>2</v>
      </c>
    </row>
    <row r="10" spans="1:15" ht="39" customHeight="1">
      <c r="A10" s="14">
        <v>7</v>
      </c>
      <c r="B10" s="15" t="s">
        <v>431</v>
      </c>
      <c r="C10" s="15" t="s">
        <v>432</v>
      </c>
      <c r="D10" s="16" t="s">
        <v>433</v>
      </c>
      <c r="E10" s="15">
        <v>3</v>
      </c>
      <c r="F10" s="15">
        <v>2</v>
      </c>
      <c r="G10" s="14" t="s">
        <v>35</v>
      </c>
      <c r="H10" s="15" t="s">
        <v>410</v>
      </c>
      <c r="I10" s="17">
        <v>42847</v>
      </c>
      <c r="J10" s="15" t="s">
        <v>434</v>
      </c>
      <c r="K10" s="14" t="s">
        <v>435</v>
      </c>
      <c r="M10" t="s">
        <v>41</v>
      </c>
      <c r="N10">
        <f>SUMIFS(E:E,G:G,"BRK")</f>
        <v>0</v>
      </c>
    </row>
    <row r="11" spans="1:15" ht="39" customHeight="1">
      <c r="A11" s="21">
        <v>8</v>
      </c>
      <c r="B11" s="11" t="s">
        <v>436</v>
      </c>
      <c r="C11" s="11" t="s">
        <v>437</v>
      </c>
      <c r="D11" s="19" t="s">
        <v>438</v>
      </c>
      <c r="E11" s="11">
        <v>3</v>
      </c>
      <c r="F11" s="11">
        <v>1</v>
      </c>
      <c r="G11" s="11" t="s">
        <v>35</v>
      </c>
      <c r="H11" s="11" t="s">
        <v>410</v>
      </c>
      <c r="I11" s="20">
        <v>42847</v>
      </c>
      <c r="J11" s="11" t="s">
        <v>439</v>
      </c>
      <c r="K11" s="11" t="s">
        <v>440</v>
      </c>
      <c r="M11" s="29" t="s">
        <v>43</v>
      </c>
      <c r="N11" s="29">
        <f>SUMIFS(E:E,G:G,"SPC")</f>
        <v>0</v>
      </c>
    </row>
    <row r="12" spans="1:15" ht="39" customHeight="1">
      <c r="A12" s="14">
        <v>9</v>
      </c>
      <c r="B12" s="15" t="s">
        <v>78</v>
      </c>
      <c r="C12" s="15" t="s">
        <v>441</v>
      </c>
      <c r="D12" s="16" t="s">
        <v>442</v>
      </c>
      <c r="E12" s="15">
        <v>5</v>
      </c>
      <c r="F12" s="15">
        <v>2</v>
      </c>
      <c r="G12" s="15" t="s">
        <v>231</v>
      </c>
      <c r="H12" s="15" t="s">
        <v>410</v>
      </c>
      <c r="I12" s="17">
        <v>42847</v>
      </c>
      <c r="J12" s="17" t="s">
        <v>82</v>
      </c>
      <c r="K12" s="14"/>
      <c r="M12" s="30" t="s">
        <v>47</v>
      </c>
      <c r="N12" s="30">
        <f>SUMIFS(E:E,G:G,"H")</f>
        <v>0</v>
      </c>
    </row>
    <row r="13" spans="1:15" ht="39" customHeight="1">
      <c r="A13" s="21">
        <v>10</v>
      </c>
      <c r="B13" s="11" t="s">
        <v>373</v>
      </c>
      <c r="C13" s="11">
        <v>10000636</v>
      </c>
      <c r="D13" s="19" t="s">
        <v>443</v>
      </c>
      <c r="E13" s="11">
        <v>2</v>
      </c>
      <c r="F13" s="11">
        <v>1</v>
      </c>
      <c r="G13" s="11" t="s">
        <v>35</v>
      </c>
      <c r="H13" s="40" t="s">
        <v>430</v>
      </c>
      <c r="I13" s="20">
        <v>42847</v>
      </c>
      <c r="J13" s="20" t="s">
        <v>444</v>
      </c>
      <c r="K13" s="21"/>
      <c r="M13" s="30"/>
      <c r="N13" s="30"/>
    </row>
    <row r="14" spans="1:15" ht="39" customHeight="1">
      <c r="A14" s="14">
        <v>11</v>
      </c>
      <c r="B14" s="11" t="s">
        <v>373</v>
      </c>
      <c r="C14" s="11">
        <v>271554</v>
      </c>
      <c r="D14" s="19" t="s">
        <v>445</v>
      </c>
      <c r="E14" s="11">
        <v>3</v>
      </c>
      <c r="F14" s="11">
        <v>1</v>
      </c>
      <c r="G14" s="11" t="s">
        <v>21</v>
      </c>
      <c r="H14" s="11" t="s">
        <v>410</v>
      </c>
      <c r="I14" s="20">
        <v>42847</v>
      </c>
      <c r="J14" s="20" t="s">
        <v>446</v>
      </c>
      <c r="K14" s="21"/>
      <c r="M14" s="31" t="s">
        <v>48</v>
      </c>
      <c r="N14" s="31">
        <f>SUM(M4:N12)</f>
        <v>55</v>
      </c>
    </row>
    <row r="15" spans="1:15" ht="39" customHeight="1">
      <c r="A15" s="21">
        <v>12</v>
      </c>
      <c r="B15" s="11" t="s">
        <v>78</v>
      </c>
      <c r="C15" s="11" t="s">
        <v>447</v>
      </c>
      <c r="D15" s="19" t="s">
        <v>448</v>
      </c>
      <c r="E15" s="11">
        <v>4</v>
      </c>
      <c r="F15" s="11">
        <v>1</v>
      </c>
      <c r="G15" s="11" t="s">
        <v>231</v>
      </c>
      <c r="H15" s="11" t="s">
        <v>410</v>
      </c>
      <c r="I15" s="20">
        <v>42847</v>
      </c>
      <c r="J15" s="20" t="s">
        <v>82</v>
      </c>
      <c r="K15" s="21" t="s">
        <v>449</v>
      </c>
    </row>
    <row r="16" spans="1:15" ht="39" customHeight="1">
      <c r="A16" s="14">
        <v>13</v>
      </c>
      <c r="B16" s="15" t="s">
        <v>450</v>
      </c>
      <c r="C16" s="15">
        <v>100814</v>
      </c>
      <c r="D16" s="16" t="s">
        <v>451</v>
      </c>
      <c r="E16" s="15">
        <v>3</v>
      </c>
      <c r="F16" s="15">
        <v>1</v>
      </c>
      <c r="G16" s="44" t="s">
        <v>35</v>
      </c>
      <c r="H16" s="94" t="s">
        <v>410</v>
      </c>
      <c r="I16" s="20">
        <v>42847</v>
      </c>
      <c r="J16" s="20" t="s">
        <v>452</v>
      </c>
      <c r="K16" s="21" t="s">
        <v>453</v>
      </c>
      <c r="M16" t="s">
        <v>386</v>
      </c>
    </row>
    <row r="17" spans="1:13" ht="39" customHeight="1">
      <c r="A17" s="21">
        <v>14</v>
      </c>
      <c r="B17" s="11" t="s">
        <v>454</v>
      </c>
      <c r="C17" s="11" t="s">
        <v>455</v>
      </c>
      <c r="D17" s="19" t="s">
        <v>456</v>
      </c>
      <c r="E17" s="11">
        <v>2</v>
      </c>
      <c r="F17" s="11">
        <v>1</v>
      </c>
      <c r="G17" s="11" t="s">
        <v>35</v>
      </c>
      <c r="H17" s="11" t="s">
        <v>410</v>
      </c>
      <c r="I17" s="20">
        <v>42847</v>
      </c>
      <c r="J17" s="20" t="s">
        <v>457</v>
      </c>
      <c r="K17" s="11" t="s">
        <v>458</v>
      </c>
      <c r="M17" t="s">
        <v>391</v>
      </c>
    </row>
    <row r="18" spans="1:13" ht="39" customHeight="1">
      <c r="A18" s="14">
        <v>15</v>
      </c>
      <c r="B18" s="15" t="s">
        <v>24</v>
      </c>
      <c r="C18" s="15" t="s">
        <v>459</v>
      </c>
      <c r="D18" s="16" t="s">
        <v>460</v>
      </c>
      <c r="E18" s="15">
        <v>2</v>
      </c>
      <c r="F18" s="15">
        <v>1</v>
      </c>
      <c r="G18" s="14" t="s">
        <v>35</v>
      </c>
      <c r="H18" s="94" t="s">
        <v>410</v>
      </c>
      <c r="I18" s="20">
        <v>42847</v>
      </c>
      <c r="J18" s="20" t="s">
        <v>461</v>
      </c>
      <c r="K18" s="21"/>
    </row>
    <row r="19" spans="1:13" ht="39" customHeight="1">
      <c r="A19" s="21">
        <v>16</v>
      </c>
      <c r="B19" s="11" t="s">
        <v>462</v>
      </c>
      <c r="C19" s="11" t="s">
        <v>463</v>
      </c>
      <c r="D19" s="19" t="s">
        <v>464</v>
      </c>
      <c r="E19" s="11">
        <v>2</v>
      </c>
      <c r="F19" s="11">
        <v>1</v>
      </c>
      <c r="G19" s="11" t="s">
        <v>35</v>
      </c>
      <c r="H19" s="11" t="s">
        <v>410</v>
      </c>
      <c r="I19" s="20">
        <v>42847</v>
      </c>
      <c r="J19" s="20" t="s">
        <v>465</v>
      </c>
      <c r="K19" s="11" t="s">
        <v>398</v>
      </c>
    </row>
    <row r="20" spans="1:13" ht="39" customHeight="1">
      <c r="A20" s="14">
        <v>17</v>
      </c>
      <c r="B20" s="11" t="s">
        <v>466</v>
      </c>
      <c r="C20" s="11" t="s">
        <v>467</v>
      </c>
      <c r="D20" s="19" t="s">
        <v>468</v>
      </c>
      <c r="E20" s="11">
        <v>2</v>
      </c>
      <c r="F20" s="11">
        <v>1</v>
      </c>
      <c r="G20" s="11" t="s">
        <v>35</v>
      </c>
      <c r="H20" s="11" t="s">
        <v>410</v>
      </c>
      <c r="I20" s="20">
        <v>42847</v>
      </c>
      <c r="J20" s="20" t="s">
        <v>469</v>
      </c>
      <c r="K20" s="11" t="s">
        <v>470</v>
      </c>
    </row>
    <row r="21" spans="1:13" ht="39" customHeight="1">
      <c r="A21" s="21">
        <v>18</v>
      </c>
      <c r="B21" s="11" t="s">
        <v>24</v>
      </c>
      <c r="C21" s="11" t="s">
        <v>471</v>
      </c>
      <c r="D21" s="19" t="s">
        <v>472</v>
      </c>
      <c r="E21" s="11">
        <v>3</v>
      </c>
      <c r="F21" s="11">
        <v>1</v>
      </c>
      <c r="G21" s="11" t="s">
        <v>35</v>
      </c>
      <c r="H21" s="11" t="s">
        <v>410</v>
      </c>
      <c r="I21" s="20">
        <v>42847</v>
      </c>
      <c r="J21" s="20" t="s">
        <v>473</v>
      </c>
      <c r="K21" s="21"/>
    </row>
    <row r="22" spans="1:13" ht="39" customHeight="1">
      <c r="A22" s="14">
        <v>19</v>
      </c>
      <c r="B22" s="11" t="s">
        <v>78</v>
      </c>
      <c r="C22" s="11" t="s">
        <v>474</v>
      </c>
      <c r="D22" s="19" t="s">
        <v>475</v>
      </c>
      <c r="E22" s="11">
        <v>2</v>
      </c>
      <c r="F22" s="11">
        <v>1</v>
      </c>
      <c r="G22" s="11" t="s">
        <v>231</v>
      </c>
      <c r="H22" s="118" t="s">
        <v>410</v>
      </c>
      <c r="I22" s="20">
        <v>42847</v>
      </c>
      <c r="J22" s="20" t="s">
        <v>82</v>
      </c>
      <c r="K22" s="21"/>
    </row>
    <row r="23" spans="1:13" ht="39" customHeight="1">
      <c r="A23" s="21">
        <v>20</v>
      </c>
      <c r="B23" s="15" t="s">
        <v>24</v>
      </c>
      <c r="C23" s="11" t="s">
        <v>476</v>
      </c>
      <c r="D23" s="19" t="s">
        <v>477</v>
      </c>
      <c r="E23" s="11">
        <v>2</v>
      </c>
      <c r="F23" s="11">
        <v>1</v>
      </c>
      <c r="G23" s="11" t="s">
        <v>231</v>
      </c>
      <c r="H23" s="118" t="s">
        <v>410</v>
      </c>
      <c r="I23" s="20">
        <v>42847</v>
      </c>
      <c r="J23" s="20" t="s">
        <v>478</v>
      </c>
      <c r="K23" s="21"/>
    </row>
    <row r="24" spans="1:13" ht="39" customHeight="1">
      <c r="A24" s="21"/>
      <c r="B24" s="11"/>
      <c r="C24" s="15"/>
      <c r="D24" s="16"/>
      <c r="E24" s="15"/>
      <c r="F24" s="15"/>
      <c r="G24" s="15"/>
      <c r="H24" s="15"/>
      <c r="I24" s="17"/>
      <c r="J24" s="15"/>
      <c r="K24" s="93"/>
    </row>
    <row r="25" spans="1:13" ht="39" customHeight="1">
      <c r="A25" s="21"/>
      <c r="B25" s="11"/>
      <c r="C25" s="15"/>
      <c r="D25" s="16"/>
      <c r="E25" s="15"/>
      <c r="F25" s="15"/>
      <c r="G25" s="15"/>
      <c r="H25" s="15"/>
      <c r="I25" s="17"/>
      <c r="J25" s="15"/>
      <c r="K25" s="93"/>
    </row>
    <row r="26" spans="1:13" ht="39" customHeight="1">
      <c r="A26" s="21"/>
      <c r="B26" s="11"/>
      <c r="C26" s="15"/>
      <c r="D26" s="16"/>
      <c r="E26" s="34">
        <f>SUM(E4:E24)</f>
        <v>55</v>
      </c>
      <c r="F26" s="34">
        <f>SUM(F4:F24)</f>
        <v>23</v>
      </c>
      <c r="G26" s="15"/>
      <c r="H26" s="116"/>
      <c r="I26" s="17"/>
      <c r="J26" s="15"/>
      <c r="K26" s="93"/>
    </row>
    <row r="27" spans="1:13" ht="39" customHeight="1">
      <c r="A27" s="11"/>
      <c r="B27" s="11"/>
      <c r="C27" s="15"/>
      <c r="D27" s="16"/>
      <c r="E27" s="15"/>
      <c r="F27" s="15"/>
      <c r="G27" s="15"/>
      <c r="H27" s="15"/>
      <c r="I27" s="17"/>
      <c r="J27" s="15"/>
      <c r="K27" s="93"/>
    </row>
    <row r="28" spans="1:13" ht="39" customHeight="1">
      <c r="A28" s="14"/>
      <c r="B28" s="15"/>
      <c r="C28" s="15"/>
      <c r="D28" s="16"/>
      <c r="E28" s="15"/>
      <c r="F28" s="15"/>
      <c r="G28" s="14"/>
      <c r="H28" s="15"/>
      <c r="I28" s="15"/>
      <c r="J28" s="15"/>
      <c r="K28" s="14"/>
    </row>
  </sheetData>
  <customSheetViews>
    <customSheetView guid="{8703E168-20B9-AD4D-881A-BB43946825F8}" scale="70" topLeftCell="A4">
      <selection activeCell="D32" sqref="D32"/>
      <pageSetup scale="28" orientation="portrait"/>
    </customSheetView>
    <customSheetView guid="{563806AE-BAC4-4D25-98EB-3763E1252E7F}" scale="70">
      <selection activeCell="K17" sqref="K17"/>
      <pageSetup scale="28" orientation="portrait"/>
    </customSheetView>
    <customSheetView guid="{183A18A5-C778-41BC-8225-F805FB933026}" scale="70">
      <selection activeCell="K17" sqref="K17"/>
      <pageSetup scale="28" orientation="portrait"/>
    </customSheetView>
    <customSheetView guid="{610342A9-4DCD-41A6-99B1-44368F67CD51}" scale="70">
      <selection activeCell="K17" sqref="K17"/>
      <pageSetup scale="28" orientation="portrait"/>
    </customSheetView>
  </customSheetViews>
  <mergeCells count="2">
    <mergeCell ref="A1:F1"/>
    <mergeCell ref="G1:K1"/>
  </mergeCells>
  <phoneticPr fontId="87" type="noConversion"/>
  <pageMargins left="0.7" right="0.7" top="0.75" bottom="0.75" header="0.3" footer="0.3"/>
  <pageSetup scale="28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D1" zoomScale="70" zoomScaleNormal="80" zoomScalePageLayoutView="80" workbookViewId="0">
      <selection activeCell="K14" sqref="K14"/>
    </sheetView>
  </sheetViews>
  <sheetFormatPr baseColWidth="10" defaultColWidth="8.83203125" defaultRowHeight="39" customHeight="1" x14ac:dyDescent="0"/>
  <cols>
    <col min="2" max="2" width="27.5" customWidth="1"/>
    <col min="3" max="3" width="34.83203125" customWidth="1"/>
    <col min="4" max="4" width="41" customWidth="1"/>
    <col min="5" max="5" width="12.83203125" customWidth="1"/>
    <col min="6" max="6" width="10.33203125" customWidth="1"/>
    <col min="7" max="7" width="15.1640625" customWidth="1"/>
    <col min="8" max="8" width="20.33203125" customWidth="1"/>
    <col min="9" max="9" width="16" customWidth="1"/>
    <col min="10" max="10" width="15.1640625" customWidth="1"/>
    <col min="11" max="11" width="55.83203125" customWidth="1"/>
    <col min="13" max="13" width="18.1640625" customWidth="1"/>
  </cols>
  <sheetData>
    <row r="1" spans="1:15" ht="39" customHeight="1" thickBot="1">
      <c r="A1" s="742" t="s">
        <v>0</v>
      </c>
      <c r="B1" s="743"/>
      <c r="C1" s="743"/>
      <c r="D1" s="743"/>
      <c r="E1" s="743"/>
      <c r="F1" s="743"/>
      <c r="G1" s="743" t="s">
        <v>341</v>
      </c>
      <c r="H1" s="743"/>
      <c r="I1" s="743"/>
      <c r="J1" s="744"/>
      <c r="K1" s="745"/>
    </row>
    <row r="2" spans="1:15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14</v>
      </c>
    </row>
    <row r="3" spans="1:15" ht="39" customHeight="1">
      <c r="A3" s="81"/>
      <c r="B3" s="81" t="s">
        <v>479</v>
      </c>
      <c r="C3" s="81"/>
      <c r="D3" s="82"/>
      <c r="E3" s="81"/>
      <c r="F3" s="81"/>
      <c r="G3" s="81"/>
      <c r="H3" s="119"/>
      <c r="I3" s="120"/>
      <c r="J3" s="120"/>
      <c r="K3" s="81"/>
      <c r="M3" s="36" t="s">
        <v>17</v>
      </c>
      <c r="N3" s="36">
        <f>N2-N14</f>
        <v>3</v>
      </c>
      <c r="O3" s="112"/>
    </row>
    <row r="4" spans="1:15" ht="39" customHeight="1">
      <c r="A4" s="21">
        <v>1</v>
      </c>
      <c r="B4" s="11" t="s">
        <v>24</v>
      </c>
      <c r="C4" s="11" t="s">
        <v>480</v>
      </c>
      <c r="D4" s="19" t="s">
        <v>481</v>
      </c>
      <c r="E4" s="11">
        <v>4</v>
      </c>
      <c r="F4" s="11">
        <v>1</v>
      </c>
      <c r="G4" s="11" t="s">
        <v>257</v>
      </c>
      <c r="H4" s="11" t="s">
        <v>410</v>
      </c>
      <c r="I4" s="20">
        <v>42847</v>
      </c>
      <c r="J4" s="20" t="s">
        <v>482</v>
      </c>
      <c r="K4" s="21"/>
      <c r="M4" t="s">
        <v>23</v>
      </c>
      <c r="N4">
        <f>SUMIFS(E:E,G:G,"CTT")</f>
        <v>3</v>
      </c>
    </row>
    <row r="5" spans="1:15" ht="39" customHeight="1">
      <c r="A5" s="21">
        <v>2</v>
      </c>
      <c r="B5" s="11" t="s">
        <v>78</v>
      </c>
      <c r="C5" s="11" t="s">
        <v>483</v>
      </c>
      <c r="D5" s="19" t="s">
        <v>484</v>
      </c>
      <c r="E5" s="11">
        <v>2</v>
      </c>
      <c r="F5" s="11">
        <v>1</v>
      </c>
      <c r="G5" s="11" t="s">
        <v>257</v>
      </c>
      <c r="H5" s="94" t="s">
        <v>410</v>
      </c>
      <c r="I5" s="20">
        <v>42847</v>
      </c>
      <c r="J5" s="20" t="s">
        <v>82</v>
      </c>
      <c r="K5" s="21"/>
      <c r="M5" t="s">
        <v>27</v>
      </c>
      <c r="N5">
        <f>SUMIFS(E:E,G:G,"FLU")</f>
        <v>0</v>
      </c>
    </row>
    <row r="6" spans="1:15" ht="39" customHeight="1">
      <c r="A6" s="21">
        <v>3</v>
      </c>
      <c r="B6" s="11" t="s">
        <v>78</v>
      </c>
      <c r="C6" s="11" t="s">
        <v>485</v>
      </c>
      <c r="D6" s="19" t="s">
        <v>486</v>
      </c>
      <c r="E6" s="11">
        <v>3</v>
      </c>
      <c r="F6" s="11">
        <v>1</v>
      </c>
      <c r="G6" s="11" t="s">
        <v>21</v>
      </c>
      <c r="H6" s="40" t="s">
        <v>430</v>
      </c>
      <c r="I6" s="20">
        <v>42847</v>
      </c>
      <c r="J6" s="20" t="s">
        <v>82</v>
      </c>
      <c r="K6" s="21"/>
      <c r="M6" t="s">
        <v>31</v>
      </c>
      <c r="N6">
        <f>SUMIFS(E:E,G:G,"JCC")</f>
        <v>0</v>
      </c>
    </row>
    <row r="7" spans="1:15" ht="39" customHeight="1">
      <c r="A7" s="21">
        <v>4</v>
      </c>
      <c r="B7" s="11" t="s">
        <v>78</v>
      </c>
      <c r="C7" s="11" t="s">
        <v>487</v>
      </c>
      <c r="D7" s="19" t="s">
        <v>488</v>
      </c>
      <c r="E7" s="11">
        <v>2</v>
      </c>
      <c r="F7" s="11">
        <v>1</v>
      </c>
      <c r="G7" s="11" t="s">
        <v>212</v>
      </c>
      <c r="H7" s="94" t="s">
        <v>410</v>
      </c>
      <c r="I7" s="20">
        <v>42847</v>
      </c>
      <c r="J7" s="20" t="s">
        <v>82</v>
      </c>
      <c r="K7" s="21"/>
      <c r="M7" t="s">
        <v>36</v>
      </c>
      <c r="N7">
        <f>SUMIFS(E:E,G:G,"EDI")</f>
        <v>6</v>
      </c>
    </row>
    <row r="8" spans="1:15" ht="39" customHeight="1">
      <c r="A8" s="21"/>
      <c r="B8" s="11"/>
      <c r="C8" s="11"/>
      <c r="D8" s="19"/>
      <c r="E8" s="11"/>
      <c r="F8" s="11"/>
      <c r="G8" s="11"/>
      <c r="H8" s="94"/>
      <c r="I8" s="20"/>
      <c r="J8" s="20"/>
      <c r="K8" s="72"/>
      <c r="M8" t="s">
        <v>39</v>
      </c>
      <c r="N8">
        <f>SUMIFS(E:E,G:G,"par")</f>
        <v>0</v>
      </c>
    </row>
    <row r="9" spans="1:15" ht="39" customHeight="1">
      <c r="A9" s="21"/>
      <c r="B9" s="11"/>
      <c r="C9" s="11"/>
      <c r="D9" s="19"/>
      <c r="E9" s="11"/>
      <c r="F9" s="11"/>
      <c r="G9" s="11"/>
      <c r="H9" s="11"/>
      <c r="I9" s="20"/>
      <c r="J9" s="20"/>
      <c r="K9" s="21"/>
      <c r="M9" t="s">
        <v>40</v>
      </c>
      <c r="N9">
        <f>SUMIFS(E:E,G:G,"phi")</f>
        <v>0</v>
      </c>
    </row>
    <row r="10" spans="1:15" ht="39" customHeight="1">
      <c r="A10" s="21"/>
      <c r="B10" s="11"/>
      <c r="C10" s="11"/>
      <c r="D10" s="19"/>
      <c r="E10" s="35">
        <f>SUM(E4:E9)</f>
        <v>11</v>
      </c>
      <c r="F10" s="11"/>
      <c r="G10" s="11"/>
      <c r="H10" s="121" t="s">
        <v>1003</v>
      </c>
      <c r="I10" s="20"/>
      <c r="J10" s="20"/>
      <c r="K10" s="21"/>
      <c r="M10" t="s">
        <v>41</v>
      </c>
      <c r="N10">
        <f>SUMIFS(E:E,G:G,"BRK")</f>
        <v>2</v>
      </c>
    </row>
    <row r="11" spans="1:15" ht="39" customHeight="1">
      <c r="A11" s="15"/>
      <c r="B11" s="15"/>
      <c r="C11" s="15"/>
      <c r="D11" s="16"/>
      <c r="E11" s="74"/>
      <c r="F11" s="15"/>
      <c r="G11" s="15"/>
      <c r="H11" s="54"/>
      <c r="I11" s="17"/>
      <c r="J11" s="15"/>
      <c r="K11" s="15"/>
      <c r="M11" s="29" t="s">
        <v>43</v>
      </c>
      <c r="N11" s="29">
        <f>SUMIFS(E:E,G:G,"SPC")</f>
        <v>0</v>
      </c>
    </row>
    <row r="12" spans="1:15" ht="39" customHeight="1">
      <c r="A12" s="15"/>
      <c r="B12" s="15"/>
      <c r="C12" s="15"/>
      <c r="D12" s="16"/>
      <c r="E12" s="15"/>
      <c r="F12" s="15"/>
      <c r="G12" s="15"/>
      <c r="H12" s="54"/>
      <c r="I12" s="17"/>
      <c r="J12" s="15"/>
      <c r="K12" s="15"/>
      <c r="M12" s="30" t="s">
        <v>47</v>
      </c>
      <c r="N12" s="30">
        <f>SUMIFS(E:E,G:G,"H")</f>
        <v>0</v>
      </c>
    </row>
    <row r="13" spans="1:15" ht="39" customHeight="1">
      <c r="A13" s="15"/>
      <c r="B13" s="15"/>
      <c r="C13" s="15"/>
      <c r="D13" s="16"/>
      <c r="E13" s="15"/>
      <c r="F13" s="15"/>
      <c r="G13" s="15"/>
      <c r="H13" s="54"/>
      <c r="I13" s="17"/>
      <c r="J13" s="11"/>
      <c r="K13" s="11"/>
      <c r="M13" s="30"/>
      <c r="N13" s="30"/>
    </row>
    <row r="14" spans="1:15" ht="39" customHeight="1">
      <c r="A14" s="15"/>
      <c r="B14" s="11"/>
      <c r="C14" s="11"/>
      <c r="D14" s="19"/>
      <c r="E14" s="11"/>
      <c r="F14" s="11"/>
      <c r="G14" s="11"/>
      <c r="H14" s="54"/>
      <c r="I14" s="20"/>
      <c r="J14" s="11"/>
      <c r="K14" s="11"/>
      <c r="M14" s="31" t="s">
        <v>48</v>
      </c>
      <c r="N14" s="31">
        <f>SUM(M4:N12)</f>
        <v>11</v>
      </c>
    </row>
    <row r="15" spans="1:15" ht="39" customHeight="1">
      <c r="A15" s="15"/>
      <c r="B15" s="15"/>
      <c r="C15" s="15"/>
      <c r="D15" s="16"/>
      <c r="E15" s="15"/>
      <c r="F15" s="15"/>
      <c r="G15" s="15"/>
      <c r="H15" s="54"/>
      <c r="I15" s="20"/>
      <c r="J15" s="15"/>
      <c r="K15" s="93"/>
    </row>
    <row r="16" spans="1:15" ht="39" customHeight="1">
      <c r="A16" s="15"/>
      <c r="B16" s="11"/>
      <c r="C16" s="15"/>
      <c r="D16" s="16"/>
      <c r="E16" s="15"/>
      <c r="F16" s="15"/>
      <c r="G16" s="15"/>
      <c r="H16" s="54"/>
      <c r="I16" s="17"/>
      <c r="J16" s="15"/>
      <c r="K16" s="93"/>
      <c r="M16" t="s">
        <v>386</v>
      </c>
    </row>
    <row r="17" spans="1:13" ht="39" customHeight="1">
      <c r="A17" s="15"/>
      <c r="B17" s="11"/>
      <c r="C17" s="15"/>
      <c r="D17" s="16"/>
      <c r="E17" s="15"/>
      <c r="F17" s="15"/>
      <c r="G17" s="15"/>
      <c r="H17" s="54"/>
      <c r="I17" s="17"/>
      <c r="J17" s="15"/>
      <c r="K17" s="93"/>
      <c r="M17" t="s">
        <v>391</v>
      </c>
    </row>
    <row r="18" spans="1:13" ht="39" customHeight="1">
      <c r="A18" s="15"/>
      <c r="B18" s="11"/>
      <c r="C18" s="725"/>
      <c r="D18" s="16"/>
      <c r="E18" s="15"/>
      <c r="F18" s="15"/>
      <c r="G18" s="15"/>
      <c r="H18" s="54"/>
      <c r="I18" s="17"/>
      <c r="J18" s="15"/>
      <c r="K18" s="93"/>
    </row>
  </sheetData>
  <customSheetViews>
    <customSheetView guid="{8703E168-20B9-AD4D-881A-BB43946825F8}" scale="70" topLeftCell="D1">
      <selection activeCell="K14" sqref="K14"/>
      <pageSetup scale="28" orientation="portrait"/>
    </customSheetView>
    <customSheetView guid="{563806AE-BAC4-4D25-98EB-3763E1252E7F}" scale="70">
      <selection activeCell="D21" sqref="D21"/>
      <pageSetup scale="28" orientation="portrait"/>
    </customSheetView>
    <customSheetView guid="{183A18A5-C778-41BC-8225-F805FB933026}" scale="70">
      <selection activeCell="D21" sqref="D21"/>
      <pageSetup scale="28" orientation="portrait"/>
    </customSheetView>
    <customSheetView guid="{610342A9-4DCD-41A6-99B1-44368F67CD51}" scale="70">
      <selection activeCell="D21" sqref="D21"/>
      <pageSetup scale="28" orientation="portrait"/>
    </customSheetView>
  </customSheetViews>
  <mergeCells count="2">
    <mergeCell ref="A1:F1"/>
    <mergeCell ref="G1:K1"/>
  </mergeCells>
  <phoneticPr fontId="87" type="noConversion"/>
  <pageMargins left="0.7" right="0.7" top="0.75" bottom="0.75" header="0.3" footer="0.3"/>
  <pageSetup scale="28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70" zoomScaleNormal="80" zoomScalePageLayoutView="80" workbookViewId="0">
      <selection activeCell="C23" sqref="C23"/>
    </sheetView>
  </sheetViews>
  <sheetFormatPr baseColWidth="10" defaultColWidth="8.83203125" defaultRowHeight="39" customHeight="1" x14ac:dyDescent="0"/>
  <cols>
    <col min="2" max="2" width="27.5" customWidth="1"/>
    <col min="3" max="3" width="34.83203125" customWidth="1"/>
    <col min="4" max="4" width="41" customWidth="1"/>
    <col min="5" max="5" width="12.83203125" customWidth="1"/>
    <col min="6" max="6" width="10.33203125" customWidth="1"/>
    <col min="7" max="7" width="15.1640625" customWidth="1"/>
    <col min="8" max="8" width="20.33203125" customWidth="1"/>
    <col min="9" max="9" width="16" customWidth="1"/>
    <col min="10" max="10" width="15.1640625" customWidth="1"/>
    <col min="11" max="11" width="55.83203125" customWidth="1"/>
    <col min="13" max="13" width="18.1640625" customWidth="1"/>
  </cols>
  <sheetData>
    <row r="1" spans="1:15" ht="39" customHeight="1" thickBot="1">
      <c r="A1" s="742" t="s">
        <v>0</v>
      </c>
      <c r="B1" s="743"/>
      <c r="C1" s="743"/>
      <c r="D1" s="743"/>
      <c r="E1" s="743"/>
      <c r="F1" s="743"/>
      <c r="G1" s="743" t="s">
        <v>341</v>
      </c>
      <c r="H1" s="743"/>
      <c r="I1" s="743"/>
      <c r="J1" s="744"/>
      <c r="K1" s="745"/>
    </row>
    <row r="2" spans="1:15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5" ht="39" customHeight="1">
      <c r="A3" s="26"/>
      <c r="B3" s="26" t="s">
        <v>342</v>
      </c>
      <c r="C3" s="26" t="s">
        <v>343</v>
      </c>
      <c r="D3" s="109"/>
      <c r="E3" s="26"/>
      <c r="F3" s="26"/>
      <c r="G3" s="26"/>
      <c r="H3" s="110" t="s">
        <v>344</v>
      </c>
      <c r="I3" s="111"/>
      <c r="J3" s="110"/>
      <c r="K3" s="110"/>
      <c r="M3" s="36" t="s">
        <v>17</v>
      </c>
      <c r="N3" s="36">
        <f>N2-N14</f>
        <v>7</v>
      </c>
      <c r="O3" s="112"/>
    </row>
    <row r="4" spans="1:15" ht="39" customHeight="1">
      <c r="A4" s="122" t="s">
        <v>489</v>
      </c>
      <c r="B4" s="123" t="s">
        <v>78</v>
      </c>
      <c r="C4" s="15" t="s">
        <v>345</v>
      </c>
      <c r="D4" s="16" t="s">
        <v>346</v>
      </c>
      <c r="E4" s="53">
        <v>4</v>
      </c>
      <c r="F4" s="15">
        <v>2</v>
      </c>
      <c r="G4" s="15" t="s">
        <v>231</v>
      </c>
      <c r="H4" s="54" t="s">
        <v>347</v>
      </c>
      <c r="I4" s="20">
        <v>42482</v>
      </c>
      <c r="J4" s="11" t="s">
        <v>82</v>
      </c>
      <c r="K4" s="14"/>
      <c r="M4" t="s">
        <v>23</v>
      </c>
      <c r="N4">
        <f>SUMIFS(E:E,G:G,"CTT")</f>
        <v>3</v>
      </c>
    </row>
    <row r="5" spans="1:15" ht="39" customHeight="1">
      <c r="A5" s="14">
        <v>2</v>
      </c>
      <c r="B5" s="15" t="s">
        <v>78</v>
      </c>
      <c r="C5" s="15" t="s">
        <v>348</v>
      </c>
      <c r="D5" s="16" t="s">
        <v>349</v>
      </c>
      <c r="E5" s="53">
        <v>3</v>
      </c>
      <c r="F5" s="15">
        <v>1</v>
      </c>
      <c r="G5" s="15" t="s">
        <v>231</v>
      </c>
      <c r="H5" s="54" t="s">
        <v>347</v>
      </c>
      <c r="I5" s="20">
        <v>42482</v>
      </c>
      <c r="J5" s="11" t="s">
        <v>82</v>
      </c>
      <c r="K5" s="14"/>
      <c r="M5" t="s">
        <v>27</v>
      </c>
      <c r="N5">
        <f>SUMIFS(E:E,G:G,"FLU")</f>
        <v>24</v>
      </c>
    </row>
    <row r="6" spans="1:15" ht="39" customHeight="1">
      <c r="A6" s="14">
        <v>3</v>
      </c>
      <c r="B6" s="15" t="s">
        <v>24</v>
      </c>
      <c r="C6" s="15" t="s">
        <v>350</v>
      </c>
      <c r="D6" s="16" t="s">
        <v>351</v>
      </c>
      <c r="E6" s="53">
        <v>4</v>
      </c>
      <c r="F6" s="15">
        <v>2</v>
      </c>
      <c r="G6" s="14" t="s">
        <v>35</v>
      </c>
      <c r="H6" s="113" t="s">
        <v>352</v>
      </c>
      <c r="I6" s="17">
        <v>42847</v>
      </c>
      <c r="J6" s="15" t="s">
        <v>353</v>
      </c>
      <c r="K6" s="114" t="s">
        <v>354</v>
      </c>
      <c r="M6" t="s">
        <v>31</v>
      </c>
      <c r="N6">
        <f>SUMIFS(E:E,G:G,"JCC")</f>
        <v>19</v>
      </c>
    </row>
    <row r="7" spans="1:15" ht="39" customHeight="1">
      <c r="A7" s="122" t="s">
        <v>490</v>
      </c>
      <c r="B7" s="123" t="s">
        <v>78</v>
      </c>
      <c r="C7" s="11" t="s">
        <v>355</v>
      </c>
      <c r="D7" s="19" t="s">
        <v>356</v>
      </c>
      <c r="E7" s="11">
        <v>2</v>
      </c>
      <c r="F7" s="11">
        <v>1</v>
      </c>
      <c r="G7" s="11" t="s">
        <v>231</v>
      </c>
      <c r="H7" s="54" t="s">
        <v>347</v>
      </c>
      <c r="I7" s="20">
        <v>42847</v>
      </c>
      <c r="J7" s="11" t="s">
        <v>82</v>
      </c>
      <c r="K7" s="21"/>
      <c r="M7" t="s">
        <v>36</v>
      </c>
      <c r="N7">
        <f>SUMIFS(E:E,G:G,"EDI")</f>
        <v>0</v>
      </c>
    </row>
    <row r="8" spans="1:15" ht="39" customHeight="1">
      <c r="A8" s="14">
        <v>5</v>
      </c>
      <c r="B8" s="11" t="s">
        <v>357</v>
      </c>
      <c r="C8" s="15" t="s">
        <v>358</v>
      </c>
      <c r="D8" s="16" t="s">
        <v>359</v>
      </c>
      <c r="E8" s="15">
        <v>2</v>
      </c>
      <c r="F8" s="15">
        <v>1</v>
      </c>
      <c r="G8" s="15" t="s">
        <v>35</v>
      </c>
      <c r="H8" s="54" t="s">
        <v>347</v>
      </c>
      <c r="I8" s="17">
        <v>42847</v>
      </c>
      <c r="J8" s="15" t="s">
        <v>360</v>
      </c>
      <c r="K8" s="93" t="s">
        <v>162</v>
      </c>
      <c r="M8" t="s">
        <v>39</v>
      </c>
      <c r="N8">
        <f>SUMIFS(E:E,G:G,"par")</f>
        <v>0</v>
      </c>
    </row>
    <row r="9" spans="1:15" ht="39" customHeight="1">
      <c r="A9" s="14">
        <v>6</v>
      </c>
      <c r="B9" s="15" t="s">
        <v>78</v>
      </c>
      <c r="C9" s="15" t="s">
        <v>361</v>
      </c>
      <c r="D9" s="16" t="s">
        <v>362</v>
      </c>
      <c r="E9" s="53">
        <v>3</v>
      </c>
      <c r="F9" s="15">
        <v>1</v>
      </c>
      <c r="G9" s="15" t="s">
        <v>231</v>
      </c>
      <c r="H9" s="54" t="s">
        <v>347</v>
      </c>
      <c r="I9" s="20">
        <v>42847</v>
      </c>
      <c r="J9" s="11" t="s">
        <v>82</v>
      </c>
      <c r="K9" s="14"/>
      <c r="M9" t="s">
        <v>40</v>
      </c>
      <c r="N9">
        <f>SUMIFS(E:E,G:G,"phi")</f>
        <v>0</v>
      </c>
    </row>
    <row r="10" spans="1:15" ht="39" customHeight="1">
      <c r="A10" s="14">
        <v>7</v>
      </c>
      <c r="B10" s="15" t="s">
        <v>78</v>
      </c>
      <c r="C10" s="15" t="s">
        <v>363</v>
      </c>
      <c r="D10" s="16" t="s">
        <v>364</v>
      </c>
      <c r="E10" s="15">
        <v>4</v>
      </c>
      <c r="F10" s="15">
        <v>1</v>
      </c>
      <c r="G10" s="14" t="s">
        <v>231</v>
      </c>
      <c r="H10" s="54" t="s">
        <v>347</v>
      </c>
      <c r="I10" s="20">
        <v>42847</v>
      </c>
      <c r="J10" s="11" t="s">
        <v>82</v>
      </c>
      <c r="K10" s="14"/>
      <c r="M10" t="s">
        <v>41</v>
      </c>
      <c r="N10">
        <f>SUMIFS(E:E,G:G,"BRK")</f>
        <v>2</v>
      </c>
    </row>
    <row r="11" spans="1:15" ht="39" customHeight="1">
      <c r="A11" s="14">
        <v>8</v>
      </c>
      <c r="B11" s="15" t="s">
        <v>96</v>
      </c>
      <c r="C11" s="15" t="s">
        <v>365</v>
      </c>
      <c r="D11" s="16" t="s">
        <v>366</v>
      </c>
      <c r="E11" s="74">
        <v>2</v>
      </c>
      <c r="F11" s="15">
        <v>1</v>
      </c>
      <c r="G11" s="15" t="s">
        <v>35</v>
      </c>
      <c r="H11" s="54" t="s">
        <v>347</v>
      </c>
      <c r="I11" s="17">
        <v>42847</v>
      </c>
      <c r="J11" s="15" t="s">
        <v>367</v>
      </c>
      <c r="K11" s="15" t="s">
        <v>368</v>
      </c>
      <c r="M11" s="29" t="s">
        <v>43</v>
      </c>
      <c r="N11" s="29">
        <f>SUMIFS(E:E,G:G,"SPC")</f>
        <v>0</v>
      </c>
    </row>
    <row r="12" spans="1:15" ht="39" customHeight="1">
      <c r="A12" s="14">
        <v>9</v>
      </c>
      <c r="B12" s="15" t="s">
        <v>369</v>
      </c>
      <c r="C12" s="15" t="s">
        <v>370</v>
      </c>
      <c r="D12" s="16" t="s">
        <v>371</v>
      </c>
      <c r="E12" s="15">
        <v>2</v>
      </c>
      <c r="F12" s="15">
        <v>1</v>
      </c>
      <c r="G12" s="14" t="s">
        <v>212</v>
      </c>
      <c r="H12" s="54" t="s">
        <v>347</v>
      </c>
      <c r="I12" s="17">
        <v>42847</v>
      </c>
      <c r="J12" s="15" t="s">
        <v>372</v>
      </c>
      <c r="K12" s="14"/>
      <c r="M12" s="30" t="s">
        <v>47</v>
      </c>
      <c r="N12" s="30">
        <f>SUMIFS(E:E,G:G,"H")</f>
        <v>0</v>
      </c>
    </row>
    <row r="13" spans="1:15" ht="39" customHeight="1">
      <c r="A13" s="14">
        <v>10</v>
      </c>
      <c r="B13" s="15" t="s">
        <v>373</v>
      </c>
      <c r="C13" s="15">
        <v>10000639</v>
      </c>
      <c r="D13" s="16" t="s">
        <v>374</v>
      </c>
      <c r="E13" s="15">
        <v>2</v>
      </c>
      <c r="F13" s="15">
        <v>1</v>
      </c>
      <c r="G13" s="14" t="s">
        <v>35</v>
      </c>
      <c r="H13" s="54" t="s">
        <v>347</v>
      </c>
      <c r="I13" s="17">
        <v>42847</v>
      </c>
      <c r="J13" s="11" t="s">
        <v>375</v>
      </c>
      <c r="K13" s="21"/>
      <c r="M13" s="30"/>
      <c r="N13" s="30"/>
    </row>
    <row r="14" spans="1:15" ht="39" customHeight="1">
      <c r="A14" s="14">
        <v>11</v>
      </c>
      <c r="B14" s="11" t="s">
        <v>44</v>
      </c>
      <c r="C14" s="11" t="s">
        <v>376</v>
      </c>
      <c r="D14" s="19" t="s">
        <v>377</v>
      </c>
      <c r="E14" s="11">
        <v>2</v>
      </c>
      <c r="F14" s="11">
        <v>1</v>
      </c>
      <c r="G14" s="11" t="s">
        <v>35</v>
      </c>
      <c r="H14" s="54" t="s">
        <v>347</v>
      </c>
      <c r="I14" s="20">
        <v>42847</v>
      </c>
      <c r="J14" s="11" t="s">
        <v>378</v>
      </c>
      <c r="K14" s="11" t="s">
        <v>379</v>
      </c>
      <c r="M14" s="31" t="s">
        <v>48</v>
      </c>
      <c r="N14" s="31">
        <f>SUM(M4:N12)</f>
        <v>48</v>
      </c>
    </row>
    <row r="15" spans="1:15" ht="39" customHeight="1">
      <c r="A15" s="14">
        <v>12</v>
      </c>
      <c r="B15" s="15" t="s">
        <v>78</v>
      </c>
      <c r="C15" s="15" t="s">
        <v>380</v>
      </c>
      <c r="D15" s="16" t="s">
        <v>381</v>
      </c>
      <c r="E15" s="15">
        <v>3</v>
      </c>
      <c r="F15" s="15">
        <v>1</v>
      </c>
      <c r="G15" s="15" t="s">
        <v>231</v>
      </c>
      <c r="H15" s="54" t="s">
        <v>347</v>
      </c>
      <c r="I15" s="20">
        <v>42847</v>
      </c>
      <c r="J15" s="15" t="s">
        <v>82</v>
      </c>
      <c r="K15" s="93"/>
    </row>
    <row r="16" spans="1:15" ht="39" customHeight="1">
      <c r="A16" s="14">
        <v>13</v>
      </c>
      <c r="B16" s="11" t="s">
        <v>382</v>
      </c>
      <c r="C16" s="15">
        <v>100973</v>
      </c>
      <c r="D16" s="16" t="s">
        <v>383</v>
      </c>
      <c r="E16" s="15">
        <v>1</v>
      </c>
      <c r="F16" s="15">
        <v>1</v>
      </c>
      <c r="G16" s="15" t="s">
        <v>35</v>
      </c>
      <c r="H16" s="54" t="s">
        <v>347</v>
      </c>
      <c r="I16" s="17">
        <v>42847</v>
      </c>
      <c r="J16" s="15" t="s">
        <v>384</v>
      </c>
      <c r="K16" s="93" t="s">
        <v>385</v>
      </c>
      <c r="M16" t="s">
        <v>386</v>
      </c>
    </row>
    <row r="17" spans="1:13" ht="39" customHeight="1">
      <c r="A17" s="14">
        <v>14</v>
      </c>
      <c r="B17" s="11" t="s">
        <v>387</v>
      </c>
      <c r="C17" s="15" t="s">
        <v>388</v>
      </c>
      <c r="D17" s="16" t="s">
        <v>389</v>
      </c>
      <c r="E17" s="15">
        <v>6</v>
      </c>
      <c r="F17" s="15">
        <v>2</v>
      </c>
      <c r="G17" s="15" t="s">
        <v>35</v>
      </c>
      <c r="H17" s="54" t="s">
        <v>347</v>
      </c>
      <c r="I17" s="17">
        <v>42847</v>
      </c>
      <c r="J17" s="15" t="s">
        <v>390</v>
      </c>
      <c r="K17" s="93"/>
      <c r="M17" t="s">
        <v>391</v>
      </c>
    </row>
    <row r="18" spans="1:13" ht="39" customHeight="1">
      <c r="A18" s="14">
        <v>15</v>
      </c>
      <c r="B18" s="11" t="s">
        <v>78</v>
      </c>
      <c r="C18" s="115" t="s">
        <v>392</v>
      </c>
      <c r="D18" s="16" t="s">
        <v>393</v>
      </c>
      <c r="E18" s="15">
        <v>2</v>
      </c>
      <c r="F18" s="15">
        <v>1</v>
      </c>
      <c r="G18" s="15" t="s">
        <v>21</v>
      </c>
      <c r="H18" s="54" t="s">
        <v>347</v>
      </c>
      <c r="I18" s="17">
        <v>42847</v>
      </c>
      <c r="J18" s="15" t="s">
        <v>82</v>
      </c>
      <c r="K18" s="93"/>
    </row>
    <row r="19" spans="1:13" ht="39" customHeight="1">
      <c r="A19" s="21">
        <v>16</v>
      </c>
      <c r="B19" s="11" t="s">
        <v>394</v>
      </c>
      <c r="C19" s="15" t="s">
        <v>395</v>
      </c>
      <c r="D19" s="16" t="s">
        <v>396</v>
      </c>
      <c r="E19" s="15">
        <v>2</v>
      </c>
      <c r="F19" s="15">
        <v>1</v>
      </c>
      <c r="G19" s="15" t="s">
        <v>35</v>
      </c>
      <c r="H19" s="54" t="s">
        <v>347</v>
      </c>
      <c r="I19" s="17">
        <v>42847</v>
      </c>
      <c r="J19" s="15" t="s">
        <v>397</v>
      </c>
      <c r="K19" s="93" t="s">
        <v>398</v>
      </c>
    </row>
    <row r="20" spans="1:13" ht="39" customHeight="1">
      <c r="A20" s="21">
        <v>17</v>
      </c>
      <c r="B20" s="11" t="s">
        <v>399</v>
      </c>
      <c r="C20" s="15" t="s">
        <v>400</v>
      </c>
      <c r="D20" s="16" t="s">
        <v>401</v>
      </c>
      <c r="E20" s="15">
        <v>3</v>
      </c>
      <c r="F20" s="15">
        <v>1</v>
      </c>
      <c r="G20" s="15" t="s">
        <v>35</v>
      </c>
      <c r="H20" s="54" t="s">
        <v>347</v>
      </c>
      <c r="I20" s="17">
        <v>42847</v>
      </c>
      <c r="J20" s="15" t="s">
        <v>402</v>
      </c>
      <c r="K20" s="93" t="s">
        <v>403</v>
      </c>
    </row>
    <row r="21" spans="1:13" ht="39" customHeight="1">
      <c r="A21" s="21">
        <v>18</v>
      </c>
      <c r="B21" s="11" t="s">
        <v>404</v>
      </c>
      <c r="C21" s="15" t="s">
        <v>405</v>
      </c>
      <c r="D21" s="16" t="s">
        <v>406</v>
      </c>
      <c r="E21" s="15">
        <v>1</v>
      </c>
      <c r="F21" s="15">
        <v>1</v>
      </c>
      <c r="G21" s="15" t="s">
        <v>21</v>
      </c>
      <c r="H21" s="54" t="s">
        <v>347</v>
      </c>
      <c r="I21" s="17">
        <v>42847</v>
      </c>
      <c r="J21" s="15" t="s">
        <v>407</v>
      </c>
      <c r="K21" s="93" t="s">
        <v>408</v>
      </c>
    </row>
    <row r="22" spans="1:13" ht="39" customHeight="1">
      <c r="A22" s="21"/>
      <c r="B22" s="11"/>
      <c r="C22" s="15"/>
      <c r="D22" s="16"/>
      <c r="E22" s="15"/>
      <c r="F22" s="15"/>
      <c r="G22" s="15"/>
      <c r="H22" s="15"/>
      <c r="I22" s="17"/>
      <c r="J22" s="15"/>
      <c r="K22" s="93"/>
    </row>
    <row r="23" spans="1:13" ht="39" customHeight="1">
      <c r="A23" s="21"/>
      <c r="B23" s="11"/>
      <c r="C23" s="15"/>
      <c r="D23" s="16"/>
      <c r="E23" s="15"/>
      <c r="F23" s="15"/>
      <c r="G23" s="15"/>
      <c r="H23" s="15"/>
      <c r="I23" s="17"/>
      <c r="J23" s="15"/>
      <c r="K23" s="93"/>
    </row>
    <row r="24" spans="1:13" ht="39" customHeight="1">
      <c r="A24" s="21"/>
      <c r="B24" s="11"/>
      <c r="C24" s="15"/>
      <c r="D24" s="16"/>
      <c r="E24" s="15"/>
      <c r="F24" s="15"/>
      <c r="G24" s="15"/>
      <c r="H24" s="15"/>
      <c r="I24" s="17"/>
      <c r="J24" s="15"/>
      <c r="K24" s="93"/>
    </row>
    <row r="25" spans="1:13" ht="39" customHeight="1">
      <c r="A25" s="21"/>
      <c r="B25" s="11"/>
      <c r="C25" s="15"/>
      <c r="D25" s="16"/>
      <c r="E25" s="34">
        <f>SUM(E4:E24)</f>
        <v>48</v>
      </c>
      <c r="F25" s="34">
        <f>SUM(F4:F24)</f>
        <v>21</v>
      </c>
      <c r="G25" s="15"/>
      <c r="H25" s="116"/>
      <c r="I25" s="17"/>
      <c r="J25" s="15"/>
      <c r="K25" s="93"/>
    </row>
    <row r="26" spans="1:13" ht="39" customHeight="1">
      <c r="A26" s="14"/>
      <c r="B26" s="15"/>
      <c r="C26" s="15"/>
      <c r="D26" s="16"/>
      <c r="E26" s="15"/>
      <c r="F26" s="15"/>
      <c r="G26" s="14"/>
      <c r="H26" s="15"/>
      <c r="I26" s="15"/>
      <c r="J26" s="15"/>
      <c r="K26" s="14"/>
    </row>
    <row r="27" spans="1:13" ht="39" customHeight="1">
      <c r="A27" s="14"/>
      <c r="B27" s="15"/>
      <c r="C27" s="15"/>
      <c r="D27" s="16"/>
      <c r="E27" s="15"/>
      <c r="F27" s="15"/>
      <c r="G27" s="15"/>
      <c r="H27" s="15"/>
      <c r="I27" s="17"/>
      <c r="J27" s="17"/>
      <c r="K27" s="14"/>
    </row>
    <row r="28" spans="1:13" ht="39" customHeight="1">
      <c r="A28" s="14"/>
      <c r="B28" s="15"/>
      <c r="C28" s="15"/>
      <c r="D28" s="16"/>
      <c r="E28" s="15"/>
      <c r="F28" s="15"/>
      <c r="G28" s="15"/>
      <c r="H28" s="15"/>
      <c r="I28" s="17"/>
      <c r="J28" s="17"/>
      <c r="K28" s="14"/>
    </row>
    <row r="29" spans="1:13" ht="39" customHeight="1">
      <c r="A29" s="14"/>
      <c r="B29" s="15"/>
      <c r="C29" s="15"/>
      <c r="D29" s="16"/>
      <c r="E29" s="15"/>
      <c r="F29" s="15"/>
      <c r="G29" s="14"/>
      <c r="H29" s="15"/>
      <c r="I29" s="15"/>
      <c r="J29" s="15"/>
      <c r="K29" s="14"/>
    </row>
    <row r="30" spans="1:13" ht="39" customHeight="1">
      <c r="A30" s="14"/>
      <c r="B30" s="15"/>
      <c r="C30" s="15"/>
      <c r="D30" s="16"/>
      <c r="E30" s="15"/>
      <c r="F30" s="15"/>
      <c r="G30" s="14"/>
      <c r="H30" s="15"/>
      <c r="I30" s="15"/>
      <c r="J30" s="15"/>
      <c r="K30" s="14"/>
    </row>
    <row r="31" spans="1:13" ht="39" customHeight="1">
      <c r="A31" s="14"/>
      <c r="B31" s="15"/>
      <c r="C31" s="15"/>
      <c r="D31" s="16"/>
      <c r="E31" s="15"/>
      <c r="F31" s="15"/>
      <c r="G31" s="14"/>
      <c r="H31" s="15"/>
      <c r="I31" s="15"/>
      <c r="J31" s="15"/>
      <c r="K31" s="14"/>
    </row>
  </sheetData>
  <customSheetViews>
    <customSheetView guid="{8703E168-20B9-AD4D-881A-BB43946825F8}" scale="70">
      <selection activeCell="C23" sqref="C23"/>
      <pageSetup scale="28" orientation="portrait"/>
    </customSheetView>
    <customSheetView guid="{563806AE-BAC4-4D25-98EB-3763E1252E7F}" scale="70">
      <selection activeCell="K13" sqref="K13"/>
      <pageSetup scale="28" orientation="portrait"/>
    </customSheetView>
    <customSheetView guid="{183A18A5-C778-41BC-8225-F805FB933026}" scale="70">
      <selection activeCell="K13" sqref="K13"/>
      <pageSetup scale="28" orientation="portrait"/>
    </customSheetView>
    <customSheetView guid="{610342A9-4DCD-41A6-99B1-44368F67CD51}" scale="70">
      <selection activeCell="K13" sqref="K13"/>
      <pageSetup scale="28" orientation="portrait"/>
    </customSheetView>
  </customSheetViews>
  <mergeCells count="2">
    <mergeCell ref="A1:F1"/>
    <mergeCell ref="G1:K1"/>
  </mergeCells>
  <phoneticPr fontId="87" type="noConversion"/>
  <pageMargins left="0.7" right="0.7" top="0.75" bottom="0.75" header="0.3" footer="0.3"/>
  <pageSetup scale="28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zoomScale="80" zoomScaleNormal="80" zoomScalePageLayoutView="80" workbookViewId="0">
      <selection activeCell="J12" sqref="J12"/>
    </sheetView>
  </sheetViews>
  <sheetFormatPr baseColWidth="10" defaultColWidth="8.83203125" defaultRowHeight="38.25" customHeight="1" x14ac:dyDescent="0"/>
  <cols>
    <col min="2" max="2" width="25.83203125" customWidth="1"/>
    <col min="3" max="3" width="28" customWidth="1"/>
    <col min="4" max="4" width="40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5.33203125" customWidth="1"/>
    <col min="13" max="13" width="18.1640625" customWidth="1"/>
  </cols>
  <sheetData>
    <row r="1" spans="1:14" ht="38.25" customHeight="1" thickBot="1">
      <c r="A1" s="738" t="s">
        <v>76</v>
      </c>
      <c r="B1" s="739"/>
      <c r="C1" s="739"/>
      <c r="D1" s="739"/>
      <c r="E1" s="739"/>
      <c r="F1" s="739"/>
      <c r="G1" s="739" t="s">
        <v>77</v>
      </c>
      <c r="H1" s="739"/>
      <c r="I1" s="739"/>
      <c r="J1" s="740"/>
      <c r="K1" s="741"/>
    </row>
    <row r="2" spans="1:14" ht="38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8.25" customHeight="1">
      <c r="A3" s="21">
        <v>1</v>
      </c>
      <c r="B3" s="11" t="s">
        <v>78</v>
      </c>
      <c r="C3" s="11" t="s">
        <v>79</v>
      </c>
      <c r="D3" s="38" t="s">
        <v>80</v>
      </c>
      <c r="E3" s="11">
        <v>3</v>
      </c>
      <c r="F3" s="11">
        <v>1</v>
      </c>
      <c r="G3" s="11" t="s">
        <v>21</v>
      </c>
      <c r="H3" s="11" t="s">
        <v>81</v>
      </c>
      <c r="I3" s="20">
        <v>42847</v>
      </c>
      <c r="J3" s="11" t="s">
        <v>82</v>
      </c>
      <c r="K3" s="21"/>
      <c r="M3" s="36" t="s">
        <v>17</v>
      </c>
      <c r="N3" s="36">
        <f>N2-N14</f>
        <v>11</v>
      </c>
    </row>
    <row r="4" spans="1:14" ht="57.75" customHeight="1">
      <c r="A4" s="14">
        <v>2</v>
      </c>
      <c r="B4" s="15" t="s">
        <v>18</v>
      </c>
      <c r="C4" s="15" t="s">
        <v>83</v>
      </c>
      <c r="D4" s="39" t="s">
        <v>84</v>
      </c>
      <c r="E4" s="15">
        <v>5</v>
      </c>
      <c r="F4" s="15">
        <v>2</v>
      </c>
      <c r="G4" s="15" t="s">
        <v>35</v>
      </c>
      <c r="H4" s="15" t="s">
        <v>81</v>
      </c>
      <c r="I4" s="17">
        <v>42847</v>
      </c>
      <c r="J4" s="15" t="s">
        <v>85</v>
      </c>
      <c r="K4" s="37" t="s">
        <v>86</v>
      </c>
      <c r="M4" t="s">
        <v>23</v>
      </c>
      <c r="N4">
        <f>SUMIFS(E:E,G:G,"CTT")</f>
        <v>14</v>
      </c>
    </row>
    <row r="5" spans="1:14" ht="38.25" customHeight="1">
      <c r="A5" s="21">
        <v>3</v>
      </c>
      <c r="B5" s="15" t="s">
        <v>87</v>
      </c>
      <c r="C5" s="15" t="s">
        <v>88</v>
      </c>
      <c r="D5" s="16" t="s">
        <v>89</v>
      </c>
      <c r="E5" s="15">
        <v>3</v>
      </c>
      <c r="F5" s="15">
        <v>1</v>
      </c>
      <c r="G5" s="15" t="s">
        <v>35</v>
      </c>
      <c r="H5" s="15" t="s">
        <v>81</v>
      </c>
      <c r="I5" s="17">
        <v>42847</v>
      </c>
      <c r="J5" s="15" t="s">
        <v>90</v>
      </c>
      <c r="K5" s="40" t="s">
        <v>91</v>
      </c>
      <c r="M5" t="s">
        <v>27</v>
      </c>
      <c r="N5">
        <f>SUMIFS(E:E,G:G,"FLU")</f>
        <v>30</v>
      </c>
    </row>
    <row r="6" spans="1:14" ht="38.25" customHeight="1">
      <c r="A6" s="14">
        <v>4</v>
      </c>
      <c r="B6" s="15" t="s">
        <v>18</v>
      </c>
      <c r="C6" s="11" t="s">
        <v>92</v>
      </c>
      <c r="D6" s="19" t="s">
        <v>93</v>
      </c>
      <c r="E6" s="11">
        <v>3</v>
      </c>
      <c r="F6" s="11">
        <v>1</v>
      </c>
      <c r="G6" s="11" t="s">
        <v>35</v>
      </c>
      <c r="H6" s="11" t="s">
        <v>81</v>
      </c>
      <c r="I6" s="20">
        <v>42847</v>
      </c>
      <c r="J6" s="11" t="s">
        <v>94</v>
      </c>
      <c r="K6" s="41" t="s">
        <v>95</v>
      </c>
      <c r="M6" t="s">
        <v>31</v>
      </c>
      <c r="N6">
        <f>SUMIFS(E:E,G:G,"JCC")</f>
        <v>0</v>
      </c>
    </row>
    <row r="7" spans="1:14" ht="38.25" customHeight="1">
      <c r="A7" s="21">
        <v>5</v>
      </c>
      <c r="B7" s="15" t="s">
        <v>96</v>
      </c>
      <c r="C7" s="15" t="s">
        <v>97</v>
      </c>
      <c r="D7" s="16" t="s">
        <v>98</v>
      </c>
      <c r="E7" s="15">
        <v>2</v>
      </c>
      <c r="F7" s="15">
        <v>1</v>
      </c>
      <c r="G7" s="15" t="s">
        <v>35</v>
      </c>
      <c r="H7" s="15" t="s">
        <v>81</v>
      </c>
      <c r="I7" s="17">
        <v>42847</v>
      </c>
      <c r="J7" s="15" t="s">
        <v>99</v>
      </c>
      <c r="K7" s="42" t="s">
        <v>100</v>
      </c>
      <c r="M7" t="s">
        <v>36</v>
      </c>
      <c r="N7">
        <f>SUMIFS(E:E,G:G,"EDI")</f>
        <v>0</v>
      </c>
    </row>
    <row r="8" spans="1:14" ht="38.25" customHeight="1">
      <c r="A8" s="14">
        <v>6</v>
      </c>
      <c r="B8" s="11" t="s">
        <v>101</v>
      </c>
      <c r="C8" s="11" t="s">
        <v>102</v>
      </c>
      <c r="D8" s="19" t="s">
        <v>103</v>
      </c>
      <c r="E8" s="11">
        <v>2</v>
      </c>
      <c r="F8" s="11">
        <v>1</v>
      </c>
      <c r="G8" s="11" t="s">
        <v>21</v>
      </c>
      <c r="H8" s="11" t="s">
        <v>81</v>
      </c>
      <c r="I8" s="20">
        <v>42847</v>
      </c>
      <c r="J8" s="11" t="s">
        <v>104</v>
      </c>
      <c r="K8" s="41" t="s">
        <v>105</v>
      </c>
      <c r="M8" t="s">
        <v>39</v>
      </c>
      <c r="N8">
        <f>SUMIFS(E:E,G:G,"par")</f>
        <v>0</v>
      </c>
    </row>
    <row r="9" spans="1:14" ht="38.25" customHeight="1">
      <c r="A9" s="21">
        <v>7</v>
      </c>
      <c r="B9" s="11" t="s">
        <v>106</v>
      </c>
      <c r="C9" s="11" t="s">
        <v>107</v>
      </c>
      <c r="D9" s="19" t="s">
        <v>108</v>
      </c>
      <c r="E9" s="11">
        <v>5</v>
      </c>
      <c r="F9" s="11">
        <v>2</v>
      </c>
      <c r="G9" s="11" t="s">
        <v>35</v>
      </c>
      <c r="H9" s="11" t="s">
        <v>81</v>
      </c>
      <c r="I9" s="20">
        <v>42847</v>
      </c>
      <c r="J9" s="11" t="s">
        <v>109</v>
      </c>
      <c r="K9" s="40" t="s">
        <v>110</v>
      </c>
      <c r="M9" t="s">
        <v>40</v>
      </c>
      <c r="N9">
        <f>SUMIFS(E:E,G:G,"phi")</f>
        <v>0</v>
      </c>
    </row>
    <row r="10" spans="1:14" ht="38.25" customHeight="1">
      <c r="A10" s="14">
        <v>8</v>
      </c>
      <c r="B10" s="15" t="s">
        <v>24</v>
      </c>
      <c r="C10" s="15" t="s">
        <v>111</v>
      </c>
      <c r="D10" s="16" t="s">
        <v>112</v>
      </c>
      <c r="E10" s="15">
        <v>2</v>
      </c>
      <c r="F10" s="15">
        <v>1</v>
      </c>
      <c r="G10" s="14" t="s">
        <v>35</v>
      </c>
      <c r="H10" s="15" t="s">
        <v>81</v>
      </c>
      <c r="I10" s="17">
        <v>42847</v>
      </c>
      <c r="J10" s="15" t="s">
        <v>113</v>
      </c>
      <c r="K10" s="14"/>
      <c r="M10" t="s">
        <v>41</v>
      </c>
      <c r="N10">
        <f>SUMIFS(E:E,G:G,"BRK")</f>
        <v>0</v>
      </c>
    </row>
    <row r="11" spans="1:14" ht="38.25" customHeight="1">
      <c r="A11" s="21">
        <v>9</v>
      </c>
      <c r="B11" s="15" t="s">
        <v>24</v>
      </c>
      <c r="C11" s="15" t="s">
        <v>114</v>
      </c>
      <c r="D11" s="16" t="s">
        <v>115</v>
      </c>
      <c r="E11" s="15">
        <v>6</v>
      </c>
      <c r="F11" s="15">
        <v>2</v>
      </c>
      <c r="G11" s="14" t="s">
        <v>21</v>
      </c>
      <c r="H11" s="15" t="s">
        <v>81</v>
      </c>
      <c r="I11" s="17">
        <v>42847</v>
      </c>
      <c r="J11" s="15" t="s">
        <v>116</v>
      </c>
      <c r="K11" s="14" t="s">
        <v>117</v>
      </c>
      <c r="M11" s="29" t="s">
        <v>43</v>
      </c>
      <c r="N11" s="29">
        <f>SUMIFS(E:E,G:G,"SPC")</f>
        <v>0</v>
      </c>
    </row>
    <row r="12" spans="1:14" ht="38.25" customHeight="1">
      <c r="A12" s="14">
        <v>10</v>
      </c>
      <c r="B12" s="11" t="s">
        <v>24</v>
      </c>
      <c r="C12" s="11" t="s">
        <v>118</v>
      </c>
      <c r="D12" s="19" t="s">
        <v>119</v>
      </c>
      <c r="E12" s="11">
        <v>3</v>
      </c>
      <c r="F12" s="11">
        <v>1</v>
      </c>
      <c r="G12" s="11" t="s">
        <v>21</v>
      </c>
      <c r="H12" s="15" t="s">
        <v>81</v>
      </c>
      <c r="I12" s="17">
        <v>42847</v>
      </c>
      <c r="J12" s="11" t="s">
        <v>120</v>
      </c>
      <c r="K12" s="11"/>
      <c r="M12" s="30" t="s">
        <v>47</v>
      </c>
      <c r="N12" s="30">
        <f>SUMIFS(E:E,G:G,"H")</f>
        <v>0</v>
      </c>
    </row>
    <row r="13" spans="1:14" ht="38.25" customHeight="1">
      <c r="A13" s="21">
        <v>11</v>
      </c>
      <c r="B13" s="15" t="s">
        <v>121</v>
      </c>
      <c r="C13" s="15" t="s">
        <v>122</v>
      </c>
      <c r="D13" s="16" t="s">
        <v>123</v>
      </c>
      <c r="E13" s="15">
        <v>4</v>
      </c>
      <c r="F13" s="15">
        <v>1</v>
      </c>
      <c r="G13" s="15" t="s">
        <v>35</v>
      </c>
      <c r="H13" s="15" t="s">
        <v>81</v>
      </c>
      <c r="I13" s="17">
        <v>42847</v>
      </c>
      <c r="J13" s="11" t="s">
        <v>124</v>
      </c>
      <c r="K13" s="11" t="s">
        <v>125</v>
      </c>
      <c r="M13" s="30"/>
      <c r="N13" s="30"/>
    </row>
    <row r="14" spans="1:14" ht="38.25" customHeight="1">
      <c r="A14" s="14">
        <v>12</v>
      </c>
      <c r="B14" s="11" t="s">
        <v>51</v>
      </c>
      <c r="C14" s="11" t="s">
        <v>126</v>
      </c>
      <c r="D14" s="19" t="s">
        <v>127</v>
      </c>
      <c r="E14" s="11">
        <v>2</v>
      </c>
      <c r="F14" s="11">
        <v>1</v>
      </c>
      <c r="G14" s="11" t="s">
        <v>35</v>
      </c>
      <c r="H14" s="11" t="s">
        <v>81</v>
      </c>
      <c r="I14" s="20">
        <v>42847</v>
      </c>
      <c r="J14" s="11" t="s">
        <v>128</v>
      </c>
      <c r="K14" s="11" t="s">
        <v>129</v>
      </c>
      <c r="M14" s="31" t="s">
        <v>48</v>
      </c>
      <c r="N14" s="31">
        <f>SUM(M4:N12)</f>
        <v>44</v>
      </c>
    </row>
    <row r="15" spans="1:14" ht="38.25" customHeight="1">
      <c r="A15" s="21">
        <v>13</v>
      </c>
      <c r="B15" s="11" t="s">
        <v>24</v>
      </c>
      <c r="C15" s="11" t="s">
        <v>130</v>
      </c>
      <c r="D15" s="19" t="s">
        <v>131</v>
      </c>
      <c r="E15" s="11">
        <v>2</v>
      </c>
      <c r="F15" s="11">
        <v>1</v>
      </c>
      <c r="G15" s="11" t="s">
        <v>35</v>
      </c>
      <c r="H15" s="15" t="s">
        <v>81</v>
      </c>
      <c r="I15" s="17">
        <v>42847</v>
      </c>
      <c r="J15" s="11" t="s">
        <v>132</v>
      </c>
      <c r="K15" s="21"/>
    </row>
    <row r="16" spans="1:14" ht="38.25" customHeight="1">
      <c r="A16" s="14">
        <v>14</v>
      </c>
      <c r="B16" s="15" t="s">
        <v>133</v>
      </c>
      <c r="C16" s="15" t="s">
        <v>134</v>
      </c>
      <c r="D16" s="16" t="s">
        <v>135</v>
      </c>
      <c r="E16" s="15">
        <v>2</v>
      </c>
      <c r="F16" s="15">
        <v>1</v>
      </c>
      <c r="G16" s="15" t="s">
        <v>35</v>
      </c>
      <c r="H16" s="15" t="s">
        <v>81</v>
      </c>
      <c r="I16" s="17">
        <v>42847</v>
      </c>
      <c r="J16" s="15" t="s">
        <v>136</v>
      </c>
      <c r="K16" s="15" t="s">
        <v>137</v>
      </c>
      <c r="M16" s="33"/>
    </row>
    <row r="17" spans="1:11" ht="38.25" customHeight="1">
      <c r="A17" s="21"/>
      <c r="B17" s="11"/>
      <c r="C17" s="11"/>
      <c r="D17" s="19"/>
      <c r="E17" s="11"/>
      <c r="F17" s="11"/>
      <c r="G17" s="11"/>
      <c r="H17" s="11"/>
      <c r="I17" s="11"/>
      <c r="J17" s="11"/>
      <c r="K17" s="21"/>
    </row>
    <row r="18" spans="1:11" ht="38.25" customHeight="1">
      <c r="A18" s="21"/>
      <c r="B18" s="11"/>
      <c r="C18" s="11"/>
      <c r="D18" s="19"/>
      <c r="E18" s="11"/>
      <c r="F18" s="11"/>
      <c r="G18" s="11"/>
      <c r="H18" s="11"/>
      <c r="I18" s="11"/>
      <c r="J18" s="11"/>
      <c r="K18" s="21"/>
    </row>
    <row r="19" spans="1:11" ht="38.25" customHeight="1">
      <c r="A19" s="14"/>
      <c r="B19" s="15"/>
      <c r="C19" s="15"/>
      <c r="D19" s="16"/>
      <c r="E19" s="15"/>
      <c r="F19" s="15"/>
      <c r="G19" s="14"/>
      <c r="H19" s="15"/>
      <c r="I19" s="15"/>
      <c r="J19" s="15"/>
      <c r="K19" s="14"/>
    </row>
    <row r="20" spans="1:11" ht="38.25" customHeight="1">
      <c r="A20" s="14"/>
      <c r="B20" s="15"/>
      <c r="C20" s="15"/>
      <c r="D20" s="16"/>
      <c r="E20" s="15"/>
      <c r="F20" s="15"/>
      <c r="G20" s="15"/>
      <c r="H20" s="15"/>
      <c r="I20" s="17"/>
      <c r="J20" s="17"/>
      <c r="K20" s="14"/>
    </row>
    <row r="21" spans="1:11" ht="38.25" customHeight="1">
      <c r="A21" s="14"/>
      <c r="B21" s="15"/>
      <c r="C21" s="15"/>
      <c r="D21" s="16"/>
      <c r="E21" s="34">
        <f>SUM(E3:E20)</f>
        <v>44</v>
      </c>
      <c r="F21" s="34">
        <f>SUM(F3:F20)</f>
        <v>17</v>
      </c>
      <c r="G21" s="15"/>
      <c r="H21" s="15"/>
      <c r="I21" s="17"/>
      <c r="J21" s="17"/>
      <c r="K21" s="14"/>
    </row>
    <row r="22" spans="1:11" ht="38.25" customHeight="1">
      <c r="A22" s="14"/>
      <c r="B22" s="15"/>
      <c r="C22" s="15"/>
      <c r="D22" s="16"/>
      <c r="E22" s="15"/>
      <c r="F22" s="15"/>
      <c r="G22" s="14"/>
      <c r="H22" s="15"/>
      <c r="I22" s="15"/>
      <c r="J22" s="15"/>
      <c r="K22" s="14"/>
    </row>
  </sheetData>
  <customSheetViews>
    <customSheetView guid="{8703E168-20B9-AD4D-881A-BB43946825F8}" scale="80" topLeftCell="A4">
      <selection activeCell="J12" sqref="J12"/>
    </customSheetView>
    <customSheetView guid="{563806AE-BAC4-4D25-98EB-3763E1252E7F}" scale="80">
      <selection activeCell="J12" sqref="J12"/>
    </customSheetView>
    <customSheetView guid="{183A18A5-C778-41BC-8225-F805FB933026}" scale="80">
      <selection activeCell="J12" sqref="J12"/>
    </customSheetView>
    <customSheetView guid="{610342A9-4DCD-41A6-99B1-44368F67CD51}" scale="80">
      <selection activeCell="J12" sqref="J12"/>
    </customSheetView>
  </customSheetViews>
  <mergeCells count="2">
    <mergeCell ref="A1:F1"/>
    <mergeCell ref="G1:K1"/>
  </mergeCell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0" zoomScale="80" zoomScaleNormal="80" zoomScalePageLayoutView="80" workbookViewId="0">
      <selection activeCell="D29" sqref="D29"/>
    </sheetView>
  </sheetViews>
  <sheetFormatPr baseColWidth="10" defaultColWidth="8.83203125" defaultRowHeight="36.75" customHeight="1" x14ac:dyDescent="0"/>
  <cols>
    <col min="1" max="1" width="14.6640625" customWidth="1"/>
    <col min="2" max="2" width="29" customWidth="1"/>
    <col min="3" max="3" width="33.5" customWidth="1"/>
    <col min="4" max="4" width="38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5" customWidth="1"/>
    <col min="13" max="13" width="18.1640625" customWidth="1"/>
  </cols>
  <sheetData>
    <row r="1" spans="1:14" ht="36.75" customHeight="1" thickBot="1">
      <c r="A1" s="746" t="s">
        <v>49</v>
      </c>
      <c r="B1" s="747"/>
      <c r="C1" s="747"/>
      <c r="D1" s="747"/>
      <c r="E1" s="747"/>
      <c r="F1" s="747"/>
      <c r="G1" s="747" t="s">
        <v>138</v>
      </c>
      <c r="H1" s="747"/>
      <c r="I1" s="747"/>
      <c r="J1" s="748"/>
      <c r="K1" s="749"/>
    </row>
    <row r="2" spans="1:14" ht="36.75" customHeight="1" thickBot="1">
      <c r="A2" s="88" t="s">
        <v>2</v>
      </c>
      <c r="B2" s="89" t="s">
        <v>3</v>
      </c>
      <c r="C2" s="89" t="s">
        <v>4</v>
      </c>
      <c r="D2" s="90" t="s">
        <v>5</v>
      </c>
      <c r="E2" s="89" t="s">
        <v>6</v>
      </c>
      <c r="F2" s="89" t="s">
        <v>7</v>
      </c>
      <c r="G2" s="89" t="s">
        <v>8</v>
      </c>
      <c r="H2" s="89" t="s">
        <v>9</v>
      </c>
      <c r="I2" s="89" t="s">
        <v>10</v>
      </c>
      <c r="J2" s="89" t="s">
        <v>11</v>
      </c>
      <c r="K2" s="91" t="s">
        <v>12</v>
      </c>
      <c r="M2" s="5" t="s">
        <v>13</v>
      </c>
      <c r="N2" s="5">
        <v>56</v>
      </c>
    </row>
    <row r="3" spans="1:14" ht="36.75" customHeight="1">
      <c r="A3" s="6">
        <v>56</v>
      </c>
      <c r="B3" s="6" t="s">
        <v>139</v>
      </c>
      <c r="C3" s="6"/>
      <c r="D3" s="27"/>
      <c r="E3" s="6"/>
      <c r="F3" s="6"/>
      <c r="G3" s="6"/>
      <c r="H3" s="6"/>
      <c r="I3" s="6"/>
      <c r="J3" s="6"/>
      <c r="K3" s="6"/>
      <c r="M3" s="36" t="s">
        <v>17</v>
      </c>
      <c r="N3" s="36">
        <f>N2-N14</f>
        <v>1</v>
      </c>
    </row>
    <row r="4" spans="1:14" ht="36.75" customHeight="1">
      <c r="A4" s="21">
        <v>1</v>
      </c>
      <c r="B4" s="11" t="s">
        <v>78</v>
      </c>
      <c r="C4" s="94" t="s">
        <v>140</v>
      </c>
      <c r="D4" s="98" t="s">
        <v>141</v>
      </c>
      <c r="E4" s="11">
        <v>3</v>
      </c>
      <c r="F4" s="11">
        <v>1</v>
      </c>
      <c r="G4" s="11" t="s">
        <v>35</v>
      </c>
      <c r="H4" s="11" t="s">
        <v>142</v>
      </c>
      <c r="I4" s="20">
        <v>42847</v>
      </c>
      <c r="J4" s="11" t="s">
        <v>82</v>
      </c>
      <c r="K4" s="21" t="s">
        <v>143</v>
      </c>
      <c r="M4" t="s">
        <v>23</v>
      </c>
      <c r="N4">
        <f>SUMIFS(E:E,G:G,"CTT")</f>
        <v>30</v>
      </c>
    </row>
    <row r="5" spans="1:14" ht="36.75" customHeight="1">
      <c r="A5" s="14">
        <v>2</v>
      </c>
      <c r="B5" s="15" t="s">
        <v>78</v>
      </c>
      <c r="C5" s="74" t="s">
        <v>144</v>
      </c>
      <c r="D5" s="75" t="s">
        <v>145</v>
      </c>
      <c r="E5" s="15">
        <v>4</v>
      </c>
      <c r="F5" s="15">
        <v>1</v>
      </c>
      <c r="G5" s="14" t="s">
        <v>35</v>
      </c>
      <c r="H5" s="15" t="s">
        <v>142</v>
      </c>
      <c r="I5" s="17">
        <v>42847</v>
      </c>
      <c r="J5" s="15" t="s">
        <v>82</v>
      </c>
      <c r="K5" s="14"/>
      <c r="M5" t="s">
        <v>27</v>
      </c>
      <c r="N5">
        <f>SUMIFS(E:E,G:G,"FLU")</f>
        <v>24</v>
      </c>
    </row>
    <row r="6" spans="1:14" ht="36.75" customHeight="1">
      <c r="A6" s="21">
        <v>3</v>
      </c>
      <c r="B6" s="15" t="s">
        <v>78</v>
      </c>
      <c r="C6" s="74" t="s">
        <v>146</v>
      </c>
      <c r="D6" s="85" t="s">
        <v>147</v>
      </c>
      <c r="E6" s="15">
        <v>2</v>
      </c>
      <c r="F6" s="15">
        <v>1</v>
      </c>
      <c r="G6" s="44" t="s">
        <v>35</v>
      </c>
      <c r="H6" s="15" t="s">
        <v>142</v>
      </c>
      <c r="I6" s="17">
        <v>42847</v>
      </c>
      <c r="J6" s="15" t="s">
        <v>82</v>
      </c>
      <c r="K6" s="14"/>
      <c r="M6" t="s">
        <v>31</v>
      </c>
      <c r="N6">
        <f>SUMIFS(E:E,G:G,"JCC")</f>
        <v>0</v>
      </c>
    </row>
    <row r="7" spans="1:14" ht="36.75" customHeight="1">
      <c r="A7" s="45" t="s">
        <v>148</v>
      </c>
      <c r="B7" s="46" t="s">
        <v>149</v>
      </c>
      <c r="C7" s="74" t="s">
        <v>150</v>
      </c>
      <c r="D7" s="75" t="s">
        <v>151</v>
      </c>
      <c r="E7" s="15">
        <v>1</v>
      </c>
      <c r="F7" s="15">
        <v>1</v>
      </c>
      <c r="G7" s="15" t="s">
        <v>152</v>
      </c>
      <c r="H7" s="11" t="s">
        <v>142</v>
      </c>
      <c r="I7" s="20">
        <v>42847</v>
      </c>
      <c r="J7" s="15" t="s">
        <v>153</v>
      </c>
      <c r="K7" s="14"/>
      <c r="M7" t="s">
        <v>36</v>
      </c>
      <c r="N7">
        <f>SUMIFS(E:E,G:G,"EDI")</f>
        <v>0</v>
      </c>
    </row>
    <row r="8" spans="1:14" ht="36.75" customHeight="1">
      <c r="A8" s="45" t="s">
        <v>154</v>
      </c>
      <c r="B8" s="46" t="s">
        <v>149</v>
      </c>
      <c r="C8" s="74" t="s">
        <v>150</v>
      </c>
      <c r="D8" s="75" t="s">
        <v>151</v>
      </c>
      <c r="E8" s="11">
        <v>1</v>
      </c>
      <c r="F8" s="11">
        <v>0</v>
      </c>
      <c r="G8" s="11" t="s">
        <v>35</v>
      </c>
      <c r="H8" s="11" t="s">
        <v>142</v>
      </c>
      <c r="I8" s="20">
        <v>42847</v>
      </c>
      <c r="J8" s="11"/>
      <c r="K8" s="21" t="s">
        <v>155</v>
      </c>
      <c r="M8" t="s">
        <v>39</v>
      </c>
      <c r="N8">
        <f>SUMIFS(E:E,G:G,"par")</f>
        <v>1</v>
      </c>
    </row>
    <row r="9" spans="1:14" ht="36.75" customHeight="1">
      <c r="A9" s="21">
        <v>5</v>
      </c>
      <c r="B9" s="11" t="s">
        <v>78</v>
      </c>
      <c r="C9" s="74" t="s">
        <v>156</v>
      </c>
      <c r="D9" s="75" t="s">
        <v>157</v>
      </c>
      <c r="E9" s="15">
        <v>3</v>
      </c>
      <c r="F9" s="15">
        <v>1</v>
      </c>
      <c r="G9" s="15" t="s">
        <v>35</v>
      </c>
      <c r="H9" s="11" t="s">
        <v>142</v>
      </c>
      <c r="I9" s="20">
        <v>42847</v>
      </c>
      <c r="J9" s="11" t="s">
        <v>82</v>
      </c>
      <c r="K9" s="47"/>
      <c r="M9" t="s">
        <v>40</v>
      </c>
      <c r="N9">
        <f>SUMIFS(E:E,G:G,"phi")</f>
        <v>0</v>
      </c>
    </row>
    <row r="10" spans="1:14" ht="36.75" customHeight="1">
      <c r="A10" s="14">
        <v>6</v>
      </c>
      <c r="B10" s="15" t="s">
        <v>158</v>
      </c>
      <c r="C10" s="94" t="s">
        <v>159</v>
      </c>
      <c r="D10" s="75" t="s">
        <v>160</v>
      </c>
      <c r="E10" s="15">
        <v>2</v>
      </c>
      <c r="F10" s="15">
        <v>1</v>
      </c>
      <c r="G10" s="15" t="s">
        <v>35</v>
      </c>
      <c r="H10" s="15" t="s">
        <v>142</v>
      </c>
      <c r="I10" s="17">
        <v>42847</v>
      </c>
      <c r="J10" s="11" t="s">
        <v>161</v>
      </c>
      <c r="K10" s="41" t="s">
        <v>162</v>
      </c>
      <c r="M10" t="s">
        <v>41</v>
      </c>
      <c r="N10">
        <f>SUMIFS(E:E,G:G,"BRK")</f>
        <v>0</v>
      </c>
    </row>
    <row r="11" spans="1:14" ht="36.75" customHeight="1">
      <c r="A11" s="14">
        <v>7</v>
      </c>
      <c r="B11" s="15" t="s">
        <v>78</v>
      </c>
      <c r="C11" s="74" t="s">
        <v>163</v>
      </c>
      <c r="D11" s="85" t="s">
        <v>164</v>
      </c>
      <c r="E11" s="15">
        <v>1</v>
      </c>
      <c r="F11" s="15">
        <v>1</v>
      </c>
      <c r="G11" s="14" t="s">
        <v>35</v>
      </c>
      <c r="H11" s="15" t="s">
        <v>142</v>
      </c>
      <c r="I11" s="17">
        <v>42847</v>
      </c>
      <c r="J11" s="15" t="s">
        <v>82</v>
      </c>
      <c r="K11" s="14"/>
      <c r="M11" s="29" t="s">
        <v>43</v>
      </c>
      <c r="N11" s="29">
        <f>SUMIFS(E:E,G:G,"SPC")</f>
        <v>0</v>
      </c>
    </row>
    <row r="12" spans="1:14" ht="36.75" customHeight="1">
      <c r="A12" s="48" t="s">
        <v>165</v>
      </c>
      <c r="B12" s="48" t="s">
        <v>78</v>
      </c>
      <c r="C12" s="99" t="s">
        <v>166</v>
      </c>
      <c r="D12" s="85" t="s">
        <v>167</v>
      </c>
      <c r="E12" s="15">
        <v>1</v>
      </c>
      <c r="F12" s="15">
        <v>1</v>
      </c>
      <c r="G12" s="14" t="s">
        <v>21</v>
      </c>
      <c r="H12" s="15" t="s">
        <v>142</v>
      </c>
      <c r="I12" s="17">
        <v>42847</v>
      </c>
      <c r="J12" s="15" t="s">
        <v>82</v>
      </c>
      <c r="K12" s="14" t="s">
        <v>168</v>
      </c>
      <c r="M12" s="30" t="s">
        <v>47</v>
      </c>
      <c r="N12" s="30">
        <f>SUMIFS(E:E,G:G,"H")</f>
        <v>0</v>
      </c>
    </row>
    <row r="13" spans="1:14" ht="36.75" customHeight="1">
      <c r="A13" s="48" t="s">
        <v>169</v>
      </c>
      <c r="B13" s="48" t="s">
        <v>78</v>
      </c>
      <c r="C13" s="99" t="s">
        <v>166</v>
      </c>
      <c r="D13" s="75" t="s">
        <v>170</v>
      </c>
      <c r="E13" s="15">
        <v>1</v>
      </c>
      <c r="F13" s="15">
        <v>0</v>
      </c>
      <c r="G13" s="14" t="s">
        <v>35</v>
      </c>
      <c r="H13" s="15"/>
      <c r="I13" s="17"/>
      <c r="J13" s="15"/>
      <c r="K13" s="21"/>
      <c r="M13" s="30"/>
      <c r="N13" s="30"/>
    </row>
    <row r="14" spans="1:14" ht="36.75" customHeight="1">
      <c r="A14" s="49">
        <v>9</v>
      </c>
      <c r="B14" s="15" t="s">
        <v>24</v>
      </c>
      <c r="C14" s="74" t="s">
        <v>171</v>
      </c>
      <c r="D14" s="75" t="s">
        <v>172</v>
      </c>
      <c r="E14" s="15">
        <v>3</v>
      </c>
      <c r="F14" s="15">
        <v>1</v>
      </c>
      <c r="G14" s="15" t="s">
        <v>21</v>
      </c>
      <c r="H14" s="15" t="s">
        <v>142</v>
      </c>
      <c r="I14" s="17">
        <v>42847</v>
      </c>
      <c r="J14" s="15" t="s">
        <v>173</v>
      </c>
      <c r="K14" s="14"/>
      <c r="M14" s="31" t="s">
        <v>48</v>
      </c>
      <c r="N14" s="31">
        <f>SUM(M4:N12)</f>
        <v>55</v>
      </c>
    </row>
    <row r="15" spans="1:14" ht="36.75" customHeight="1">
      <c r="A15" s="50">
        <v>10</v>
      </c>
      <c r="B15" s="15" t="s">
        <v>24</v>
      </c>
      <c r="C15" s="74" t="s">
        <v>174</v>
      </c>
      <c r="D15" s="75" t="s">
        <v>175</v>
      </c>
      <c r="E15" s="15">
        <v>1</v>
      </c>
      <c r="F15" s="15">
        <v>1</v>
      </c>
      <c r="G15" s="15" t="s">
        <v>21</v>
      </c>
      <c r="H15" s="15" t="s">
        <v>142</v>
      </c>
      <c r="I15" s="17">
        <v>42847</v>
      </c>
      <c r="J15" s="17" t="s">
        <v>176</v>
      </c>
      <c r="K15" s="14" t="s">
        <v>177</v>
      </c>
    </row>
    <row r="16" spans="1:14" ht="36.75" customHeight="1">
      <c r="A16" s="51" t="s">
        <v>178</v>
      </c>
      <c r="B16" s="52" t="s">
        <v>24</v>
      </c>
      <c r="C16" s="100" t="s">
        <v>179</v>
      </c>
      <c r="D16" s="101" t="s">
        <v>180</v>
      </c>
      <c r="E16" s="11">
        <v>3</v>
      </c>
      <c r="F16" s="11">
        <v>1</v>
      </c>
      <c r="G16" s="11" t="s">
        <v>21</v>
      </c>
      <c r="H16" s="11" t="s">
        <v>142</v>
      </c>
      <c r="I16" s="20">
        <v>42847</v>
      </c>
      <c r="J16" s="11" t="s">
        <v>181</v>
      </c>
      <c r="K16" s="21" t="s">
        <v>182</v>
      </c>
      <c r="M16" s="92"/>
    </row>
    <row r="17" spans="1:13" ht="36.75" customHeight="1">
      <c r="A17" s="51" t="s">
        <v>183</v>
      </c>
      <c r="B17" s="52" t="s">
        <v>24</v>
      </c>
      <c r="C17" s="100" t="s">
        <v>184</v>
      </c>
      <c r="D17" s="101" t="s">
        <v>185</v>
      </c>
      <c r="E17" s="11">
        <v>3</v>
      </c>
      <c r="F17" s="11">
        <v>1</v>
      </c>
      <c r="G17" s="11" t="s">
        <v>21</v>
      </c>
      <c r="H17" s="11" t="s">
        <v>142</v>
      </c>
      <c r="I17" s="20">
        <v>42847</v>
      </c>
      <c r="J17" s="11" t="s">
        <v>186</v>
      </c>
      <c r="K17" s="21"/>
      <c r="M17" s="92"/>
    </row>
    <row r="18" spans="1:13" ht="36.75" customHeight="1">
      <c r="A18" s="50">
        <v>13</v>
      </c>
      <c r="B18" s="53" t="s">
        <v>24</v>
      </c>
      <c r="C18" s="53" t="s">
        <v>187</v>
      </c>
      <c r="D18" s="55" t="s">
        <v>188</v>
      </c>
      <c r="E18" s="53">
        <v>4</v>
      </c>
      <c r="F18" s="53">
        <v>1</v>
      </c>
      <c r="G18" s="49" t="s">
        <v>21</v>
      </c>
      <c r="H18" s="53" t="s">
        <v>142</v>
      </c>
      <c r="I18" s="56">
        <v>42847</v>
      </c>
      <c r="J18" s="53" t="s">
        <v>189</v>
      </c>
      <c r="K18" s="49"/>
      <c r="M18" s="92"/>
    </row>
    <row r="19" spans="1:13" ht="36.75" customHeight="1">
      <c r="A19" s="57">
        <v>14</v>
      </c>
      <c r="B19" s="58" t="s">
        <v>28</v>
      </c>
      <c r="C19" s="58" t="s">
        <v>190</v>
      </c>
      <c r="D19" s="60" t="s">
        <v>191</v>
      </c>
      <c r="E19" s="58">
        <v>3</v>
      </c>
      <c r="F19" s="58">
        <v>1</v>
      </c>
      <c r="G19" s="58" t="s">
        <v>21</v>
      </c>
      <c r="H19" s="58" t="s">
        <v>142</v>
      </c>
      <c r="I19" s="61">
        <v>42847</v>
      </c>
      <c r="J19" s="58" t="s">
        <v>192</v>
      </c>
      <c r="K19" s="727" t="s">
        <v>1004</v>
      </c>
      <c r="M19" s="92"/>
    </row>
    <row r="20" spans="1:13" ht="36.75" customHeight="1">
      <c r="A20" s="62">
        <v>15</v>
      </c>
      <c r="B20" s="63" t="s">
        <v>78</v>
      </c>
      <c r="C20" s="63" t="s">
        <v>193</v>
      </c>
      <c r="D20" s="55" t="s">
        <v>194</v>
      </c>
      <c r="E20" s="53">
        <v>2</v>
      </c>
      <c r="F20" s="53">
        <v>1</v>
      </c>
      <c r="G20" s="53" t="s">
        <v>21</v>
      </c>
      <c r="H20" s="53" t="s">
        <v>142</v>
      </c>
      <c r="I20" s="56">
        <v>42847</v>
      </c>
      <c r="J20" s="61" t="s">
        <v>82</v>
      </c>
      <c r="K20" s="53" t="s">
        <v>195</v>
      </c>
      <c r="M20" s="92"/>
    </row>
    <row r="21" spans="1:13" ht="36.75" customHeight="1">
      <c r="A21" s="49">
        <v>16</v>
      </c>
      <c r="B21" s="58" t="s">
        <v>78</v>
      </c>
      <c r="C21" s="58" t="s">
        <v>196</v>
      </c>
      <c r="D21" s="64" t="s">
        <v>197</v>
      </c>
      <c r="E21" s="58">
        <v>7</v>
      </c>
      <c r="F21" s="58">
        <v>2</v>
      </c>
      <c r="G21" s="58" t="s">
        <v>21</v>
      </c>
      <c r="H21" s="58" t="s">
        <v>142</v>
      </c>
      <c r="I21" s="61">
        <v>42847</v>
      </c>
      <c r="J21" s="61" t="s">
        <v>82</v>
      </c>
      <c r="K21" s="50"/>
      <c r="M21" s="92"/>
    </row>
    <row r="22" spans="1:13" ht="36.75" customHeight="1">
      <c r="A22" s="62">
        <v>17</v>
      </c>
      <c r="B22" s="53" t="s">
        <v>24</v>
      </c>
      <c r="C22" s="53" t="s">
        <v>198</v>
      </c>
      <c r="D22" s="55" t="s">
        <v>199</v>
      </c>
      <c r="E22" s="53">
        <v>2</v>
      </c>
      <c r="F22" s="53">
        <v>1</v>
      </c>
      <c r="G22" s="53" t="s">
        <v>21</v>
      </c>
      <c r="H22" s="53" t="s">
        <v>142</v>
      </c>
      <c r="I22" s="56">
        <v>42847</v>
      </c>
      <c r="J22" s="56" t="s">
        <v>200</v>
      </c>
      <c r="K22" s="57"/>
      <c r="M22" s="92"/>
    </row>
    <row r="23" spans="1:13" ht="36.75" customHeight="1">
      <c r="A23" s="57">
        <v>18</v>
      </c>
      <c r="B23" s="15" t="s">
        <v>78</v>
      </c>
      <c r="C23" s="74" t="s">
        <v>201</v>
      </c>
      <c r="D23" s="75" t="s">
        <v>202</v>
      </c>
      <c r="E23" s="15">
        <v>3</v>
      </c>
      <c r="F23" s="15">
        <v>1</v>
      </c>
      <c r="G23" s="15" t="s">
        <v>35</v>
      </c>
      <c r="H23" s="15" t="s">
        <v>142</v>
      </c>
      <c r="I23" s="17">
        <v>42847</v>
      </c>
      <c r="J23" s="15" t="s">
        <v>82</v>
      </c>
      <c r="K23" s="11"/>
    </row>
    <row r="24" spans="1:13" ht="36.75" customHeight="1">
      <c r="A24" s="50">
        <v>19</v>
      </c>
      <c r="B24" s="15" t="s">
        <v>78</v>
      </c>
      <c r="C24" s="74" t="s">
        <v>203</v>
      </c>
      <c r="D24" s="75" t="s">
        <v>204</v>
      </c>
      <c r="E24" s="15">
        <v>3</v>
      </c>
      <c r="F24" s="15">
        <v>1</v>
      </c>
      <c r="G24" s="15" t="s">
        <v>35</v>
      </c>
      <c r="H24" s="15" t="s">
        <v>142</v>
      </c>
      <c r="I24" s="17">
        <v>42847</v>
      </c>
      <c r="J24" s="15" t="s">
        <v>82</v>
      </c>
      <c r="K24" s="11"/>
    </row>
    <row r="25" spans="1:13" ht="36.75" customHeight="1">
      <c r="A25" s="57">
        <v>20</v>
      </c>
      <c r="B25" s="15" t="s">
        <v>78</v>
      </c>
      <c r="C25" s="94" t="s">
        <v>205</v>
      </c>
      <c r="D25" s="75" t="s">
        <v>206</v>
      </c>
      <c r="E25" s="15">
        <v>1</v>
      </c>
      <c r="F25" s="15">
        <v>1</v>
      </c>
      <c r="G25" s="15" t="s">
        <v>35</v>
      </c>
      <c r="H25" s="15" t="s">
        <v>142</v>
      </c>
      <c r="I25" s="17">
        <v>42847</v>
      </c>
      <c r="J25" s="15" t="s">
        <v>82</v>
      </c>
      <c r="K25" s="11"/>
    </row>
    <row r="26" spans="1:13" ht="36.75" customHeight="1">
      <c r="A26" s="57"/>
      <c r="B26" s="65" t="s">
        <v>207</v>
      </c>
      <c r="C26" s="66"/>
      <c r="D26" s="67"/>
      <c r="E26" s="65">
        <v>1</v>
      </c>
      <c r="F26" s="65">
        <v>0.01</v>
      </c>
      <c r="G26" s="65" t="s">
        <v>21</v>
      </c>
      <c r="H26" s="65"/>
      <c r="I26" s="68"/>
      <c r="J26" s="68"/>
      <c r="K26" s="65" t="s">
        <v>208</v>
      </c>
    </row>
    <row r="27" spans="1:13" ht="36.75" customHeight="1">
      <c r="A27" s="15"/>
      <c r="B27" s="59"/>
      <c r="C27" s="79"/>
      <c r="D27" s="102"/>
      <c r="E27" s="59"/>
      <c r="F27" s="59"/>
      <c r="G27" s="59"/>
      <c r="H27" s="59"/>
      <c r="I27" s="103"/>
      <c r="J27" s="103"/>
      <c r="K27" s="59"/>
    </row>
    <row r="28" spans="1:13" ht="36.75" customHeight="1">
      <c r="A28" s="11"/>
      <c r="B28" s="11"/>
      <c r="C28" s="11"/>
      <c r="D28" s="19"/>
      <c r="E28" s="69">
        <f>SUM(E4:E27)</f>
        <v>55</v>
      </c>
      <c r="F28" s="70">
        <f>SUM(F4:F27)</f>
        <v>21.01</v>
      </c>
      <c r="G28" s="619" t="s">
        <v>799</v>
      </c>
      <c r="H28" s="11"/>
      <c r="I28" s="20"/>
      <c r="J28" s="11"/>
      <c r="K28" s="11"/>
    </row>
    <row r="29" spans="1:13" ht="36.75" customHeight="1">
      <c r="A29" s="15"/>
      <c r="B29" s="59"/>
      <c r="C29" s="79"/>
      <c r="D29" s="102"/>
      <c r="E29" s="59"/>
      <c r="F29" s="59"/>
      <c r="G29" s="59"/>
      <c r="H29" s="59"/>
      <c r="I29" s="103"/>
      <c r="J29" s="103"/>
      <c r="K29" s="59"/>
    </row>
    <row r="30" spans="1:13" ht="36.75" customHeight="1">
      <c r="A30" s="15"/>
      <c r="B30" s="59"/>
      <c r="C30" s="79"/>
      <c r="D30" s="102"/>
      <c r="E30" s="59"/>
      <c r="F30" s="59"/>
      <c r="G30" s="59"/>
      <c r="H30" s="59"/>
      <c r="I30" s="103"/>
      <c r="J30" s="103"/>
      <c r="K30" s="59"/>
    </row>
  </sheetData>
  <customSheetViews>
    <customSheetView guid="{8703E168-20B9-AD4D-881A-BB43946825F8}" scale="80" topLeftCell="A10">
      <selection activeCell="D29" sqref="D29"/>
      <pageSetup paperSize="9" scale="24" orientation="portrait"/>
    </customSheetView>
    <customSheetView guid="{563806AE-BAC4-4D25-98EB-3763E1252E7F}" scale="80">
      <selection activeCell="K11" sqref="K11"/>
      <pageSetup paperSize="9" scale="24" orientation="portrait"/>
    </customSheetView>
    <customSheetView guid="{183A18A5-C778-41BC-8225-F805FB933026}" scale="80">
      <selection activeCell="K11" sqref="K11"/>
      <pageSetup paperSize="9" scale="24" orientation="portrait"/>
    </customSheetView>
    <customSheetView guid="{610342A9-4DCD-41A6-99B1-44368F67CD51}" scale="80">
      <selection activeCell="K11" sqref="K11"/>
      <pageSetup paperSize="9" scale="24" orientation="portrait"/>
    </customSheetView>
  </customSheetViews>
  <mergeCells count="2">
    <mergeCell ref="A1:F1"/>
    <mergeCell ref="G1:K1"/>
  </mergeCells>
  <phoneticPr fontId="87" type="noConversion"/>
  <pageMargins left="0.7" right="0.7" top="0.75" bottom="0.75" header="0.3" footer="0.3"/>
  <pageSetup paperSize="9" scale="2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zoomScalePageLayoutView="90" workbookViewId="0">
      <selection activeCell="D19" sqref="D19"/>
    </sheetView>
  </sheetViews>
  <sheetFormatPr baseColWidth="10" defaultColWidth="8.83203125" defaultRowHeight="33.75" customHeight="1" x14ac:dyDescent="0"/>
  <cols>
    <col min="2" max="2" width="17.6640625" customWidth="1"/>
    <col min="3" max="3" width="31.6640625" customWidth="1"/>
    <col min="4" max="4" width="38.33203125" customWidth="1"/>
    <col min="5" max="5" width="10.5" customWidth="1"/>
    <col min="6" max="6" width="10.33203125" customWidth="1"/>
    <col min="7" max="7" width="15.1640625" customWidth="1"/>
    <col min="8" max="8" width="12.83203125" customWidth="1"/>
    <col min="9" max="9" width="16" customWidth="1"/>
    <col min="10" max="10" width="15.1640625" customWidth="1"/>
    <col min="11" max="11" width="49.6640625" customWidth="1"/>
    <col min="13" max="13" width="18.1640625" customWidth="1"/>
  </cols>
  <sheetData>
    <row r="1" spans="1:14" ht="40.5" customHeight="1" thickBot="1">
      <c r="A1" s="734" t="s">
        <v>49</v>
      </c>
      <c r="B1" s="735"/>
      <c r="C1" s="735"/>
      <c r="D1" s="735"/>
      <c r="E1" s="735"/>
      <c r="F1" s="735"/>
      <c r="G1" s="735" t="s">
        <v>138</v>
      </c>
      <c r="H1" s="735"/>
      <c r="I1" s="735"/>
      <c r="J1" s="736"/>
      <c r="K1" s="737"/>
    </row>
    <row r="2" spans="1:14" ht="33.75" customHeight="1" thickBot="1">
      <c r="A2" s="88" t="s">
        <v>2</v>
      </c>
      <c r="B2" s="89" t="s">
        <v>3</v>
      </c>
      <c r="C2" s="89" t="s">
        <v>4</v>
      </c>
      <c r="D2" s="90" t="s">
        <v>5</v>
      </c>
      <c r="E2" s="89" t="s">
        <v>6</v>
      </c>
      <c r="F2" s="89" t="s">
        <v>7</v>
      </c>
      <c r="G2" s="89" t="s">
        <v>8</v>
      </c>
      <c r="H2" s="89" t="s">
        <v>9</v>
      </c>
      <c r="I2" s="89" t="s">
        <v>10</v>
      </c>
      <c r="J2" s="89" t="s">
        <v>11</v>
      </c>
      <c r="K2" s="91" t="s">
        <v>12</v>
      </c>
      <c r="M2" s="5" t="s">
        <v>13</v>
      </c>
      <c r="N2" s="5">
        <v>55</v>
      </c>
    </row>
    <row r="3" spans="1:14" ht="33.75" customHeight="1">
      <c r="A3" s="6"/>
      <c r="B3" s="6" t="s">
        <v>209</v>
      </c>
      <c r="C3" s="6"/>
      <c r="D3" s="27"/>
      <c r="E3" s="6"/>
      <c r="F3" s="6"/>
      <c r="G3" s="6"/>
      <c r="H3" s="6"/>
      <c r="I3" s="6"/>
      <c r="J3" s="6"/>
      <c r="K3" s="6"/>
      <c r="M3" s="36" t="s">
        <v>17</v>
      </c>
      <c r="N3" s="36">
        <f>N2-N14</f>
        <v>0</v>
      </c>
    </row>
    <row r="4" spans="1:14" ht="33.75" customHeight="1">
      <c r="A4" s="15">
        <v>1</v>
      </c>
      <c r="B4" s="11" t="s">
        <v>78</v>
      </c>
      <c r="C4" s="94" t="s">
        <v>210</v>
      </c>
      <c r="D4" s="19" t="s">
        <v>211</v>
      </c>
      <c r="E4" s="11">
        <v>3</v>
      </c>
      <c r="F4" s="11">
        <v>1</v>
      </c>
      <c r="G4" s="11" t="s">
        <v>212</v>
      </c>
      <c r="H4" s="11" t="s">
        <v>142</v>
      </c>
      <c r="I4" s="20">
        <v>42847</v>
      </c>
      <c r="J4" s="71" t="s">
        <v>82</v>
      </c>
      <c r="K4" s="72"/>
      <c r="M4" t="s">
        <v>23</v>
      </c>
      <c r="N4">
        <f>SUMIFS(E:E,G:G,"CTT")</f>
        <v>24</v>
      </c>
    </row>
    <row r="5" spans="1:14" ht="33.75" customHeight="1">
      <c r="A5" s="15">
        <v>2</v>
      </c>
      <c r="B5" s="15" t="s">
        <v>78</v>
      </c>
      <c r="C5" s="74" t="s">
        <v>213</v>
      </c>
      <c r="D5" s="16" t="s">
        <v>214</v>
      </c>
      <c r="E5" s="15">
        <v>4</v>
      </c>
      <c r="F5" s="15">
        <v>1</v>
      </c>
      <c r="G5" s="15" t="s">
        <v>21</v>
      </c>
      <c r="H5" s="15" t="s">
        <v>142</v>
      </c>
      <c r="I5" s="17">
        <v>42847</v>
      </c>
      <c r="J5" s="17" t="s">
        <v>82</v>
      </c>
      <c r="K5" s="14"/>
      <c r="M5" t="s">
        <v>27</v>
      </c>
      <c r="N5">
        <f>SUMIFS(E:E,G:G,"FLU")</f>
        <v>0</v>
      </c>
    </row>
    <row r="6" spans="1:14" ht="33.75" customHeight="1">
      <c r="A6" s="11">
        <v>3</v>
      </c>
      <c r="B6" s="53" t="s">
        <v>78</v>
      </c>
      <c r="C6" s="53" t="s">
        <v>215</v>
      </c>
      <c r="D6" s="73" t="s">
        <v>216</v>
      </c>
      <c r="E6" s="53">
        <v>3</v>
      </c>
      <c r="F6" s="53">
        <v>1</v>
      </c>
      <c r="G6" s="53" t="s">
        <v>21</v>
      </c>
      <c r="H6" s="53" t="s">
        <v>142</v>
      </c>
      <c r="I6" s="56">
        <v>42847</v>
      </c>
      <c r="J6" s="53" t="s">
        <v>82</v>
      </c>
      <c r="K6" s="49"/>
      <c r="M6" t="s">
        <v>31</v>
      </c>
      <c r="N6">
        <f>SUMIFS(E:E,G:G,"JCC")</f>
        <v>28</v>
      </c>
    </row>
    <row r="7" spans="1:14" ht="33.75" customHeight="1">
      <c r="A7" s="15">
        <v>4</v>
      </c>
      <c r="B7" s="74" t="s">
        <v>78</v>
      </c>
      <c r="C7" s="74" t="s">
        <v>217</v>
      </c>
      <c r="D7" s="75" t="s">
        <v>218</v>
      </c>
      <c r="E7" s="74">
        <v>4</v>
      </c>
      <c r="F7" s="74">
        <v>1</v>
      </c>
      <c r="G7" s="76" t="s">
        <v>21</v>
      </c>
      <c r="H7" s="74" t="s">
        <v>142</v>
      </c>
      <c r="I7" s="77">
        <v>42847</v>
      </c>
      <c r="J7" s="74" t="s">
        <v>82</v>
      </c>
      <c r="K7" s="76"/>
      <c r="M7" t="s">
        <v>36</v>
      </c>
      <c r="N7">
        <f>SUMIFS(E:E,G:G,"EDI")</f>
        <v>0</v>
      </c>
    </row>
    <row r="8" spans="1:14" ht="33.75" customHeight="1">
      <c r="A8" s="11">
        <v>5</v>
      </c>
      <c r="B8" s="15" t="s">
        <v>78</v>
      </c>
      <c r="C8" s="74" t="s">
        <v>219</v>
      </c>
      <c r="D8" s="43" t="s">
        <v>220</v>
      </c>
      <c r="E8" s="15">
        <v>2</v>
      </c>
      <c r="F8" s="15">
        <v>1</v>
      </c>
      <c r="G8" s="44" t="s">
        <v>21</v>
      </c>
      <c r="H8" s="15" t="s">
        <v>142</v>
      </c>
      <c r="I8" s="17">
        <v>42847</v>
      </c>
      <c r="J8" s="78" t="s">
        <v>82</v>
      </c>
      <c r="K8" s="44"/>
      <c r="M8" t="s">
        <v>39</v>
      </c>
      <c r="N8">
        <f>SUMIFS(E:E,G:G,"par")</f>
        <v>0</v>
      </c>
    </row>
    <row r="9" spans="1:14" ht="33.75" customHeight="1">
      <c r="A9" s="15">
        <v>6</v>
      </c>
      <c r="B9" s="74" t="s">
        <v>221</v>
      </c>
      <c r="C9" s="74" t="s">
        <v>222</v>
      </c>
      <c r="D9" s="16" t="s">
        <v>223</v>
      </c>
      <c r="E9" s="15">
        <v>3</v>
      </c>
      <c r="F9" s="15">
        <v>1</v>
      </c>
      <c r="G9" s="15" t="s">
        <v>21</v>
      </c>
      <c r="H9" s="15" t="s">
        <v>142</v>
      </c>
      <c r="I9" s="17">
        <v>42847</v>
      </c>
      <c r="J9" s="78" t="s">
        <v>224</v>
      </c>
      <c r="K9" s="14" t="s">
        <v>225</v>
      </c>
      <c r="M9" t="s">
        <v>40</v>
      </c>
      <c r="N9">
        <f>SUMIFS(E:E,G:G,"phi")</f>
        <v>0</v>
      </c>
    </row>
    <row r="10" spans="1:14" ht="33.75" customHeight="1">
      <c r="A10" s="11">
        <v>7</v>
      </c>
      <c r="B10" s="94" t="s">
        <v>24</v>
      </c>
      <c r="C10" s="94" t="s">
        <v>226</v>
      </c>
      <c r="D10" s="19" t="s">
        <v>227</v>
      </c>
      <c r="E10" s="11">
        <v>4</v>
      </c>
      <c r="F10" s="11">
        <v>1</v>
      </c>
      <c r="G10" s="11" t="s">
        <v>21</v>
      </c>
      <c r="H10" s="15" t="s">
        <v>142</v>
      </c>
      <c r="I10" s="17">
        <v>42847</v>
      </c>
      <c r="J10" s="71" t="s">
        <v>228</v>
      </c>
      <c r="K10" s="21"/>
      <c r="M10" t="s">
        <v>41</v>
      </c>
      <c r="N10">
        <f>SUMIFS(E:E,G:G,"BRK")</f>
        <v>3</v>
      </c>
    </row>
    <row r="11" spans="1:14" ht="33.75" customHeight="1">
      <c r="A11" s="15">
        <v>8</v>
      </c>
      <c r="B11" s="11" t="s">
        <v>24</v>
      </c>
      <c r="C11" s="94" t="s">
        <v>229</v>
      </c>
      <c r="D11" s="19" t="s">
        <v>230</v>
      </c>
      <c r="E11" s="11">
        <v>3</v>
      </c>
      <c r="F11" s="11">
        <v>1</v>
      </c>
      <c r="G11" s="11" t="s">
        <v>231</v>
      </c>
      <c r="H11" s="11" t="s">
        <v>142</v>
      </c>
      <c r="I11" s="20">
        <v>42847</v>
      </c>
      <c r="J11" s="71" t="s">
        <v>232</v>
      </c>
      <c r="K11" s="21" t="s">
        <v>233</v>
      </c>
      <c r="M11" s="29" t="s">
        <v>43</v>
      </c>
      <c r="N11" s="29">
        <f>SUMIFS(E:E,G:G,"SPC")</f>
        <v>0</v>
      </c>
    </row>
    <row r="12" spans="1:14" ht="33.75" customHeight="1">
      <c r="A12" s="11">
        <v>9</v>
      </c>
      <c r="B12" s="15" t="s">
        <v>78</v>
      </c>
      <c r="C12" s="96" t="s">
        <v>234</v>
      </c>
      <c r="D12" s="43" t="s">
        <v>235</v>
      </c>
      <c r="E12" s="40">
        <v>24</v>
      </c>
      <c r="F12" s="15">
        <v>8</v>
      </c>
      <c r="G12" s="15" t="s">
        <v>231</v>
      </c>
      <c r="H12" s="15" t="s">
        <v>142</v>
      </c>
      <c r="I12" s="17">
        <v>42847</v>
      </c>
      <c r="J12" s="11" t="s">
        <v>82</v>
      </c>
      <c r="K12" s="11" t="s">
        <v>236</v>
      </c>
      <c r="M12" s="30" t="s">
        <v>47</v>
      </c>
      <c r="N12" s="30">
        <f>SUMIFS(E:E,G:G,"H")</f>
        <v>0</v>
      </c>
    </row>
    <row r="13" spans="1:14" ht="33.75" customHeight="1">
      <c r="A13" s="15">
        <v>10</v>
      </c>
      <c r="B13" s="53" t="s">
        <v>78</v>
      </c>
      <c r="C13" s="53" t="s">
        <v>237</v>
      </c>
      <c r="D13" s="55" t="s">
        <v>238</v>
      </c>
      <c r="E13" s="53">
        <v>1</v>
      </c>
      <c r="F13" s="53">
        <v>1</v>
      </c>
      <c r="G13" s="53" t="s">
        <v>231</v>
      </c>
      <c r="H13" s="53" t="s">
        <v>142</v>
      </c>
      <c r="I13" s="56">
        <v>42847</v>
      </c>
      <c r="J13" s="56" t="s">
        <v>82</v>
      </c>
      <c r="K13" s="72"/>
      <c r="M13" s="30"/>
      <c r="N13" s="30"/>
    </row>
    <row r="14" spans="1:14" ht="33.75" customHeight="1">
      <c r="A14" s="11">
        <v>11</v>
      </c>
      <c r="B14" s="58" t="s">
        <v>78</v>
      </c>
      <c r="C14" s="58" t="s">
        <v>239</v>
      </c>
      <c r="D14" s="60" t="s">
        <v>240</v>
      </c>
      <c r="E14" s="58">
        <v>2</v>
      </c>
      <c r="F14" s="58">
        <v>1</v>
      </c>
      <c r="G14" s="58" t="s">
        <v>21</v>
      </c>
      <c r="H14" s="58" t="s">
        <v>142</v>
      </c>
      <c r="I14" s="61">
        <v>42847</v>
      </c>
      <c r="J14" s="61" t="s">
        <v>82</v>
      </c>
      <c r="K14" s="50"/>
      <c r="M14" s="31" t="s">
        <v>48</v>
      </c>
      <c r="N14" s="31">
        <f>SUM(M4:N12)</f>
        <v>55</v>
      </c>
    </row>
    <row r="15" spans="1:14" ht="44.25" customHeight="1">
      <c r="A15" s="15">
        <v>12</v>
      </c>
      <c r="B15" s="58" t="s">
        <v>28</v>
      </c>
      <c r="C15" s="97" t="s">
        <v>241</v>
      </c>
      <c r="D15" s="60" t="s">
        <v>242</v>
      </c>
      <c r="E15" s="58">
        <v>2</v>
      </c>
      <c r="F15" s="58">
        <v>1</v>
      </c>
      <c r="G15" s="58" t="s">
        <v>21</v>
      </c>
      <c r="H15" s="58" t="s">
        <v>142</v>
      </c>
      <c r="I15" s="61">
        <v>42847</v>
      </c>
      <c r="J15" s="61" t="s">
        <v>243</v>
      </c>
      <c r="K15" s="50"/>
    </row>
    <row r="16" spans="1:14" ht="33.75" customHeight="1">
      <c r="A16" s="21"/>
      <c r="B16" s="11"/>
      <c r="C16" s="11"/>
      <c r="D16" s="19"/>
      <c r="E16" s="69">
        <f>SUM(E4:E15)</f>
        <v>55</v>
      </c>
      <c r="F16" s="80">
        <f>SUM(F4:F15)</f>
        <v>19</v>
      </c>
      <c r="G16" s="619" t="s">
        <v>799</v>
      </c>
      <c r="H16" s="11"/>
      <c r="I16" s="20"/>
      <c r="J16" s="20"/>
      <c r="K16" s="21"/>
      <c r="M16" s="92"/>
    </row>
    <row r="17" spans="1:13" ht="33.75" customHeight="1">
      <c r="A17" s="15"/>
      <c r="B17" s="15"/>
      <c r="C17" s="15"/>
      <c r="D17" s="16"/>
      <c r="E17" s="15"/>
      <c r="F17" s="15"/>
      <c r="G17" s="15"/>
      <c r="H17" s="15"/>
      <c r="I17" s="15"/>
      <c r="J17" s="15"/>
      <c r="K17" s="93"/>
      <c r="M17" s="92"/>
    </row>
    <row r="18" spans="1:13" ht="33.75" customHeight="1">
      <c r="A18" s="21"/>
      <c r="B18" s="11"/>
      <c r="C18" s="11"/>
      <c r="D18" s="19"/>
      <c r="E18" s="11"/>
      <c r="F18" s="11"/>
      <c r="G18" s="11"/>
      <c r="H18" s="11"/>
      <c r="I18" s="11"/>
      <c r="J18" s="11"/>
      <c r="K18" s="21"/>
      <c r="M18" s="92"/>
    </row>
    <row r="19" spans="1:13" ht="33.75" customHeight="1">
      <c r="A19" s="14"/>
      <c r="B19" s="15"/>
      <c r="C19" s="15"/>
      <c r="D19" s="16"/>
      <c r="E19" s="15"/>
      <c r="F19" s="15"/>
      <c r="G19" s="14"/>
      <c r="H19" s="15"/>
      <c r="I19" s="15"/>
      <c r="J19" s="15"/>
      <c r="K19" s="14"/>
      <c r="M19" s="92"/>
    </row>
    <row r="20" spans="1:13" ht="33.75" customHeight="1">
      <c r="A20" s="14"/>
      <c r="B20" s="15"/>
      <c r="C20" s="15"/>
      <c r="D20" s="16"/>
      <c r="E20" s="15"/>
      <c r="F20" s="15"/>
      <c r="G20" s="15"/>
      <c r="H20" s="15"/>
      <c r="I20" s="17"/>
      <c r="J20" s="17"/>
      <c r="K20" s="14"/>
      <c r="M20" s="92"/>
    </row>
    <row r="21" spans="1:13" ht="33.75" customHeight="1">
      <c r="A21" s="14"/>
      <c r="B21" s="15"/>
      <c r="C21" s="15"/>
      <c r="D21" s="16"/>
      <c r="E21" s="15"/>
      <c r="F21" s="15"/>
      <c r="G21" s="15"/>
      <c r="H21" s="15"/>
      <c r="I21" s="17"/>
      <c r="J21" s="17"/>
      <c r="K21" s="14"/>
      <c r="M21" s="92"/>
    </row>
    <row r="22" spans="1:13" ht="33.75" customHeight="1">
      <c r="A22" s="14"/>
      <c r="B22" s="15"/>
      <c r="C22" s="15"/>
      <c r="D22" s="16"/>
      <c r="E22" s="15"/>
      <c r="F22" s="15"/>
      <c r="G22" s="14"/>
      <c r="H22" s="15"/>
      <c r="I22" s="15"/>
      <c r="J22" s="15"/>
      <c r="K22" s="14"/>
      <c r="M22" s="92"/>
    </row>
    <row r="23" spans="1:13" ht="33.75" customHeight="1">
      <c r="A23" s="14"/>
      <c r="B23" s="15"/>
      <c r="C23" s="15"/>
      <c r="D23" s="16"/>
      <c r="E23" s="15"/>
      <c r="F23" s="15"/>
      <c r="G23" s="14"/>
      <c r="H23" s="15"/>
      <c r="I23" s="15"/>
      <c r="J23" s="15"/>
      <c r="K23" s="14"/>
    </row>
    <row r="24" spans="1:13" ht="33.75" customHeight="1">
      <c r="A24" s="14"/>
      <c r="B24" s="15"/>
      <c r="C24" s="15"/>
      <c r="D24" s="16"/>
      <c r="E24" s="15"/>
      <c r="F24" s="15"/>
      <c r="G24" s="14"/>
      <c r="H24" s="15"/>
      <c r="I24" s="15"/>
      <c r="J24" s="15"/>
      <c r="K24" s="14"/>
    </row>
    <row r="25" spans="1:13" ht="33.75" customHeight="1">
      <c r="A25" s="14"/>
      <c r="B25" s="15"/>
      <c r="C25" s="15"/>
      <c r="D25" s="16"/>
      <c r="E25" s="15"/>
      <c r="F25" s="15"/>
      <c r="G25" s="14"/>
      <c r="H25" s="15"/>
      <c r="I25" s="15"/>
      <c r="J25" s="15"/>
      <c r="K25" s="14"/>
    </row>
  </sheetData>
  <customSheetViews>
    <customSheetView guid="{8703E168-20B9-AD4D-881A-BB43946825F8}" scale="90">
      <selection activeCell="D19" sqref="D19"/>
    </customSheetView>
    <customSheetView guid="{563806AE-BAC4-4D25-98EB-3763E1252E7F}" scale="90">
      <selection activeCell="D21" sqref="D21"/>
    </customSheetView>
    <customSheetView guid="{183A18A5-C778-41BC-8225-F805FB933026}" scale="90">
      <selection activeCell="D21" sqref="D21"/>
    </customSheetView>
    <customSheetView guid="{610342A9-4DCD-41A6-99B1-44368F67CD51}" scale="90">
      <selection activeCell="D21" sqref="D21"/>
    </customSheetView>
  </customSheetViews>
  <mergeCells count="2">
    <mergeCell ref="A1:F1"/>
    <mergeCell ref="G1:K1"/>
  </mergeCells>
  <phoneticPr fontId="8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GUIDE</vt:lpstr>
      <vt:lpstr>NY#1</vt:lpstr>
      <vt:lpstr>WP#1</vt:lpstr>
      <vt:lpstr>DC#1</vt:lpstr>
      <vt:lpstr>DC#2</vt:lpstr>
      <vt:lpstr>DS#3</vt:lpstr>
      <vt:lpstr>BO#1</vt:lpstr>
      <vt:lpstr>NF#1</vt:lpstr>
      <vt:lpstr>NF#2</vt:lpstr>
      <vt:lpstr>NF#3</vt:lpstr>
      <vt:lpstr>NT#4</vt:lpstr>
      <vt:lpstr>EDI +BRK LIST </vt:lpstr>
      <vt:lpstr>EC NY上车</vt:lpstr>
      <vt:lpstr>BUS#11 康宁接驳</vt:lpstr>
      <vt:lpstr>美东接驳</vt:lpstr>
    </vt:vector>
  </TitlesOfParts>
  <Company>home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Sean Lu</cp:lastModifiedBy>
  <dcterms:created xsi:type="dcterms:W3CDTF">2017-04-21T20:58:02Z</dcterms:created>
  <dcterms:modified xsi:type="dcterms:W3CDTF">2017-04-21T23:25:43Z</dcterms:modified>
</cp:coreProperties>
</file>