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120" windowWidth="28600" windowHeight="17420" activeTab="12"/>
  </bookViews>
  <sheets>
    <sheet name="GUIDE" sheetId="1" r:id="rId1"/>
    <sheet name="WP#1" sheetId="2" r:id="rId2"/>
    <sheet name="NY#1" sheetId="3" r:id="rId3"/>
    <sheet name="DC#1" sheetId="4" r:id="rId4"/>
    <sheet name="DC#2" sheetId="5" r:id="rId5"/>
    <sheet name="DC#3" sheetId="6" r:id="rId6"/>
    <sheet name="DS#4" sheetId="7" r:id="rId7"/>
    <sheet name="BO#1" sheetId="8" r:id="rId8"/>
    <sheet name="NF#1" sheetId="9" r:id="rId9"/>
    <sheet name="NF#2" sheetId="10" r:id="rId10"/>
    <sheet name="NF#3" sheetId="11" r:id="rId11"/>
    <sheet name="NT#4" sheetId="12" r:id="rId12"/>
    <sheet name="NT#5" sheetId="13" r:id="rId13"/>
    <sheet name="EDI+BRK" sheetId="14" r:id="rId14"/>
    <sheet name="美东接驳" sheetId="15" r:id="rId15"/>
    <sheet name="BUS#13 NY5C" sheetId="16" r:id="rId16"/>
    <sheet name="EC NY上车" sheetId="17" r:id="rId17"/>
  </sheets>
  <definedNames>
    <definedName name="_xlnm.Print_Area" localSheetId="6">'DS#4'!$A$1:$R$20</definedName>
    <definedName name="_xlnm.Print_Area" localSheetId="10">'NF#3'!$A$1:$R$31</definedName>
    <definedName name="_xlnm.Print_Area" localSheetId="11">'NT#4'!$A$1:$T$28</definedName>
    <definedName name="_xlnm.Print_Area" localSheetId="12">'NT#5'!$A$1:$T$30</definedName>
    <definedName name="Z_0ECCCDD2_B7E5_4624_9BBE_CAB2C4A8AAA9_.wvu.PrintArea" localSheetId="6" hidden="1">'DS#4'!$A$1:$R$20</definedName>
    <definedName name="Z_0ECCCDD2_B7E5_4624_9BBE_CAB2C4A8AAA9_.wvu.PrintArea" localSheetId="10" hidden="1">'NF#3'!$A$1:$R$31</definedName>
    <definedName name="Z_0ECCCDD2_B7E5_4624_9BBE_CAB2C4A8AAA9_.wvu.PrintArea" localSheetId="11" hidden="1">'NT#4'!$A$1:$T$28</definedName>
    <definedName name="Z_0ECCCDD2_B7E5_4624_9BBE_CAB2C4A8AAA9_.wvu.PrintArea" localSheetId="12" hidden="1">'NT#5'!$A$1:$T$30</definedName>
    <definedName name="Z_15BEF52F_ECFB_4A90_A370_5760C125246A_.wvu.PrintArea" localSheetId="6" hidden="1">'DS#4'!$A$1:$R$20</definedName>
    <definedName name="Z_15BEF52F_ECFB_4A90_A370_5760C125246A_.wvu.PrintArea" localSheetId="10" hidden="1">'NF#3'!$A$1:$R$31</definedName>
    <definedName name="Z_15BEF52F_ECFB_4A90_A370_5760C125246A_.wvu.PrintArea" localSheetId="11" hidden="1">'NT#4'!$A$1:$T$28</definedName>
    <definedName name="Z_15BEF52F_ECFB_4A90_A370_5760C125246A_.wvu.PrintArea" localSheetId="12" hidden="1">'NT#5'!$A$1:$T$30</definedName>
    <definedName name="Z_4FC7D3AB_A8E7_4F5F_833F_2E5A1E394EBC_.wvu.PrintArea" localSheetId="11" hidden="1">'NT#4'!$A$1:$T$28</definedName>
    <definedName name="Z_4FC7D3AB_A8E7_4F5F_833F_2E5A1E394EBC_.wvu.PrintArea" localSheetId="12" hidden="1">'NT#5'!$A$1:$T$30</definedName>
    <definedName name="Z_5B50883E_796A_415E_88FD_430300D41DBE_.wvu.PrintArea" localSheetId="10" hidden="1">'NF#3'!$A$1:$R$31</definedName>
    <definedName name="Z_78F20EB6_CB58_2649_909D_2749FF99F2B2_.wvu.PrintArea" localSheetId="6" hidden="1">'DS#4'!$A$1:$R$20</definedName>
    <definedName name="Z_78F20EB6_CB58_2649_909D_2749FF99F2B2_.wvu.PrintArea" localSheetId="10" hidden="1">'NF#3'!$A$1:$R$31</definedName>
    <definedName name="Z_78F20EB6_CB58_2649_909D_2749FF99F2B2_.wvu.PrintArea" localSheetId="11" hidden="1">'NT#4'!$A$1:$T$28</definedName>
    <definedName name="Z_78F20EB6_CB58_2649_909D_2749FF99F2B2_.wvu.PrintArea" localSheetId="12" hidden="1">'NT#5'!$A$1:$T$30</definedName>
    <definedName name="Z_888CFDF7_CD24_4381_BD78_5F739B4671B8_.wvu.PrintArea" localSheetId="6" hidden="1">'DS#4'!$A$1:$R$20</definedName>
    <definedName name="Z_888CFDF7_CD24_4381_BD78_5F739B4671B8_.wvu.PrintArea" localSheetId="10" hidden="1">'NF#3'!$A$1:$R$31</definedName>
    <definedName name="Z_888CFDF7_CD24_4381_BD78_5F739B4671B8_.wvu.PrintArea" localSheetId="11" hidden="1">'NT#4'!$A$1:$T$28</definedName>
    <definedName name="Z_888CFDF7_CD24_4381_BD78_5F739B4671B8_.wvu.PrintArea" localSheetId="12" hidden="1">'NT#5'!$A$1:$T$30</definedName>
    <definedName name="Z_D1BFD922_31C8_45B7_8EE3_DC85D0333A32_.wvu.PrintArea" localSheetId="6" hidden="1">'DS#4'!$A$1:$R$20</definedName>
    <definedName name="Z_E74FF04F_1EBE_4751_A4A6_69D8D21AD37E_.wvu.PrintArea" localSheetId="6" hidden="1">'DS#4'!$A$1:$R$20</definedName>
    <definedName name="Z_E74FF04F_1EBE_4751_A4A6_69D8D21AD37E_.wvu.PrintArea" localSheetId="10" hidden="1">'NF#3'!$A$1:$R$31</definedName>
    <definedName name="Z_E74FF04F_1EBE_4751_A4A6_69D8D21AD37E_.wvu.PrintArea" localSheetId="11" hidden="1">'NT#4'!$A$1:$T$28</definedName>
    <definedName name="Z_E74FF04F_1EBE_4751_A4A6_69D8D21AD37E_.wvu.PrintArea" localSheetId="12" hidden="1">'NT#5'!$A$1:$T$30</definedName>
  </definedNames>
  <calcPr calcId="140001" concurrentCalc="0"/>
  <customWorkbookViews>
    <customWorkbookView name="Sean Lu - 个人视图" guid="{78F20EB6-CB58-2649-909D-2749FF99F2B2}" mergeInterval="0" personalView="1" xWindow="6" yWindow="60" windowWidth="1430" windowHeight="817" activeSheetId="13"/>
    <customWorkbookView name="Rita Li - Personal View" guid="{E74FF04F-1EBE-4751-A4A6-69D8D21AD37E}" mergeInterval="0" personalView="1" maximized="1" windowWidth="1916" windowHeight="855" activeSheetId="17"/>
    <customWorkbookView name="Elaine Wu - Personal View" guid="{0ECCCDD2-B7E5-4624-9BBE-CAB2C4A8AAA9}" mergeInterval="0" personalView="1" maximized="1" windowWidth="1916" windowHeight="855" activeSheetId="15"/>
    <customWorkbookView name="Frances Lee - Personal View" guid="{15BEF52F-ECFB-4A90-A370-5760C125246A}" mergeInterval="0" personalView="1" maximized="1" windowWidth="1287" windowHeight="839" activeSheetId="7"/>
    <customWorkbookView name="Janet Liang - Personal View" guid="{888CFDF7-CD24-4381-BD78-5F739B4671B8}" mergeInterval="0" personalView="1" maximized="1" windowWidth="1916" windowHeight="855" activeSheetId="10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6" l="1"/>
  <c r="P28" i="16"/>
  <c r="F19" i="16"/>
  <c r="E19" i="16"/>
  <c r="N12" i="16"/>
  <c r="N10" i="16"/>
  <c r="N9" i="16"/>
  <c r="N6" i="16"/>
  <c r="N13" i="16"/>
  <c r="N3" i="16"/>
  <c r="D74" i="15"/>
  <c r="C74" i="15"/>
  <c r="D67" i="15"/>
  <c r="C67" i="15"/>
  <c r="C59" i="15"/>
  <c r="D49" i="15"/>
  <c r="C49" i="15"/>
  <c r="D42" i="15"/>
  <c r="C42" i="15"/>
  <c r="D32" i="15"/>
  <c r="C32" i="15"/>
  <c r="D18" i="15"/>
  <c r="C18" i="15"/>
  <c r="E27" i="14"/>
  <c r="E9" i="14"/>
  <c r="F21" i="6"/>
  <c r="E21" i="6"/>
  <c r="F14" i="5"/>
  <c r="E14" i="5"/>
  <c r="E24" i="4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4" i="6"/>
  <c r="N3" i="6"/>
  <c r="N14" i="5"/>
  <c r="N3" i="5"/>
  <c r="N14" i="4"/>
  <c r="N3" i="4"/>
  <c r="F18" i="7"/>
  <c r="E18" i="7"/>
  <c r="N12" i="7"/>
  <c r="N11" i="7"/>
  <c r="N10" i="7"/>
  <c r="N9" i="7"/>
  <c r="N8" i="7"/>
  <c r="N7" i="7"/>
  <c r="N6" i="7"/>
  <c r="N5" i="7"/>
  <c r="N4" i="7"/>
  <c r="N14" i="7"/>
  <c r="N3" i="7"/>
  <c r="F27" i="10"/>
  <c r="E27" i="10"/>
  <c r="N12" i="10"/>
  <c r="N11" i="10"/>
  <c r="N10" i="10"/>
  <c r="N9" i="10"/>
  <c r="N8" i="10"/>
  <c r="N7" i="10"/>
  <c r="N6" i="10"/>
  <c r="N5" i="10"/>
  <c r="N4" i="10"/>
  <c r="N14" i="10"/>
  <c r="N3" i="10"/>
  <c r="N12" i="9"/>
  <c r="N11" i="9"/>
  <c r="N10" i="9"/>
  <c r="N9" i="9"/>
  <c r="N8" i="9"/>
  <c r="N7" i="9"/>
  <c r="N6" i="9"/>
  <c r="N5" i="9"/>
  <c r="N4" i="9"/>
  <c r="F28" i="11"/>
  <c r="E28" i="11"/>
  <c r="N12" i="11"/>
  <c r="N11" i="11"/>
  <c r="N10" i="11"/>
  <c r="N9" i="11"/>
  <c r="N8" i="11"/>
  <c r="N7" i="11"/>
  <c r="N6" i="11"/>
  <c r="N5" i="11"/>
  <c r="N4" i="11"/>
  <c r="N14" i="11"/>
  <c r="N3" i="11"/>
  <c r="N14" i="9"/>
  <c r="N3" i="9"/>
  <c r="F28" i="13"/>
  <c r="E28" i="13"/>
  <c r="F25" i="12"/>
  <c r="E25" i="12"/>
  <c r="N12" i="12"/>
  <c r="N11" i="12"/>
  <c r="N10" i="12"/>
  <c r="N9" i="12"/>
  <c r="N8" i="12"/>
  <c r="N7" i="12"/>
  <c r="N6" i="12"/>
  <c r="N5" i="12"/>
  <c r="N4" i="12"/>
  <c r="N12" i="13"/>
  <c r="N11" i="13"/>
  <c r="N10" i="13"/>
  <c r="N9" i="13"/>
  <c r="N8" i="13"/>
  <c r="N7" i="13"/>
  <c r="N6" i="13"/>
  <c r="N5" i="13"/>
  <c r="N4" i="13"/>
  <c r="N14" i="13"/>
  <c r="N3" i="13"/>
  <c r="N14" i="12"/>
  <c r="N3" i="12"/>
  <c r="F22" i="8"/>
  <c r="E22" i="8"/>
  <c r="N12" i="8"/>
  <c r="N11" i="8"/>
  <c r="N10" i="8"/>
  <c r="N9" i="8"/>
  <c r="N8" i="8"/>
  <c r="N7" i="8"/>
  <c r="N6" i="8"/>
  <c r="N5" i="8"/>
  <c r="N4" i="8"/>
  <c r="N14" i="8"/>
  <c r="N3" i="8"/>
  <c r="N12" i="2"/>
  <c r="N11" i="2"/>
  <c r="N10" i="2"/>
  <c r="N9" i="2"/>
  <c r="N8" i="2"/>
  <c r="N7" i="2"/>
  <c r="N6" i="2"/>
  <c r="N5" i="2"/>
  <c r="N4" i="2"/>
  <c r="N14" i="2"/>
  <c r="N3" i="2"/>
  <c r="N12" i="3"/>
  <c r="N11" i="3"/>
  <c r="N10" i="3"/>
  <c r="N9" i="3"/>
  <c r="E9" i="3"/>
  <c r="N8" i="3"/>
  <c r="N7" i="3"/>
  <c r="N6" i="3"/>
  <c r="N5" i="3"/>
  <c r="N4" i="3"/>
  <c r="N14" i="3"/>
  <c r="N3" i="3"/>
</calcChain>
</file>

<file path=xl/comments1.xml><?xml version="1.0" encoding="utf-8"?>
<comments xmlns="http://schemas.openxmlformats.org/spreadsheetml/2006/main">
  <authors>
    <author>Sally Zhang</author>
    <author>Ken Fung</author>
  </authors>
  <commentList>
    <comment ref="F10" authorId="0" guid="{7FCBAB04-B8E0-4ACA-A1D0-36E8822A61BD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请假9/6-2017season
</t>
        </r>
      </text>
    </comment>
    <comment ref="F12" authorId="1" guid="{692D01A2-F2A1-45FE-A4E4-179233164CF0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14" authorId="0" guid="{4F714B67-D1DD-4222-BC4E-913F59C4D7C0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  <comment ref="F81" authorId="0" guid="{905C2CDA-1918-4AF7-81D8-85690F85A814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2017年1月-8月周日不能出团 可check in
</t>
        </r>
      </text>
    </comment>
  </commentList>
</comments>
</file>

<file path=xl/sharedStrings.xml><?xml version="1.0" encoding="utf-8"?>
<sst xmlns="http://schemas.openxmlformats.org/spreadsheetml/2006/main" count="2428" uniqueCount="1122">
  <si>
    <t>日期：4-29</t>
  </si>
  <si>
    <t>團：纽约市区游 (NY1)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</si>
  <si>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</si>
  <si>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</si>
  <si>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</si>
  <si>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</si>
  <si>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</si>
  <si>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</si>
  <si>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</si>
  <si>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</si>
  <si>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</si>
  <si>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</si>
  <si>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</si>
  <si>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</si>
  <si>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VAN#1</t>
  </si>
  <si>
    <t>跟美东VAN, GUIDE : MANDY ZHOU</t>
  </si>
  <si>
    <t>可接7位LOCAL 客人</t>
  </si>
  <si>
    <t>available seats</t>
  </si>
  <si>
    <t>公司Jimigo</t>
  </si>
  <si>
    <t>101098/A28788</t>
  </si>
  <si>
    <t>9178438859</t>
  </si>
  <si>
    <t>CTT</t>
  </si>
  <si>
    <t>NY1</t>
  </si>
  <si>
    <t>ChinaTown</t>
  </si>
  <si>
    <t>100183/A28625</t>
  </si>
  <si>
    <t>9175201464</t>
  </si>
  <si>
    <t>BRK</t>
  </si>
  <si>
    <t>Flushing</t>
  </si>
  <si>
    <t>Palace Travel</t>
  </si>
  <si>
    <t>718-715-8252</t>
  </si>
  <si>
    <t>FLU</t>
  </si>
  <si>
    <t>Jersey city</t>
  </si>
  <si>
    <t>H&amp;J</t>
  </si>
  <si>
    <t>MR SHEN</t>
  </si>
  <si>
    <t>929-341-7158</t>
  </si>
  <si>
    <t>East Brunswick</t>
  </si>
  <si>
    <t>走四方</t>
  </si>
  <si>
    <t>86 15961698196</t>
  </si>
  <si>
    <t>Parsippany</t>
  </si>
  <si>
    <t>Philadelphia</t>
  </si>
  <si>
    <t>Brooklyn</t>
  </si>
  <si>
    <t>Special</t>
  </si>
  <si>
    <t>VAN#2</t>
  </si>
  <si>
    <t>Hold</t>
  </si>
  <si>
    <t>Wannar Travel</t>
  </si>
  <si>
    <t>100181/SV17041089829</t>
  </si>
  <si>
    <t>7062886799</t>
  </si>
  <si>
    <t>2大2小</t>
  </si>
  <si>
    <t>TAKETOURS</t>
  </si>
  <si>
    <t>AT17-481-5097</t>
  </si>
  <si>
    <t>3479692920;3479692920</t>
  </si>
  <si>
    <t>TOTAL pax</t>
  </si>
  <si>
    <t>CCH</t>
  </si>
  <si>
    <t>718-314-5082</t>
  </si>
  <si>
    <t>團：Woodbury 奥特莱斯一日游 (WP1)</t>
  </si>
  <si>
    <t>DM Investment Management Inc</t>
  </si>
  <si>
    <t>100417/CAO YAOPING</t>
  </si>
  <si>
    <t>8613719003068</t>
  </si>
  <si>
    <t>WP1</t>
  </si>
  <si>
    <t>LL150669</t>
  </si>
  <si>
    <t>8:30AM (曼哈顿-唐人街)</t>
  </si>
  <si>
    <t>无待旅行WUDADA</t>
  </si>
  <si>
    <t>MIN HOU</t>
  </si>
  <si>
    <t>13811457665</t>
  </si>
  <si>
    <t>LL151951</t>
  </si>
  <si>
    <t>公司Ticket Dept/Ctrip</t>
  </si>
  <si>
    <t>101358/TD37846 /3739482776</t>
  </si>
  <si>
    <t>1-4253878999</t>
  </si>
  <si>
    <t>SPC</t>
  </si>
  <si>
    <t>LL151847</t>
  </si>
  <si>
    <t>9:00AM (曼哈顿-时代广场)</t>
  </si>
  <si>
    <t>公司MANDY</t>
  </si>
  <si>
    <t>101417/F22317</t>
  </si>
  <si>
    <t>716-238-5570</t>
  </si>
  <si>
    <t>LL151930</t>
  </si>
  <si>
    <t>9：00AM (法拉盛-喜来登 酒店前)</t>
  </si>
  <si>
    <t>101287/HDCN140835</t>
  </si>
  <si>
    <t>18611110830</t>
  </si>
  <si>
    <t>LL151756</t>
  </si>
  <si>
    <t xml:space="preserve">4/29  西点军校 早上到下午1点前不接受团体预订参观， 4/29 不接  WT1 </t>
  </si>
  <si>
    <t>日期：04-29-2017</t>
  </si>
  <si>
    <t>團：2 天波士顿 (BO2)</t>
  </si>
  <si>
    <t>T4F</t>
  </si>
  <si>
    <t>E-540946</t>
  </si>
  <si>
    <t>+52 3331057721</t>
  </si>
  <si>
    <t>BO2</t>
  </si>
  <si>
    <t>LL146009</t>
  </si>
  <si>
    <t>GOLDENBUSTOUR</t>
  </si>
  <si>
    <t xml:space="preserve"> # 2154;PUI WEI CHUN</t>
  </si>
  <si>
    <t>60138100995</t>
  </si>
  <si>
    <t>LL146640</t>
  </si>
  <si>
    <t>E-563431</t>
  </si>
  <si>
    <t>+1 9294046101</t>
  </si>
  <si>
    <t>LL149349</t>
  </si>
  <si>
    <t>1 26720512842. +1 4843538985</t>
  </si>
  <si>
    <t>LL150165</t>
  </si>
  <si>
    <t>E-567829</t>
  </si>
  <si>
    <t>+1 2019200180</t>
  </si>
  <si>
    <t>LL150392</t>
  </si>
  <si>
    <t>E-568222</t>
  </si>
  <si>
    <t>+1 845-553-2805</t>
  </si>
  <si>
    <t>LL150482</t>
  </si>
  <si>
    <t>AT24-479-5837</t>
  </si>
  <si>
    <t>1 347 610 8498;+1 917 319 5373</t>
  </si>
  <si>
    <t>AUTO</t>
  </si>
  <si>
    <t>2 pax changed to 3 pax，arrange seats together or near each other</t>
  </si>
  <si>
    <t>KKDAY</t>
  </si>
  <si>
    <t>100575/17KK041487919</t>
  </si>
  <si>
    <t>886910613639/(917) 318-6793</t>
  </si>
  <si>
    <t>LL150864</t>
  </si>
  <si>
    <t>C-601419-CN</t>
  </si>
  <si>
    <t>86-13902320032
1-9175142938</t>
  </si>
  <si>
    <t>LL151142</t>
  </si>
  <si>
    <t>TJ Trips</t>
  </si>
  <si>
    <t>100978; si wang</t>
  </si>
  <si>
    <t>347-399-1437</t>
  </si>
  <si>
    <t>LL151354</t>
  </si>
  <si>
    <t>公司CINDY</t>
  </si>
  <si>
    <t xml:space="preserve">101150/F22268 </t>
  </si>
  <si>
    <t>9294268847</t>
  </si>
  <si>
    <t>LL151587</t>
  </si>
  <si>
    <t>SEAT#19.20</t>
  </si>
  <si>
    <t>E-577375</t>
  </si>
  <si>
    <t>+1 6466836042</t>
  </si>
  <si>
    <t>LL151831</t>
  </si>
  <si>
    <t>E-577417</t>
  </si>
  <si>
    <t>+1 8455463537</t>
  </si>
  <si>
    <t>LL151833</t>
  </si>
  <si>
    <t>LINSIN-SUKI</t>
  </si>
  <si>
    <t>347-531-9532</t>
  </si>
  <si>
    <t>LL151906</t>
  </si>
  <si>
    <t>SEAT#31.32</t>
  </si>
  <si>
    <t>TAKETOURS MT19-476-3327X1PAX CHANGE TO 5/13</t>
  </si>
  <si>
    <t>飞扬 BETTY</t>
  </si>
  <si>
    <t>Nexus Shirley QUANHUI/CAIX2 LL151611 CXL</t>
  </si>
  <si>
    <t>日期：4-29-2017</t>
  </si>
  <si>
    <t>團:尼亚加拉瀑布-千岛/神秘洞2天(NT2)</t>
  </si>
  <si>
    <t>NT BUS#5</t>
  </si>
  <si>
    <t>携程</t>
  </si>
  <si>
    <t>2672925185 
WANG/ZHAO</t>
  </si>
  <si>
    <t>18637109079</t>
  </si>
  <si>
    <t>NT2</t>
  </si>
  <si>
    <t>LL147959</t>
  </si>
  <si>
    <t>携程CTRIP</t>
  </si>
  <si>
    <t>2700113871
ZHAO/YI</t>
  </si>
  <si>
    <t>13818793777
15901696580</t>
  </si>
  <si>
    <t>LL149000</t>
  </si>
  <si>
    <t>2745378969 
DIAO/LIYAN</t>
  </si>
  <si>
    <t>512-888-7520
15980889884
13950036076</t>
  </si>
  <si>
    <t>LL150550</t>
  </si>
  <si>
    <t>2748301401
BAO/YONGMING</t>
  </si>
  <si>
    <t>13818000927</t>
  </si>
  <si>
    <t>LL150659</t>
  </si>
  <si>
    <t>13120571806/001-6469612044</t>
  </si>
  <si>
    <t>LL151560</t>
  </si>
  <si>
    <t>100711/F22172</t>
  </si>
  <si>
    <t>516-483-9468</t>
  </si>
  <si>
    <t>LL151052</t>
  </si>
  <si>
    <t>SEAT#13-15</t>
  </si>
  <si>
    <t>Wannar Travel Inc</t>
  </si>
  <si>
    <t>100634/SV17041511199</t>
  </si>
  <si>
    <t>1 8123498618</t>
  </si>
  <si>
    <t>LL150936</t>
  </si>
  <si>
    <t>sabyetravel</t>
  </si>
  <si>
    <t>SBTLL-17-020</t>
  </si>
  <si>
    <t>6689 142 9767</t>
  </si>
  <si>
    <t>LL151280</t>
  </si>
  <si>
    <t>E-575788</t>
  </si>
  <si>
    <t>+1 3472580819</t>
  </si>
  <si>
    <t>LL151588</t>
  </si>
  <si>
    <t>公司TIFFANY</t>
  </si>
  <si>
    <t>100984/F22221</t>
  </si>
  <si>
    <t>5128503070</t>
  </si>
  <si>
    <t>LL151363</t>
  </si>
  <si>
    <t>SEAT#17.18.21</t>
  </si>
  <si>
    <t>长城COCO</t>
  </si>
  <si>
    <t xml:space="preserve">ZHENG,RUI LIN   </t>
  </si>
  <si>
    <t>3475420339</t>
  </si>
  <si>
    <t>LL151507</t>
  </si>
  <si>
    <t>SEAT#29-34</t>
  </si>
  <si>
    <t>C-2017398-US</t>
  </si>
  <si>
    <t>6267153593</t>
  </si>
  <si>
    <t>LL151645</t>
  </si>
  <si>
    <t xml:space="preserve">AT20-481-3227 </t>
  </si>
  <si>
    <t>917-4705215;917-4705215</t>
  </si>
  <si>
    <t>Vanguard 100933 3pax invoice#LL151300 CXL</t>
  </si>
  <si>
    <t>AT28-481-4557</t>
  </si>
  <si>
    <t xml:space="preserve"> 15167871464;5169749472</t>
  </si>
  <si>
    <t>GOLDEN BUS TOURS 2421X6 LL149372 CHANGE TO 4/28 DN3</t>
  </si>
  <si>
    <t xml:space="preserve">LULUTRIP </t>
  </si>
  <si>
    <t>170424-366155-466469-0
Tirumala, Sri Asha</t>
  </si>
  <si>
    <t>1-5103658377</t>
  </si>
  <si>
    <t>LL151648</t>
  </si>
  <si>
    <t>Jenny Holiday</t>
  </si>
  <si>
    <t>101339; Li,Caixia</t>
  </si>
  <si>
    <t>9175198154; 3476128091</t>
  </si>
  <si>
    <t>LL151819</t>
  </si>
  <si>
    <t>seat#25.26</t>
  </si>
  <si>
    <t>YES HOLIDAYS ELAINE</t>
  </si>
  <si>
    <t>101393； MR.DU</t>
  </si>
  <si>
    <t>646-510-6593</t>
  </si>
  <si>
    <t>LL151904</t>
  </si>
  <si>
    <t>SEAT#27.28</t>
  </si>
  <si>
    <t>ALT TRAVEL</t>
  </si>
  <si>
    <t>KE/MIN</t>
  </si>
  <si>
    <t>929-329-7052</t>
  </si>
  <si>
    <t>LL151916</t>
  </si>
  <si>
    <t>可配房; SEAT#22</t>
  </si>
  <si>
    <t>AT14-481-3607</t>
  </si>
  <si>
    <t>6156782668</t>
  </si>
  <si>
    <t>PAR</t>
  </si>
  <si>
    <t>AT17-481-5687</t>
  </si>
  <si>
    <t>9738003900;2012409801</t>
  </si>
  <si>
    <t>AT12-481-5717</t>
  </si>
  <si>
    <t xml:space="preserve"> 914-512-4298;914-525-9846</t>
  </si>
  <si>
    <t>长安QIAOQIAO</t>
  </si>
  <si>
    <t>HUANG/GUANGMEI</t>
  </si>
  <si>
    <t>347-654-6093</t>
  </si>
  <si>
    <t>LL151990</t>
  </si>
  <si>
    <t>公司Jessica</t>
  </si>
  <si>
    <t>101490/F22328</t>
  </si>
  <si>
    <t>347-608-8086</t>
  </si>
  <si>
    <t>LL152016</t>
  </si>
  <si>
    <t>2人改成3人</t>
  </si>
  <si>
    <t>NT BUS#4</t>
  </si>
  <si>
    <t>AT18-479-4867</t>
  </si>
  <si>
    <t>2026646286;2026646286</t>
  </si>
  <si>
    <t>JCC</t>
  </si>
  <si>
    <t>AN17-480-4457</t>
  </si>
  <si>
    <t>5513588346</t>
  </si>
  <si>
    <t>AN15-480-4797</t>
  </si>
  <si>
    <t>9734952291;7326426199</t>
  </si>
  <si>
    <t>EDI</t>
  </si>
  <si>
    <t>E-573886</t>
  </si>
  <si>
    <t>+1 6093846405</t>
  </si>
  <si>
    <t>LL151335</t>
  </si>
  <si>
    <t>non smoking rooms.</t>
  </si>
  <si>
    <t>AT20-480-8117</t>
  </si>
  <si>
    <t>609 787-4204;747 229-8503</t>
  </si>
  <si>
    <t>E-574396</t>
  </si>
  <si>
    <t>+1 7327350306</t>
  </si>
  <si>
    <t>LL151405</t>
  </si>
  <si>
    <t>AT18-480-9097</t>
  </si>
  <si>
    <t>7328743680;9089621102</t>
  </si>
  <si>
    <t>AT17-481-0287</t>
  </si>
  <si>
    <t>2018882310</t>
  </si>
  <si>
    <t>LULUTRIP</t>
  </si>
  <si>
    <t>170423-365577-465617-0 EN
Bandarupalli, Srinivasa Rao</t>
  </si>
  <si>
    <t>2014584115</t>
  </si>
  <si>
    <t>LL151519</t>
  </si>
  <si>
    <t>170406-361103-456879-0 EN</t>
  </si>
  <si>
    <t>+1-9176031775</t>
  </si>
  <si>
    <t>LL149851</t>
  </si>
  <si>
    <t>motion sickness, request front seat</t>
  </si>
  <si>
    <t>KKday.com Int'l Company</t>
  </si>
  <si>
    <t>98387/17KK031632160</t>
  </si>
  <si>
    <t xml:space="preserve"> +85261871146</t>
  </si>
  <si>
    <t>LL148094</t>
  </si>
  <si>
    <t>E-577135</t>
  </si>
  <si>
    <t>+1 2014241700</t>
  </si>
  <si>
    <t>LL151799</t>
  </si>
  <si>
    <t xml:space="preserve">2 beds please  </t>
  </si>
  <si>
    <t>Treasure Travel</t>
  </si>
  <si>
    <t>4208; ZHENG MEI HAO</t>
  </si>
  <si>
    <t>212-619-5720</t>
  </si>
  <si>
    <t>LL151907</t>
  </si>
  <si>
    <t>領先 Ting Ting</t>
  </si>
  <si>
    <t>17777 / MISS MO</t>
  </si>
  <si>
    <t>510.753.5691</t>
  </si>
  <si>
    <t>LL151933</t>
  </si>
  <si>
    <r>
      <t xml:space="preserve">SEAT#29.30.31   </t>
    </r>
    <r>
      <rPr>
        <sz val="11"/>
        <color theme="1"/>
        <rFont val="宋体"/>
        <family val="2"/>
        <scheme val="minor"/>
      </rPr>
      <t>(位置HOLD 在NF2, 但是代理发单确认NT2)</t>
    </r>
  </si>
  <si>
    <t>E-577984</t>
  </si>
  <si>
    <t>+61 422420629</t>
  </si>
  <si>
    <t>LL151940</t>
  </si>
  <si>
    <t>E-577891</t>
  </si>
  <si>
    <t>1 3476100631</t>
  </si>
  <si>
    <t>LL151919</t>
  </si>
  <si>
    <t>AT19-479-4837</t>
  </si>
  <si>
    <t>3477020303;6467057338</t>
  </si>
  <si>
    <t>公司Stephanie</t>
  </si>
  <si>
    <t>101482/A28859</t>
  </si>
  <si>
    <t>86 18616640234</t>
  </si>
  <si>
    <t>LL152011</t>
  </si>
  <si>
    <r>
      <rPr>
        <b/>
        <sz val="11"/>
        <color theme="1"/>
        <rFont val="宋体"/>
        <family val="2"/>
        <scheme val="minor"/>
      </rPr>
      <t>SEAT#35.36</t>
    </r>
    <r>
      <rPr>
        <sz val="11"/>
        <color theme="1"/>
        <rFont val="宋体"/>
        <family val="2"/>
        <scheme val="minor"/>
      </rPr>
      <t xml:space="preserve"> 客人晕车尽量调前座位</t>
    </r>
  </si>
  <si>
    <t>團:美境尼加拉瀑布2天(NF2)</t>
  </si>
  <si>
    <t>BUS#3</t>
  </si>
  <si>
    <t>1同组</t>
  </si>
  <si>
    <t>98534/17KK031936359</t>
  </si>
  <si>
    <t>886919118367</t>
  </si>
  <si>
    <t>NF2</t>
  </si>
  <si>
    <t>LL148262</t>
  </si>
  <si>
    <t>2同组</t>
  </si>
  <si>
    <t>98685/17KK032141430</t>
  </si>
  <si>
    <t>LL148406</t>
  </si>
  <si>
    <t>豪華</t>
  </si>
  <si>
    <t>100689/0796</t>
  </si>
  <si>
    <t>347-265-7228</t>
  </si>
  <si>
    <t>LL151025</t>
  </si>
  <si>
    <t>seat#17.18</t>
  </si>
  <si>
    <t>4同组</t>
  </si>
  <si>
    <t>Chengdu Huancheng 
Int`l Travel Ltd.</t>
  </si>
  <si>
    <t>100963/8275662247418216</t>
  </si>
  <si>
    <t>18602558665</t>
  </si>
  <si>
    <t>LL151340</t>
  </si>
  <si>
    <t>5同组</t>
  </si>
  <si>
    <t>101115/8821920116418216</t>
  </si>
  <si>
    <t>LL151544</t>
  </si>
  <si>
    <t xml:space="preserve"> AT08-480-9707</t>
  </si>
  <si>
    <t>4806867178;12132101847</t>
  </si>
  <si>
    <t xml:space="preserve">AT05-481-1067 </t>
  </si>
  <si>
    <t>9177556678;2039185533</t>
  </si>
  <si>
    <t>AT21-481-1847</t>
  </si>
  <si>
    <t xml:space="preserve"> 2132393320</t>
  </si>
  <si>
    <t>AT03-481-2197</t>
  </si>
  <si>
    <t>640515764;640515764</t>
  </si>
  <si>
    <t>AT24-480-6507</t>
  </si>
  <si>
    <t>4159108748</t>
  </si>
  <si>
    <t>AT11-481-2577</t>
  </si>
  <si>
    <t>7329106351;5512638967</t>
  </si>
  <si>
    <t>12A</t>
  </si>
  <si>
    <t>E-568447</t>
  </si>
  <si>
    <t>+1 6095563985</t>
  </si>
  <si>
    <t>LL150562</t>
  </si>
  <si>
    <t>12B</t>
  </si>
  <si>
    <t>TAKETOURS# MT16-477-3397 x3 change to 5/1</t>
  </si>
  <si>
    <t>12C</t>
  </si>
  <si>
    <t>TAKETOURS#AT15-480-9867 x2 change to 5/6</t>
  </si>
  <si>
    <t>JE11-466-8197</t>
  </si>
  <si>
    <t>07582445218;+44 07563648720
owentwake@gmail.com</t>
  </si>
  <si>
    <t>170415-363563-461759-0 EN</t>
  </si>
  <si>
    <t>1646-240-5439</t>
  </si>
  <si>
    <t>LL150924</t>
  </si>
  <si>
    <t>AT14-481-3837</t>
  </si>
  <si>
    <t xml:space="preserve"> 1-775-4197615</t>
  </si>
  <si>
    <t>170427-366969-467945-0 EN</t>
  </si>
  <si>
    <t>+1-808-781-9534</t>
  </si>
  <si>
    <t>LL151882</t>
  </si>
  <si>
    <t>170427-367035-468063-0 EN</t>
  </si>
  <si>
    <t>+86-15210620215</t>
  </si>
  <si>
    <t>LL151913</t>
  </si>
  <si>
    <t>AT19-481-5547</t>
  </si>
  <si>
    <t>5512637580</t>
  </si>
  <si>
    <t>AT00-481-6507</t>
  </si>
  <si>
    <t>9293262979</t>
  </si>
  <si>
    <t>HARMONY</t>
  </si>
  <si>
    <t>909-682-2637</t>
  </si>
  <si>
    <t>LL151995</t>
  </si>
  <si>
    <t>SEAT#50</t>
  </si>
  <si>
    <t>BUS#2</t>
  </si>
  <si>
    <t>CTT+JCC+PAR</t>
  </si>
  <si>
    <t>170224-350253-437497
Roncal, Asturias Male</t>
  </si>
  <si>
    <t>8626002040</t>
  </si>
  <si>
    <t>LL147129</t>
  </si>
  <si>
    <t>98533/17KK031734136</t>
  </si>
  <si>
    <t>886932086595</t>
  </si>
  <si>
    <t>LL148263</t>
  </si>
  <si>
    <t>KKday.com</t>
  </si>
  <si>
    <t>96963/17KK020348289</t>
  </si>
  <si>
    <t>886 0939242299</t>
  </si>
  <si>
    <t>LL146452</t>
  </si>
  <si>
    <t>170321-356753-448955
S. N., Suresh</t>
  </si>
  <si>
    <t>91-9886049770</t>
  </si>
  <si>
    <t>LL148388</t>
  </si>
  <si>
    <t>drop off location on April 30 to be Parsippany NJ stop</t>
  </si>
  <si>
    <t>101352/ SV17042616638</t>
  </si>
  <si>
    <t>1 6144776034</t>
  </si>
  <si>
    <t>LL151845</t>
  </si>
  <si>
    <t xml:space="preserve"> 1人改成2人</t>
  </si>
  <si>
    <t>98611/SV17032072769</t>
  </si>
  <si>
    <t>86 13817974780</t>
  </si>
  <si>
    <t>LL148332</t>
  </si>
  <si>
    <t>MT23-477-4057</t>
  </si>
  <si>
    <t>9293549325;2018844785</t>
  </si>
  <si>
    <t>Golden Bus Tours</t>
  </si>
  <si>
    <t>2419 /Niraj Jain</t>
  </si>
  <si>
    <t xml:space="preserve">5105656908 </t>
  </si>
  <si>
    <t>LL149367</t>
  </si>
  <si>
    <t>Preferred Vegetarian (Jain ) food</t>
  </si>
  <si>
    <t>AF02-477-9977</t>
  </si>
  <si>
    <t xml:space="preserve"> 4045286756;4045286756</t>
  </si>
  <si>
    <t>4人改成3人</t>
  </si>
  <si>
    <t>AS12-478-1667</t>
  </si>
  <si>
    <t>2019120259</t>
  </si>
  <si>
    <t>E-573769</t>
  </si>
  <si>
    <t>+1 6178994507</t>
  </si>
  <si>
    <t>LL151318</t>
  </si>
  <si>
    <t>AT16-481-2807</t>
  </si>
  <si>
    <t>2019201695</t>
  </si>
  <si>
    <t>AT00-481-0927</t>
  </si>
  <si>
    <t>7328105528</t>
  </si>
  <si>
    <t>AT01-481-2307</t>
  </si>
  <si>
    <t>9294038030;9176670418</t>
  </si>
  <si>
    <t>170425-366311-466919-0 EN</t>
  </si>
  <si>
    <t>+1-5512637720</t>
  </si>
  <si>
    <t>LL151741</t>
  </si>
  <si>
    <t>GOLDEN BUS TOURS</t>
  </si>
  <si>
    <t>732-853-4916</t>
  </si>
  <si>
    <t>LL151971</t>
  </si>
  <si>
    <t>已告知导游信息</t>
  </si>
  <si>
    <t>AT21-481-6087</t>
  </si>
  <si>
    <t>6318893142;6318893142</t>
  </si>
  <si>
    <t xml:space="preserve">AT23-481-2067 </t>
  </si>
  <si>
    <t xml:space="preserve"> 6462435705;6462435705</t>
  </si>
  <si>
    <t>AT25-481-5927</t>
  </si>
  <si>
    <t xml:space="preserve"> 6463937123;6464070023</t>
  </si>
  <si>
    <t>20同组A</t>
  </si>
  <si>
    <t>AT10-481-6557</t>
  </si>
  <si>
    <t>3478432477;6092503566</t>
  </si>
  <si>
    <t>20同组B</t>
  </si>
  <si>
    <t>AT19-481-5277</t>
  </si>
  <si>
    <t>3472571894</t>
  </si>
  <si>
    <t>20同组C</t>
  </si>
  <si>
    <t>AT19-481-6697</t>
  </si>
  <si>
    <t xml:space="preserve"> 2012757312</t>
  </si>
  <si>
    <t>NF BUS#1</t>
  </si>
  <si>
    <t>60 pax only, 不可再接</t>
  </si>
  <si>
    <t>BRK  PICKUP &amp; DROP OFF</t>
  </si>
  <si>
    <t>公司STEPHANIE</t>
  </si>
  <si>
    <t>99882/A28418; REKA,IVA</t>
  </si>
  <si>
    <t xml:space="preserve"> 646-340-7886</t>
  </si>
  <si>
    <t>LL149968</t>
  </si>
  <si>
    <t>團：华盛顿DC2天1夜</t>
  </si>
  <si>
    <t>BUS#4</t>
  </si>
  <si>
    <t>DS2 仙人洞</t>
  </si>
  <si>
    <t>1同组A</t>
  </si>
  <si>
    <t>101067/F22183</t>
  </si>
  <si>
    <t>929-228-7927</t>
  </si>
  <si>
    <t>DS2</t>
  </si>
  <si>
    <t>LL151459</t>
  </si>
  <si>
    <t>seat#19-25</t>
  </si>
  <si>
    <t>1同组B</t>
  </si>
  <si>
    <t>101152/F22270</t>
  </si>
  <si>
    <t>9292640954</t>
  </si>
  <si>
    <t xml:space="preserve">  </t>
  </si>
  <si>
    <t>SEAT#17.18</t>
  </si>
  <si>
    <t>AT05-481-0937</t>
  </si>
  <si>
    <t>6082098033</t>
  </si>
  <si>
    <t xml:space="preserve"> 101143/F22266</t>
  </si>
  <si>
    <t>516-859-1548</t>
  </si>
  <si>
    <t>LL151576</t>
  </si>
  <si>
    <t>SEAT#26-28</t>
  </si>
  <si>
    <t>FAITH TRAVEL-LILIAN</t>
  </si>
  <si>
    <t>917-977-1062</t>
  </si>
  <si>
    <t>LL151722</t>
  </si>
  <si>
    <t>SEAT#29.30</t>
  </si>
  <si>
    <t>AT29-481-3087</t>
  </si>
  <si>
    <t>2012081083</t>
  </si>
  <si>
    <t>AT12-481-3647</t>
  </si>
  <si>
    <t>2018894988</t>
  </si>
  <si>
    <t>新联合</t>
  </si>
  <si>
    <t>101399/95426</t>
  </si>
  <si>
    <t>917-882-9986,917-698-2890</t>
  </si>
  <si>
    <t>LL151909</t>
  </si>
  <si>
    <t>公司Lillian</t>
  </si>
  <si>
    <t>101495/ A28865</t>
  </si>
  <si>
    <t>917-775-1881</t>
  </si>
  <si>
    <t>LL152018</t>
  </si>
  <si>
    <t xml:space="preserve">seat#33.34 </t>
  </si>
  <si>
    <t xml:space="preserve">和平 Emily 14670; ZENG//HAO 3pax 改成5/1 </t>
  </si>
  <si>
    <t>AT12-481-2427</t>
  </si>
  <si>
    <t>9179419211</t>
  </si>
  <si>
    <t>DC2</t>
  </si>
  <si>
    <t>AT14-481-3597</t>
  </si>
  <si>
    <t>3474798325</t>
  </si>
  <si>
    <t>E-571780</t>
  </si>
  <si>
    <t>+1 3474323253</t>
  </si>
  <si>
    <t>LL151047</t>
  </si>
  <si>
    <t>E-575377</t>
  </si>
  <si>
    <t>+1 3472805665</t>
  </si>
  <si>
    <t>LL151536</t>
  </si>
  <si>
    <t>E-576688</t>
  </si>
  <si>
    <t>+1 971-855-8267</t>
  </si>
  <si>
    <t>LL151752</t>
  </si>
  <si>
    <t>E-577021</t>
  </si>
  <si>
    <t>+34 628180367</t>
  </si>
  <si>
    <t>LL151777</t>
  </si>
  <si>
    <t>E-577030</t>
  </si>
  <si>
    <t>+1 5512328948</t>
  </si>
  <si>
    <t>LL151779</t>
  </si>
  <si>
    <t>MT13-476-5177</t>
  </si>
  <si>
    <t>9177838404
barbidar@yahoo.com</t>
  </si>
  <si>
    <t>DC2A</t>
  </si>
  <si>
    <t xml:space="preserve">AT23-481-3077 </t>
  </si>
  <si>
    <t>16462366310;9292571616
sajjan.chauhan.subscription@gmail.com</t>
  </si>
  <si>
    <t>AT17-481-5377</t>
  </si>
  <si>
    <t>3095690309;
geetla.ashwini@gmail.com</t>
  </si>
  <si>
    <t>E-578071</t>
  </si>
  <si>
    <t>+1 6176944319</t>
  </si>
  <si>
    <t>LL151954</t>
  </si>
  <si>
    <t xml:space="preserve"> 2 seniors included. Please take care more.</t>
  </si>
  <si>
    <t>AT29-481-3067</t>
  </si>
  <si>
    <t>16467246204;+16466849420
 sushilkumartomar@gmail.com</t>
  </si>
  <si>
    <t>AT14-481-6617</t>
  </si>
  <si>
    <t>5519982972;5513580805</t>
  </si>
  <si>
    <t>AT13-481-6637</t>
  </si>
  <si>
    <t>2514726313;5512636661</t>
  </si>
  <si>
    <t>54 pax+2 guide</t>
  </si>
  <si>
    <t>JCC 8:15直发</t>
  </si>
  <si>
    <t xml:space="preserve"> AT14-479-4687</t>
  </si>
  <si>
    <t>2012387147;2012387446
 virendra_patil@hotmail.com</t>
  </si>
  <si>
    <t>AT11-480-8767</t>
  </si>
  <si>
    <t>5512169866
 jimi91089@yahoo.com</t>
  </si>
  <si>
    <t xml:space="preserve"> AT10-481-1257</t>
  </si>
  <si>
    <t xml:space="preserve"> 7188656517
 madhura.salvi5@gmail.com</t>
  </si>
  <si>
    <t>AT14-481-1337</t>
  </si>
  <si>
    <t xml:space="preserve"> 5512634654;2017360568
maheshtry.1986@gmail.com</t>
  </si>
  <si>
    <t>E-574711
Dharmesh shah</t>
  </si>
  <si>
    <t>+1 2019368878</t>
  </si>
  <si>
    <t>LL151445</t>
  </si>
  <si>
    <t>E-576571</t>
  </si>
  <si>
    <t>+506 89245362</t>
  </si>
  <si>
    <t>LL151743</t>
  </si>
  <si>
    <t>7同组A</t>
  </si>
  <si>
    <t>AT13-481-6557</t>
  </si>
  <si>
    <t>2307038850
bapatmugdha@gmail.com</t>
  </si>
  <si>
    <t>8同组B</t>
  </si>
  <si>
    <t>AT29-481-4317</t>
  </si>
  <si>
    <t xml:space="preserve"> 7328758520;9082799718
ganesh.rane@live.com</t>
  </si>
  <si>
    <t xml:space="preserve"> AT27-481-5817 </t>
  </si>
  <si>
    <t>7326665754;2017369399
suparnobose@gmail.com</t>
  </si>
  <si>
    <t>E-578041</t>
  </si>
  <si>
    <t>+1 6096107438</t>
  </si>
  <si>
    <t>LL151949</t>
  </si>
  <si>
    <t xml:space="preserve"> Customers would like to take the tour from Princeton NJ,已告知导游信息</t>
  </si>
  <si>
    <t>BUS#1</t>
  </si>
  <si>
    <t>DC2+ EC: 4 PAX</t>
  </si>
  <si>
    <t>BOJ1</t>
  </si>
  <si>
    <t>EC163785</t>
  </si>
  <si>
    <t>86-18668181177</t>
  </si>
  <si>
    <t>DX:1</t>
  </si>
  <si>
    <t>美东J团的客人，4/29请导游至酒店接客人参加DC2.</t>
  </si>
  <si>
    <t>BOJ2</t>
  </si>
  <si>
    <t>LULU TRIP (464335</t>
  </si>
  <si>
    <t>EC164116</t>
  </si>
  <si>
    <t>1-4025416368</t>
  </si>
  <si>
    <t>美东J团的客人，4/29 早上到NJ 酒店接客人参加DC.</t>
  </si>
  <si>
    <t>AT17-481-0527</t>
  </si>
  <si>
    <t>6315071675
avishek_simi@rediffmail.com</t>
  </si>
  <si>
    <t>170408-361525-457863
Liu, Yang</t>
  </si>
  <si>
    <t>1-7806951320</t>
  </si>
  <si>
    <t>LL150150</t>
  </si>
  <si>
    <t>FF21-471-1007</t>
  </si>
  <si>
    <t>00919739156122;00919538493804
vijayjoshi2006@gmail.com</t>
  </si>
  <si>
    <t>MT16-476-9897</t>
  </si>
  <si>
    <t>718-807-4454;3476545187
emylynl@yahoo.com</t>
  </si>
  <si>
    <t>MT10-477-3687</t>
  </si>
  <si>
    <t>914-874-4327
npamor031@gmail.com</t>
  </si>
  <si>
    <t>AT11-479-3137</t>
  </si>
  <si>
    <t>3473032594
jvb.viteri@gmail.com</t>
  </si>
  <si>
    <t>AT27-481-0747</t>
  </si>
  <si>
    <t>6314172812
chelle_rm@hotmail.com</t>
  </si>
  <si>
    <t>公司JESSICA</t>
  </si>
  <si>
    <t>100947/F22218</t>
  </si>
  <si>
    <t>718-306-2497</t>
  </si>
  <si>
    <t>LL151312</t>
  </si>
  <si>
    <t>SEAT#13</t>
  </si>
  <si>
    <t>E-576277</t>
  </si>
  <si>
    <t>+386 40849749</t>
  </si>
  <si>
    <t>LL151676</t>
  </si>
  <si>
    <t>E-576682</t>
  </si>
  <si>
    <t>+1 9174402345</t>
  </si>
  <si>
    <t>LL151749</t>
  </si>
  <si>
    <t>CUS TOUR ms yang</t>
  </si>
  <si>
    <t>GENG</t>
  </si>
  <si>
    <t>646-266-1928</t>
  </si>
  <si>
    <t>LL151809</t>
  </si>
  <si>
    <t>seat#31.32</t>
  </si>
  <si>
    <t>E-577366</t>
  </si>
  <si>
    <t>+1 9172577219</t>
  </si>
  <si>
    <t>LL151832</t>
  </si>
  <si>
    <t>AT10-481-5077</t>
  </si>
  <si>
    <t xml:space="preserve"> 5165821343;5165823999
pushkar.moghe@gmail.com</t>
  </si>
  <si>
    <t>LLL INT'L MS.KONG</t>
  </si>
  <si>
    <t>WU/QI</t>
  </si>
  <si>
    <t>516-528-3393
5163645909</t>
  </si>
  <si>
    <t>LL151895</t>
  </si>
  <si>
    <t>seat#21-23</t>
  </si>
  <si>
    <t>飞扬 - agent262</t>
  </si>
  <si>
    <t>101477; CHUN/KWOK WAH</t>
  </si>
  <si>
    <t>9178824880</t>
  </si>
  <si>
    <t>LL152006</t>
  </si>
  <si>
    <t>AT23-481-0827
CHENGXI LI</t>
  </si>
  <si>
    <t xml:space="preserve"> 15068718391</t>
  </si>
  <si>
    <t xml:space="preserve">请先填满公司VAN#1 多出的给转给FRANKY </t>
  </si>
  <si>
    <t xml:space="preserve">日期: 4-29 </t>
  </si>
  <si>
    <t>*BROOKLYN 7:00 AM  (接客人送到唐人街)</t>
  </si>
  <si>
    <t>備註</t>
  </si>
  <si>
    <t>SEAT#29.30.31   (位置HOLD 在NF2, 但是代理发单确认NT2)</t>
  </si>
  <si>
    <r>
      <t>*East Brunswick 7:00 AM</t>
    </r>
    <r>
      <rPr>
        <b/>
        <sz val="18"/>
        <color rgb="FFFF0000"/>
        <rFont val="宋体"/>
        <family val="2"/>
        <scheme val="minor"/>
      </rPr>
      <t xml:space="preserve"> ( 接客人送到JERSEY CITY )</t>
    </r>
  </si>
  <si>
    <t>CH1595</t>
  </si>
  <si>
    <t xml:space="preserve">(703) 303-5978 </t>
  </si>
  <si>
    <t>LL152020</t>
  </si>
  <si>
    <t>seat#33.34 new</t>
  </si>
  <si>
    <t>Departure Date :4/29/2017</t>
  </si>
  <si>
    <r>
      <t>SHUTTLE PICKUP人数：FLU 7:00 LL(125)/EC(10), BRK 7:00 LL(7)/ EC(0), East Brunswick 7:00(</t>
    </r>
    <r>
      <rPr>
        <b/>
        <sz val="26"/>
        <color rgb="FFFF0000"/>
        <rFont val="Calibri"/>
        <family val="2"/>
      </rPr>
      <t>21</t>
    </r>
    <r>
      <rPr>
        <b/>
        <sz val="26"/>
        <color theme="1"/>
        <rFont val="Calibri"/>
        <family val="2"/>
      </rPr>
      <t>)</t>
    </r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</si>
  <si>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</si>
  <si>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</si>
  <si>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</si>
  <si>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</si>
  <si>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</si>
  <si>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</si>
  <si>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</si>
  <si>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</si>
  <si>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</si>
  <si>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</si>
  <si>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</si>
  <si>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</si>
  <si>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</si>
  <si>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1DC2+ EC(4/26*BUS#15)</t>
  </si>
  <si>
    <t>(配) ($4/P)New Age Coach Inc 59 (839)/ 忠哥 646-207-2221</t>
  </si>
  <si>
    <t>CHLOE LONG</t>
  </si>
  <si>
    <t>917-951-6598</t>
  </si>
  <si>
    <t>Sheraton College Park North</t>
  </si>
  <si>
    <t>2DC2</t>
  </si>
  <si>
    <t>($4/P)frank &amp; son 56 (704)/ lee 212-882-1177</t>
  </si>
  <si>
    <t>TONY YANG</t>
  </si>
  <si>
    <t>908-917-1265</t>
  </si>
  <si>
    <t>Holiday Inn Express Germantown</t>
  </si>
  <si>
    <t>JCC 8:15 直发; JCC -54 PAX
  (出团大巴安排先做EDI 7:00 TO JCC SHUTTLE TRANSFER)</t>
  </si>
  <si>
    <t>负责EDI SHUTTLE #1</t>
  </si>
  <si>
    <t>JEFF ZHENG</t>
  </si>
  <si>
    <t>646-508-1989</t>
  </si>
  <si>
    <t>7:45AM直接到JCC</t>
  </si>
  <si>
    <t>3DC2</t>
  </si>
  <si>
    <t>($4/P)qq international 56(567)/ 谢 718-838-8051</t>
  </si>
  <si>
    <t xml:space="preserve">NICK YAO </t>
  </si>
  <si>
    <t>718-207-6048</t>
  </si>
  <si>
    <t>Quality Inn Tysons Corner</t>
  </si>
  <si>
    <t>7AM直接到唐人街</t>
  </si>
  <si>
    <t>BRK 6:45</t>
  </si>
  <si>
    <t>4DS2</t>
  </si>
  <si>
    <t>(配)($4/P) Sunited Tour Inc 33/张 9195278770</t>
  </si>
  <si>
    <t>SEAN LU</t>
  </si>
  <si>
    <t>917-208-7030</t>
  </si>
  <si>
    <t>Days Inn Manassas/I-66</t>
  </si>
  <si>
    <t>1BO2</t>
  </si>
  <si>
    <t xml:space="preserve">(配) ($4/P)soe tour 57 (188)/Joseph 917-373-8038 </t>
  </si>
  <si>
    <t>SIMON CHEN</t>
  </si>
  <si>
    <t>347-400-8110</t>
  </si>
  <si>
    <t>Quality Inn &amp; Suites Lexington</t>
  </si>
  <si>
    <t>BRK 7:00直发</t>
  </si>
  <si>
    <t>1NF2</t>
  </si>
  <si>
    <t>(配) ($4/P)m&amp;y 61 （393）/阳 646-726-8186</t>
  </si>
  <si>
    <t>VIVIAN YIN</t>
  </si>
  <si>
    <t>646-823-6969</t>
  </si>
  <si>
    <t>Holiday Inn Buffalo International Airport</t>
  </si>
  <si>
    <t>公司stephanie---60 pax in 1 group, 
全部老外客人, BRK  上/ 下车.</t>
  </si>
  <si>
    <t>6:30AM直接到BRK</t>
  </si>
  <si>
    <t>2NF2</t>
  </si>
  <si>
    <t>(配) ($4/P) lily travel service(A TOP BUS) 57(43272) / lin 9173716782</t>
  </si>
  <si>
    <t>JIM HUANG</t>
  </si>
  <si>
    <t>917-856-2952</t>
  </si>
  <si>
    <t>Red Roof Plus+ University at Buffalo - Amherst</t>
  </si>
  <si>
    <t>3NF2</t>
  </si>
  <si>
    <t>(配) ($4/P) bab 57(658)/江典洪 678-665-1856</t>
  </si>
  <si>
    <t>VINCENT CHEN</t>
  </si>
  <si>
    <t>917-756-1029</t>
  </si>
  <si>
    <t>Days Inn at the Falls</t>
  </si>
  <si>
    <t>4NT2</t>
  </si>
  <si>
    <t>(配)($4/P)USA Travel.inc(aa) 61(3688)/林武 917-709-1931</t>
  </si>
  <si>
    <t>MAX LIANG</t>
  </si>
  <si>
    <t>646-251-5779</t>
  </si>
  <si>
    <t>RIT Inn &amp; Conference Center</t>
  </si>
  <si>
    <t>5NT2</t>
  </si>
  <si>
    <t>(配) ($4/P)New Age Coach Inc 59 (831)/ 阿ben 646-688-9686</t>
  </si>
  <si>
    <t>STEPHANIE HU</t>
  </si>
  <si>
    <t>973-718-0448</t>
  </si>
  <si>
    <t>Holiday Inn Rochester Downtown</t>
  </si>
  <si>
    <t>1WP1</t>
  </si>
  <si>
    <t>转给一凡 (718-888-1016)</t>
  </si>
  <si>
    <t>1NY1(跟美东VAN)</t>
  </si>
  <si>
    <t>(配)($4/P)N. A. C. INC  高頂 14 (703)/Andy Huang(M)/646-715-6166</t>
  </si>
  <si>
    <t>MANDY ZHOU</t>
  </si>
  <si>
    <t>2NY1</t>
  </si>
  <si>
    <t>转给Franky 917-299-6357</t>
  </si>
  <si>
    <t>EC</t>
  </si>
  <si>
    <t>N/A</t>
  </si>
  <si>
    <t xml:space="preserve">JACK WANG </t>
  </si>
  <si>
    <t>718-708-1199</t>
  </si>
  <si>
    <t xml:space="preserve">MANDY ZHOU </t>
  </si>
  <si>
    <t>929-204-4954</t>
  </si>
  <si>
    <t xml:space="preserve">Courtyard Newark Downtown </t>
  </si>
  <si>
    <t>#1 J+UM</t>
  </si>
  <si>
    <t>(配) ($4/P)monda/starlight 56 (1705)/Liang Li 347-634-6236</t>
  </si>
  <si>
    <t xml:space="preserve">CAROLINE ZHENG </t>
  </si>
  <si>
    <t>914-319-6090</t>
  </si>
  <si>
    <t xml:space="preserve">Days Hotel East Brunswick </t>
  </si>
  <si>
    <t>#4 AP6ETF</t>
  </si>
  <si>
    <t>(配) ($4/P) d&amp;w 61(322)/ mark 917-337-0113</t>
  </si>
  <si>
    <t xml:space="preserve">PETER ZHU </t>
  </si>
  <si>
    <t>917-825-1988</t>
  </si>
  <si>
    <t xml:space="preserve">2ND STOP:HOWARD JOHNSON EWR
3ND STOP:CHINATOWN </t>
  </si>
  <si>
    <t>Sheraton Edison Hotel</t>
  </si>
  <si>
    <t>#5 AP6DTF+WH</t>
  </si>
  <si>
    <t>(配) ($4/P)jc star 57 (6268)/宁宁 917-239-2128</t>
  </si>
  <si>
    <t xml:space="preserve">WILSON WANG </t>
  </si>
  <si>
    <t>646-696-9759</t>
  </si>
  <si>
    <t xml:space="preserve">2ND STOP:CHINATOWN </t>
  </si>
  <si>
    <t>DC</t>
  </si>
  <si>
    <t xml:space="preserve">SM3 </t>
  </si>
  <si>
    <t xml:space="preserve">配 / 司兼导 </t>
  </si>
  <si>
    <t xml:space="preserve">JASON LI </t>
  </si>
  <si>
    <t>917-251-6687</t>
  </si>
  <si>
    <t xml:space="preserve">#1AN2 </t>
  </si>
  <si>
    <t xml:space="preserve">Dani Yiliyaer </t>
  </si>
  <si>
    <t xml:space="preserve">571-275-9645 </t>
  </si>
  <si>
    <t xml:space="preserve">#2 VC1 </t>
  </si>
  <si>
    <t xml:space="preserve">JOHNNY LIANG </t>
  </si>
  <si>
    <t>347-845-8841</t>
  </si>
  <si>
    <t>包團</t>
  </si>
  <si>
    <t>CH04376DC</t>
  </si>
  <si>
    <t>Gary Liu (M), Phone: 6788871520, Email: dlzzgy@gmail.com</t>
  </si>
  <si>
    <t>NA</t>
  </si>
  <si>
    <t>Hilton Gaithersburg
ADD:620 Perry Parkway Gaithersburg, MD 20877 USA</t>
  </si>
  <si>
    <t>4/29 DL6187  DCA 08:12</t>
  </si>
  <si>
    <t>自由女神 3ppl  西点军校NA</t>
  </si>
  <si>
    <t>CH04469EC</t>
  </si>
  <si>
    <t>(配)Andy Chen(M)/917-517-6392/EMAIL:Huadi.chen@yahoo.com</t>
  </si>
  <si>
    <t xml:space="preserve">Hilton Dulles Airport
13869 Park Center Rd, Herndon, VA 20171 </t>
  </si>
  <si>
    <t xml:space="preserve">4/29 08:00 Stay Bridge Hotel,340 West 40th Street, New York, NY 10018 </t>
  </si>
  <si>
    <t>自由女神NA  西点军校NA</t>
  </si>
  <si>
    <t>CH04207EC</t>
  </si>
  <si>
    <t>($3/P;Min.$60/D)all florida transportation 28/Mihail 954-213-4450</t>
  </si>
  <si>
    <t>ZHANG XIAOYUAN</t>
  </si>
  <si>
    <t xml:space="preserve">646-525-1493  </t>
  </si>
  <si>
    <t xml:space="preserve">Days Hotel East Brunswick (2N )
ADD:195 Rt. 18 South East Brunswick , NJ 08816  </t>
  </si>
  <si>
    <t>4/29  UA247  EWR  15:24</t>
  </si>
  <si>
    <t>自由女神 25ppl  西点军校NA</t>
  </si>
  <si>
    <t>CH04313EC</t>
  </si>
  <si>
    <t>(配) ($3/P)t&amp;c  travel 33 (005)/阿杰 347-322-2724</t>
  </si>
  <si>
    <t xml:space="preserve">MICHAEL LI </t>
  </si>
  <si>
    <t xml:space="preserve">646-262-9589 </t>
  </si>
  <si>
    <t>FairBridge Inn East Hanover *2N
 130 NJ-10, East Hanover, NJ 07936</t>
  </si>
  <si>
    <t>CA819  29APR EWR 10：50</t>
  </si>
  <si>
    <t>自由女神 26ppl  西点军校NA</t>
  </si>
  <si>
    <t>CH04265EC-A</t>
  </si>
  <si>
    <t>(配) ($3/P)t&amp;c travel 36 (005)/老陈 929-302-0216</t>
  </si>
  <si>
    <t xml:space="preserve">JOHN ZHANG </t>
  </si>
  <si>
    <t>917-868-8738</t>
  </si>
  <si>
    <t>Hotel: Holiday Inn Financial District
Add.: 99 Washington St, New York, NY 10006</t>
  </si>
  <si>
    <t>4/29 AA288  LGA  23:14</t>
  </si>
  <si>
    <t>自由女神 20ppl  西点军校NA</t>
  </si>
  <si>
    <t>CH04378EC单租车</t>
  </si>
  <si>
    <t>(配) ($3/P)t&amp;c  travel 36 /何师傅 917-337-4305</t>
  </si>
  <si>
    <t xml:space="preserve"> State Bank of India,
460 Park Avenue,New York10022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</si>
  <si>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</si>
  <si>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</si>
  <si>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</si>
  <si>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</si>
  <si>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</si>
  <si>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</si>
  <si>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</si>
  <si>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WP1 12PAX G:CATHERINE ZHENG 646-226-2432</t>
  </si>
  <si>
    <t>AP</t>
  </si>
  <si>
    <t>OP</t>
  </si>
  <si>
    <t>(配)($4/P)N. A. C. INC 高頂 14 (704)/LIANG JIN J 917-837-6088</t>
  </si>
  <si>
    <t>INSPECTION</t>
  </si>
  <si>
    <t>(配)($4/P)N. A. C. INC 高頂 14 (702)/Eddie Bai 917-951-2110</t>
  </si>
  <si>
    <t>OFF</t>
  </si>
  <si>
    <t>(配)($4/P)N. A. C. INC 平頂 11 (303) /ALEX Liang 631-520-4923</t>
  </si>
  <si>
    <t>(配) ($4/P)N. A. C. INC 平頂 11 (305)/Lin Sir347-324-9366</t>
  </si>
  <si>
    <t>(配) ($4/P)N. A. C. INC 平頂 11 (306)/Pan Sir 347-985-5328</t>
  </si>
  <si>
    <t>(配) ($4/P)N. A. C. INC 平頂 11 (307)/Frank Wu (347) 200-2347</t>
  </si>
  <si>
    <t>(配) ($4/P)N. A. C. INC 平頂 9 (301)/John He 718-808-5222</t>
  </si>
  <si>
    <t>(配)($4/P)LITTLE RED HAT 平頂 10 (202) /G.E 347-992-1138</t>
  </si>
  <si>
    <t>(配)($4/P)LITTLE RED HAT 平頂 10 (203)/Xiang Sir 347-831-2760</t>
  </si>
  <si>
    <t>接機人员</t>
  </si>
  <si>
    <t>唐人街安排</t>
  </si>
  <si>
    <t>REBECCA LIU</t>
  </si>
  <si>
    <t>517-348-2799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</si>
  <si>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</si>
  <si>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</si>
  <si>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</si>
  <si>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KITTY HUANG</t>
  </si>
  <si>
    <t>646-371-3014</t>
  </si>
  <si>
    <t>辦公室秩序維護員</t>
  </si>
  <si>
    <t>在辦公室指引客人去洗手間，並不要讓客人走進
員工工作範圍。</t>
  </si>
  <si>
    <t>ANDY QIU</t>
  </si>
  <si>
    <t>917-517-8332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</si>
  <si>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</si>
  <si>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</si>
  <si>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VINCENT ZHENG</t>
  </si>
  <si>
    <t>917-855-9313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</si>
  <si>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</si>
  <si>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</si>
  <si>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TOM ZHANG</t>
  </si>
  <si>
    <t>929-300-6169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</si>
  <si>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</si>
  <si>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KENNY YIN</t>
  </si>
  <si>
    <t>917-868-8762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</si>
  <si>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</si>
  <si>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</si>
  <si>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</si>
  <si>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</si>
  <si>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</si>
  <si>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</si>
  <si>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</si>
  <si>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</si>
  <si>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</si>
  <si>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</si>
  <si>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</si>
  <si>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</si>
  <si>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SUNNY SHEN</t>
  </si>
  <si>
    <t>347-925-1641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</si>
  <si>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</si>
  <si>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</si>
  <si>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</si>
  <si>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JAMES HUANG</t>
  </si>
  <si>
    <t>347-379-6254</t>
  </si>
  <si>
    <t>6:15am 站在敦城酒店门口，指引客人 8:00am在敦城门口专门负责
WP1/BO2/AC3/MV2/MV3的客人</t>
  </si>
  <si>
    <t xml:space="preserve">ZOE LIU </t>
  </si>
  <si>
    <t>347-827-9888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</si>
  <si>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</si>
  <si>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</si>
  <si>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</si>
  <si>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</si>
  <si>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</si>
  <si>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</si>
  <si>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FELIX XU</t>
  </si>
  <si>
    <t>917-971-7893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</si>
  <si>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</si>
  <si>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MATHEW FUNG</t>
  </si>
  <si>
    <t>347-925-6161</t>
  </si>
  <si>
    <r>
      <rPr>
        <sz val="11"/>
        <color theme="1"/>
        <rFont val="宋体"/>
        <family val="2"/>
      </rPr>
      <t>負責SHUTTLE BUS#1</t>
    </r>
  </si>
  <si>
    <t>IVY WANG</t>
  </si>
  <si>
    <t>832-274-7427</t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</si>
  <si>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</si>
  <si>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</si>
  <si>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</si>
  <si>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</si>
  <si>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</si>
  <si>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</si>
  <si>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JUPITER HU</t>
  </si>
  <si>
    <t>908-868-3743</t>
  </si>
  <si>
    <t>6:30-9:30</t>
  </si>
  <si>
    <t>EDI 7:00 TO JCC</t>
  </si>
  <si>
    <t>JCC安排</t>
  </si>
  <si>
    <t>JACK RUAN</t>
  </si>
  <si>
    <t>646-919-8338</t>
  </si>
  <si>
    <t>Brooklyn安排</t>
  </si>
  <si>
    <t>CAYDEN HUANG</t>
  </si>
  <si>
    <t>917-860-5977</t>
  </si>
  <si>
    <t>2 pax pickup in JCC &amp; OTHER 3 will pickup in  PAR ???</t>
  </si>
  <si>
    <r>
      <t>全部是老外；客人喜欢尽量能订到的酒店是
按照我们行程上面说</t>
    </r>
    <r>
      <rPr>
        <b/>
        <sz val="11"/>
        <color rgb="FFFF0000"/>
        <rFont val="Calibri"/>
        <family val="2"/>
      </rPr>
      <t xml:space="preserve"> Holiday INN   这个酒店</t>
    </r>
    <r>
      <rPr>
        <b/>
        <sz val="11"/>
        <color theme="1"/>
        <rFont val="Calibri"/>
        <family val="2"/>
      </rPr>
      <t>， Drop Off BRK</t>
    </r>
  </si>
  <si>
    <t>WOODBURY安排</t>
  </si>
  <si>
    <t>NEW TOUR FOR WOODBURY</t>
  </si>
  <si>
    <t>团上大巴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</si>
  <si>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</si>
  <si>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</si>
  <si>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</si>
  <si>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</si>
  <si>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</si>
  <si>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</si>
  <si>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</si>
  <si>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</si>
  <si>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</si>
  <si>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</si>
  <si>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</si>
  <si>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</si>
  <si>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</si>
  <si>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</si>
  <si>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</si>
  <si>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Courtyard Newark Downtown 1N</t>
  </si>
  <si>
    <t>28WJE1</t>
  </si>
  <si>
    <t>LI EE</t>
  </si>
  <si>
    <t>COMPASS VACATION</t>
  </si>
  <si>
    <t>LGA</t>
  </si>
  <si>
    <t>AC716</t>
  </si>
  <si>
    <t>CT</t>
  </si>
  <si>
    <t>AP5W</t>
  </si>
  <si>
    <t>BOOK 5/2 HOLIDAY INN EWR 1DDX1NIGHT 
5/2行程结束后安排散接从CT接客人送至加订酒店</t>
  </si>
  <si>
    <t>416-262-3366</t>
  </si>
  <si>
    <t>HOTEL:  4/28:Days Hotel East Brunswick 1N; 4/29:Red Roof Inn Edison 1N</t>
  </si>
  <si>
    <t>WE1</t>
  </si>
  <si>
    <t>Tyler Jin Zhou Lee</t>
  </si>
  <si>
    <t>TOURS4FUN（E-540079）</t>
  </si>
  <si>
    <t>AP7WE</t>
  </si>
  <si>
    <t>WE1 &amp; WE2 安排在一起</t>
  </si>
  <si>
    <t xml:space="preserve"> 843 227 2491</t>
  </si>
  <si>
    <t>WE2</t>
  </si>
  <si>
    <t>Monica Lee</t>
  </si>
  <si>
    <t>TOURS4FUN(E-540076)</t>
  </si>
  <si>
    <t>WE1 &amp; WE2 安排在一起
由2人1房改为3人1房</t>
  </si>
  <si>
    <t>65 929-69133</t>
  </si>
  <si>
    <t>WE3</t>
  </si>
  <si>
    <t>PAN WEIHUA</t>
  </si>
  <si>
    <t>CTRIP(2649661118 )</t>
  </si>
  <si>
    <t>JFK</t>
  </si>
  <si>
    <t>MU587</t>
  </si>
  <si>
    <t>携程订单
接机请举牌“携程”&amp;“2649661118 ” X2
请导游在团上直接收取服务费</t>
  </si>
  <si>
    <t>130-4035-8166</t>
  </si>
  <si>
    <t>F4</t>
  </si>
  <si>
    <t>SUN LIANGUI</t>
  </si>
  <si>
    <t>USITRIP</t>
  </si>
  <si>
    <t>DL5111</t>
  </si>
  <si>
    <t>SELF-DISMISS</t>
  </si>
  <si>
    <t>AP7F</t>
  </si>
  <si>
    <t>请安排无烟房
第二天改WP1
组号保持不变</t>
  </si>
  <si>
    <t>86 13863957778
86 13821854126</t>
  </si>
  <si>
    <t>W5</t>
  </si>
  <si>
    <t>LIU LING</t>
  </si>
  <si>
    <t>BEIJING WOQU LL:100237</t>
  </si>
  <si>
    <t>AA365</t>
  </si>
  <si>
    <t>BOS</t>
  </si>
  <si>
    <t>HU482</t>
  </si>
  <si>
    <t>AP7W</t>
  </si>
  <si>
    <t>181-0113-0556</t>
  </si>
  <si>
    <t>WR1</t>
  </si>
  <si>
    <t>LI CHENGLONG</t>
  </si>
  <si>
    <t>FIRST EXPRESS TRAVEL</t>
  </si>
  <si>
    <t>CX888</t>
  </si>
  <si>
    <t>CX889</t>
  </si>
  <si>
    <t>AP8W</t>
  </si>
  <si>
    <t>604-618-5169</t>
  </si>
  <si>
    <t>总数：</t>
  </si>
  <si>
    <t>AP8R/8L FOR WOODBURY</t>
  </si>
  <si>
    <t>HOTEL:  DoubleTree by Hilton Somerset Hotel and Conference Center 1N&amp;2N</t>
  </si>
  <si>
    <t>R1</t>
  </si>
  <si>
    <t>SHI YAMING</t>
  </si>
  <si>
    <t>ALL AMERICA</t>
  </si>
  <si>
    <t>EWR</t>
  </si>
  <si>
    <t>UA1979</t>
  </si>
  <si>
    <t>UA341</t>
  </si>
  <si>
    <t>AP8R</t>
  </si>
  <si>
    <t>713-234-6060</t>
  </si>
  <si>
    <t>R2</t>
  </si>
  <si>
    <t>LAN YUN</t>
  </si>
  <si>
    <t>CA819</t>
  </si>
  <si>
    <t>UA1628</t>
  </si>
  <si>
    <t>AP9R</t>
  </si>
  <si>
    <t>早上6:45从酒店接客人送去中国城
自由活动，然后16:35送客人去机场</t>
  </si>
  <si>
    <t>86 139-9919-8816 
86 139-9923-5006</t>
  </si>
  <si>
    <t>R3</t>
  </si>
  <si>
    <t>YE ZHONGLIN</t>
  </si>
  <si>
    <t>WANNAR TRAVEL  LL:98596</t>
  </si>
  <si>
    <t>AC548</t>
  </si>
  <si>
    <t>AC549</t>
  </si>
  <si>
    <t>1 778-861-3883</t>
  </si>
  <si>
    <t>R5</t>
  </si>
  <si>
    <t>HUANG PEIQIANG</t>
  </si>
  <si>
    <t>CTRIP（2701926436 ）</t>
  </si>
  <si>
    <t>AA0950</t>
  </si>
  <si>
    <t>AA0951</t>
  </si>
  <si>
    <t>携程订单
接机请举牌“携程”×黄培强 X2
请导游在团上直接收取服务费
夫妻蜜月旅行希望可以安排大床房</t>
  </si>
  <si>
    <t>186-0595-7019</t>
  </si>
  <si>
    <t>R6</t>
  </si>
  <si>
    <t xml:space="preserve">GE YONGGANG </t>
  </si>
  <si>
    <t>SINCERE TRAVEL</t>
  </si>
  <si>
    <t>DL752</t>
  </si>
  <si>
    <t>DL426</t>
  </si>
  <si>
    <t>971-295-0662</t>
  </si>
  <si>
    <t>R7</t>
  </si>
  <si>
    <t>SONG YUEWEN</t>
  </si>
  <si>
    <t>CTRIP(2730945930)</t>
  </si>
  <si>
    <t>UA726</t>
  </si>
  <si>
    <t>UA086</t>
  </si>
  <si>
    <t>携程订单
接机请举牌“携程”×宋跃雯 X2
请导游在团上直接收取服务费
4/30 6:45 客人前往EWR 机场</t>
  </si>
  <si>
    <t xml:space="preserve">189-1858-7331
189-1859-3416 </t>
  </si>
  <si>
    <t>R10</t>
  </si>
  <si>
    <t>ZHANG JINGYUN</t>
  </si>
  <si>
    <t>LL:100261 CINDYREN F22040</t>
  </si>
  <si>
    <t>回程航班未确认，散接没有打
酒店自行离团</t>
  </si>
  <si>
    <t>571-499-8982</t>
  </si>
  <si>
    <t>UR2</t>
  </si>
  <si>
    <t>SUN HAO</t>
  </si>
  <si>
    <t>DM INVESTMENT LL:98548</t>
  </si>
  <si>
    <t>UA88</t>
  </si>
  <si>
    <t>AP9U</t>
  </si>
  <si>
    <t>全程酒店尽量安排双床
4/29 BOOK Wyndham Garden Hotel Newark Airport 1DD X1N
CF#1205209</t>
  </si>
  <si>
    <t>CITY TOUR安排</t>
  </si>
  <si>
    <t>R BACK FOR CITY TOUR</t>
  </si>
  <si>
    <t xml:space="preserve">加LOCAL </t>
  </si>
  <si>
    <t>HOTEL:  Sheraton Edison Hotel 1N</t>
  </si>
  <si>
    <t>TSR1</t>
  </si>
  <si>
    <t>ZHEN QIAO</t>
  </si>
  <si>
    <t>TUNIU(1013865632)</t>
  </si>
  <si>
    <t>CX830</t>
  </si>
  <si>
    <t>AP7R</t>
  </si>
  <si>
    <t xml:space="preserve">159-8669-5677 </t>
  </si>
  <si>
    <t>PR1</t>
  </si>
  <si>
    <t>CHEN TIANYI</t>
  </si>
  <si>
    <t>LULUTRIP（457967）</t>
  </si>
  <si>
    <t>PH</t>
  </si>
  <si>
    <t>PH6R</t>
  </si>
  <si>
    <t>包含门票帝国大厦X2
自由女神X2
费用已BILL代理</t>
  </si>
  <si>
    <t>139-5199-4578</t>
  </si>
  <si>
    <t xml:space="preserve">AP3W/F BACK FOR CITY TOUR </t>
  </si>
  <si>
    <t>HOTEL:  Sheraton Edison Hotel 1N(ALREADY CHECK-IN YESTERDAY)</t>
  </si>
  <si>
    <t>27WN1</t>
  </si>
  <si>
    <t>CAO NONG</t>
  </si>
  <si>
    <t>UA87</t>
  </si>
  <si>
    <t>AP3W</t>
  </si>
  <si>
    <t xml:space="preserve">86 130-0310-5669   
86 130-6178-1990  </t>
  </si>
  <si>
    <t xml:space="preserve">CATHERINE ZHENG </t>
  </si>
  <si>
    <t>TRANSFER安排</t>
  </si>
  <si>
    <t>AP6 BACK TRANSFER TO CT</t>
  </si>
  <si>
    <t>HOTEL:   Edison Hotel 1N(ALREADY CHECK-IN YESTERDAY)@6:30</t>
  </si>
  <si>
    <t>EWH1</t>
  </si>
  <si>
    <t xml:space="preserve">NENYUAN FANG </t>
  </si>
  <si>
    <t>GO TO BUS</t>
  </si>
  <si>
    <t xml:space="preserve">HOLIDAY INN </t>
  </si>
  <si>
    <t>WH5E</t>
  </si>
  <si>
    <t>301-769-8513
703-398-4307</t>
  </si>
  <si>
    <t xml:space="preserve">SHELLEY HUANG </t>
  </si>
  <si>
    <t>EWH2</t>
  </si>
  <si>
    <t>LIU PEI</t>
  </si>
  <si>
    <t>LULUTRIP（464513）</t>
  </si>
  <si>
    <t xml:space="preserve">WH-HOLIDAY INN </t>
  </si>
  <si>
    <t>240-408-1222</t>
  </si>
  <si>
    <t>从酒店接到CT交给FAY FEI 718-785-6275</t>
  </si>
  <si>
    <t>HOTEL:   Courtyard Newark Downtown@7:10</t>
  </si>
  <si>
    <t>AC1</t>
  </si>
  <si>
    <t>WANG YUJUAN</t>
  </si>
  <si>
    <t>LULUTRIP(461839)</t>
  </si>
  <si>
    <t>AP6C</t>
  </si>
  <si>
    <t>RQUEST 1DD,请尽量安排
此单包含以下门票
康宁玻璃中心X2</t>
  </si>
  <si>
    <t>86-138-4003-8488</t>
  </si>
  <si>
    <t xml:space="preserve">FAY FEI </t>
  </si>
  <si>
    <t>LIANG JIN J 917-837-6088</t>
  </si>
  <si>
    <t>AC2</t>
  </si>
  <si>
    <t>ADO KONGGORO</t>
  </si>
  <si>
    <t>SQ26</t>
  </si>
  <si>
    <t>215-290-3342
267-307-2405</t>
  </si>
  <si>
    <t>HOTEL: HOWARD JOHNSON EWR@7:00</t>
  </si>
  <si>
    <t>CC1</t>
  </si>
  <si>
    <t>JIN HEPING</t>
  </si>
  <si>
    <t>NJ</t>
  </si>
  <si>
    <t>NY5C</t>
  </si>
  <si>
    <t>302-467-2775</t>
  </si>
  <si>
    <t>Date:</t>
  </si>
  <si>
    <t>BUS#5</t>
  </si>
  <si>
    <t>TOUR:</t>
  </si>
  <si>
    <t>AP6ETF</t>
  </si>
  <si>
    <t>AP6DTF+WH</t>
  </si>
  <si>
    <t>GUIDE:</t>
  </si>
  <si>
    <t>CTT 8:00 上车</t>
  </si>
  <si>
    <t>EC161211</t>
  </si>
  <si>
    <t>ETFN3</t>
  </si>
  <si>
    <t>HE PEIYI</t>
  </si>
  <si>
    <t>SUNSHINE TRAVEL LL:97494</t>
  </si>
  <si>
    <t>NY5E</t>
  </si>
  <si>
    <t>86-1352-790-2288 /86-1376-310-7866</t>
  </si>
  <si>
    <t>AT10-480-6107</t>
  </si>
  <si>
    <t>ETFN6</t>
  </si>
  <si>
    <t>LE THI AN THU</t>
  </si>
  <si>
    <t>1-917-513-8688
1-212-644-0594</t>
  </si>
  <si>
    <t>FLUSHING  7:00 敦城海鲜酒家上车</t>
  </si>
  <si>
    <t>EC160998</t>
  </si>
  <si>
    <t>ETFN2</t>
  </si>
  <si>
    <t>MS LIU</t>
  </si>
  <si>
    <t>H&amp;J TRAVEL</t>
  </si>
  <si>
    <t>860-834-0643</t>
  </si>
  <si>
    <t>EC163959</t>
  </si>
  <si>
    <t>ETFN4</t>
  </si>
  <si>
    <t>XIAO FENG</t>
  </si>
  <si>
    <t>NAMEI</t>
  </si>
  <si>
    <t>186-1066-0319</t>
  </si>
  <si>
    <t>EC164111</t>
  </si>
  <si>
    <t>ETFN5</t>
  </si>
  <si>
    <t>LIU SHUYUN</t>
  </si>
  <si>
    <t>ARISING TRAVEL LL:100939</t>
  </si>
  <si>
    <t>646-236-3832</t>
  </si>
  <si>
    <t>EC164183</t>
  </si>
  <si>
    <t>DTFN7</t>
  </si>
  <si>
    <t xml:space="preserve">MS CHOW </t>
  </si>
  <si>
    <t>PLACE TRAVEL LL:101005</t>
  </si>
  <si>
    <t>NY5</t>
  </si>
  <si>
    <t xml:space="preserve">TG:WILSON WANG </t>
  </si>
  <si>
    <t>Howard Johnson EWR  7:00</t>
  </si>
  <si>
    <t>JS10-466-0037</t>
  </si>
  <si>
    <t>ETFN1</t>
  </si>
  <si>
    <t>YU TSZ KAN</t>
  </si>
  <si>
    <t>GOTO BUS</t>
  </si>
  <si>
    <t>REQUEST 1DD &amp; 1KING</t>
  </si>
  <si>
    <t>8482345594
Email: bennytamyu1993@gmail.com  
WeChat: shellytam0404</t>
  </si>
  <si>
    <t>BRK 7:00</t>
  </si>
  <si>
    <t>OTHER PICK UP</t>
  </si>
  <si>
    <t>日期：4/29</t>
  </si>
  <si>
    <t>團：小波东3天2夜</t>
  </si>
  <si>
    <t>EC BUS#13 NY5C</t>
  </si>
  <si>
    <t>NB1</t>
  </si>
  <si>
    <t>AGNES VAN DEN BRINK</t>
  </si>
  <si>
    <t>316-2226-2126
Email: gjwullems@gmail.com</t>
  </si>
  <si>
    <t>NB3</t>
  </si>
  <si>
    <t>MT16-476-7867</t>
  </si>
  <si>
    <t>NB2</t>
  </si>
  <si>
    <t>TOURSFORFUN(C-2015184-US)</t>
  </si>
  <si>
    <t>YI ZHOU</t>
  </si>
  <si>
    <t>347-209-4465</t>
  </si>
  <si>
    <t>EC163532</t>
  </si>
  <si>
    <t>CITI TRAVEL LL:101402</t>
  </si>
  <si>
    <t xml:space="preserve">JIE ZHU </t>
  </si>
  <si>
    <t>EC164705</t>
  </si>
  <si>
    <t>NBR1</t>
  </si>
  <si>
    <t>LL:101153 IVYMAI A28799</t>
  </si>
  <si>
    <t>WEN XIAOHAN</t>
  </si>
  <si>
    <t>NB4</t>
  </si>
  <si>
    <t>EC164384</t>
  </si>
  <si>
    <t>Edison</t>
  </si>
  <si>
    <t>NBR2</t>
  </si>
  <si>
    <t>XIE SUQIONG</t>
  </si>
  <si>
    <t>1 9179631693</t>
  </si>
  <si>
    <t>EC164707</t>
  </si>
  <si>
    <t>EC163623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</si>
  <si>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</si>
  <si>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</si>
  <si>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</si>
  <si>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</si>
  <si>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</si>
  <si>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</si>
  <si>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</si>
  <si>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</si>
  <si>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</si>
  <si>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</si>
  <si>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</si>
  <si>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</si>
  <si>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</si>
  <si>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</si>
  <si>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</si>
  <si>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</si>
  <si>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</si>
  <si>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CHANGE FROM 5/13,changed from 4/28, 只有2人參團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</si>
</sst>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h:mm;@"/>
    <numFmt numFmtId="178" formatCode="m/d;@"/>
    <numFmt numFmtId="179" formatCode="0_);[Red]\(0\)"/>
    <numFmt numFmtId="180" formatCode="0.00_);[Red]\(0.00\)"/>
  </numFmts>
  <fonts count="9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22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2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b/>
      <sz val="20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8"/>
      <name val="宋体"/>
      <family val="2"/>
      <scheme val="minor"/>
    </font>
    <font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1"/>
      <color rgb="FF000000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0"/>
      <name val="Times New Roman"/>
      <family val="1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b/>
      <sz val="8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name val="Times New Roman"/>
      <family val="1"/>
    </font>
    <font>
      <b/>
      <sz val="8"/>
      <color rgb="FF000000"/>
      <name val="微软雅黑"/>
      <family val="2"/>
      <charset val="134"/>
    </font>
    <font>
      <sz val="11"/>
      <color indexed="8"/>
      <name val="宋体"/>
      <family val="2"/>
      <scheme val="minor"/>
    </font>
    <font>
      <sz val="10"/>
      <color rgb="FF000000"/>
      <name val="宋体"/>
      <family val="2"/>
      <scheme val="minor"/>
    </font>
    <font>
      <sz val="12.1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0"/>
      <color rgb="FF000000"/>
      <name val="Arial"/>
      <family val="2"/>
    </font>
    <font>
      <b/>
      <sz val="11"/>
      <name val="Times New Roman"/>
      <family val="1"/>
    </font>
    <font>
      <b/>
      <sz val="13.2"/>
      <color rgb="FF000000"/>
      <name val="Calibri"/>
      <family val="2"/>
    </font>
    <font>
      <sz val="12.1"/>
      <color rgb="FF000000"/>
      <name val="Calibri"/>
      <family val="2"/>
    </font>
    <font>
      <b/>
      <sz val="13.2"/>
      <color theme="1"/>
      <name val="Calibri"/>
      <family val="2"/>
    </font>
    <font>
      <b/>
      <sz val="12.1"/>
      <color rgb="FF000000"/>
      <name val="Calibri"/>
      <family val="2"/>
    </font>
    <font>
      <b/>
      <sz val="12.1"/>
      <color theme="1"/>
      <name val="Calibri"/>
      <family val="2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8"/>
      <color indexed="8"/>
      <name val="微软雅黑"/>
      <family val="2"/>
      <charset val="134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0"/>
      <color rgb="FF000000"/>
      <name val="Arial"/>
      <family val="2"/>
    </font>
    <font>
      <b/>
      <sz val="10"/>
      <name val="宋体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宋体"/>
      <charset val="134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b/>
      <sz val="16"/>
      <color rgb="FF3F3F3F"/>
      <name val="Arial"/>
      <family val="2"/>
    </font>
    <font>
      <sz val="28"/>
      <color theme="1"/>
      <name val="宋体"/>
      <family val="2"/>
      <scheme val="minor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</fills>
  <borders count="8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82" fillId="0" borderId="0">
      <alignment vertical="center"/>
    </xf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2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6" fillId="4" borderId="8" xfId="0" applyFont="1" applyFill="1" applyBorder="1" applyAlignment="1">
      <alignment horizontal="left"/>
    </xf>
    <xf numFmtId="49" fontId="6" fillId="4" borderId="8" xfId="0" applyNumberFormat="1" applyFont="1" applyFill="1" applyBorder="1" applyAlignment="1">
      <alignment horizontal="left"/>
    </xf>
    <xf numFmtId="16" fontId="6" fillId="4" borderId="8" xfId="0" applyNumberFormat="1" applyFont="1" applyFill="1" applyBorder="1" applyAlignment="1">
      <alignment horizontal="left"/>
    </xf>
    <xf numFmtId="0" fontId="0" fillId="5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8" fillId="0" borderId="0" xfId="0" applyFont="1"/>
    <xf numFmtId="49" fontId="0" fillId="2" borderId="9" xfId="0" applyNumberFormat="1" applyFill="1" applyBorder="1" applyAlignment="1">
      <alignment horizontal="left" wrapText="1"/>
    </xf>
    <xf numFmtId="0" fontId="3" fillId="2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0" fillId="2" borderId="9" xfId="0" applyFill="1" applyBorder="1" applyAlignment="1">
      <alignment horizontal="left" wrapText="1"/>
    </xf>
    <xf numFmtId="0" fontId="0" fillId="9" borderId="8" xfId="0" applyFill="1" applyBorder="1" applyAlignment="1">
      <alignment horizontal="left"/>
    </xf>
    <xf numFmtId="0" fontId="6" fillId="9" borderId="9" xfId="0" applyFont="1" applyFill="1" applyBorder="1" applyAlignment="1">
      <alignment horizontal="left"/>
    </xf>
    <xf numFmtId="49" fontId="0" fillId="9" borderId="8" xfId="0" applyNumberFormat="1" applyFill="1" applyBorder="1" applyAlignment="1">
      <alignment horizontal="left"/>
    </xf>
    <xf numFmtId="0" fontId="0" fillId="0" borderId="9" xfId="0" applyBorder="1"/>
    <xf numFmtId="0" fontId="2" fillId="0" borderId="9" xfId="0" applyFont="1" applyBorder="1" applyAlignment="1">
      <alignment horizontal="left" wrapText="1"/>
    </xf>
    <xf numFmtId="0" fontId="0" fillId="0" borderId="0" xfId="0" applyFont="1"/>
    <xf numFmtId="0" fontId="12" fillId="0" borderId="5" xfId="0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49" fontId="12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0" fillId="0" borderId="9" xfId="0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NumberFormat="1" applyFill="1" applyBorder="1" applyAlignment="1"/>
    <xf numFmtId="0" fontId="0" fillId="2" borderId="8" xfId="0" applyNumberForma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3" fillId="0" borderId="9" xfId="0" applyFont="1" applyBorder="1"/>
    <xf numFmtId="0" fontId="7" fillId="2" borderId="8" xfId="0" applyFont="1" applyFill="1" applyBorder="1" applyAlignment="1">
      <alignment horizontal="left"/>
    </xf>
    <xf numFmtId="0" fontId="0" fillId="8" borderId="8" xfId="0" applyFill="1" applyBorder="1" applyAlignment="1">
      <alignment horizontal="left"/>
    </xf>
    <xf numFmtId="16" fontId="0" fillId="2" borderId="0" xfId="0" applyNumberForma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9" xfId="0" applyFill="1" applyBorder="1"/>
    <xf numFmtId="0" fontId="2" fillId="2" borderId="8" xfId="0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14" fillId="4" borderId="8" xfId="0" applyFont="1" applyFill="1" applyBorder="1" applyAlignment="1">
      <alignment horizontal="left"/>
    </xf>
    <xf numFmtId="49" fontId="14" fillId="4" borderId="8" xfId="0" applyNumberFormat="1" applyFont="1" applyFill="1" applyBorder="1" applyAlignment="1">
      <alignment horizontal="left" wrapText="1"/>
    </xf>
    <xf numFmtId="16" fontId="14" fillId="4" borderId="8" xfId="0" applyNumberFormat="1" applyFont="1" applyFill="1" applyBorder="1" applyAlignment="1">
      <alignment horizontal="left"/>
    </xf>
    <xf numFmtId="0" fontId="7" fillId="0" borderId="0" xfId="0" applyFont="1"/>
    <xf numFmtId="0" fontId="0" fillId="8" borderId="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16" fontId="0" fillId="0" borderId="9" xfId="0" applyNumberFormat="1" applyBorder="1" applyAlignment="1">
      <alignment horizontal="left"/>
    </xf>
    <xf numFmtId="0" fontId="10" fillId="2" borderId="8" xfId="0" applyFont="1" applyFill="1" applyBorder="1" applyAlignment="1">
      <alignment horizontal="left" wrapText="1"/>
    </xf>
    <xf numFmtId="49" fontId="10" fillId="2" borderId="8" xfId="0" applyNumberFormat="1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16" fontId="10" fillId="2" borderId="8" xfId="0" applyNumberFormat="1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16" fontId="13" fillId="4" borderId="8" xfId="0" applyNumberFormat="1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/>
    <xf numFmtId="0" fontId="0" fillId="11" borderId="8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16" fontId="3" fillId="2" borderId="9" xfId="0" applyNumberFormat="1" applyFont="1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18" fillId="4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18" fillId="9" borderId="8" xfId="0" applyFont="1" applyFill="1" applyBorder="1" applyAlignment="1">
      <alignment horizontal="left"/>
    </xf>
    <xf numFmtId="49" fontId="18" fillId="4" borderId="8" xfId="0" applyNumberFormat="1" applyFont="1" applyFill="1" applyBorder="1" applyAlignment="1">
      <alignment horizontal="left" wrapText="1"/>
    </xf>
    <xf numFmtId="0" fontId="18" fillId="5" borderId="8" xfId="0" applyFont="1" applyFill="1" applyBorder="1" applyAlignment="1">
      <alignment horizontal="left"/>
    </xf>
    <xf numFmtId="0" fontId="3" fillId="0" borderId="0" xfId="0" applyFont="1"/>
    <xf numFmtId="0" fontId="19" fillId="4" borderId="8" xfId="0" applyFont="1" applyFill="1" applyBorder="1" applyAlignment="1">
      <alignment horizontal="left"/>
    </xf>
    <xf numFmtId="49" fontId="13" fillId="4" borderId="8" xfId="0" applyNumberFormat="1" applyFont="1" applyFill="1" applyBorder="1" applyAlignment="1">
      <alignment horizontal="left" wrapText="1"/>
    </xf>
    <xf numFmtId="0" fontId="20" fillId="4" borderId="8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16" fontId="0" fillId="2" borderId="8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0" fillId="2" borderId="8" xfId="0" applyFill="1" applyBorder="1"/>
    <xf numFmtId="0" fontId="21" fillId="2" borderId="8" xfId="0" applyFont="1" applyFill="1" applyBorder="1"/>
    <xf numFmtId="0" fontId="2" fillId="2" borderId="8" xfId="0" applyFont="1" applyFill="1" applyBorder="1"/>
    <xf numFmtId="49" fontId="0" fillId="2" borderId="9" xfId="0" applyNumberFormat="1" applyFont="1" applyFill="1" applyBorder="1" applyAlignment="1">
      <alignment horizontal="left" wrapText="1"/>
    </xf>
    <xf numFmtId="0" fontId="22" fillId="2" borderId="9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8" xfId="0" applyFont="1" applyFill="1" applyBorder="1" applyAlignment="1">
      <alignment horizontal="left"/>
    </xf>
    <xf numFmtId="0" fontId="0" fillId="12" borderId="9" xfId="0" applyFont="1" applyFill="1" applyBorder="1" applyAlignment="1">
      <alignment horizontal="left"/>
    </xf>
    <xf numFmtId="0" fontId="0" fillId="0" borderId="9" xfId="0" applyFill="1" applyBorder="1" applyAlignment="1"/>
    <xf numFmtId="0" fontId="2" fillId="0" borderId="8" xfId="0" applyFont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0" fontId="22" fillId="2" borderId="8" xfId="0" applyFont="1" applyFill="1" applyBorder="1" applyAlignment="1">
      <alignment horizontal="left"/>
    </xf>
    <xf numFmtId="49" fontId="6" fillId="4" borderId="8" xfId="0" applyNumberFormat="1" applyFont="1" applyFill="1" applyBorder="1" applyAlignment="1">
      <alignment horizontal="left" wrapText="1"/>
    </xf>
    <xf numFmtId="0" fontId="23" fillId="4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16" fontId="4" fillId="2" borderId="8" xfId="0" applyNumberFormat="1" applyFont="1" applyFill="1" applyBorder="1" applyAlignment="1">
      <alignment horizontal="left"/>
    </xf>
    <xf numFmtId="0" fontId="24" fillId="2" borderId="8" xfId="0" applyFont="1" applyFill="1" applyBorder="1" applyAlignment="1">
      <alignment horizontal="left"/>
    </xf>
    <xf numFmtId="49" fontId="18" fillId="2" borderId="9" xfId="0" applyNumberFormat="1" applyFont="1" applyFill="1" applyBorder="1" applyAlignment="1">
      <alignment horizontal="left"/>
    </xf>
    <xf numFmtId="0" fontId="18" fillId="0" borderId="9" xfId="0" applyFont="1" applyBorder="1"/>
    <xf numFmtId="0" fontId="25" fillId="4" borderId="9" xfId="0" applyFont="1" applyFill="1" applyBorder="1" applyAlignment="1">
      <alignment horizontal="left"/>
    </xf>
    <xf numFmtId="49" fontId="18" fillId="4" borderId="9" xfId="0" applyNumberFormat="1" applyFont="1" applyFill="1" applyBorder="1" applyAlignment="1">
      <alignment horizontal="left"/>
    </xf>
    <xf numFmtId="0" fontId="18" fillId="4" borderId="9" xfId="0" applyFont="1" applyFill="1" applyBorder="1"/>
    <xf numFmtId="0" fontId="0" fillId="4" borderId="0" xfId="0" applyFill="1" applyBorder="1"/>
    <xf numFmtId="0" fontId="0" fillId="9" borderId="9" xfId="0" applyFill="1" applyBorder="1" applyAlignment="1">
      <alignment horizontal="left"/>
    </xf>
    <xf numFmtId="0" fontId="26" fillId="2" borderId="9" xfId="0" applyFont="1" applyFill="1" applyBorder="1" applyAlignment="1">
      <alignment horizontal="left"/>
    </xf>
    <xf numFmtId="0" fontId="27" fillId="2" borderId="9" xfId="0" applyFont="1" applyFill="1" applyBorder="1" applyAlignment="1">
      <alignment horizontal="left"/>
    </xf>
    <xf numFmtId="49" fontId="26" fillId="2" borderId="9" xfId="0" applyNumberFormat="1" applyFont="1" applyFill="1" applyBorder="1" applyAlignment="1">
      <alignment horizontal="left"/>
    </xf>
    <xf numFmtId="16" fontId="26" fillId="2" borderId="9" xfId="0" applyNumberFormat="1" applyFont="1" applyFill="1" applyBorder="1" applyAlignment="1">
      <alignment horizontal="left"/>
    </xf>
    <xf numFmtId="0" fontId="26" fillId="2" borderId="9" xfId="0" applyFont="1" applyFill="1" applyBorder="1"/>
    <xf numFmtId="49" fontId="2" fillId="2" borderId="8" xfId="0" applyNumberFormat="1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0" fontId="0" fillId="0" borderId="0" xfId="0" applyFill="1"/>
    <xf numFmtId="0" fontId="17" fillId="13" borderId="15" xfId="0" applyFont="1" applyFill="1" applyBorder="1" applyAlignment="1">
      <alignment horizontal="center" vertical="center" wrapText="1"/>
    </xf>
    <xf numFmtId="0" fontId="17" fillId="13" borderId="15" xfId="0" applyNumberFormat="1" applyFont="1" applyFill="1" applyBorder="1" applyAlignment="1">
      <alignment horizontal="center" vertical="center" wrapText="1"/>
    </xf>
    <xf numFmtId="0" fontId="17" fillId="13" borderId="16" xfId="0" applyFont="1" applyFill="1" applyBorder="1" applyAlignment="1">
      <alignment horizontal="center" vertical="center" wrapText="1"/>
    </xf>
    <xf numFmtId="177" fontId="17" fillId="13" borderId="16" xfId="0" applyNumberFormat="1" applyFont="1" applyFill="1" applyBorder="1" applyAlignment="1">
      <alignment horizontal="center" vertical="center" wrapText="1"/>
    </xf>
    <xf numFmtId="0" fontId="26" fillId="0" borderId="0" xfId="0" applyFont="1" applyFill="1"/>
    <xf numFmtId="0" fontId="3" fillId="0" borderId="17" xfId="0" applyFont="1" applyFill="1" applyBorder="1" applyAlignment="1">
      <alignment horizontal="left" vertical="center" wrapText="1"/>
    </xf>
    <xf numFmtId="0" fontId="34" fillId="8" borderId="0" xfId="0" applyFont="1" applyFill="1"/>
    <xf numFmtId="0" fontId="3" fillId="0" borderId="18" xfId="0" applyFont="1" applyBorder="1" applyAlignment="1">
      <alignment horizontal="left" vertical="center" wrapText="1"/>
    </xf>
    <xf numFmtId="0" fontId="35" fillId="0" borderId="0" xfId="0" applyFont="1"/>
    <xf numFmtId="0" fontId="36" fillId="0" borderId="18" xfId="0" applyNumberFormat="1" applyFont="1" applyFill="1" applyBorder="1" applyAlignment="1">
      <alignment horizontal="left" vertical="center" wrapText="1"/>
    </xf>
    <xf numFmtId="0" fontId="37" fillId="2" borderId="15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7" fontId="0" fillId="0" borderId="18" xfId="0" applyNumberFormat="1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34" fillId="5" borderId="0" xfId="0" applyFont="1" applyFill="1"/>
    <xf numFmtId="0" fontId="3" fillId="2" borderId="18" xfId="0" applyFont="1" applyFill="1" applyBorder="1" applyAlignment="1">
      <alignment horizontal="left" vertical="center" wrapText="1"/>
    </xf>
    <xf numFmtId="0" fontId="39" fillId="2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40" fillId="2" borderId="15" xfId="0" applyFont="1" applyFill="1" applyBorder="1" applyAlignment="1">
      <alignment horizontal="center"/>
    </xf>
    <xf numFmtId="177" fontId="0" fillId="5" borderId="18" xfId="0" applyNumberFormat="1" applyFont="1" applyFill="1" applyBorder="1" applyAlignment="1">
      <alignment horizontal="left" vertical="center" wrapText="1"/>
    </xf>
    <xf numFmtId="0" fontId="3" fillId="8" borderId="19" xfId="0" applyFont="1" applyFill="1" applyBorder="1" applyAlignment="1">
      <alignment horizontal="left" vertical="center" wrapText="1"/>
    </xf>
    <xf numFmtId="0" fontId="41" fillId="0" borderId="18" xfId="0" applyNumberFormat="1" applyFont="1" applyFill="1" applyBorder="1" applyAlignment="1">
      <alignment horizontal="left" vertical="center" wrapText="1"/>
    </xf>
    <xf numFmtId="0" fontId="42" fillId="2" borderId="18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center"/>
    </xf>
    <xf numFmtId="0" fontId="44" fillId="2" borderId="15" xfId="0" applyFont="1" applyFill="1" applyBorder="1" applyAlignment="1">
      <alignment horizontal="center" vertical="center" wrapText="1"/>
    </xf>
    <xf numFmtId="0" fontId="45" fillId="2" borderId="0" xfId="0" applyFont="1" applyFill="1" applyAlignment="1">
      <alignment horizontal="center" vertical="center"/>
    </xf>
    <xf numFmtId="0" fontId="0" fillId="5" borderId="19" xfId="0" applyFont="1" applyFill="1" applyBorder="1" applyAlignment="1">
      <alignment horizontal="left" vertical="center" wrapText="1"/>
    </xf>
    <xf numFmtId="0" fontId="39" fillId="2" borderId="15" xfId="0" applyFont="1" applyFill="1" applyBorder="1" applyAlignment="1">
      <alignment horizontal="left" vertical="center"/>
    </xf>
    <xf numFmtId="0" fontId="40" fillId="2" borderId="15" xfId="0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left" vertical="center" wrapText="1"/>
    </xf>
    <xf numFmtId="0" fontId="3" fillId="8" borderId="0" xfId="0" applyFont="1" applyFill="1"/>
    <xf numFmtId="0" fontId="7" fillId="2" borderId="18" xfId="0" applyFont="1" applyFill="1" applyBorder="1" applyAlignment="1">
      <alignment horizontal="left" vertical="center" wrapText="1"/>
    </xf>
    <xf numFmtId="0" fontId="38" fillId="2" borderId="15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left" vertical="center" wrapText="1"/>
    </xf>
    <xf numFmtId="0" fontId="41" fillId="5" borderId="20" xfId="0" applyNumberFormat="1" applyFont="1" applyFill="1" applyBorder="1" applyAlignment="1">
      <alignment horizontal="left" vertical="center" wrapText="1"/>
    </xf>
    <xf numFmtId="0" fontId="46" fillId="14" borderId="21" xfId="0" applyFont="1" applyFill="1" applyBorder="1" applyAlignment="1">
      <alignment horizontal="left" vertical="center"/>
    </xf>
    <xf numFmtId="177" fontId="0" fillId="5" borderId="20" xfId="0" applyNumberFormat="1" applyFont="1" applyFill="1" applyBorder="1" applyAlignment="1">
      <alignment horizontal="left" vertical="center" wrapText="1"/>
    </xf>
    <xf numFmtId="0" fontId="0" fillId="15" borderId="19" xfId="0" applyFont="1" applyFill="1" applyBorder="1" applyAlignment="1">
      <alignment horizontal="left" vertical="center" wrapText="1"/>
    </xf>
    <xf numFmtId="0" fontId="34" fillId="0" borderId="22" xfId="0" applyFont="1" applyBorder="1"/>
    <xf numFmtId="0" fontId="3" fillId="0" borderId="20" xfId="0" applyFont="1" applyBorder="1" applyAlignment="1">
      <alignment horizontal="left" vertical="center" wrapText="1"/>
    </xf>
    <xf numFmtId="0" fontId="35" fillId="2" borderId="23" xfId="0" applyFont="1" applyFill="1" applyBorder="1"/>
    <xf numFmtId="0" fontId="46" fillId="14" borderId="24" xfId="0" applyFont="1" applyFill="1" applyBorder="1" applyAlignment="1">
      <alignment horizontal="left" vertical="center"/>
    </xf>
    <xf numFmtId="177" fontId="0" fillId="0" borderId="20" xfId="0" applyNumberFormat="1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5" fillId="2" borderId="25" xfId="0" applyFont="1" applyFill="1" applyBorder="1"/>
    <xf numFmtId="0" fontId="37" fillId="8" borderId="15" xfId="0" applyFont="1" applyFill="1" applyBorder="1" applyAlignment="1">
      <alignment horizontal="left" vertical="center"/>
    </xf>
    <xf numFmtId="0" fontId="38" fillId="8" borderId="1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41" fillId="2" borderId="20" xfId="0" applyFont="1" applyFill="1" applyBorder="1" applyAlignment="1">
      <alignment horizontal="left" vertical="center" wrapText="1"/>
    </xf>
    <xf numFmtId="0" fontId="39" fillId="2" borderId="27" xfId="0" applyFont="1" applyFill="1" applyBorder="1" applyAlignment="1">
      <alignment vertical="center"/>
    </xf>
    <xf numFmtId="0" fontId="40" fillId="2" borderId="28" xfId="0" applyFont="1" applyFill="1" applyBorder="1" applyAlignment="1">
      <alignment horizontal="center" vertical="center"/>
    </xf>
    <xf numFmtId="0" fontId="41" fillId="0" borderId="20" xfId="0" applyNumberFormat="1" applyFont="1" applyFill="1" applyBorder="1" applyAlignment="1">
      <alignment horizontal="left" vertical="center" wrapText="1"/>
    </xf>
    <xf numFmtId="0" fontId="42" fillId="0" borderId="20" xfId="0" applyFont="1" applyFill="1" applyBorder="1" applyAlignment="1">
      <alignment horizontal="left" vertical="center" wrapText="1"/>
    </xf>
    <xf numFmtId="0" fontId="36" fillId="0" borderId="20" xfId="0" applyNumberFormat="1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42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47" fillId="0" borderId="18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3" fillId="0" borderId="30" xfId="0" applyNumberFormat="1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42" fillId="0" borderId="30" xfId="0" applyFont="1" applyFill="1" applyBorder="1" applyAlignment="1">
      <alignment horizontal="left" vertical="center" wrapText="1"/>
    </xf>
    <xf numFmtId="0" fontId="36" fillId="0" borderId="30" xfId="0" applyNumberFormat="1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177" fontId="0" fillId="0" borderId="30" xfId="0" applyNumberFormat="1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0" fillId="0" borderId="33" xfId="0" applyNumberForma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6" fillId="0" borderId="33" xfId="0" applyNumberFormat="1" applyFont="1" applyFill="1" applyBorder="1" applyAlignment="1">
      <alignment horizontal="left" vertical="center" wrapText="1"/>
    </xf>
    <xf numFmtId="0" fontId="42" fillId="0" borderId="33" xfId="0" applyFont="1" applyFill="1" applyBorder="1" applyAlignment="1">
      <alignment horizontal="left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 wrapText="1"/>
    </xf>
    <xf numFmtId="177" fontId="0" fillId="0" borderId="33" xfId="0" applyNumberFormat="1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0" borderId="18" xfId="0" applyNumberForma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8" fillId="8" borderId="15" xfId="0" applyFont="1" applyFill="1" applyBorder="1" applyAlignment="1">
      <alignment horizontal="center" vertical="center"/>
    </xf>
    <xf numFmtId="0" fontId="48" fillId="0" borderId="0" xfId="0" applyFont="1"/>
    <xf numFmtId="0" fontId="38" fillId="15" borderId="15" xfId="0" applyFont="1" applyFill="1" applyBorder="1" applyAlignment="1">
      <alignment horizontal="center" vertical="center" wrapText="1"/>
    </xf>
    <xf numFmtId="0" fontId="38" fillId="15" borderId="16" xfId="0" applyFont="1" applyFill="1" applyBorder="1" applyAlignment="1">
      <alignment horizontal="center" vertical="center" wrapText="1"/>
    </xf>
    <xf numFmtId="0" fontId="42" fillId="0" borderId="18" xfId="0" applyNumberFormat="1" applyFont="1" applyFill="1" applyBorder="1" applyAlignment="1">
      <alignment horizontal="left" vertical="center" wrapText="1"/>
    </xf>
    <xf numFmtId="0" fontId="0" fillId="0" borderId="20" xfId="0" applyNumberFormat="1" applyFill="1" applyBorder="1" applyAlignment="1">
      <alignment horizontal="left" vertical="center" wrapText="1"/>
    </xf>
    <xf numFmtId="0" fontId="42" fillId="0" borderId="20" xfId="0" applyNumberFormat="1" applyFont="1" applyFill="1" applyBorder="1" applyAlignment="1">
      <alignment horizontal="left" vertical="center" wrapText="1"/>
    </xf>
    <xf numFmtId="0" fontId="0" fillId="0" borderId="30" xfId="0" applyNumberFormat="1" applyFill="1" applyBorder="1" applyAlignment="1">
      <alignment horizontal="left" vertical="center" wrapText="1"/>
    </xf>
    <xf numFmtId="0" fontId="42" fillId="0" borderId="30" xfId="0" applyNumberFormat="1" applyFont="1" applyFill="1" applyBorder="1" applyAlignment="1">
      <alignment horizontal="left" vertical="center" wrapText="1"/>
    </xf>
    <xf numFmtId="0" fontId="36" fillId="0" borderId="35" xfId="0" applyNumberFormat="1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42" fillId="0" borderId="35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 vertical="center" wrapText="1"/>
    </xf>
    <xf numFmtId="177" fontId="0" fillId="0" borderId="35" xfId="0" applyNumberFormat="1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42" fillId="2" borderId="35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0" borderId="30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42" fillId="0" borderId="33" xfId="0" applyFont="1" applyFill="1" applyBorder="1" applyAlignment="1">
      <alignment vertical="center"/>
    </xf>
    <xf numFmtId="1" fontId="49" fillId="0" borderId="18" xfId="0" applyNumberFormat="1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42" fillId="0" borderId="35" xfId="0" applyFont="1" applyFill="1" applyBorder="1" applyAlignment="1">
      <alignment vertical="center"/>
    </xf>
    <xf numFmtId="0" fontId="39" fillId="0" borderId="15" xfId="0" applyFont="1" applyFill="1" applyBorder="1" applyAlignment="1">
      <alignment horizontal="left" vertical="center"/>
    </xf>
    <xf numFmtId="0" fontId="38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177" fontId="0" fillId="0" borderId="15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ill="1" applyBorder="1" applyAlignment="1">
      <alignment horizontal="left" vertical="center" wrapText="1"/>
    </xf>
    <xf numFmtId="0" fontId="42" fillId="0" borderId="40" xfId="0" applyFont="1" applyFill="1" applyBorder="1" applyAlignment="1">
      <alignment vertical="center"/>
    </xf>
    <xf numFmtId="0" fontId="39" fillId="0" borderId="41" xfId="0" applyFont="1" applyFill="1" applyBorder="1" applyAlignment="1">
      <alignment horizontal="left" vertical="center"/>
    </xf>
    <xf numFmtId="0" fontId="38" fillId="0" borderId="41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/>
    </xf>
    <xf numFmtId="177" fontId="0" fillId="0" borderId="41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" fontId="50" fillId="0" borderId="22" xfId="0" applyNumberFormat="1" applyFont="1" applyBorder="1" applyAlignment="1">
      <alignment horizontal="left" vertical="top"/>
    </xf>
    <xf numFmtId="16" fontId="50" fillId="0" borderId="43" xfId="0" applyNumberFormat="1" applyFont="1" applyBorder="1" applyAlignment="1">
      <alignment horizontal="left" vertical="top"/>
    </xf>
    <xf numFmtId="16" fontId="50" fillId="0" borderId="44" xfId="0" applyNumberFormat="1" applyFont="1" applyBorder="1" applyAlignment="1">
      <alignment horizontal="left" vertical="top"/>
    </xf>
    <xf numFmtId="0" fontId="42" fillId="8" borderId="33" xfId="0" applyFont="1" applyFill="1" applyBorder="1" applyAlignment="1">
      <alignment vertical="center"/>
    </xf>
    <xf numFmtId="0" fontId="42" fillId="8" borderId="33" xfId="0" applyNumberFormat="1" applyFont="1" applyFill="1" applyBorder="1" applyAlignment="1">
      <alignment horizontal="left" vertical="center" wrapText="1"/>
    </xf>
    <xf numFmtId="0" fontId="47" fillId="8" borderId="33" xfId="0" applyFont="1" applyFill="1" applyBorder="1" applyAlignment="1">
      <alignment horizontal="left" vertical="center" wrapText="1"/>
    </xf>
    <xf numFmtId="0" fontId="47" fillId="8" borderId="33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vertical="top"/>
    </xf>
    <xf numFmtId="177" fontId="3" fillId="8" borderId="33" xfId="0" applyNumberFormat="1" applyFont="1" applyFill="1" applyBorder="1" applyAlignment="1">
      <alignment horizontal="left" vertical="center" wrapText="1"/>
    </xf>
    <xf numFmtId="0" fontId="3" fillId="8" borderId="34" xfId="0" applyFont="1" applyFill="1" applyBorder="1" applyAlignment="1">
      <alignment horizontal="left" vertical="center" wrapText="1"/>
    </xf>
    <xf numFmtId="0" fontId="17" fillId="0" borderId="0" xfId="0" applyFont="1" applyFill="1"/>
    <xf numFmtId="0" fontId="51" fillId="5" borderId="25" xfId="0" applyFont="1" applyFill="1" applyBorder="1" applyAlignment="1">
      <alignment vertical="center"/>
    </xf>
    <xf numFmtId="0" fontId="52" fillId="5" borderId="45" xfId="0" applyFont="1" applyFill="1" applyBorder="1" applyAlignment="1">
      <alignment horizontal="left" vertical="top"/>
    </xf>
    <xf numFmtId="0" fontId="53" fillId="9" borderId="46" xfId="0" applyFont="1" applyFill="1" applyBorder="1" applyAlignment="1">
      <alignment horizontal="left" vertical="top"/>
    </xf>
    <xf numFmtId="0" fontId="54" fillId="0" borderId="22" xfId="0" applyFont="1" applyBorder="1" applyAlignment="1">
      <alignment horizontal="left"/>
    </xf>
    <xf numFmtId="0" fontId="36" fillId="10" borderId="18" xfId="0" applyNumberFormat="1" applyFont="1" applyFill="1" applyBorder="1" applyAlignment="1">
      <alignment horizontal="left" vertical="center" wrapText="1"/>
    </xf>
    <xf numFmtId="0" fontId="42" fillId="10" borderId="35" xfId="0" applyFont="1" applyFill="1" applyBorder="1" applyAlignment="1">
      <alignment vertical="center"/>
    </xf>
    <xf numFmtId="0" fontId="0" fillId="10" borderId="35" xfId="0" applyFill="1" applyBorder="1" applyAlignment="1">
      <alignment horizontal="left" vertical="center" wrapText="1"/>
    </xf>
    <xf numFmtId="0" fontId="0" fillId="10" borderId="35" xfId="0" applyFont="1" applyFill="1" applyBorder="1" applyAlignment="1">
      <alignment horizontal="left" vertical="center" wrapText="1"/>
    </xf>
    <xf numFmtId="177" fontId="0" fillId="10" borderId="35" xfId="0" applyNumberFormat="1" applyFont="1" applyFill="1" applyBorder="1" applyAlignment="1">
      <alignment horizontal="left" vertical="center" wrapText="1"/>
    </xf>
    <xf numFmtId="0" fontId="0" fillId="10" borderId="36" xfId="0" applyFont="1" applyFill="1" applyBorder="1" applyAlignment="1">
      <alignment horizontal="left" vertical="center" wrapText="1"/>
    </xf>
    <xf numFmtId="0" fontId="53" fillId="8" borderId="24" xfId="0" applyFont="1" applyFill="1" applyBorder="1" applyAlignment="1">
      <alignment horizontal="left" vertical="top"/>
    </xf>
    <xf numFmtId="0" fontId="52" fillId="5" borderId="47" xfId="0" applyFont="1" applyFill="1" applyBorder="1" applyAlignment="1">
      <alignment horizontal="left" vertical="top"/>
    </xf>
    <xf numFmtId="0" fontId="53" fillId="9" borderId="48" xfId="0" applyFont="1" applyFill="1" applyBorder="1" applyAlignment="1">
      <alignment horizontal="left" vertical="top"/>
    </xf>
    <xf numFmtId="0" fontId="53" fillId="14" borderId="22" xfId="0" applyFont="1" applyFill="1" applyBorder="1" applyAlignment="1">
      <alignment horizontal="left"/>
    </xf>
    <xf numFmtId="0" fontId="52" fillId="9" borderId="49" xfId="0" applyFont="1" applyFill="1" applyBorder="1" applyAlignment="1">
      <alignment horizontal="left"/>
    </xf>
    <xf numFmtId="0" fontId="53" fillId="0" borderId="22" xfId="0" applyFont="1" applyBorder="1" applyAlignment="1">
      <alignment horizontal="left"/>
    </xf>
    <xf numFmtId="0" fontId="52" fillId="5" borderId="49" xfId="0" applyFont="1" applyFill="1" applyBorder="1" applyAlignment="1">
      <alignment horizontal="left" vertical="top"/>
    </xf>
    <xf numFmtId="0" fontId="53" fillId="14" borderId="22" xfId="0" applyFont="1" applyFill="1" applyBorder="1" applyAlignment="1">
      <alignment horizontal="left" wrapText="1"/>
    </xf>
    <xf numFmtId="0" fontId="53" fillId="14" borderId="50" xfId="0" applyFont="1" applyFill="1" applyBorder="1" applyAlignment="1">
      <alignment horizontal="left" wrapText="1"/>
    </xf>
    <xf numFmtId="177" fontId="10" fillId="0" borderId="15" xfId="0" applyNumberFormat="1" applyFont="1" applyFill="1" applyBorder="1" applyAlignment="1">
      <alignment horizontal="center" vertical="center"/>
    </xf>
    <xf numFmtId="0" fontId="53" fillId="16" borderId="50" xfId="0" applyFont="1" applyFill="1" applyBorder="1" applyAlignment="1">
      <alignment horizontal="left" wrapText="1"/>
    </xf>
    <xf numFmtId="0" fontId="53" fillId="14" borderId="50" xfId="0" applyFont="1" applyFill="1" applyBorder="1" applyAlignment="1">
      <alignment horizontal="left"/>
    </xf>
    <xf numFmtId="0" fontId="10" fillId="0" borderId="38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vertical="center"/>
    </xf>
    <xf numFmtId="0" fontId="3" fillId="0" borderId="51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17" borderId="5" xfId="0" applyFill="1" applyBorder="1"/>
    <xf numFmtId="0" fontId="36" fillId="17" borderId="6" xfId="0" applyNumberFormat="1" applyFont="1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7" borderId="6" xfId="0" applyFont="1" applyFill="1" applyBorder="1" applyAlignment="1">
      <alignment horizontal="left" vertical="center" wrapText="1"/>
    </xf>
    <xf numFmtId="177" fontId="0" fillId="17" borderId="6" xfId="0" applyNumberFormat="1" applyFont="1" applyFill="1" applyBorder="1" applyAlignment="1">
      <alignment horizontal="left" vertical="center" wrapText="1"/>
    </xf>
    <xf numFmtId="0" fontId="0" fillId="17" borderId="7" xfId="0" applyFont="1" applyFill="1" applyBorder="1" applyAlignment="1">
      <alignment horizontal="left" vertical="center" wrapText="1"/>
    </xf>
    <xf numFmtId="0" fontId="7" fillId="8" borderId="52" xfId="0" applyFont="1" applyFill="1" applyBorder="1" applyAlignment="1">
      <alignment vertical="top"/>
    </xf>
    <xf numFmtId="0" fontId="39" fillId="8" borderId="15" xfId="0" applyFont="1" applyFill="1" applyBorder="1" applyAlignment="1">
      <alignment horizontal="left" vertical="center"/>
    </xf>
    <xf numFmtId="177" fontId="7" fillId="0" borderId="35" xfId="0" applyNumberFormat="1" applyFont="1" applyFill="1" applyBorder="1" applyAlignment="1">
      <alignment vertical="top"/>
    </xf>
    <xf numFmtId="0" fontId="0" fillId="0" borderId="36" xfId="0" applyFont="1" applyFill="1" applyBorder="1" applyAlignment="1">
      <alignment vertical="top"/>
    </xf>
    <xf numFmtId="1" fontId="36" fillId="0" borderId="17" xfId="0" applyNumberFormat="1" applyFont="1" applyFill="1" applyBorder="1" applyAlignment="1">
      <alignment horizontal="left" vertical="center" wrapText="1"/>
    </xf>
    <xf numFmtId="1" fontId="36" fillId="0" borderId="18" xfId="0" applyNumberFormat="1" applyFont="1" applyFill="1" applyBorder="1" applyAlignment="1">
      <alignment horizontal="left" vertical="center" wrapText="1"/>
    </xf>
    <xf numFmtId="177" fontId="49" fillId="0" borderId="18" xfId="0" applyNumberFormat="1" applyFont="1" applyFill="1" applyBorder="1" applyAlignment="1">
      <alignment horizontal="left" vertical="center" wrapText="1"/>
    </xf>
    <xf numFmtId="1" fontId="49" fillId="0" borderId="19" xfId="0" applyNumberFormat="1" applyFont="1" applyFill="1" applyBorder="1" applyAlignment="1">
      <alignment horizontal="left" vertical="center" wrapText="1"/>
    </xf>
    <xf numFmtId="0" fontId="43" fillId="2" borderId="15" xfId="0" applyFont="1" applyFill="1" applyBorder="1" applyAlignment="1">
      <alignment horizontal="left" vertical="center"/>
    </xf>
    <xf numFmtId="0" fontId="58" fillId="18" borderId="15" xfId="0" applyFont="1" applyFill="1" applyBorder="1" applyAlignment="1">
      <alignment horizontal="left" vertical="center" wrapText="1"/>
    </xf>
    <xf numFmtId="0" fontId="59" fillId="18" borderId="15" xfId="0" applyFont="1" applyFill="1" applyBorder="1" applyAlignment="1">
      <alignment horizontal="center" vertical="center" wrapText="1"/>
    </xf>
    <xf numFmtId="0" fontId="60" fillId="18" borderId="15" xfId="0" applyFont="1" applyFill="1" applyBorder="1" applyAlignment="1">
      <alignment horizontal="center" vertical="center" wrapText="1"/>
    </xf>
    <xf numFmtId="49" fontId="38" fillId="2" borderId="15" xfId="0" applyNumberFormat="1" applyFont="1" applyFill="1" applyBorder="1" applyAlignment="1">
      <alignment horizontal="center" vertical="center" wrapText="1"/>
    </xf>
    <xf numFmtId="1" fontId="36" fillId="0" borderId="51" xfId="0" applyNumberFormat="1" applyFont="1" applyFill="1" applyBorder="1" applyAlignment="1">
      <alignment horizontal="left" vertical="center" wrapText="1"/>
    </xf>
    <xf numFmtId="1" fontId="36" fillId="0" borderId="20" xfId="0" applyNumberFormat="1" applyFont="1" applyFill="1" applyBorder="1" applyAlignment="1">
      <alignment horizontal="left" vertical="center" wrapText="1"/>
    </xf>
    <xf numFmtId="1" fontId="49" fillId="0" borderId="20" xfId="0" applyNumberFormat="1" applyFont="1" applyFill="1" applyBorder="1" applyAlignment="1">
      <alignment horizontal="left" vertical="center" wrapText="1"/>
    </xf>
    <xf numFmtId="177" fontId="49" fillId="0" borderId="20" xfId="0" applyNumberFormat="1" applyFont="1" applyFill="1" applyBorder="1" applyAlignment="1">
      <alignment horizontal="left" vertical="center" wrapText="1"/>
    </xf>
    <xf numFmtId="1" fontId="49" fillId="0" borderId="26" xfId="0" applyNumberFormat="1" applyFont="1" applyFill="1" applyBorder="1" applyAlignment="1">
      <alignment horizontal="left" vertical="center" wrapText="1"/>
    </xf>
    <xf numFmtId="1" fontId="49" fillId="19" borderId="53" xfId="0" applyNumberFormat="1" applyFont="1" applyFill="1" applyBorder="1" applyAlignment="1">
      <alignment horizontal="left" vertical="center" wrapText="1"/>
    </xf>
    <xf numFmtId="0" fontId="36" fillId="19" borderId="54" xfId="0" applyNumberFormat="1" applyFont="1" applyFill="1" applyBorder="1" applyAlignment="1">
      <alignment horizontal="left" vertical="center" wrapText="1"/>
    </xf>
    <xf numFmtId="1" fontId="36" fillId="19" borderId="54" xfId="0" applyNumberFormat="1" applyFont="1" applyFill="1" applyBorder="1" applyAlignment="1">
      <alignment horizontal="left" vertical="center" wrapText="1"/>
    </xf>
    <xf numFmtId="1" fontId="49" fillId="19" borderId="54" xfId="0" applyNumberFormat="1" applyFont="1" applyFill="1" applyBorder="1" applyAlignment="1">
      <alignment horizontal="left" vertical="center" wrapText="1"/>
    </xf>
    <xf numFmtId="177" fontId="49" fillId="19" borderId="54" xfId="0" applyNumberFormat="1" applyFont="1" applyFill="1" applyBorder="1" applyAlignment="1">
      <alignment horizontal="left" vertical="center" wrapText="1"/>
    </xf>
    <xf numFmtId="0" fontId="0" fillId="19" borderId="55" xfId="0" applyFont="1" applyFill="1" applyBorder="1"/>
    <xf numFmtId="1" fontId="49" fillId="19" borderId="56" xfId="0" applyNumberFormat="1" applyFont="1" applyFill="1" applyBorder="1" applyAlignment="1">
      <alignment horizontal="left" vertical="center" wrapText="1"/>
    </xf>
    <xf numFmtId="0" fontId="36" fillId="19" borderId="15" xfId="0" applyNumberFormat="1" applyFont="1" applyFill="1" applyBorder="1" applyAlignment="1">
      <alignment horizontal="left" vertical="center" wrapText="1"/>
    </xf>
    <xf numFmtId="1" fontId="36" fillId="19" borderId="15" xfId="0" applyNumberFormat="1" applyFont="1" applyFill="1" applyBorder="1" applyAlignment="1">
      <alignment horizontal="left" vertical="center" wrapText="1"/>
    </xf>
    <xf numFmtId="1" fontId="49" fillId="19" borderId="15" xfId="0" applyNumberFormat="1" applyFont="1" applyFill="1" applyBorder="1" applyAlignment="1">
      <alignment horizontal="left" vertical="center" wrapText="1"/>
    </xf>
    <xf numFmtId="177" fontId="49" fillId="19" borderId="15" xfId="0" applyNumberFormat="1" applyFont="1" applyFill="1" applyBorder="1" applyAlignment="1">
      <alignment horizontal="left" vertical="center" wrapText="1"/>
    </xf>
    <xf numFmtId="0" fontId="0" fillId="19" borderId="38" xfId="0" applyFont="1" applyFill="1" applyBorder="1"/>
    <xf numFmtId="1" fontId="49" fillId="19" borderId="57" xfId="0" applyNumberFormat="1" applyFont="1" applyFill="1" applyBorder="1" applyAlignment="1">
      <alignment horizontal="left" vertical="center" wrapText="1"/>
    </xf>
    <xf numFmtId="0" fontId="36" fillId="19" borderId="16" xfId="0" applyNumberFormat="1" applyFont="1" applyFill="1" applyBorder="1" applyAlignment="1">
      <alignment horizontal="left" vertical="center" wrapText="1"/>
    </xf>
    <xf numFmtId="0" fontId="3" fillId="19" borderId="16" xfId="0" applyFont="1" applyFill="1" applyBorder="1" applyAlignment="1">
      <alignment horizontal="left" vertical="center" wrapText="1"/>
    </xf>
    <xf numFmtId="0" fontId="42" fillId="19" borderId="16" xfId="0" applyFont="1" applyFill="1" applyBorder="1" applyAlignment="1">
      <alignment horizontal="left" vertical="center" wrapText="1"/>
    </xf>
    <xf numFmtId="0" fontId="39" fillId="19" borderId="16" xfId="0" applyFont="1" applyFill="1" applyBorder="1" applyAlignment="1">
      <alignment horizontal="left" vertical="center"/>
    </xf>
    <xf numFmtId="0" fontId="38" fillId="19" borderId="16" xfId="0" applyFont="1" applyFill="1" applyBorder="1" applyAlignment="1">
      <alignment horizontal="center" vertical="center"/>
    </xf>
    <xf numFmtId="0" fontId="61" fillId="19" borderId="16" xfId="0" applyFont="1" applyFill="1" applyBorder="1" applyAlignment="1">
      <alignment vertical="top" wrapText="1"/>
    </xf>
    <xf numFmtId="177" fontId="3" fillId="19" borderId="16" xfId="0" applyNumberFormat="1" applyFont="1" applyFill="1" applyBorder="1" applyAlignment="1">
      <alignment vertical="center"/>
    </xf>
    <xf numFmtId="0" fontId="0" fillId="19" borderId="58" xfId="0" applyFont="1" applyFill="1" applyBorder="1"/>
    <xf numFmtId="0" fontId="7" fillId="8" borderId="53" xfId="0" applyFont="1" applyFill="1" applyBorder="1"/>
    <xf numFmtId="0" fontId="36" fillId="0" borderId="54" xfId="0" applyNumberFormat="1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42" fillId="0" borderId="54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horizontal="left" vertical="center" wrapText="1"/>
    </xf>
    <xf numFmtId="177" fontId="0" fillId="0" borderId="54" xfId="0" applyNumberFormat="1" applyFont="1" applyFill="1" applyBorder="1" applyAlignment="1"/>
    <xf numFmtId="0" fontId="0" fillId="0" borderId="55" xfId="0" applyFont="1" applyFill="1" applyBorder="1" applyAlignment="1">
      <alignment vertical="top"/>
    </xf>
    <xf numFmtId="0" fontId="0" fillId="0" borderId="56" xfId="0" applyFill="1" applyBorder="1"/>
    <xf numFmtId="0" fontId="36" fillId="0" borderId="15" xfId="0" applyNumberFormat="1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42" fillId="0" borderId="15" xfId="0" applyFont="1" applyFill="1" applyBorder="1" applyAlignment="1">
      <alignment horizontal="left" vertical="center" wrapText="1"/>
    </xf>
    <xf numFmtId="0" fontId="47" fillId="0" borderId="15" xfId="0" applyFont="1" applyFill="1" applyBorder="1" applyAlignment="1">
      <alignment vertical="center"/>
    </xf>
    <xf numFmtId="0" fontId="62" fillId="0" borderId="15" xfId="0" applyFont="1" applyFill="1" applyBorder="1" applyAlignment="1">
      <alignment horizontal="left" vertical="top"/>
    </xf>
    <xf numFmtId="0" fontId="62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horizontal="left" vertical="center" wrapText="1"/>
    </xf>
    <xf numFmtId="177" fontId="3" fillId="0" borderId="15" xfId="0" applyNumberFormat="1" applyFont="1" applyFill="1" applyBorder="1" applyAlignment="1">
      <alignment horizontal="left" vertical="top"/>
    </xf>
    <xf numFmtId="0" fontId="0" fillId="0" borderId="38" xfId="0" applyFont="1" applyFill="1" applyBorder="1" applyAlignment="1">
      <alignment vertical="top"/>
    </xf>
    <xf numFmtId="0" fontId="0" fillId="0" borderId="15" xfId="0" applyFill="1" applyBorder="1"/>
    <xf numFmtId="0" fontId="63" fillId="0" borderId="15" xfId="0" applyFont="1" applyFill="1" applyBorder="1" applyAlignment="1">
      <alignment horizontal="left" vertical="center"/>
    </xf>
    <xf numFmtId="0" fontId="64" fillId="9" borderId="15" xfId="0" applyFont="1" applyFill="1" applyBorder="1" applyAlignment="1">
      <alignment horizontal="left" vertical="center" wrapText="1"/>
    </xf>
    <xf numFmtId="49" fontId="39" fillId="2" borderId="15" xfId="0" applyNumberFormat="1" applyFont="1" applyFill="1" applyBorder="1" applyAlignment="1">
      <alignment horizontal="left" vertical="center" wrapText="1"/>
    </xf>
    <xf numFmtId="0" fontId="55" fillId="0" borderId="15" xfId="0" applyFont="1" applyFill="1" applyBorder="1" applyAlignment="1">
      <alignment horizontal="left" vertical="top"/>
    </xf>
    <xf numFmtId="0" fontId="38" fillId="0" borderId="15" xfId="0" applyFont="1" applyFill="1" applyBorder="1" applyAlignment="1">
      <alignment horizontal="center" vertical="center"/>
    </xf>
    <xf numFmtId="0" fontId="42" fillId="0" borderId="15" xfId="0" applyNumberFormat="1" applyFont="1" applyFill="1" applyBorder="1" applyAlignment="1">
      <alignment horizontal="left" vertical="center" wrapText="1"/>
    </xf>
    <xf numFmtId="0" fontId="39" fillId="12" borderId="15" xfId="0" applyFont="1" applyFill="1" applyBorder="1" applyAlignment="1">
      <alignment horizontal="left" vertical="center"/>
    </xf>
    <xf numFmtId="0" fontId="38" fillId="12" borderId="15" xfId="0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left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42" fillId="0" borderId="16" xfId="0" applyFont="1" applyFill="1" applyBorder="1" applyAlignment="1">
      <alignment horizontal="left" vertical="center" wrapText="1"/>
    </xf>
    <xf numFmtId="0" fontId="0" fillId="0" borderId="16" xfId="0" applyFill="1" applyBorder="1"/>
    <xf numFmtId="0" fontId="0" fillId="0" borderId="58" xfId="0" applyFill="1" applyBorder="1"/>
    <xf numFmtId="1" fontId="49" fillId="17" borderId="5" xfId="0" applyNumberFormat="1" applyFont="1" applyFill="1" applyBorder="1" applyAlignment="1">
      <alignment horizontal="left" vertical="center" wrapText="1"/>
    </xf>
    <xf numFmtId="0" fontId="3" fillId="17" borderId="6" xfId="0" applyFont="1" applyFill="1" applyBorder="1" applyAlignment="1">
      <alignment horizontal="left" vertical="center" wrapText="1"/>
    </xf>
    <xf numFmtId="0" fontId="42" fillId="17" borderId="6" xfId="0" applyFont="1" applyFill="1" applyBorder="1" applyAlignment="1">
      <alignment horizontal="left" vertical="center" wrapText="1"/>
    </xf>
    <xf numFmtId="0" fontId="0" fillId="17" borderId="6" xfId="0" applyFill="1" applyBorder="1"/>
    <xf numFmtId="0" fontId="61" fillId="17" borderId="6" xfId="0" applyFont="1" applyFill="1" applyBorder="1" applyAlignment="1">
      <alignment vertical="top" wrapText="1"/>
    </xf>
    <xf numFmtId="177" fontId="3" fillId="17" borderId="6" xfId="0" applyNumberFormat="1" applyFont="1" applyFill="1" applyBorder="1" applyAlignment="1">
      <alignment vertical="center"/>
    </xf>
    <xf numFmtId="0" fontId="0" fillId="17" borderId="7" xfId="0" applyFill="1" applyBorder="1"/>
    <xf numFmtId="0" fontId="7" fillId="8" borderId="39" xfId="0" applyFont="1" applyFill="1" applyBorder="1"/>
    <xf numFmtId="0" fontId="36" fillId="0" borderId="40" xfId="0" applyNumberFormat="1" applyFont="1" applyFill="1" applyBorder="1" applyAlignment="1">
      <alignment horizontal="left" vertical="center" wrapText="1"/>
    </xf>
    <xf numFmtId="0" fontId="65" fillId="0" borderId="40" xfId="0" applyFont="1" applyFill="1" applyBorder="1" applyAlignment="1">
      <alignment horizontal="left" vertical="center" wrapText="1"/>
    </xf>
    <xf numFmtId="0" fontId="66" fillId="0" borderId="40" xfId="0" applyFont="1" applyFill="1" applyBorder="1" applyAlignment="1">
      <alignment horizontal="left" vertical="center" wrapText="1"/>
    </xf>
    <xf numFmtId="0" fontId="39" fillId="0" borderId="59" xfId="0" applyFont="1" applyFill="1" applyBorder="1" applyAlignment="1">
      <alignment horizontal="left" vertical="center"/>
    </xf>
    <xf numFmtId="0" fontId="38" fillId="0" borderId="59" xfId="0" applyFont="1" applyFill="1" applyBorder="1" applyAlignment="1">
      <alignment horizontal="center" vertical="center" wrapText="1"/>
    </xf>
    <xf numFmtId="20" fontId="3" fillId="0" borderId="40" xfId="0" applyNumberFormat="1" applyFont="1" applyFill="1" applyBorder="1" applyAlignment="1">
      <alignment horizontal="center" vertical="center" wrapText="1"/>
    </xf>
    <xf numFmtId="177" fontId="3" fillId="0" borderId="40" xfId="0" applyNumberFormat="1" applyFont="1" applyFill="1" applyBorder="1" applyAlignment="1">
      <alignment horizontal="center" vertical="center" wrapText="1"/>
    </xf>
    <xf numFmtId="20" fontId="3" fillId="0" borderId="60" xfId="0" applyNumberFormat="1" applyFont="1" applyFill="1" applyBorder="1" applyAlignment="1">
      <alignment horizontal="center" vertical="center" wrapText="1"/>
    </xf>
    <xf numFmtId="0" fontId="7" fillId="8" borderId="32" xfId="0" applyFont="1" applyFill="1" applyBorder="1"/>
    <xf numFmtId="0" fontId="0" fillId="0" borderId="33" xfId="0" applyFont="1" applyFill="1" applyBorder="1"/>
    <xf numFmtId="177" fontId="3" fillId="0" borderId="33" xfId="0" applyNumberFormat="1" applyFont="1" applyFill="1" applyBorder="1" applyAlignment="1">
      <alignment horizontal="left" vertical="top"/>
    </xf>
    <xf numFmtId="0" fontId="0" fillId="0" borderId="34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36" fillId="9" borderId="18" xfId="0" applyNumberFormat="1" applyFont="1" applyFill="1" applyBorder="1" applyAlignment="1">
      <alignment horizontal="left" vertical="center" wrapText="1"/>
    </xf>
    <xf numFmtId="0" fontId="67" fillId="0" borderId="0" xfId="0" applyFont="1"/>
    <xf numFmtId="0" fontId="0" fillId="0" borderId="61" xfId="0" applyFont="1" applyFill="1" applyBorder="1" applyAlignment="1"/>
    <xf numFmtId="177" fontId="3" fillId="0" borderId="18" xfId="0" applyNumberFormat="1" applyFont="1" applyFill="1" applyBorder="1" applyAlignment="1">
      <alignment horizontal="left" vertical="top"/>
    </xf>
    <xf numFmtId="0" fontId="0" fillId="0" borderId="19" xfId="0" applyFont="1" applyFill="1" applyBorder="1" applyAlignment="1">
      <alignment vertical="top"/>
    </xf>
    <xf numFmtId="20" fontId="0" fillId="0" borderId="51" xfId="0" applyNumberFormat="1" applyFont="1" applyFill="1" applyBorder="1"/>
    <xf numFmtId="0" fontId="47" fillId="0" borderId="18" xfId="0" applyFont="1" applyFill="1" applyBorder="1" applyAlignment="1">
      <alignment vertical="center"/>
    </xf>
    <xf numFmtId="0" fontId="62" fillId="0" borderId="18" xfId="0" applyFont="1" applyFill="1" applyBorder="1" applyAlignment="1">
      <alignment horizontal="left" vertical="top"/>
    </xf>
    <xf numFmtId="0" fontId="62" fillId="0" borderId="18" xfId="0" applyFont="1" applyFill="1" applyBorder="1" applyAlignment="1">
      <alignment vertical="top"/>
    </xf>
    <xf numFmtId="0" fontId="0" fillId="0" borderId="62" xfId="0" applyFont="1" applyFill="1" applyBorder="1" applyAlignment="1"/>
    <xf numFmtId="177" fontId="3" fillId="0" borderId="20" xfId="0" applyNumberFormat="1" applyFont="1" applyFill="1" applyBorder="1" applyAlignment="1">
      <alignment horizontal="left" vertical="top"/>
    </xf>
    <xf numFmtId="0" fontId="0" fillId="0" borderId="26" xfId="0" applyFont="1" applyFill="1" applyBorder="1" applyAlignment="1">
      <alignment vertical="top"/>
    </xf>
    <xf numFmtId="20" fontId="0" fillId="0" borderId="29" xfId="0" applyNumberFormat="1" applyFont="1" applyFill="1" applyBorder="1"/>
    <xf numFmtId="0" fontId="47" fillId="0" borderId="30" xfId="0" applyFont="1" applyFill="1" applyBorder="1" applyAlignment="1">
      <alignment vertical="center"/>
    </xf>
    <xf numFmtId="0" fontId="62" fillId="0" borderId="30" xfId="0" applyFont="1" applyFill="1" applyBorder="1" applyAlignment="1">
      <alignment horizontal="left" vertical="top"/>
    </xf>
    <xf numFmtId="0" fontId="62" fillId="0" borderId="30" xfId="0" applyFont="1" applyFill="1" applyBorder="1" applyAlignment="1">
      <alignment vertical="top"/>
    </xf>
    <xf numFmtId="0" fontId="0" fillId="0" borderId="63" xfId="0" applyFont="1" applyFill="1" applyBorder="1" applyAlignment="1"/>
    <xf numFmtId="177" fontId="3" fillId="0" borderId="30" xfId="0" applyNumberFormat="1" applyFont="1" applyFill="1" applyBorder="1" applyAlignment="1">
      <alignment horizontal="left" vertical="top"/>
    </xf>
    <xf numFmtId="0" fontId="0" fillId="0" borderId="31" xfId="0" applyFont="1" applyFill="1" applyBorder="1" applyAlignment="1">
      <alignment vertical="top"/>
    </xf>
    <xf numFmtId="0" fontId="38" fillId="9" borderId="15" xfId="0" applyFont="1" applyFill="1" applyBorder="1" applyAlignment="1">
      <alignment horizontal="center" vertical="center" wrapText="1"/>
    </xf>
    <xf numFmtId="0" fontId="0" fillId="0" borderId="34" xfId="0" applyFont="1" applyFill="1" applyBorder="1"/>
    <xf numFmtId="0" fontId="7" fillId="0" borderId="17" xfId="0" applyFont="1" applyFill="1" applyBorder="1"/>
    <xf numFmtId="0" fontId="68" fillId="0" borderId="18" xfId="0" applyFont="1" applyFill="1" applyBorder="1" applyAlignment="1">
      <alignment horizontal="left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7" fillId="0" borderId="29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41" fillId="0" borderId="33" xfId="0" applyFont="1" applyFill="1" applyBorder="1" applyAlignment="1">
      <alignment horizontal="left" vertical="center" wrapText="1"/>
    </xf>
    <xf numFmtId="0" fontId="1" fillId="0" borderId="17" xfId="0" applyFont="1" applyFill="1" applyBorder="1"/>
    <xf numFmtId="0" fontId="41" fillId="0" borderId="18" xfId="0" applyFont="1" applyFill="1" applyBorder="1" applyAlignment="1">
      <alignment horizontal="left" vertical="center" wrapText="1"/>
    </xf>
    <xf numFmtId="0" fontId="0" fillId="0" borderId="19" xfId="0" applyFont="1" applyFill="1" applyBorder="1"/>
    <xf numFmtId="0" fontId="0" fillId="0" borderId="29" xfId="0" applyFill="1" applyBorder="1"/>
    <xf numFmtId="177" fontId="3" fillId="0" borderId="30" xfId="0" applyNumberFormat="1" applyFont="1" applyFill="1" applyBorder="1"/>
    <xf numFmtId="0" fontId="0" fillId="0" borderId="0" xfId="0" applyNumberFormat="1" applyFill="1"/>
    <xf numFmtId="0" fontId="0" fillId="0" borderId="0" xfId="0" applyFont="1" applyFill="1"/>
    <xf numFmtId="177" fontId="0" fillId="0" borderId="0" xfId="0" applyNumberFormat="1" applyFont="1" applyFill="1"/>
    <xf numFmtId="0" fontId="6" fillId="4" borderId="9" xfId="0" applyFont="1" applyFill="1" applyBorder="1" applyAlignment="1">
      <alignment horizontal="left"/>
    </xf>
    <xf numFmtId="49" fontId="6" fillId="4" borderId="9" xfId="0" applyNumberFormat="1" applyFont="1" applyFill="1" applyBorder="1" applyAlignment="1">
      <alignment horizontal="left"/>
    </xf>
    <xf numFmtId="178" fontId="72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19" fillId="0" borderId="0" xfId="0" applyFont="1"/>
    <xf numFmtId="0" fontId="73" fillId="0" borderId="64" xfId="0" applyFont="1" applyBorder="1" applyAlignment="1">
      <alignment vertical="center"/>
    </xf>
    <xf numFmtId="0" fontId="0" fillId="0" borderId="65" xfId="0" applyBorder="1" applyAlignment="1">
      <alignment vertical="center" wrapText="1"/>
    </xf>
    <xf numFmtId="179" fontId="0" fillId="0" borderId="65" xfId="0" applyNumberForma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5" xfId="0" applyBorder="1" applyAlignment="1">
      <alignment vertical="center"/>
    </xf>
    <xf numFmtId="178" fontId="0" fillId="0" borderId="65" xfId="0" applyNumberFormat="1" applyBorder="1" applyAlignment="1">
      <alignment horizontal="left" vertical="center"/>
    </xf>
    <xf numFmtId="0" fontId="74" fillId="0" borderId="65" xfId="0" applyFont="1" applyBorder="1" applyAlignment="1">
      <alignment vertical="center"/>
    </xf>
    <xf numFmtId="0" fontId="3" fillId="0" borderId="65" xfId="0" applyFont="1" applyBorder="1" applyAlignment="1">
      <alignment vertical="center" wrapText="1"/>
    </xf>
    <xf numFmtId="0" fontId="3" fillId="8" borderId="65" xfId="0" applyFont="1" applyFill="1" applyBorder="1" applyAlignment="1">
      <alignment vertical="center" wrapText="1"/>
    </xf>
    <xf numFmtId="0" fontId="41" fillId="0" borderId="65" xfId="0" applyFont="1" applyBorder="1" applyAlignment="1">
      <alignment vertical="center" wrapText="1"/>
    </xf>
    <xf numFmtId="0" fontId="41" fillId="0" borderId="65" xfId="0" applyFont="1" applyBorder="1" applyAlignment="1">
      <alignment horizontal="left" vertical="center" wrapText="1"/>
    </xf>
    <xf numFmtId="0" fontId="65" fillId="0" borderId="66" xfId="0" applyFont="1" applyBorder="1" applyAlignment="1">
      <alignment horizontal="left" vertical="center"/>
    </xf>
    <xf numFmtId="0" fontId="75" fillId="0" borderId="56" xfId="0" applyFont="1" applyBorder="1" applyAlignment="1" applyProtection="1">
      <alignment horizontal="left" vertical="center"/>
      <protection locked="0"/>
    </xf>
    <xf numFmtId="0" fontId="76" fillId="0" borderId="15" xfId="0" applyFont="1" applyBorder="1" applyAlignment="1" applyProtection="1">
      <alignment horizontal="left" vertical="center" wrapText="1"/>
      <protection locked="0"/>
    </xf>
    <xf numFmtId="0" fontId="77" fillId="0" borderId="15" xfId="0" applyFont="1" applyBorder="1" applyAlignment="1" applyProtection="1">
      <alignment horizontal="left" vertical="center"/>
      <protection locked="0"/>
    </xf>
    <xf numFmtId="0" fontId="79" fillId="0" borderId="15" xfId="0" applyFont="1" applyBorder="1" applyAlignment="1" applyProtection="1">
      <alignment horizontal="left" vertical="center"/>
      <protection locked="0"/>
    </xf>
    <xf numFmtId="178" fontId="79" fillId="0" borderId="15" xfId="0" applyNumberFormat="1" applyFont="1" applyBorder="1" applyAlignment="1" applyProtection="1">
      <alignment horizontal="left" vertical="center"/>
      <protection locked="0"/>
    </xf>
    <xf numFmtId="177" fontId="79" fillId="0" borderId="15" xfId="0" applyNumberFormat="1" applyFont="1" applyBorder="1" applyAlignment="1" applyProtection="1">
      <alignment horizontal="left" vertical="center"/>
      <protection locked="0"/>
    </xf>
    <xf numFmtId="0" fontId="79" fillId="0" borderId="15" xfId="0" applyFont="1" applyBorder="1" applyAlignment="1" applyProtection="1">
      <alignment vertical="center"/>
      <protection locked="0"/>
    </xf>
    <xf numFmtId="0" fontId="79" fillId="0" borderId="15" xfId="0" applyFont="1" applyBorder="1" applyAlignment="1" applyProtection="1">
      <alignment horizontal="left" vertical="center" wrapText="1"/>
      <protection locked="0"/>
    </xf>
    <xf numFmtId="0" fontId="77" fillId="0" borderId="15" xfId="0" applyFont="1" applyBorder="1" applyAlignment="1" applyProtection="1">
      <alignment horizontal="left" vertical="center" wrapText="1"/>
      <protection locked="0"/>
    </xf>
    <xf numFmtId="0" fontId="79" fillId="0" borderId="38" xfId="0" applyFont="1" applyBorder="1" applyAlignment="1" applyProtection="1">
      <alignment horizontal="left" vertical="center"/>
      <protection locked="0"/>
    </xf>
    <xf numFmtId="0" fontId="21" fillId="0" borderId="67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0" applyFont="1" applyBorder="1" applyAlignment="1">
      <alignment horizontal="left" vertical="center" wrapText="1"/>
    </xf>
    <xf numFmtId="0" fontId="65" fillId="0" borderId="68" xfId="0" applyFont="1" applyBorder="1" applyAlignment="1">
      <alignment horizontal="left" vertical="center"/>
    </xf>
    <xf numFmtId="0" fontId="77" fillId="0" borderId="15" xfId="0" applyFont="1" applyFill="1" applyBorder="1" applyAlignment="1" applyProtection="1">
      <alignment horizontal="left" vertical="center"/>
      <protection locked="0"/>
    </xf>
    <xf numFmtId="0" fontId="80" fillId="0" borderId="15" xfId="0" applyFont="1" applyFill="1" applyBorder="1" applyAlignment="1" applyProtection="1">
      <alignment horizontal="left" vertical="center"/>
      <protection locked="0"/>
    </xf>
    <xf numFmtId="179" fontId="80" fillId="0" borderId="15" xfId="0" applyNumberFormat="1" applyFont="1" applyFill="1" applyBorder="1" applyAlignment="1" applyProtection="1">
      <alignment horizontal="left" vertical="center"/>
      <protection locked="0"/>
    </xf>
    <xf numFmtId="180" fontId="80" fillId="0" borderId="15" xfId="0" applyNumberFormat="1" applyFont="1" applyFill="1" applyBorder="1" applyAlignment="1" applyProtection="1">
      <alignment horizontal="left" vertical="center"/>
      <protection locked="0"/>
    </xf>
    <xf numFmtId="178" fontId="80" fillId="0" borderId="15" xfId="0" applyNumberFormat="1" applyFont="1" applyFill="1" applyBorder="1" applyAlignment="1" applyProtection="1">
      <alignment horizontal="left" vertical="center"/>
      <protection locked="0"/>
    </xf>
    <xf numFmtId="177" fontId="80" fillId="0" borderId="15" xfId="0" applyNumberFormat="1" applyFont="1" applyFill="1" applyBorder="1" applyAlignment="1" applyProtection="1">
      <alignment horizontal="left" vertical="center"/>
      <protection locked="0"/>
    </xf>
    <xf numFmtId="0" fontId="80" fillId="0" borderId="15" xfId="0" applyFont="1" applyFill="1" applyBorder="1" applyAlignment="1" applyProtection="1">
      <alignment horizontal="left" vertical="center" wrapText="1"/>
      <protection locked="0"/>
    </xf>
    <xf numFmtId="0" fontId="80" fillId="2" borderId="15" xfId="0" applyFont="1" applyFill="1" applyBorder="1" applyAlignment="1" applyProtection="1">
      <alignment horizontal="left" vertical="center" wrapText="1"/>
      <protection locked="0"/>
    </xf>
    <xf numFmtId="0" fontId="81" fillId="0" borderId="15" xfId="0" applyFont="1" applyBorder="1" applyAlignment="1">
      <alignment vertical="center"/>
    </xf>
    <xf numFmtId="0" fontId="81" fillId="2" borderId="38" xfId="23" applyFont="1" applyFill="1" applyBorder="1" applyAlignment="1">
      <alignment vertical="center"/>
    </xf>
    <xf numFmtId="0" fontId="77" fillId="2" borderId="15" xfId="0" applyFont="1" applyFill="1" applyBorder="1" applyAlignment="1" applyProtection="1">
      <alignment horizontal="left" vertical="center"/>
      <protection locked="0"/>
    </xf>
    <xf numFmtId="0" fontId="80" fillId="2" borderId="15" xfId="0" applyFont="1" applyFill="1" applyBorder="1" applyAlignment="1" applyProtection="1">
      <alignment horizontal="left" vertical="center"/>
      <protection locked="0"/>
    </xf>
    <xf numFmtId="180" fontId="80" fillId="2" borderId="15" xfId="0" applyNumberFormat="1" applyFont="1" applyFill="1" applyBorder="1" applyAlignment="1" applyProtection="1">
      <alignment horizontal="left" vertical="center"/>
      <protection locked="0"/>
    </xf>
    <xf numFmtId="178" fontId="80" fillId="2" borderId="15" xfId="0" applyNumberFormat="1" applyFont="1" applyFill="1" applyBorder="1" applyAlignment="1" applyProtection="1">
      <alignment horizontal="left" vertical="center"/>
      <protection locked="0"/>
    </xf>
    <xf numFmtId="177" fontId="80" fillId="2" borderId="15" xfId="0" applyNumberFormat="1" applyFont="1" applyFill="1" applyBorder="1" applyAlignment="1" applyProtection="1">
      <alignment horizontal="left" vertical="center"/>
      <protection locked="0"/>
    </xf>
    <xf numFmtId="0" fontId="80" fillId="0" borderId="15" xfId="0" applyFont="1" applyBorder="1" applyAlignment="1" applyProtection="1">
      <alignment horizontal="left" vertical="center"/>
      <protection locked="0"/>
    </xf>
    <xf numFmtId="178" fontId="80" fillId="0" borderId="15" xfId="0" applyNumberFormat="1" applyFont="1" applyBorder="1" applyAlignment="1" applyProtection="1">
      <alignment horizontal="left" vertical="center"/>
      <protection locked="0"/>
    </xf>
    <xf numFmtId="177" fontId="80" fillId="0" borderId="15" xfId="0" applyNumberFormat="1" applyFont="1" applyBorder="1" applyAlignment="1" applyProtection="1">
      <alignment horizontal="left" vertical="center"/>
      <protection locked="0"/>
    </xf>
    <xf numFmtId="0" fontId="80" fillId="0" borderId="15" xfId="0" applyFont="1" applyBorder="1" applyAlignment="1" applyProtection="1">
      <alignment horizontal="left" vertical="center" wrapText="1"/>
      <protection locked="0"/>
    </xf>
    <xf numFmtId="0" fontId="0" fillId="0" borderId="56" xfId="0" applyBorder="1"/>
    <xf numFmtId="0" fontId="0" fillId="0" borderId="15" xfId="0" applyBorder="1"/>
    <xf numFmtId="0" fontId="0" fillId="0" borderId="38" xfId="0" applyBorder="1"/>
    <xf numFmtId="0" fontId="77" fillId="0" borderId="69" xfId="0" applyFont="1" applyFill="1" applyBorder="1" applyAlignment="1">
      <alignment horizontal="left" vertical="center"/>
    </xf>
    <xf numFmtId="0" fontId="77" fillId="0" borderId="41" xfId="0" applyFont="1" applyFill="1" applyBorder="1" applyAlignment="1">
      <alignment horizontal="left" vertical="center"/>
    </xf>
    <xf numFmtId="179" fontId="77" fillId="0" borderId="41" xfId="0" applyNumberFormat="1" applyFont="1" applyBorder="1" applyAlignment="1">
      <alignment horizontal="left" vertical="center"/>
    </xf>
    <xf numFmtId="180" fontId="77" fillId="0" borderId="41" xfId="0" applyNumberFormat="1" applyFont="1" applyBorder="1" applyAlignment="1">
      <alignment horizontal="left" vertical="center"/>
    </xf>
    <xf numFmtId="0" fontId="81" fillId="0" borderId="41" xfId="0" applyFont="1" applyBorder="1"/>
    <xf numFmtId="178" fontId="81" fillId="0" borderId="41" xfId="0" applyNumberFormat="1" applyFont="1" applyBorder="1"/>
    <xf numFmtId="0" fontId="81" fillId="0" borderId="4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81" fillId="2" borderId="38" xfId="0" applyFont="1" applyFill="1" applyBorder="1" applyAlignment="1">
      <alignment vertical="center"/>
    </xf>
    <xf numFmtId="0" fontId="77" fillId="0" borderId="15" xfId="33" applyFont="1" applyBorder="1" applyAlignment="1" applyProtection="1">
      <alignment horizontal="left" vertical="center"/>
      <protection locked="0"/>
    </xf>
    <xf numFmtId="0" fontId="80" fillId="2" borderId="15" xfId="34" applyFont="1" applyFill="1" applyBorder="1" applyAlignment="1" applyProtection="1">
      <alignment horizontal="left" vertical="center"/>
      <protection locked="0"/>
    </xf>
    <xf numFmtId="178" fontId="80" fillId="2" borderId="15" xfId="34" applyNumberFormat="1" applyFont="1" applyFill="1" applyBorder="1" applyAlignment="1" applyProtection="1">
      <alignment horizontal="left" vertical="center"/>
      <protection locked="0"/>
    </xf>
    <xf numFmtId="177" fontId="80" fillId="2" borderId="15" xfId="34" applyNumberFormat="1" applyFont="1" applyFill="1" applyBorder="1" applyAlignment="1" applyProtection="1">
      <alignment horizontal="left" vertical="center"/>
      <protection locked="0"/>
    </xf>
    <xf numFmtId="0" fontId="80" fillId="2" borderId="15" xfId="34" applyNumberFormat="1" applyFont="1" applyFill="1" applyBorder="1" applyAlignment="1" applyProtection="1">
      <alignment horizontal="left" vertical="center"/>
      <protection locked="0"/>
    </xf>
    <xf numFmtId="0" fontId="80" fillId="2" borderId="15" xfId="0" applyFont="1" applyFill="1" applyBorder="1" applyAlignment="1">
      <alignment vertical="center"/>
    </xf>
    <xf numFmtId="0" fontId="80" fillId="2" borderId="15" xfId="0" applyFont="1" applyFill="1" applyBorder="1" applyAlignment="1">
      <alignment vertical="center" wrapText="1"/>
    </xf>
    <xf numFmtId="0" fontId="77" fillId="0" borderId="70" xfId="33" applyFont="1" applyBorder="1" applyAlignment="1" applyProtection="1">
      <alignment horizontal="left" vertical="center"/>
      <protection locked="0"/>
    </xf>
    <xf numFmtId="0" fontId="80" fillId="2" borderId="16" xfId="34" applyFont="1" applyFill="1" applyBorder="1" applyAlignment="1" applyProtection="1">
      <alignment horizontal="left" vertical="center"/>
      <protection locked="0"/>
    </xf>
    <xf numFmtId="178" fontId="80" fillId="2" borderId="16" xfId="34" applyNumberFormat="1" applyFont="1" applyFill="1" applyBorder="1" applyAlignment="1" applyProtection="1">
      <alignment horizontal="left" vertical="center"/>
      <protection locked="0"/>
    </xf>
    <xf numFmtId="177" fontId="80" fillId="2" borderId="16" xfId="34" applyNumberFormat="1" applyFont="1" applyFill="1" applyBorder="1" applyAlignment="1" applyProtection="1">
      <alignment horizontal="left" vertical="center"/>
      <protection locked="0"/>
    </xf>
    <xf numFmtId="0" fontId="80" fillId="2" borderId="16" xfId="34" applyNumberFormat="1" applyFont="1" applyFill="1" applyBorder="1" applyAlignment="1" applyProtection="1">
      <alignment horizontal="left" vertical="center"/>
      <protection locked="0"/>
    </xf>
    <xf numFmtId="0" fontId="83" fillId="2" borderId="16" xfId="0" applyFont="1" applyFill="1" applyBorder="1" applyAlignment="1">
      <alignment vertical="center"/>
    </xf>
    <xf numFmtId="0" fontId="83" fillId="2" borderId="16" xfId="0" applyFont="1" applyFill="1" applyBorder="1" applyAlignment="1">
      <alignment vertical="center" wrapText="1"/>
    </xf>
    <xf numFmtId="0" fontId="0" fillId="0" borderId="16" xfId="0" applyBorder="1"/>
    <xf numFmtId="0" fontId="0" fillId="0" borderId="58" xfId="0" applyBorder="1"/>
    <xf numFmtId="0" fontId="77" fillId="0" borderId="0" xfId="0" applyFont="1" applyFill="1" applyBorder="1" applyAlignment="1">
      <alignment horizontal="left" vertical="center"/>
    </xf>
    <xf numFmtId="179" fontId="77" fillId="0" borderId="0" xfId="0" applyNumberFormat="1" applyFont="1" applyBorder="1" applyAlignment="1">
      <alignment horizontal="left" vertical="center"/>
    </xf>
    <xf numFmtId="180" fontId="77" fillId="0" borderId="0" xfId="0" applyNumberFormat="1" applyFont="1" applyBorder="1" applyAlignment="1">
      <alignment horizontal="left" vertical="center"/>
    </xf>
    <xf numFmtId="0" fontId="81" fillId="0" borderId="0" xfId="0" applyFont="1" applyBorder="1"/>
    <xf numFmtId="178" fontId="81" fillId="0" borderId="0" xfId="0" applyNumberFormat="1" applyFont="1" applyBorder="1"/>
    <xf numFmtId="0" fontId="81" fillId="0" borderId="0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77" fillId="8" borderId="15" xfId="0" applyFont="1" applyFill="1" applyBorder="1" applyAlignment="1" applyProtection="1">
      <alignment horizontal="left" vertical="center"/>
      <protection locked="0"/>
    </xf>
    <xf numFmtId="0" fontId="80" fillId="2" borderId="15" xfId="0" applyNumberFormat="1" applyFont="1" applyFill="1" applyBorder="1" applyAlignment="1" applyProtection="1">
      <alignment horizontal="left" vertical="center"/>
      <protection locked="0"/>
    </xf>
    <xf numFmtId="0" fontId="3" fillId="0" borderId="38" xfId="0" applyFont="1" applyBorder="1"/>
    <xf numFmtId="0" fontId="3" fillId="0" borderId="38" xfId="0" applyFont="1" applyBorder="1" applyAlignment="1">
      <alignment vertical="center"/>
    </xf>
    <xf numFmtId="0" fontId="79" fillId="2" borderId="70" xfId="0" applyFont="1" applyFill="1" applyBorder="1" applyAlignment="1" applyProtection="1">
      <alignment horizontal="left" vertical="center"/>
      <protection locked="0"/>
    </xf>
    <xf numFmtId="0" fontId="84" fillId="2" borderId="16" xfId="0" applyFont="1" applyFill="1" applyBorder="1" applyAlignment="1" applyProtection="1">
      <alignment horizontal="left" vertical="center"/>
      <protection locked="0"/>
    </xf>
    <xf numFmtId="0" fontId="84" fillId="0" borderId="16" xfId="0" applyFont="1" applyBorder="1" applyAlignment="1" applyProtection="1">
      <alignment horizontal="left" vertical="center"/>
      <protection locked="0"/>
    </xf>
    <xf numFmtId="178" fontId="84" fillId="0" borderId="16" xfId="0" applyNumberFormat="1" applyFont="1" applyBorder="1" applyAlignment="1" applyProtection="1">
      <alignment horizontal="left" vertical="center"/>
      <protection locked="0"/>
    </xf>
    <xf numFmtId="177" fontId="84" fillId="0" borderId="16" xfId="0" applyNumberFormat="1" applyFont="1" applyBorder="1" applyAlignment="1" applyProtection="1">
      <alignment horizontal="left" vertical="center"/>
      <protection locked="0"/>
    </xf>
    <xf numFmtId="0" fontId="73" fillId="0" borderId="64" xfId="0" applyFont="1" applyFill="1" applyBorder="1" applyAlignment="1">
      <alignment vertical="center"/>
    </xf>
    <xf numFmtId="0" fontId="0" fillId="0" borderId="65" xfId="0" applyFont="1" applyFill="1" applyBorder="1" applyAlignment="1">
      <alignment vertical="center" wrapText="1"/>
    </xf>
    <xf numFmtId="179" fontId="0" fillId="0" borderId="65" xfId="0" applyNumberFormat="1" applyFont="1" applyBorder="1" applyAlignment="1">
      <alignment horizontal="left" vertical="center"/>
    </xf>
    <xf numFmtId="0" fontId="0" fillId="0" borderId="65" xfId="0" applyNumberFormat="1" applyFont="1" applyBorder="1" applyAlignment="1">
      <alignment horizontal="left" vertical="center"/>
    </xf>
    <xf numFmtId="0" fontId="0" fillId="0" borderId="65" xfId="0" applyFont="1" applyBorder="1" applyAlignment="1">
      <alignment vertical="center"/>
    </xf>
    <xf numFmtId="0" fontId="0" fillId="0" borderId="65" xfId="0" applyNumberFormat="1" applyFont="1" applyBorder="1" applyAlignment="1">
      <alignment vertical="center"/>
    </xf>
    <xf numFmtId="0" fontId="0" fillId="0" borderId="65" xfId="0" applyFont="1" applyBorder="1" applyAlignment="1">
      <alignment horizontal="left" vertical="center"/>
    </xf>
    <xf numFmtId="178" fontId="0" fillId="0" borderId="65" xfId="0" applyNumberFormat="1" applyFont="1" applyBorder="1" applyAlignment="1">
      <alignment horizontal="left" vertical="center"/>
    </xf>
    <xf numFmtId="0" fontId="81" fillId="0" borderId="65" xfId="0" applyFont="1" applyBorder="1" applyAlignment="1">
      <alignment vertical="center"/>
    </xf>
    <xf numFmtId="0" fontId="65" fillId="0" borderId="65" xfId="0" applyFont="1" applyBorder="1" applyAlignment="1">
      <alignment vertical="center" wrapText="1"/>
    </xf>
    <xf numFmtId="0" fontId="65" fillId="0" borderId="65" xfId="0" applyFont="1" applyBorder="1" applyAlignment="1">
      <alignment vertical="center"/>
    </xf>
    <xf numFmtId="0" fontId="68" fillId="0" borderId="65" xfId="0" applyFont="1" applyBorder="1" applyAlignment="1">
      <alignment vertical="center" wrapText="1"/>
    </xf>
    <xf numFmtId="0" fontId="68" fillId="0" borderId="65" xfId="0" applyFont="1" applyBorder="1" applyAlignment="1">
      <alignment horizontal="left" vertical="center" wrapText="1"/>
    </xf>
    <xf numFmtId="0" fontId="85" fillId="0" borderId="56" xfId="0" applyFont="1" applyFill="1" applyBorder="1" applyAlignment="1" applyProtection="1">
      <alignment horizontal="left" vertical="center"/>
      <protection locked="0"/>
    </xf>
    <xf numFmtId="0" fontId="86" fillId="0" borderId="15" xfId="0" applyFont="1" applyFill="1" applyBorder="1" applyAlignment="1" applyProtection="1">
      <alignment horizontal="left" vertical="center" wrapText="1"/>
      <protection locked="0"/>
    </xf>
    <xf numFmtId="0" fontId="77" fillId="0" borderId="15" xfId="0" applyNumberFormat="1" applyFont="1" applyBorder="1" applyAlignment="1" applyProtection="1">
      <alignment horizontal="left" vertical="center"/>
      <protection locked="0"/>
    </xf>
    <xf numFmtId="178" fontId="77" fillId="0" borderId="15" xfId="0" applyNumberFormat="1" applyFont="1" applyBorder="1" applyAlignment="1" applyProtection="1">
      <alignment horizontal="left" vertical="center"/>
      <protection locked="0"/>
    </xf>
    <xf numFmtId="177" fontId="77" fillId="0" borderId="15" xfId="0" applyNumberFormat="1" applyFont="1" applyBorder="1" applyAlignment="1" applyProtection="1">
      <alignment horizontal="left" vertical="center"/>
      <protection locked="0"/>
    </xf>
    <xf numFmtId="0" fontId="77" fillId="0" borderId="15" xfId="0" applyFont="1" applyBorder="1" applyAlignment="1" applyProtection="1">
      <alignment vertical="center"/>
      <protection locked="0"/>
    </xf>
    <xf numFmtId="0" fontId="21" fillId="0" borderId="67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68" fillId="0" borderId="0" xfId="0" applyFont="1" applyBorder="1" applyAlignment="1">
      <alignment horizontal="left" vertical="center" wrapText="1"/>
    </xf>
    <xf numFmtId="179" fontId="80" fillId="0" borderId="15" xfId="0" applyNumberFormat="1" applyFont="1" applyBorder="1" applyAlignment="1" applyProtection="1">
      <alignment horizontal="left" vertical="center"/>
      <protection locked="0"/>
    </xf>
    <xf numFmtId="180" fontId="80" fillId="0" borderId="15" xfId="0" applyNumberFormat="1" applyFont="1" applyBorder="1" applyAlignment="1" applyProtection="1">
      <alignment horizontal="left" vertical="center"/>
      <protection locked="0"/>
    </xf>
    <xf numFmtId="0" fontId="77" fillId="2" borderId="70" xfId="0" applyFont="1" applyFill="1" applyBorder="1" applyAlignment="1" applyProtection="1">
      <alignment horizontal="left" vertical="center"/>
      <protection locked="0"/>
    </xf>
    <xf numFmtId="0" fontId="80" fillId="0" borderId="16" xfId="0" applyFont="1" applyFill="1" applyBorder="1" applyAlignment="1" applyProtection="1">
      <alignment horizontal="left" vertical="center"/>
      <protection locked="0"/>
    </xf>
    <xf numFmtId="0" fontId="0" fillId="0" borderId="16" xfId="0" applyNumberFormat="1" applyFont="1" applyBorder="1" applyAlignment="1"/>
    <xf numFmtId="0" fontId="80" fillId="0" borderId="16" xfId="0" applyFont="1" applyBorder="1" applyAlignment="1" applyProtection="1">
      <alignment horizontal="left" vertical="center"/>
      <protection locked="0"/>
    </xf>
    <xf numFmtId="178" fontId="80" fillId="0" borderId="16" xfId="0" applyNumberFormat="1" applyFont="1" applyBorder="1" applyAlignment="1" applyProtection="1">
      <alignment horizontal="left" vertical="center"/>
      <protection locked="0"/>
    </xf>
    <xf numFmtId="177" fontId="80" fillId="0" borderId="16" xfId="0" applyNumberFormat="1" applyFont="1" applyBorder="1" applyAlignment="1" applyProtection="1">
      <alignment horizontal="left" vertical="center"/>
      <protection locked="0"/>
    </xf>
    <xf numFmtId="0" fontId="0" fillId="0" borderId="16" xfId="0" applyFont="1" applyBorder="1" applyAlignment="1"/>
    <xf numFmtId="0" fontId="0" fillId="0" borderId="58" xfId="0" applyBorder="1" applyAlignment="1"/>
    <xf numFmtId="0" fontId="5" fillId="2" borderId="71" xfId="17" applyFont="1" applyFill="1" applyBorder="1"/>
    <xf numFmtId="0" fontId="87" fillId="2" borderId="72" xfId="35" applyFont="1" applyFill="1" applyBorder="1" applyAlignment="1" applyProtection="1">
      <alignment vertical="center"/>
      <protection locked="0"/>
    </xf>
    <xf numFmtId="178" fontId="87" fillId="2" borderId="72" xfId="36" applyNumberFormat="1" applyFont="1" applyFill="1" applyBorder="1" applyAlignment="1" applyProtection="1">
      <alignment vertical="center"/>
      <protection locked="0"/>
    </xf>
    <xf numFmtId="0" fontId="87" fillId="2" borderId="15" xfId="37" applyFont="1" applyFill="1" applyBorder="1" applyAlignment="1" applyProtection="1">
      <alignment horizontal="left" vertical="center"/>
      <protection locked="0"/>
    </xf>
    <xf numFmtId="0" fontId="88" fillId="2" borderId="72" xfId="17" applyFont="1" applyFill="1" applyBorder="1" applyAlignment="1" applyProtection="1">
      <alignment vertical="center"/>
      <protection locked="0"/>
    </xf>
    <xf numFmtId="178" fontId="88" fillId="2" borderId="72" xfId="17" applyNumberFormat="1" applyFont="1" applyFill="1" applyBorder="1" applyAlignment="1" applyProtection="1">
      <alignment horizontal="left" vertical="center"/>
      <protection locked="0"/>
    </xf>
    <xf numFmtId="0" fontId="87" fillId="2" borderId="72" xfId="17" applyFont="1" applyFill="1" applyBorder="1" applyAlignment="1" applyProtection="1">
      <alignment horizontal="left" vertical="center"/>
      <protection locked="0"/>
    </xf>
    <xf numFmtId="177" fontId="87" fillId="2" borderId="72" xfId="17" applyNumberFormat="1" applyFont="1" applyFill="1" applyBorder="1" applyAlignment="1" applyProtection="1">
      <alignment horizontal="left" vertical="center"/>
      <protection locked="0"/>
    </xf>
    <xf numFmtId="178" fontId="87" fillId="2" borderId="72" xfId="17" applyNumberFormat="1" applyFont="1" applyFill="1" applyBorder="1" applyAlignment="1" applyProtection="1">
      <alignment horizontal="left" vertical="center"/>
      <protection locked="0"/>
    </xf>
    <xf numFmtId="0" fontId="87" fillId="2" borderId="72" xfId="17" applyFont="1" applyFill="1" applyBorder="1" applyAlignment="1" applyProtection="1">
      <alignment horizontal="left" vertical="center" wrapText="1"/>
      <protection locked="0"/>
    </xf>
    <xf numFmtId="0" fontId="87" fillId="2" borderId="70" xfId="17" applyFont="1" applyFill="1" applyBorder="1" applyAlignment="1" applyProtection="1">
      <alignment horizontal="left" vertical="center"/>
      <protection locked="0"/>
    </xf>
    <xf numFmtId="0" fontId="5" fillId="2" borderId="73" xfId="17" applyFont="1" applyFill="1" applyBorder="1"/>
    <xf numFmtId="0" fontId="87" fillId="2" borderId="0" xfId="35" applyFont="1" applyFill="1" applyBorder="1" applyAlignment="1" applyProtection="1">
      <alignment horizontal="left" vertical="center"/>
      <protection locked="0"/>
    </xf>
    <xf numFmtId="0" fontId="87" fillId="2" borderId="0" xfId="36" applyFont="1" applyFill="1" applyBorder="1" applyAlignment="1" applyProtection="1">
      <alignment horizontal="right" vertical="center"/>
      <protection locked="0"/>
    </xf>
    <xf numFmtId="0" fontId="87" fillId="2" borderId="15" xfId="37" applyFont="1" applyFill="1" applyBorder="1" applyAlignment="1" applyProtection="1">
      <alignment vertical="center"/>
      <protection locked="0"/>
    </xf>
    <xf numFmtId="0" fontId="88" fillId="2" borderId="0" xfId="17" applyFont="1" applyFill="1" applyBorder="1" applyAlignment="1" applyProtection="1">
      <alignment vertical="center"/>
      <protection locked="0"/>
    </xf>
    <xf numFmtId="178" fontId="88" fillId="2" borderId="0" xfId="17" applyNumberFormat="1" applyFont="1" applyFill="1" applyBorder="1" applyAlignment="1" applyProtection="1">
      <alignment horizontal="left" vertical="center"/>
      <protection locked="0"/>
    </xf>
    <xf numFmtId="0" fontId="87" fillId="2" borderId="0" xfId="17" applyFont="1" applyFill="1" applyBorder="1" applyAlignment="1" applyProtection="1">
      <alignment horizontal="left" vertical="center"/>
      <protection locked="0"/>
    </xf>
    <xf numFmtId="177" fontId="87" fillId="2" borderId="0" xfId="17" applyNumberFormat="1" applyFont="1" applyFill="1" applyBorder="1" applyAlignment="1" applyProtection="1">
      <alignment horizontal="left" vertical="center"/>
      <protection locked="0"/>
    </xf>
    <xf numFmtId="178" fontId="87" fillId="2" borderId="0" xfId="17" applyNumberFormat="1" applyFont="1" applyFill="1" applyBorder="1" applyAlignment="1" applyProtection="1">
      <alignment horizontal="left" vertical="center"/>
      <protection locked="0"/>
    </xf>
    <xf numFmtId="0" fontId="87" fillId="2" borderId="0" xfId="17" applyFont="1" applyFill="1" applyBorder="1" applyAlignment="1" applyProtection="1">
      <alignment horizontal="left" vertical="center" wrapText="1"/>
      <protection locked="0"/>
    </xf>
    <xf numFmtId="0" fontId="87" fillId="2" borderId="74" xfId="17" applyFont="1" applyFill="1" applyBorder="1" applyAlignment="1" applyProtection="1">
      <alignment horizontal="left" vertical="center"/>
      <protection locked="0"/>
    </xf>
    <xf numFmtId="0" fontId="87" fillId="2" borderId="0" xfId="36" applyFont="1" applyFill="1" applyBorder="1" applyAlignment="1" applyProtection="1">
      <alignment horizontal="right"/>
      <protection locked="0"/>
    </xf>
    <xf numFmtId="0" fontId="87" fillId="2" borderId="15" xfId="38" applyFont="1" applyFill="1" applyBorder="1" applyAlignment="1">
      <alignment horizontal="left" vertical="center"/>
    </xf>
    <xf numFmtId="0" fontId="87" fillId="2" borderId="15" xfId="38" applyNumberFormat="1" applyFont="1" applyFill="1" applyBorder="1" applyAlignment="1">
      <alignment horizontal="left" vertical="center"/>
    </xf>
    <xf numFmtId="0" fontId="89" fillId="2" borderId="54" xfId="0" applyFont="1" applyFill="1" applyBorder="1" applyAlignment="1">
      <alignment horizontal="left"/>
    </xf>
    <xf numFmtId="0" fontId="87" fillId="2" borderId="54" xfId="0" applyFont="1" applyFill="1" applyBorder="1" applyAlignment="1" applyProtection="1">
      <alignment horizontal="left" vertical="center"/>
      <protection locked="0"/>
    </xf>
    <xf numFmtId="0" fontId="90" fillId="2" borderId="75" xfId="0" applyFont="1" applyFill="1" applyBorder="1" applyAlignment="1" applyProtection="1">
      <alignment horizontal="left" vertical="center"/>
      <protection locked="0"/>
    </xf>
    <xf numFmtId="2" fontId="87" fillId="2" borderId="15" xfId="37" applyNumberFormat="1" applyFont="1" applyFill="1" applyBorder="1" applyAlignment="1" applyProtection="1">
      <alignment vertical="center"/>
      <protection locked="0"/>
    </xf>
    <xf numFmtId="177" fontId="90" fillId="2" borderId="76" xfId="0" applyNumberFormat="1" applyFont="1" applyFill="1" applyBorder="1" applyAlignment="1" applyProtection="1">
      <alignment horizontal="left" vertical="center"/>
      <protection locked="0"/>
    </xf>
    <xf numFmtId="178" fontId="90" fillId="2" borderId="54" xfId="0" applyNumberFormat="1" applyFont="1" applyFill="1" applyBorder="1" applyAlignment="1" applyProtection="1">
      <alignment horizontal="left" vertical="center"/>
      <protection locked="0"/>
    </xf>
    <xf numFmtId="0" fontId="90" fillId="2" borderId="54" xfId="0" applyFont="1" applyFill="1" applyBorder="1" applyAlignment="1" applyProtection="1">
      <alignment horizontal="left" vertical="center"/>
      <protection locked="0"/>
    </xf>
    <xf numFmtId="177" fontId="90" fillId="2" borderId="54" xfId="0" applyNumberFormat="1" applyFont="1" applyFill="1" applyBorder="1" applyAlignment="1" applyProtection="1">
      <alignment horizontal="left" vertical="center"/>
      <protection locked="0"/>
    </xf>
    <xf numFmtId="177" fontId="87" fillId="2" borderId="54" xfId="17" applyNumberFormat="1" applyFont="1" applyFill="1" applyBorder="1" applyAlignment="1" applyProtection="1">
      <alignment horizontal="left" vertical="center"/>
      <protection locked="0"/>
    </xf>
    <xf numFmtId="0" fontId="87" fillId="2" borderId="54" xfId="17" applyFont="1" applyFill="1" applyBorder="1" applyAlignment="1" applyProtection="1">
      <alignment horizontal="left" vertical="center" wrapText="1"/>
      <protection locked="0"/>
    </xf>
    <xf numFmtId="0" fontId="87" fillId="2" borderId="15" xfId="17" applyFont="1" applyFill="1" applyBorder="1" applyAlignment="1" applyProtection="1">
      <alignment horizontal="left" vertical="center"/>
      <protection locked="0"/>
    </xf>
    <xf numFmtId="0" fontId="91" fillId="2" borderId="15" xfId="18" applyFont="1" applyFill="1" applyBorder="1" applyAlignment="1"/>
    <xf numFmtId="0" fontId="87" fillId="2" borderId="15" xfId="18" applyFont="1" applyFill="1" applyBorder="1" applyAlignment="1" applyProtection="1">
      <alignment horizontal="left" vertical="center"/>
      <protection locked="0"/>
    </xf>
    <xf numFmtId="0" fontId="87" fillId="2" borderId="77" xfId="18" applyFont="1" applyFill="1" applyBorder="1" applyAlignment="1" applyProtection="1">
      <alignment horizontal="left" vertical="center"/>
      <protection locked="0"/>
    </xf>
    <xf numFmtId="2" fontId="87" fillId="2" borderId="15" xfId="18" applyNumberFormat="1" applyFont="1" applyFill="1" applyBorder="1" applyAlignment="1" applyProtection="1">
      <alignment horizontal="left" vertical="center"/>
      <protection locked="0"/>
    </xf>
    <xf numFmtId="0" fontId="87" fillId="2" borderId="78" xfId="18" applyFont="1" applyFill="1" applyBorder="1" applyAlignment="1" applyProtection="1">
      <alignment horizontal="left" vertical="center"/>
      <protection locked="0"/>
    </xf>
    <xf numFmtId="178" fontId="87" fillId="2" borderId="15" xfId="18" applyNumberFormat="1" applyFont="1" applyFill="1" applyBorder="1" applyAlignment="1" applyProtection="1">
      <alignment horizontal="left" vertical="center"/>
      <protection locked="0"/>
    </xf>
    <xf numFmtId="177" fontId="87" fillId="2" borderId="15" xfId="18" applyNumberFormat="1" applyFont="1" applyFill="1" applyBorder="1" applyAlignment="1" applyProtection="1">
      <alignment horizontal="left" vertical="center"/>
      <protection locked="0"/>
    </xf>
    <xf numFmtId="0" fontId="87" fillId="2" borderId="15" xfId="18" applyFont="1" applyFill="1" applyBorder="1" applyAlignment="1" applyProtection="1">
      <alignment horizontal="left" vertical="center" wrapText="1"/>
      <protection locked="0"/>
    </xf>
    <xf numFmtId="0" fontId="90" fillId="2" borderId="15" xfId="39" applyFont="1" applyFill="1" applyBorder="1" applyAlignment="1">
      <alignment horizontal="left"/>
    </xf>
    <xf numFmtId="0" fontId="87" fillId="2" borderId="15" xfId="39" applyFont="1" applyFill="1" applyBorder="1" applyAlignment="1" applyProtection="1">
      <alignment horizontal="left" vertical="center"/>
      <protection locked="0"/>
    </xf>
    <xf numFmtId="0" fontId="92" fillId="2" borderId="15" xfId="39" applyFont="1" applyFill="1" applyBorder="1" applyAlignment="1" applyProtection="1">
      <alignment horizontal="left" vertical="center"/>
      <protection locked="0"/>
    </xf>
    <xf numFmtId="180" fontId="92" fillId="2" borderId="15" xfId="39" applyNumberFormat="1" applyFont="1" applyFill="1" applyBorder="1" applyAlignment="1" applyProtection="1">
      <alignment horizontal="left" vertical="center"/>
      <protection locked="0"/>
    </xf>
    <xf numFmtId="178" fontId="92" fillId="2" borderId="15" xfId="39" applyNumberFormat="1" applyFont="1" applyFill="1" applyBorder="1" applyAlignment="1" applyProtection="1">
      <alignment horizontal="left" vertical="center"/>
      <protection locked="0"/>
    </xf>
    <xf numFmtId="177" fontId="92" fillId="2" borderId="15" xfId="39" applyNumberFormat="1" applyFont="1" applyFill="1" applyBorder="1" applyAlignment="1" applyProtection="1">
      <alignment horizontal="left" vertical="center"/>
      <protection locked="0"/>
    </xf>
    <xf numFmtId="0" fontId="92" fillId="2" borderId="15" xfId="39" applyFont="1" applyFill="1" applyBorder="1" applyAlignment="1" applyProtection="1">
      <alignment horizontal="left" vertical="center" wrapText="1"/>
      <protection locked="0"/>
    </xf>
    <xf numFmtId="0" fontId="93" fillId="2" borderId="16" xfId="40" applyFont="1" applyFill="1" applyBorder="1" applyAlignment="1">
      <alignment horizontal="left"/>
    </xf>
    <xf numFmtId="0" fontId="87" fillId="2" borderId="16" xfId="40" applyFont="1" applyFill="1" applyBorder="1" applyAlignment="1" applyProtection="1">
      <alignment horizontal="left" vertical="center"/>
      <protection locked="0"/>
    </xf>
    <xf numFmtId="0" fontId="92" fillId="2" borderId="71" xfId="40" applyFont="1" applyFill="1" applyBorder="1" applyAlignment="1" applyProtection="1">
      <alignment horizontal="left" vertical="center"/>
      <protection locked="0"/>
    </xf>
    <xf numFmtId="2" fontId="92" fillId="2" borderId="15" xfId="40" applyNumberFormat="1" applyFont="1" applyFill="1" applyBorder="1" applyAlignment="1" applyProtection="1">
      <alignment horizontal="center" vertical="center"/>
      <protection locked="0"/>
    </xf>
    <xf numFmtId="0" fontId="92" fillId="2" borderId="70" xfId="40" applyFont="1" applyFill="1" applyBorder="1" applyAlignment="1" applyProtection="1">
      <alignment horizontal="left" vertical="center"/>
      <protection locked="0"/>
    </xf>
    <xf numFmtId="178" fontId="92" fillId="2" borderId="16" xfId="40" applyNumberFormat="1" applyFont="1" applyFill="1" applyBorder="1" applyAlignment="1" applyProtection="1">
      <alignment horizontal="left" vertical="center"/>
      <protection locked="0"/>
    </xf>
    <xf numFmtId="0" fontId="92" fillId="2" borderId="16" xfId="40" applyFont="1" applyFill="1" applyBorder="1" applyAlignment="1" applyProtection="1">
      <alignment horizontal="left" vertical="center"/>
      <protection locked="0"/>
    </xf>
    <xf numFmtId="177" fontId="92" fillId="2" borderId="16" xfId="40" applyNumberFormat="1" applyFont="1" applyFill="1" applyBorder="1" applyAlignment="1" applyProtection="1">
      <alignment horizontal="left" vertical="center"/>
      <protection locked="0"/>
    </xf>
    <xf numFmtId="0" fontId="92" fillId="2" borderId="16" xfId="40" applyFont="1" applyFill="1" applyBorder="1" applyAlignment="1" applyProtection="1">
      <alignment horizontal="left" vertical="center" wrapText="1"/>
      <protection locked="0"/>
    </xf>
    <xf numFmtId="0" fontId="92" fillId="2" borderId="15" xfId="40" applyFont="1" applyFill="1" applyBorder="1" applyAlignment="1" applyProtection="1">
      <alignment horizontal="left" vertical="center"/>
      <protection locked="0"/>
    </xf>
    <xf numFmtId="0" fontId="89" fillId="2" borderId="41" xfId="0" applyFont="1" applyFill="1" applyBorder="1"/>
    <xf numFmtId="0" fontId="91" fillId="2" borderId="41" xfId="0" applyFont="1" applyFill="1" applyBorder="1" applyAlignment="1" applyProtection="1">
      <alignment horizontal="left" vertical="center"/>
      <protection locked="0"/>
    </xf>
    <xf numFmtId="0" fontId="91" fillId="2" borderId="79" xfId="0" applyFont="1" applyFill="1" applyBorder="1" applyAlignment="1" applyProtection="1">
      <alignment horizontal="left" vertical="center"/>
      <protection locked="0"/>
    </xf>
    <xf numFmtId="2" fontId="91" fillId="2" borderId="15" xfId="0" applyNumberFormat="1" applyFont="1" applyFill="1" applyBorder="1" applyAlignment="1" applyProtection="1">
      <alignment horizontal="center" vertical="center"/>
      <protection locked="0"/>
    </xf>
    <xf numFmtId="0" fontId="89" fillId="2" borderId="80" xfId="0" applyFont="1" applyFill="1" applyBorder="1"/>
    <xf numFmtId="0" fontId="89" fillId="2" borderId="41" xfId="0" applyFont="1" applyFill="1" applyBorder="1" applyAlignment="1">
      <alignment horizontal="left"/>
    </xf>
    <xf numFmtId="0" fontId="5" fillId="2" borderId="41" xfId="0" applyFont="1" applyFill="1" applyBorder="1"/>
    <xf numFmtId="0" fontId="5" fillId="2" borderId="41" xfId="0" applyFont="1" applyFill="1" applyBorder="1" applyAlignment="1">
      <alignment wrapText="1"/>
    </xf>
    <xf numFmtId="0" fontId="5" fillId="2" borderId="15" xfId="0" applyFont="1" applyFill="1" applyBorder="1"/>
    <xf numFmtId="0" fontId="5" fillId="2" borderId="73" xfId="0" applyFont="1" applyFill="1" applyBorder="1"/>
    <xf numFmtId="0" fontId="5" fillId="2" borderId="0" xfId="0" applyFont="1" applyFill="1" applyBorder="1"/>
    <xf numFmtId="2" fontId="5" fillId="2" borderId="15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wrapText="1"/>
    </xf>
    <xf numFmtId="0" fontId="5" fillId="2" borderId="74" xfId="0" applyFont="1" applyFill="1" applyBorder="1"/>
    <xf numFmtId="0" fontId="93" fillId="2" borderId="54" xfId="0" applyFont="1" applyFill="1" applyBorder="1" applyAlignment="1">
      <alignment horizontal="left"/>
    </xf>
    <xf numFmtId="0" fontId="92" fillId="2" borderId="75" xfId="0" applyFont="1" applyFill="1" applyBorder="1" applyAlignment="1" applyProtection="1">
      <alignment horizontal="left" vertical="center"/>
      <protection locked="0"/>
    </xf>
    <xf numFmtId="2" fontId="92" fillId="2" borderId="15" xfId="0" applyNumberFormat="1" applyFont="1" applyFill="1" applyBorder="1" applyAlignment="1" applyProtection="1">
      <alignment horizontal="center" vertical="center"/>
      <protection locked="0"/>
    </xf>
    <xf numFmtId="177" fontId="92" fillId="2" borderId="76" xfId="0" applyNumberFormat="1" applyFont="1" applyFill="1" applyBorder="1" applyAlignment="1" applyProtection="1">
      <alignment horizontal="left" vertical="center"/>
      <protection locked="0"/>
    </xf>
    <xf numFmtId="178" fontId="92" fillId="2" borderId="54" xfId="0" applyNumberFormat="1" applyFont="1" applyFill="1" applyBorder="1" applyAlignment="1" applyProtection="1">
      <alignment horizontal="left" vertical="center"/>
      <protection locked="0"/>
    </xf>
    <xf numFmtId="0" fontId="92" fillId="2" borderId="54" xfId="0" applyFont="1" applyFill="1" applyBorder="1" applyAlignment="1" applyProtection="1">
      <alignment horizontal="left" vertical="center"/>
      <protection locked="0"/>
    </xf>
    <xf numFmtId="0" fontId="5" fillId="2" borderId="54" xfId="0" applyFont="1" applyFill="1" applyBorder="1"/>
    <xf numFmtId="0" fontId="5" fillId="2" borderId="75" xfId="0" applyFont="1" applyFill="1" applyBorder="1" applyAlignment="1">
      <alignment wrapText="1"/>
    </xf>
    <xf numFmtId="0" fontId="90" fillId="2" borderId="15" xfId="41" applyFont="1" applyFill="1" applyBorder="1" applyAlignment="1">
      <alignment horizontal="left"/>
    </xf>
    <xf numFmtId="0" fontId="87" fillId="2" borderId="15" xfId="41" applyFont="1" applyFill="1" applyBorder="1" applyAlignment="1" applyProtection="1">
      <alignment horizontal="left" vertical="center"/>
      <protection locked="0"/>
    </xf>
    <xf numFmtId="0" fontId="92" fillId="2" borderId="15" xfId="41" applyFont="1" applyFill="1" applyBorder="1" applyAlignment="1" applyProtection="1">
      <alignment horizontal="left" vertical="center"/>
      <protection locked="0"/>
    </xf>
    <xf numFmtId="180" fontId="92" fillId="2" borderId="15" xfId="41" applyNumberFormat="1" applyFont="1" applyFill="1" applyBorder="1" applyAlignment="1" applyProtection="1">
      <alignment horizontal="left" vertical="center"/>
      <protection locked="0"/>
    </xf>
    <xf numFmtId="178" fontId="92" fillId="2" borderId="15" xfId="41" applyNumberFormat="1" applyFont="1" applyFill="1" applyBorder="1" applyAlignment="1" applyProtection="1">
      <alignment horizontal="left" vertical="center"/>
      <protection locked="0"/>
    </xf>
    <xf numFmtId="177" fontId="92" fillId="2" borderId="15" xfId="41" applyNumberFormat="1" applyFont="1" applyFill="1" applyBorder="1" applyAlignment="1" applyProtection="1">
      <alignment horizontal="left" vertical="center"/>
      <protection locked="0"/>
    </xf>
    <xf numFmtId="0" fontId="94" fillId="2" borderId="0" xfId="41" applyFont="1" applyFill="1" applyAlignment="1">
      <alignment vertical="center" wrapText="1"/>
    </xf>
    <xf numFmtId="0" fontId="93" fillId="2" borderId="15" xfId="41" applyFont="1" applyFill="1" applyBorder="1" applyAlignment="1">
      <alignment horizontal="left"/>
    </xf>
    <xf numFmtId="0" fontId="93" fillId="2" borderId="15" xfId="42" applyFont="1" applyFill="1" applyBorder="1" applyAlignment="1">
      <alignment horizontal="left"/>
    </xf>
    <xf numFmtId="0" fontId="87" fillId="2" borderId="15" xfId="42" applyFont="1" applyFill="1" applyBorder="1" applyAlignment="1" applyProtection="1">
      <alignment horizontal="left" vertical="center"/>
      <protection locked="0"/>
    </xf>
    <xf numFmtId="0" fontId="92" fillId="2" borderId="15" xfId="42" applyFont="1" applyFill="1" applyBorder="1" applyAlignment="1" applyProtection="1">
      <alignment horizontal="left" vertical="center"/>
      <protection locked="0"/>
    </xf>
    <xf numFmtId="0" fontId="93" fillId="2" borderId="0" xfId="42" applyFont="1" applyFill="1" applyAlignment="1">
      <alignment horizontal="left"/>
    </xf>
    <xf numFmtId="180" fontId="92" fillId="2" borderId="15" xfId="42" applyNumberFormat="1" applyFont="1" applyFill="1" applyBorder="1" applyAlignment="1" applyProtection="1">
      <alignment horizontal="left" vertical="center"/>
      <protection locked="0"/>
    </xf>
    <xf numFmtId="178" fontId="92" fillId="2" borderId="15" xfId="42" applyNumberFormat="1" applyFont="1" applyFill="1" applyBorder="1" applyAlignment="1" applyProtection="1">
      <alignment horizontal="left" vertical="center"/>
      <protection locked="0"/>
    </xf>
    <xf numFmtId="177" fontId="92" fillId="2" borderId="15" xfId="42" applyNumberFormat="1" applyFont="1" applyFill="1" applyBorder="1" applyAlignment="1" applyProtection="1">
      <alignment horizontal="left" vertical="center"/>
      <protection locked="0"/>
    </xf>
    <xf numFmtId="0" fontId="5" fillId="2" borderId="79" xfId="0" applyFont="1" applyFill="1" applyBorder="1" applyAlignment="1">
      <alignment wrapText="1"/>
    </xf>
    <xf numFmtId="0" fontId="89" fillId="2" borderId="73" xfId="0" applyFont="1" applyFill="1" applyBorder="1"/>
    <xf numFmtId="0" fontId="91" fillId="2" borderId="0" xfId="0" applyFont="1" applyFill="1" applyBorder="1" applyAlignment="1" applyProtection="1">
      <alignment horizontal="left" vertical="center"/>
      <protection locked="0"/>
    </xf>
    <xf numFmtId="0" fontId="89" fillId="2" borderId="0" xfId="0" applyFont="1" applyFill="1" applyBorder="1"/>
    <xf numFmtId="0" fontId="89" fillId="2" borderId="0" xfId="0" applyFont="1" applyFill="1" applyBorder="1" applyAlignment="1">
      <alignment horizontal="left"/>
    </xf>
    <xf numFmtId="0" fontId="5" fillId="2" borderId="54" xfId="0" applyFont="1" applyFill="1" applyBorder="1" applyAlignment="1">
      <alignment wrapText="1"/>
    </xf>
    <xf numFmtId="0" fontId="90" fillId="2" borderId="15" xfId="43" applyFont="1" applyFill="1" applyBorder="1" applyAlignment="1">
      <alignment horizontal="left"/>
    </xf>
    <xf numFmtId="0" fontId="87" fillId="2" borderId="15" xfId="43" applyFont="1" applyFill="1" applyBorder="1" applyAlignment="1" applyProtection="1">
      <alignment horizontal="left" vertical="center"/>
      <protection locked="0"/>
    </xf>
    <xf numFmtId="0" fontId="92" fillId="2" borderId="15" xfId="43" applyFont="1" applyFill="1" applyBorder="1" applyAlignment="1" applyProtection="1">
      <alignment horizontal="left" vertical="center"/>
      <protection locked="0"/>
    </xf>
    <xf numFmtId="180" fontId="92" fillId="2" borderId="15" xfId="43" applyNumberFormat="1" applyFont="1" applyFill="1" applyBorder="1" applyAlignment="1" applyProtection="1">
      <alignment horizontal="left" vertical="center"/>
      <protection locked="0"/>
    </xf>
    <xf numFmtId="178" fontId="92" fillId="2" borderId="15" xfId="43" applyNumberFormat="1" applyFont="1" applyFill="1" applyBorder="1" applyAlignment="1" applyProtection="1">
      <alignment horizontal="left" vertical="center"/>
      <protection locked="0"/>
    </xf>
    <xf numFmtId="177" fontId="92" fillId="2" borderId="15" xfId="43" applyNumberFormat="1" applyFont="1" applyFill="1" applyBorder="1" applyAlignment="1" applyProtection="1">
      <alignment horizontal="left" vertical="center"/>
      <protection locked="0"/>
    </xf>
    <xf numFmtId="0" fontId="94" fillId="2" borderId="0" xfId="43" applyFont="1" applyFill="1" applyAlignment="1">
      <alignment vertical="center" wrapText="1"/>
    </xf>
    <xf numFmtId="0" fontId="93" fillId="2" borderId="16" xfId="44" applyFont="1" applyFill="1" applyBorder="1" applyAlignment="1">
      <alignment horizontal="left"/>
    </xf>
    <xf numFmtId="0" fontId="87" fillId="2" borderId="16" xfId="44" applyFont="1" applyFill="1" applyBorder="1" applyAlignment="1" applyProtection="1">
      <alignment horizontal="left" vertical="center"/>
      <protection locked="0"/>
    </xf>
    <xf numFmtId="0" fontId="92" fillId="2" borderId="71" xfId="44" applyFont="1" applyFill="1" applyBorder="1" applyAlignment="1" applyProtection="1">
      <alignment horizontal="left" vertical="center"/>
      <protection locked="0"/>
    </xf>
    <xf numFmtId="0" fontId="92" fillId="2" borderId="15" xfId="44" applyFont="1" applyFill="1" applyBorder="1" applyAlignment="1" applyProtection="1">
      <alignment horizontal="left" vertical="center"/>
      <protection locked="0"/>
    </xf>
    <xf numFmtId="0" fontId="92" fillId="2" borderId="70" xfId="44" applyFont="1" applyFill="1" applyBorder="1" applyAlignment="1" applyProtection="1">
      <alignment horizontal="left" vertical="center"/>
      <protection locked="0"/>
    </xf>
    <xf numFmtId="178" fontId="92" fillId="2" borderId="16" xfId="44" applyNumberFormat="1" applyFont="1" applyFill="1" applyBorder="1" applyAlignment="1" applyProtection="1">
      <alignment horizontal="left" vertical="center"/>
      <protection locked="0"/>
    </xf>
    <xf numFmtId="0" fontId="92" fillId="2" borderId="16" xfId="44" applyFont="1" applyFill="1" applyBorder="1" applyAlignment="1" applyProtection="1">
      <alignment horizontal="left" vertical="center"/>
      <protection locked="0"/>
    </xf>
    <xf numFmtId="177" fontId="92" fillId="2" borderId="16" xfId="44" applyNumberFormat="1" applyFont="1" applyFill="1" applyBorder="1" applyAlignment="1" applyProtection="1">
      <alignment horizontal="left" vertical="center"/>
      <protection locked="0"/>
    </xf>
    <xf numFmtId="0" fontId="92" fillId="2" borderId="16" xfId="44" applyFont="1" applyFill="1" applyBorder="1" applyAlignment="1" applyProtection="1">
      <alignment horizontal="left" vertical="center" wrapText="1"/>
      <protection locked="0"/>
    </xf>
    <xf numFmtId="0" fontId="93" fillId="2" borderId="15" xfId="45" applyFont="1" applyFill="1" applyBorder="1" applyAlignment="1">
      <alignment horizontal="left"/>
    </xf>
    <xf numFmtId="0" fontId="87" fillId="2" borderId="15" xfId="45" applyFont="1" applyFill="1" applyBorder="1" applyAlignment="1" applyProtection="1">
      <alignment horizontal="left" vertical="center"/>
      <protection locked="0"/>
    </xf>
    <xf numFmtId="0" fontId="92" fillId="2" borderId="15" xfId="45" applyFont="1" applyFill="1" applyBorder="1" applyAlignment="1" applyProtection="1">
      <alignment horizontal="left" vertical="center"/>
      <protection locked="0"/>
    </xf>
    <xf numFmtId="2" fontId="92" fillId="2" borderId="15" xfId="45" applyNumberFormat="1" applyFont="1" applyFill="1" applyBorder="1" applyAlignment="1" applyProtection="1">
      <alignment horizontal="left" vertical="center"/>
      <protection locked="0"/>
    </xf>
    <xf numFmtId="178" fontId="92" fillId="2" borderId="15" xfId="45" applyNumberFormat="1" applyFont="1" applyFill="1" applyBorder="1" applyAlignment="1" applyProtection="1">
      <alignment horizontal="left" vertical="center"/>
      <protection locked="0"/>
    </xf>
    <xf numFmtId="177" fontId="92" fillId="2" borderId="15" xfId="45" applyNumberFormat="1" applyFont="1" applyFill="1" applyBorder="1" applyAlignment="1" applyProtection="1">
      <alignment horizontal="left" vertical="center"/>
      <protection locked="0"/>
    </xf>
    <xf numFmtId="0" fontId="92" fillId="2" borderId="15" xfId="45" applyFont="1" applyFill="1" applyBorder="1" applyAlignment="1" applyProtection="1">
      <alignment horizontal="left" vertical="center" wrapText="1"/>
      <protection locked="0"/>
    </xf>
    <xf numFmtId="0" fontId="89" fillId="2" borderId="15" xfId="0" applyFont="1" applyFill="1" applyBorder="1"/>
    <xf numFmtId="0" fontId="91" fillId="2" borderId="15" xfId="0" applyFont="1" applyFill="1" applyBorder="1" applyAlignment="1" applyProtection="1">
      <alignment horizontal="left" vertical="center"/>
      <protection locked="0"/>
    </xf>
    <xf numFmtId="0" fontId="91" fillId="2" borderId="77" xfId="0" applyFont="1" applyFill="1" applyBorder="1" applyAlignment="1" applyProtection="1">
      <alignment horizontal="left" vertical="center"/>
      <protection locked="0"/>
    </xf>
    <xf numFmtId="2" fontId="91" fillId="2" borderId="15" xfId="0" applyNumberFormat="1" applyFont="1" applyFill="1" applyBorder="1" applyAlignment="1" applyProtection="1">
      <alignment horizontal="left" vertical="center"/>
      <protection locked="0"/>
    </xf>
    <xf numFmtId="0" fontId="89" fillId="2" borderId="78" xfId="0" applyFont="1" applyFill="1" applyBorder="1"/>
    <xf numFmtId="0" fontId="89" fillId="2" borderId="15" xfId="0" applyFont="1" applyFill="1" applyBorder="1" applyAlignment="1">
      <alignment horizontal="left"/>
    </xf>
    <xf numFmtId="0" fontId="5" fillId="2" borderId="15" xfId="0" applyFont="1" applyFill="1" applyBorder="1" applyAlignment="1">
      <alignment wrapText="1"/>
    </xf>
    <xf numFmtId="2" fontId="0" fillId="0" borderId="0" xfId="0" applyNumberFormat="1"/>
    <xf numFmtId="49" fontId="5" fillId="2" borderId="6" xfId="0" applyNumberFormat="1" applyFont="1" applyFill="1" applyBorder="1" applyAlignment="1">
      <alignment horizontal="left" wrapText="1"/>
    </xf>
    <xf numFmtId="2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4" borderId="9" xfId="0" applyFill="1" applyBorder="1" applyAlignment="1">
      <alignment horizontal="left"/>
    </xf>
    <xf numFmtId="49" fontId="0" fillId="4" borderId="9" xfId="0" applyNumberFormat="1" applyFill="1" applyBorder="1" applyAlignment="1">
      <alignment horizontal="left" wrapText="1"/>
    </xf>
    <xf numFmtId="2" fontId="0" fillId="4" borderId="9" xfId="0" applyNumberFormat="1" applyFill="1" applyBorder="1" applyAlignment="1">
      <alignment horizontal="left"/>
    </xf>
    <xf numFmtId="49" fontId="0" fillId="4" borderId="9" xfId="0" applyNumberFormat="1" applyFill="1" applyBorder="1" applyAlignment="1">
      <alignment horizontal="left"/>
    </xf>
    <xf numFmtId="16" fontId="0" fillId="4" borderId="9" xfId="0" applyNumberFormat="1" applyFill="1" applyBorder="1" applyAlignment="1">
      <alignment horizontal="left"/>
    </xf>
    <xf numFmtId="0" fontId="0" fillId="4" borderId="9" xfId="0" applyFill="1" applyBorder="1" applyAlignment="1">
      <alignment horizontal="left" wrapText="1"/>
    </xf>
    <xf numFmtId="2" fontId="0" fillId="5" borderId="0" xfId="0" applyNumberFormat="1" applyFill="1"/>
    <xf numFmtId="0" fontId="21" fillId="0" borderId="0" xfId="0" applyFont="1"/>
    <xf numFmtId="0" fontId="5" fillId="2" borderId="9" xfId="0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 wrapText="1"/>
    </xf>
    <xf numFmtId="2" fontId="5" fillId="2" borderId="9" xfId="0" applyNumberFormat="1" applyFont="1" applyFill="1" applyBorder="1" applyAlignment="1">
      <alignment horizontal="left" wrapText="1"/>
    </xf>
    <xf numFmtId="2" fontId="5" fillId="2" borderId="9" xfId="0" applyNumberFormat="1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" fontId="5" fillId="2" borderId="8" xfId="0" applyNumberFormat="1" applyFont="1" applyFill="1" applyBorder="1" applyAlignment="1">
      <alignment horizontal="left"/>
    </xf>
    <xf numFmtId="0" fontId="5" fillId="2" borderId="8" xfId="0" applyFont="1" applyFill="1" applyBorder="1" applyAlignment="1">
      <alignment horizontal="left" wrapText="1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0" fillId="2" borderId="0" xfId="0" applyFill="1"/>
    <xf numFmtId="2" fontId="0" fillId="2" borderId="0" xfId="0" applyNumberFormat="1" applyFill="1"/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2" fontId="8" fillId="2" borderId="9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96" fillId="0" borderId="0" xfId="0" applyFont="1"/>
    <xf numFmtId="0" fontId="97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97" fillId="2" borderId="16" xfId="0" applyFont="1" applyFill="1" applyBorder="1" applyAlignment="1">
      <alignment vertical="center"/>
    </xf>
    <xf numFmtId="0" fontId="6" fillId="2" borderId="73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2" fontId="6" fillId="2" borderId="0" xfId="0" applyNumberFormat="1" applyFont="1" applyFill="1" applyBorder="1" applyAlignment="1">
      <alignment wrapText="1"/>
    </xf>
    <xf numFmtId="2" fontId="6" fillId="2" borderId="77" xfId="0" applyNumberFormat="1" applyFont="1" applyFill="1" applyBorder="1" applyAlignment="1">
      <alignment wrapText="1"/>
    </xf>
    <xf numFmtId="2" fontId="6" fillId="2" borderId="15" xfId="0" applyNumberFormat="1" applyFont="1" applyFill="1" applyBorder="1" applyAlignment="1">
      <alignment wrapText="1"/>
    </xf>
    <xf numFmtId="0" fontId="6" fillId="4" borderId="15" xfId="0" applyFont="1" applyFill="1" applyBorder="1" applyAlignment="1">
      <alignment horizontal="left"/>
    </xf>
    <xf numFmtId="2" fontId="3" fillId="4" borderId="86" xfId="0" applyNumberFormat="1" applyFont="1" applyFill="1" applyBorder="1" applyAlignment="1">
      <alignment vertical="center"/>
    </xf>
    <xf numFmtId="2" fontId="3" fillId="4" borderId="87" xfId="0" applyNumberFormat="1" applyFont="1" applyFill="1" applyBorder="1" applyAlignment="1">
      <alignment vertical="center"/>
    </xf>
    <xf numFmtId="0" fontId="6" fillId="2" borderId="15" xfId="0" applyFont="1" applyFill="1" applyBorder="1" applyAlignment="1">
      <alignment horizontal="left"/>
    </xf>
    <xf numFmtId="2" fontId="18" fillId="0" borderId="77" xfId="0" applyNumberFormat="1" applyFont="1" applyBorder="1"/>
    <xf numFmtId="2" fontId="18" fillId="0" borderId="15" xfId="0" applyNumberFormat="1" applyFont="1" applyBorder="1"/>
    <xf numFmtId="2" fontId="18" fillId="4" borderId="77" xfId="0" applyNumberFormat="1" applyFont="1" applyFill="1" applyBorder="1"/>
    <xf numFmtId="2" fontId="18" fillId="4" borderId="15" xfId="0" applyNumberFormat="1" applyFont="1" applyFill="1" applyBorder="1"/>
    <xf numFmtId="2" fontId="6" fillId="4" borderId="77" xfId="0" applyNumberFormat="1" applyFont="1" applyFill="1" applyBorder="1" applyAlignment="1">
      <alignment horizontal="left"/>
    </xf>
    <xf numFmtId="2" fontId="6" fillId="4" borderId="15" xfId="0" applyNumberFormat="1" applyFont="1" applyFill="1" applyBorder="1" applyAlignment="1">
      <alignment horizontal="left"/>
    </xf>
    <xf numFmtId="176" fontId="31" fillId="12" borderId="10" xfId="0" applyNumberFormat="1" applyFont="1" applyFill="1" applyBorder="1" applyAlignment="1">
      <alignment horizontal="center" vertical="center"/>
    </xf>
    <xf numFmtId="176" fontId="31" fillId="12" borderId="9" xfId="0" applyNumberFormat="1" applyFont="1" applyFill="1" applyBorder="1" applyAlignment="1">
      <alignment horizontal="center" vertical="center"/>
    </xf>
    <xf numFmtId="176" fontId="31" fillId="12" borderId="11" xfId="0" applyNumberFormat="1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6" fillId="2" borderId="77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6" fillId="2" borderId="78" xfId="0" applyFont="1" applyFill="1" applyBorder="1" applyAlignment="1">
      <alignment horizontal="left" wrapText="1"/>
    </xf>
    <xf numFmtId="0" fontId="95" fillId="0" borderId="5" xfId="0" applyFont="1" applyBorder="1" applyAlignment="1">
      <alignment horizontal="left"/>
    </xf>
    <xf numFmtId="0" fontId="95" fillId="0" borderId="6" xfId="0" applyFont="1" applyBorder="1" applyAlignment="1">
      <alignment horizontal="left"/>
    </xf>
    <xf numFmtId="0" fontId="95" fillId="0" borderId="81" xfId="0" applyFont="1" applyBorder="1" applyAlignment="1">
      <alignment horizontal="left"/>
    </xf>
    <xf numFmtId="0" fontId="95" fillId="0" borderId="3" xfId="0" applyFont="1" applyBorder="1" applyAlignment="1">
      <alignment horizontal="left"/>
    </xf>
    <xf numFmtId="0" fontId="95" fillId="0" borderId="7" xfId="0" applyFont="1" applyBorder="1" applyAlignment="1">
      <alignment horizontal="left"/>
    </xf>
    <xf numFmtId="0" fontId="6" fillId="4" borderId="82" xfId="0" applyFont="1" applyFill="1" applyBorder="1" applyAlignment="1">
      <alignment horizontal="left"/>
    </xf>
    <xf numFmtId="0" fontId="6" fillId="4" borderId="83" xfId="0" applyFont="1" applyFill="1" applyBorder="1" applyAlignment="1">
      <alignment horizontal="left"/>
    </xf>
    <xf numFmtId="0" fontId="97" fillId="4" borderId="84" xfId="0" applyFont="1" applyFill="1" applyBorder="1" applyAlignment="1">
      <alignment horizontal="center"/>
    </xf>
    <xf numFmtId="0" fontId="97" fillId="4" borderId="82" xfId="0" applyFont="1" applyFill="1" applyBorder="1" applyAlignment="1">
      <alignment horizontal="center"/>
    </xf>
    <xf numFmtId="0" fontId="97" fillId="4" borderId="85" xfId="0" applyFont="1" applyFill="1" applyBorder="1" applyAlignment="1">
      <alignment horizontal="center"/>
    </xf>
    <xf numFmtId="0" fontId="6" fillId="2" borderId="77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78" xfId="0" applyFont="1" applyFill="1" applyBorder="1" applyAlignment="1">
      <alignment horizontal="center" wrapText="1"/>
    </xf>
    <xf numFmtId="0" fontId="18" fillId="4" borderId="77" xfId="0" applyFont="1" applyFill="1" applyBorder="1" applyAlignment="1">
      <alignment horizontal="left"/>
    </xf>
    <xf numFmtId="0" fontId="18" fillId="4" borderId="9" xfId="0" applyFont="1" applyFill="1" applyBorder="1" applyAlignment="1">
      <alignment horizontal="left"/>
    </xf>
    <xf numFmtId="0" fontId="18" fillId="4" borderId="78" xfId="0" applyFont="1" applyFill="1" applyBorder="1" applyAlignment="1">
      <alignment horizontal="left"/>
    </xf>
    <xf numFmtId="0" fontId="6" fillId="4" borderId="7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78" xfId="0" applyFont="1" applyFill="1" applyBorder="1" applyAlignment="1">
      <alignment horizontal="center"/>
    </xf>
    <xf numFmtId="0" fontId="18" fillId="2" borderId="77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8" fillId="2" borderId="78" xfId="0" applyFont="1" applyFill="1" applyBorder="1" applyAlignment="1">
      <alignment horizontal="left"/>
    </xf>
    <xf numFmtId="0" fontId="6" fillId="2" borderId="7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78" xfId="0" applyFont="1" applyFill="1" applyBorder="1" applyAlignment="1">
      <alignment horizontal="center"/>
    </xf>
    <xf numFmtId="0" fontId="6" fillId="2" borderId="77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78" xfId="0" applyFont="1" applyFill="1" applyBorder="1" applyAlignment="1">
      <alignment horizontal="left"/>
    </xf>
    <xf numFmtId="0" fontId="6" fillId="4" borderId="77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4" borderId="78" xfId="0" applyFont="1" applyFill="1" applyBorder="1" applyAlignment="1">
      <alignment horizontal="left"/>
    </xf>
    <xf numFmtId="0" fontId="18" fillId="4" borderId="77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78" xfId="0" applyFont="1" applyFill="1" applyBorder="1" applyAlignment="1">
      <alignment horizontal="center"/>
    </xf>
    <xf numFmtId="0" fontId="6" fillId="0" borderId="77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78" xfId="0" applyFont="1" applyFill="1" applyBorder="1" applyAlignment="1">
      <alignment horizontal="left"/>
    </xf>
    <xf numFmtId="0" fontId="18" fillId="0" borderId="77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</cellXfs>
  <cellStyles count="46">
    <cellStyle name="Hyperlink 2" xfId="1"/>
    <cellStyle name="Hyperlink 3" xfId="2"/>
    <cellStyle name="Normal 10" xfId="3"/>
    <cellStyle name="Normal 10 10 2" xfId="4"/>
    <cellStyle name="Normal 11" xfId="5"/>
    <cellStyle name="Normal 118" xfId="35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6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79" xfId="40"/>
    <cellStyle name="Normal 6" xfId="27"/>
    <cellStyle name="Normal 7" xfId="28"/>
    <cellStyle name="Normal 747" xfId="45"/>
    <cellStyle name="Normal 8" xfId="29"/>
    <cellStyle name="Normal 866" xfId="44"/>
    <cellStyle name="Normal 9" xfId="30"/>
    <cellStyle name="Normal 904" xfId="42"/>
    <cellStyle name="Normal 906" xfId="38"/>
    <cellStyle name="Normal 907" xfId="39"/>
    <cellStyle name="Normal 908" xfId="41"/>
    <cellStyle name="Normal 909" xfId="43"/>
    <cellStyle name="Normal_Sheet1" xfId="34"/>
    <cellStyle name="常规_Sheet1" xfId="33"/>
    <cellStyle name="常规_Sheet1 2" xfId="37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22" Type="http://schemas.openxmlformats.org/officeDocument/2006/relationships/usernames" Target="revisions/userNames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1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EB6F90-0222-7B4F-8395-818C6AC8EB66}" diskRevisions="1" revisionId="13" version="2" keepChangeHistory="0" preserveHistory="0">
  <header guid="{D722B04D-C104-45D7-8614-A31AE319DBA5}" dateTime="2017-04-28T18:23:15" maxSheetId="18" userName="Janet Liang" r:id="rId3" minRId="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1EB6F90-0222-7B4F-8395-818C6AC8EB66}" dateTime="2017-04-28T18:36:25" maxSheetId="18" userName="Sean Lu" r:id="rId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7" customView="1" name="Z_78F20EB6_CB58_2649_909D_2749FF99F2B2_.wvu.PrintArea" hidden="1" oldHidden="1">
    <formula>'DS#4'!$A$1:$R$20</formula>
  </rdn>
  <rdn rId="0" localSheetId="11" customView="1" name="Z_78F20EB6_CB58_2649_909D_2749FF99F2B2_.wvu.PrintArea" hidden="1" oldHidden="1">
    <formula>'NF#3'!$A$1:$R$31</formula>
  </rdn>
  <rdn rId="0" localSheetId="12" customView="1" name="Z_78F20EB6_CB58_2649_909D_2749FF99F2B2_.wvu.PrintArea" hidden="1" oldHidden="1">
    <formula>'NT#4'!$A$1:$T$28</formula>
  </rdn>
  <rdn rId="0" localSheetId="13" customView="1" name="Z_78F20EB6_CB58_2649_909D_2749FF99F2B2_.wvu.PrintArea" hidden="1" oldHidden="1">
    <formula>'NT#5'!$A$1:$T$30</formula>
  </rdn>
  <rcv guid="{78F20EB6-CB58-2649-909D-2749FF99F2B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0">
    <oc r="K6" t="inlineStr">
      <is>
        <t>CHANGE FROM 5/13,changed from 4/28</t>
      </is>
    </oc>
    <nc r="K6" t="inlineStr">
      <is>
        <t>CHANGE FROM 5/13,changed from 4/28, 只有2人參團</t>
      </is>
    </nc>
  </rcc>
  <rdn rId="0" localSheetId="7" customView="1" name="Z_888CFDF7_CD24_4381_BD78_5F739B4671B8_.wvu.PrintArea" hidden="1" oldHidden="1">
    <formula>'DS#4'!$A$1:$R$20</formula>
  </rdn>
  <rdn rId="0" localSheetId="11" customView="1" name="Z_888CFDF7_CD24_4381_BD78_5F739B4671B8_.wvu.PrintArea" hidden="1" oldHidden="1">
    <formula>'NF#3'!$A$1:$R$31</formula>
  </rdn>
  <rdn rId="0" localSheetId="12" customView="1" name="Z_888CFDF7_CD24_4381_BD78_5F739B4671B8_.wvu.PrintArea" hidden="1" oldHidden="1">
    <formula>'NT#4'!$A$1:$T$28</formula>
  </rdn>
  <rdn rId="0" localSheetId="13" customView="1" name="Z_888CFDF7_CD24_4381_BD78_5F739B4671B8_.wvu.PrintArea" hidden="1" oldHidden="1">
    <formula>'NT#5'!$A$1:$T$30</formula>
  </rdn>
  <rcv guid="{888CFDF7-CD24-4381-BD78-5F739B4671B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6"/>
  <sheetViews>
    <sheetView topLeftCell="A10" zoomScale="80" zoomScaleNormal="70" zoomScalePageLayoutView="70" workbookViewId="0">
      <selection activeCell="C14" sqref="C14"/>
    </sheetView>
  </sheetViews>
  <sheetFormatPr baseColWidth="10" defaultColWidth="8.83203125" defaultRowHeight="52.5" customHeight="1" x14ac:dyDescent="0"/>
  <cols>
    <col min="1" max="1" width="16.5" style="132" customWidth="1"/>
    <col min="2" max="2" width="22.5" style="422" customWidth="1"/>
    <col min="3" max="3" width="24.5" style="132" customWidth="1"/>
    <col min="4" max="4" width="80.6640625" style="132" customWidth="1"/>
    <col min="5" max="5" width="8.83203125" style="422"/>
    <col min="6" max="6" width="25" style="132" customWidth="1"/>
    <col min="7" max="7" width="6.5" style="132" customWidth="1"/>
    <col min="8" max="8" width="25.5" style="132" customWidth="1"/>
    <col min="9" max="9" width="58.5" style="423" customWidth="1"/>
    <col min="10" max="10" width="48.5" style="424" customWidth="1"/>
    <col min="11" max="11" width="56" style="423" customWidth="1"/>
    <col min="12" max="16384" width="8.83203125" style="132"/>
  </cols>
  <sheetData>
    <row r="1" spans="1:11" ht="52.5" customHeight="1">
      <c r="A1" s="741" t="s">
        <v>593</v>
      </c>
      <c r="B1" s="742"/>
      <c r="C1" s="742"/>
      <c r="D1" s="742"/>
      <c r="E1" s="742"/>
      <c r="F1" s="742"/>
      <c r="G1" s="742"/>
      <c r="H1" s="742"/>
      <c r="I1" s="742"/>
      <c r="J1" s="742"/>
      <c r="K1" s="743"/>
    </row>
    <row r="2" spans="1:11" ht="52.5" customHeight="1" thickBot="1">
      <c r="A2" s="744" t="s">
        <v>594</v>
      </c>
      <c r="B2" s="745"/>
      <c r="C2" s="745"/>
      <c r="D2" s="745"/>
      <c r="E2" s="745"/>
      <c r="F2" s="745"/>
      <c r="G2" s="745"/>
      <c r="H2" s="745"/>
      <c r="I2" s="745"/>
      <c r="J2" s="745"/>
      <c r="K2" s="746"/>
    </row>
    <row r="3" spans="1:11" s="137" customFormat="1" ht="52.5" customHeight="1">
      <c r="A3" s="133" t="s">
        <v>595</v>
      </c>
      <c r="B3" s="134" t="s">
        <v>596</v>
      </c>
      <c r="C3" s="133" t="s">
        <v>597</v>
      </c>
      <c r="D3" s="133" t="s">
        <v>598</v>
      </c>
      <c r="E3" s="134" t="s">
        <v>599</v>
      </c>
      <c r="F3" s="133" t="s">
        <v>600</v>
      </c>
      <c r="G3" s="133" t="s">
        <v>601</v>
      </c>
      <c r="H3" s="133" t="s">
        <v>602</v>
      </c>
      <c r="I3" s="135" t="s">
        <v>603</v>
      </c>
      <c r="J3" s="136" t="s">
        <v>604</v>
      </c>
      <c r="K3" s="135" t="s">
        <v>605</v>
      </c>
    </row>
    <row r="4" spans="1:11" ht="52.5" customHeight="1">
      <c r="A4" s="138" t="s">
        <v>606</v>
      </c>
      <c r="B4" s="139" t="s">
        <v>607</v>
      </c>
      <c r="C4" s="140" t="s">
        <v>608</v>
      </c>
      <c r="D4" s="141" t="s">
        <v>609</v>
      </c>
      <c r="E4" s="142">
        <v>2</v>
      </c>
      <c r="F4" s="143" t="s">
        <v>610</v>
      </c>
      <c r="G4" s="144" t="s">
        <v>26</v>
      </c>
      <c r="H4" s="144" t="s">
        <v>611</v>
      </c>
      <c r="I4" s="145" t="s">
        <v>612</v>
      </c>
      <c r="J4" s="146"/>
      <c r="K4" s="147"/>
    </row>
    <row r="5" spans="1:11" ht="52.5" customHeight="1">
      <c r="A5" s="138" t="s">
        <v>606</v>
      </c>
      <c r="B5" s="148" t="s">
        <v>497</v>
      </c>
      <c r="C5" s="149" t="s">
        <v>613</v>
      </c>
      <c r="D5" s="141" t="s">
        <v>614</v>
      </c>
      <c r="E5" s="142">
        <v>2</v>
      </c>
      <c r="F5" s="150" t="s">
        <v>615</v>
      </c>
      <c r="G5" s="151" t="s">
        <v>232</v>
      </c>
      <c r="H5" s="152" t="s">
        <v>616</v>
      </c>
      <c r="I5" s="145" t="s">
        <v>617</v>
      </c>
      <c r="J5" s="153" t="s">
        <v>618</v>
      </c>
      <c r="K5" s="154" t="s">
        <v>619</v>
      </c>
    </row>
    <row r="6" spans="1:11" ht="52.5" customHeight="1">
      <c r="A6" s="138" t="s">
        <v>606</v>
      </c>
      <c r="B6" s="155"/>
      <c r="C6" s="149"/>
      <c r="D6" s="156"/>
      <c r="E6" s="142"/>
      <c r="F6" s="157" t="s">
        <v>620</v>
      </c>
      <c r="G6" s="158" t="s">
        <v>30</v>
      </c>
      <c r="H6" s="159" t="s">
        <v>621</v>
      </c>
      <c r="I6" s="145"/>
      <c r="J6" s="146"/>
      <c r="K6" s="160" t="s">
        <v>622</v>
      </c>
    </row>
    <row r="7" spans="1:11" ht="52.5" customHeight="1">
      <c r="A7" s="138" t="s">
        <v>606</v>
      </c>
      <c r="B7" s="139" t="s">
        <v>607</v>
      </c>
      <c r="C7" s="149" t="s">
        <v>623</v>
      </c>
      <c r="D7" s="141" t="s">
        <v>624</v>
      </c>
      <c r="E7" s="142">
        <v>2</v>
      </c>
      <c r="F7" s="161" t="s">
        <v>625</v>
      </c>
      <c r="G7" s="144" t="s">
        <v>30</v>
      </c>
      <c r="H7" s="162" t="s">
        <v>626</v>
      </c>
      <c r="I7" s="145" t="s">
        <v>627</v>
      </c>
      <c r="J7" s="146"/>
      <c r="K7" s="163" t="s">
        <v>628</v>
      </c>
    </row>
    <row r="8" spans="1:11" ht="52.5" customHeight="1">
      <c r="A8" s="138" t="s">
        <v>606</v>
      </c>
      <c r="B8" s="164" t="s">
        <v>629</v>
      </c>
      <c r="C8" s="165" t="s">
        <v>630</v>
      </c>
      <c r="D8" s="141" t="s">
        <v>631</v>
      </c>
      <c r="E8" s="142">
        <v>2</v>
      </c>
      <c r="F8" s="143" t="s">
        <v>632</v>
      </c>
      <c r="G8" s="144" t="s">
        <v>227</v>
      </c>
      <c r="H8" s="144" t="s">
        <v>633</v>
      </c>
      <c r="I8" s="145" t="s">
        <v>634</v>
      </c>
      <c r="J8" s="146"/>
      <c r="K8" s="163" t="s">
        <v>628</v>
      </c>
    </row>
    <row r="9" spans="1:11" ht="52.5" customHeight="1" thickBot="1">
      <c r="A9" s="138" t="s">
        <v>606</v>
      </c>
      <c r="B9" s="139" t="s">
        <v>607</v>
      </c>
      <c r="C9" s="140" t="s">
        <v>635</v>
      </c>
      <c r="D9" s="141" t="s">
        <v>636</v>
      </c>
      <c r="E9" s="142">
        <v>2</v>
      </c>
      <c r="F9" s="143" t="s">
        <v>637</v>
      </c>
      <c r="G9" s="166" t="s">
        <v>30</v>
      </c>
      <c r="H9" s="166" t="s">
        <v>638</v>
      </c>
      <c r="I9" s="167" t="s">
        <v>639</v>
      </c>
      <c r="J9" s="146"/>
      <c r="K9" s="163" t="s">
        <v>628</v>
      </c>
    </row>
    <row r="10" spans="1:11" ht="52.5" customHeight="1" thickBot="1">
      <c r="A10" s="138" t="s">
        <v>606</v>
      </c>
      <c r="B10" s="168" t="s">
        <v>640</v>
      </c>
      <c r="C10" s="140" t="s">
        <v>641</v>
      </c>
      <c r="D10" s="141" t="s">
        <v>642</v>
      </c>
      <c r="E10" s="142">
        <v>2</v>
      </c>
      <c r="F10" s="143" t="s">
        <v>643</v>
      </c>
      <c r="G10" s="144" t="s">
        <v>30</v>
      </c>
      <c r="H10" s="144" t="s">
        <v>644</v>
      </c>
      <c r="I10" s="169" t="s">
        <v>645</v>
      </c>
      <c r="J10" s="170" t="s">
        <v>646</v>
      </c>
      <c r="K10" s="171" t="s">
        <v>647</v>
      </c>
    </row>
    <row r="11" spans="1:11" ht="52.5" customHeight="1" thickBot="1">
      <c r="A11" s="138" t="s">
        <v>606</v>
      </c>
      <c r="B11" s="172" t="s">
        <v>21</v>
      </c>
      <c r="C11" s="173" t="s">
        <v>648</v>
      </c>
      <c r="D11" s="174" t="s">
        <v>649</v>
      </c>
      <c r="E11" s="142">
        <v>2</v>
      </c>
      <c r="F11" s="143" t="s">
        <v>650</v>
      </c>
      <c r="G11" s="144" t="s">
        <v>30</v>
      </c>
      <c r="H11" s="144" t="s">
        <v>651</v>
      </c>
      <c r="I11" s="175" t="s">
        <v>652</v>
      </c>
      <c r="J11" s="176"/>
      <c r="K11" s="163" t="s">
        <v>628</v>
      </c>
    </row>
    <row r="12" spans="1:11" ht="52.5" customHeight="1" thickBot="1">
      <c r="A12" s="138" t="s">
        <v>606</v>
      </c>
      <c r="B12" s="172" t="s">
        <v>21</v>
      </c>
      <c r="C12" s="177" t="s">
        <v>653</v>
      </c>
      <c r="D12" s="178" t="s">
        <v>654</v>
      </c>
      <c r="E12" s="142">
        <v>2</v>
      </c>
      <c r="F12" s="161" t="s">
        <v>655</v>
      </c>
      <c r="G12" s="144" t="s">
        <v>30</v>
      </c>
      <c r="H12" s="162" t="s">
        <v>656</v>
      </c>
      <c r="I12" s="175" t="s">
        <v>657</v>
      </c>
      <c r="J12" s="176"/>
      <c r="K12" s="163" t="s">
        <v>628</v>
      </c>
    </row>
    <row r="13" spans="1:11" ht="52.5" customHeight="1" thickBot="1">
      <c r="A13" s="138" t="s">
        <v>606</v>
      </c>
      <c r="B13" s="172" t="s">
        <v>21</v>
      </c>
      <c r="C13" s="177" t="s">
        <v>658</v>
      </c>
      <c r="D13" s="178" t="s">
        <v>659</v>
      </c>
      <c r="E13" s="142">
        <v>2</v>
      </c>
      <c r="F13" s="179" t="s">
        <v>660</v>
      </c>
      <c r="G13" s="180" t="s">
        <v>26</v>
      </c>
      <c r="H13" s="180" t="s">
        <v>661</v>
      </c>
      <c r="I13" s="169" t="s">
        <v>662</v>
      </c>
      <c r="J13" s="176"/>
      <c r="K13" s="181"/>
    </row>
    <row r="14" spans="1:11" ht="52.5" customHeight="1" thickBot="1">
      <c r="A14" s="138" t="s">
        <v>606</v>
      </c>
      <c r="B14" s="172" t="s">
        <v>21</v>
      </c>
      <c r="C14" s="182" t="s">
        <v>663</v>
      </c>
      <c r="D14" s="178" t="s">
        <v>664</v>
      </c>
      <c r="E14" s="142">
        <v>2</v>
      </c>
      <c r="F14" s="183" t="s">
        <v>665</v>
      </c>
      <c r="G14" s="162" t="s">
        <v>232</v>
      </c>
      <c r="H14" s="184" t="s">
        <v>666</v>
      </c>
      <c r="I14" s="175" t="s">
        <v>667</v>
      </c>
      <c r="J14" s="176"/>
      <c r="K14" s="163" t="s">
        <v>628</v>
      </c>
    </row>
    <row r="15" spans="1:11" ht="52.5" customHeight="1">
      <c r="A15" s="138" t="s">
        <v>606</v>
      </c>
      <c r="B15" s="185"/>
      <c r="C15" s="173"/>
      <c r="D15" s="186"/>
      <c r="E15" s="187"/>
      <c r="F15" s="186"/>
      <c r="G15" s="186"/>
      <c r="H15" s="186"/>
      <c r="I15" s="188"/>
      <c r="J15" s="176"/>
      <c r="K15" s="181"/>
    </row>
    <row r="16" spans="1:11" ht="52.5" customHeight="1">
      <c r="A16" s="138" t="s">
        <v>606</v>
      </c>
      <c r="B16" s="185">
        <v>9</v>
      </c>
      <c r="C16" s="173" t="s">
        <v>668</v>
      </c>
      <c r="D16" s="186" t="s">
        <v>669</v>
      </c>
      <c r="E16" s="187">
        <v>1</v>
      </c>
      <c r="F16" s="186"/>
      <c r="G16" s="186"/>
      <c r="H16" s="186"/>
      <c r="I16" s="188"/>
      <c r="J16" s="176"/>
      <c r="K16" s="181"/>
    </row>
    <row r="17" spans="1:11" ht="52.5" customHeight="1">
      <c r="A17" s="138" t="s">
        <v>606</v>
      </c>
      <c r="B17" s="185" t="s">
        <v>21</v>
      </c>
      <c r="C17" s="173" t="s">
        <v>670</v>
      </c>
      <c r="D17" s="189" t="s">
        <v>671</v>
      </c>
      <c r="E17" s="187">
        <v>1</v>
      </c>
      <c r="F17" s="186" t="s">
        <v>672</v>
      </c>
      <c r="G17" s="186"/>
      <c r="H17" s="186"/>
      <c r="I17" s="188"/>
      <c r="J17" s="176"/>
      <c r="K17" s="181"/>
    </row>
    <row r="18" spans="1:11" ht="52.5" customHeight="1">
      <c r="A18" s="138" t="s">
        <v>606</v>
      </c>
      <c r="B18" s="185" t="s">
        <v>21</v>
      </c>
      <c r="C18" s="190" t="s">
        <v>673</v>
      </c>
      <c r="D18" s="191" t="s">
        <v>674</v>
      </c>
      <c r="E18" s="187">
        <v>1</v>
      </c>
      <c r="F18" s="186"/>
      <c r="G18" s="186"/>
      <c r="H18" s="186"/>
      <c r="I18" s="188"/>
      <c r="J18" s="176"/>
      <c r="K18" s="181"/>
    </row>
    <row r="19" spans="1:11" ht="52.5" customHeight="1">
      <c r="A19" s="138" t="s">
        <v>606</v>
      </c>
      <c r="B19" s="185"/>
      <c r="C19" s="190"/>
      <c r="D19" s="186"/>
      <c r="E19" s="187"/>
      <c r="F19" s="186"/>
      <c r="G19" s="186"/>
      <c r="H19" s="186"/>
      <c r="I19" s="188"/>
      <c r="J19" s="176"/>
      <c r="K19" s="181"/>
    </row>
    <row r="20" spans="1:11" ht="52.5" customHeight="1" thickBot="1">
      <c r="A20" s="192" t="s">
        <v>606</v>
      </c>
      <c r="B20" s="193"/>
      <c r="C20" s="194"/>
      <c r="D20" s="195"/>
      <c r="E20" s="196"/>
      <c r="F20" s="195"/>
      <c r="G20" s="195"/>
      <c r="H20" s="195"/>
      <c r="I20" s="197"/>
      <c r="J20" s="198"/>
      <c r="K20" s="199"/>
    </row>
    <row r="21" spans="1:11" ht="52.5" customHeight="1">
      <c r="A21" s="200" t="s">
        <v>675</v>
      </c>
      <c r="B21" s="201"/>
      <c r="C21" s="202" t="s">
        <v>58</v>
      </c>
      <c r="D21" s="132" t="s">
        <v>676</v>
      </c>
      <c r="E21" s="203">
        <v>1</v>
      </c>
      <c r="F21" s="204" t="s">
        <v>677</v>
      </c>
      <c r="G21" s="205" t="s">
        <v>30</v>
      </c>
      <c r="H21" s="205" t="s">
        <v>678</v>
      </c>
      <c r="I21" s="206"/>
      <c r="J21" s="207"/>
      <c r="K21" s="208"/>
    </row>
    <row r="22" spans="1:11" ht="52.5" customHeight="1">
      <c r="A22" s="138" t="s">
        <v>675</v>
      </c>
      <c r="B22" s="209"/>
      <c r="C22" s="210" t="s">
        <v>22</v>
      </c>
      <c r="D22" s="189" t="s">
        <v>671</v>
      </c>
      <c r="E22" s="142">
        <v>1</v>
      </c>
      <c r="F22" s="189" t="s">
        <v>679</v>
      </c>
      <c r="G22" s="211" t="s">
        <v>30</v>
      </c>
      <c r="H22" s="211" t="s">
        <v>680</v>
      </c>
      <c r="I22" s="167"/>
      <c r="J22" s="146"/>
      <c r="K22" s="147"/>
    </row>
    <row r="23" spans="1:11" ht="52.5" customHeight="1">
      <c r="A23" s="138" t="s">
        <v>675</v>
      </c>
      <c r="B23" s="209" t="s">
        <v>681</v>
      </c>
      <c r="C23" s="210" t="s">
        <v>682</v>
      </c>
      <c r="D23" s="212" t="s">
        <v>683</v>
      </c>
      <c r="E23" s="142">
        <v>3</v>
      </c>
      <c r="F23" s="189" t="s">
        <v>684</v>
      </c>
      <c r="G23" s="213" t="s">
        <v>30</v>
      </c>
      <c r="H23" s="213" t="s">
        <v>685</v>
      </c>
      <c r="I23" s="167"/>
      <c r="J23" s="146"/>
      <c r="K23" s="147"/>
    </row>
    <row r="24" spans="1:11" ht="52.5" customHeight="1">
      <c r="A24" s="138" t="s">
        <v>675</v>
      </c>
      <c r="B24" s="209" t="s">
        <v>686</v>
      </c>
      <c r="C24" s="210" t="s">
        <v>687</v>
      </c>
      <c r="D24" s="141" t="s">
        <v>688</v>
      </c>
      <c r="E24" s="142">
        <v>5</v>
      </c>
      <c r="F24" s="189" t="s">
        <v>689</v>
      </c>
      <c r="G24" s="205" t="s">
        <v>30</v>
      </c>
      <c r="H24" s="205" t="s">
        <v>690</v>
      </c>
      <c r="I24" s="167"/>
      <c r="J24" s="146" t="s">
        <v>691</v>
      </c>
      <c r="K24" s="147"/>
    </row>
    <row r="25" spans="1:11" ht="52.5" customHeight="1">
      <c r="A25" s="138" t="s">
        <v>675</v>
      </c>
      <c r="B25" s="209" t="s">
        <v>692</v>
      </c>
      <c r="C25" s="210" t="s">
        <v>693</v>
      </c>
      <c r="D25" s="141" t="s">
        <v>694</v>
      </c>
      <c r="E25" s="142">
        <v>5</v>
      </c>
      <c r="F25" s="189" t="s">
        <v>695</v>
      </c>
      <c r="G25" s="214" t="s">
        <v>30</v>
      </c>
      <c r="H25" s="214" t="s">
        <v>696</v>
      </c>
      <c r="I25" s="167"/>
      <c r="J25" s="146" t="s">
        <v>697</v>
      </c>
      <c r="K25" s="147"/>
    </row>
    <row r="26" spans="1:11" ht="52.5" customHeight="1">
      <c r="A26" s="138" t="s">
        <v>675</v>
      </c>
      <c r="B26" s="209"/>
      <c r="C26" s="210"/>
      <c r="D26" s="189"/>
      <c r="E26" s="142"/>
      <c r="F26" s="189"/>
      <c r="G26" s="189"/>
      <c r="H26" s="189"/>
      <c r="I26" s="167"/>
      <c r="J26" s="146"/>
      <c r="K26" s="147"/>
    </row>
    <row r="27" spans="1:11" ht="52.5" customHeight="1">
      <c r="A27" s="138" t="s">
        <v>675</v>
      </c>
      <c r="B27" s="209"/>
      <c r="C27" s="210"/>
      <c r="D27" s="189"/>
      <c r="E27" s="142"/>
      <c r="F27" s="189"/>
      <c r="G27" s="189"/>
      <c r="H27" s="189"/>
      <c r="I27" s="167"/>
      <c r="J27" s="146"/>
      <c r="K27" s="147"/>
    </row>
    <row r="28" spans="1:11" ht="52.5" customHeight="1">
      <c r="A28" s="138" t="s">
        <v>675</v>
      </c>
      <c r="B28" s="209"/>
      <c r="C28" s="210"/>
      <c r="D28" s="189"/>
      <c r="E28" s="142"/>
      <c r="F28" s="189"/>
      <c r="G28" s="189"/>
      <c r="H28" s="189"/>
      <c r="I28" s="167"/>
      <c r="J28" s="146"/>
      <c r="K28" s="147"/>
    </row>
    <row r="29" spans="1:11" ht="52.5" customHeight="1">
      <c r="A29" s="138" t="s">
        <v>675</v>
      </c>
      <c r="B29" s="209"/>
      <c r="C29" s="210"/>
      <c r="D29" s="189"/>
      <c r="E29" s="142"/>
      <c r="F29" s="189"/>
      <c r="G29" s="189"/>
      <c r="H29" s="189"/>
      <c r="I29" s="167"/>
      <c r="J29" s="146"/>
      <c r="K29" s="147"/>
    </row>
    <row r="30" spans="1:11" ht="52.5" customHeight="1">
      <c r="A30" s="138" t="s">
        <v>698</v>
      </c>
      <c r="B30" s="209"/>
      <c r="C30" s="210" t="s">
        <v>699</v>
      </c>
      <c r="D30" s="189" t="s">
        <v>700</v>
      </c>
      <c r="E30" s="215">
        <v>3</v>
      </c>
      <c r="F30" s="189" t="s">
        <v>701</v>
      </c>
      <c r="G30" s="189" t="s">
        <v>698</v>
      </c>
      <c r="H30" s="189" t="s">
        <v>702</v>
      </c>
      <c r="I30" s="167"/>
      <c r="J30" s="146"/>
      <c r="K30" s="147"/>
    </row>
    <row r="31" spans="1:11" ht="52.5" customHeight="1">
      <c r="A31" s="138" t="s">
        <v>698</v>
      </c>
      <c r="B31" s="216"/>
      <c r="C31" s="190" t="s">
        <v>703</v>
      </c>
      <c r="D31" s="186" t="s">
        <v>700</v>
      </c>
      <c r="E31" s="217">
        <v>2</v>
      </c>
      <c r="F31" s="186" t="s">
        <v>704</v>
      </c>
      <c r="G31" s="189" t="s">
        <v>698</v>
      </c>
      <c r="H31" s="186" t="s">
        <v>705</v>
      </c>
      <c r="I31" s="188"/>
      <c r="J31" s="176"/>
      <c r="K31" s="181"/>
    </row>
    <row r="32" spans="1:11" ht="52.5" customHeight="1" thickBot="1">
      <c r="A32" s="138" t="s">
        <v>698</v>
      </c>
      <c r="B32" s="218"/>
      <c r="C32" s="194" t="s">
        <v>706</v>
      </c>
      <c r="D32" s="195" t="s">
        <v>700</v>
      </c>
      <c r="E32" s="219">
        <v>1</v>
      </c>
      <c r="F32" s="195" t="s">
        <v>707</v>
      </c>
      <c r="G32" s="189" t="s">
        <v>698</v>
      </c>
      <c r="H32" s="195" t="s">
        <v>708</v>
      </c>
      <c r="I32" s="197"/>
      <c r="J32" s="198"/>
      <c r="K32" s="199"/>
    </row>
    <row r="33" spans="1:11" ht="52.5" customHeight="1">
      <c r="A33" s="200" t="s">
        <v>709</v>
      </c>
      <c r="B33" s="203"/>
      <c r="C33" s="202" t="s">
        <v>710</v>
      </c>
      <c r="D33" s="204" t="s">
        <v>711</v>
      </c>
      <c r="E33" s="203">
        <v>10</v>
      </c>
      <c r="F33" s="204" t="s">
        <v>712</v>
      </c>
      <c r="G33" s="204" t="s">
        <v>675</v>
      </c>
      <c r="H33" s="204" t="s">
        <v>712</v>
      </c>
      <c r="I33" s="206" t="s">
        <v>713</v>
      </c>
      <c r="J33" s="207" t="s">
        <v>714</v>
      </c>
      <c r="K33" s="208" t="s">
        <v>715</v>
      </c>
    </row>
    <row r="34" spans="1:11" ht="52.5" customHeight="1">
      <c r="A34" s="138" t="s">
        <v>709</v>
      </c>
      <c r="B34" s="220"/>
      <c r="C34" s="221" t="s">
        <v>716</v>
      </c>
      <c r="D34" s="222" t="s">
        <v>717</v>
      </c>
      <c r="E34" s="220">
        <v>2</v>
      </c>
      <c r="F34" s="222" t="s">
        <v>712</v>
      </c>
      <c r="G34" s="222" t="s">
        <v>675</v>
      </c>
      <c r="H34" s="222" t="s">
        <v>712</v>
      </c>
      <c r="I34" s="223" t="s">
        <v>718</v>
      </c>
      <c r="J34" s="224" t="s">
        <v>719</v>
      </c>
      <c r="K34" s="225" t="s">
        <v>720</v>
      </c>
    </row>
    <row r="35" spans="1:11" ht="52.5" customHeight="1">
      <c r="A35" s="138" t="s">
        <v>709</v>
      </c>
      <c r="B35" s="220"/>
      <c r="C35" s="221" t="s">
        <v>721</v>
      </c>
      <c r="D35" s="226" t="s">
        <v>722</v>
      </c>
      <c r="E35" s="220">
        <v>6</v>
      </c>
      <c r="F35" s="222" t="s">
        <v>723</v>
      </c>
      <c r="G35" s="222" t="s">
        <v>675</v>
      </c>
      <c r="H35" s="222" t="s">
        <v>724</v>
      </c>
      <c r="I35" s="223" t="s">
        <v>725</v>
      </c>
      <c r="J35" s="224" t="s">
        <v>726</v>
      </c>
      <c r="K35" s="225" t="s">
        <v>727</v>
      </c>
    </row>
    <row r="36" spans="1:11" ht="52.5" customHeight="1">
      <c r="A36" s="138" t="s">
        <v>709</v>
      </c>
      <c r="B36" s="142"/>
      <c r="C36" s="227" t="s">
        <v>728</v>
      </c>
      <c r="D36" s="228" t="s">
        <v>729</v>
      </c>
      <c r="E36" s="142">
        <v>5</v>
      </c>
      <c r="F36" s="227" t="s">
        <v>730</v>
      </c>
      <c r="G36" s="227" t="s">
        <v>675</v>
      </c>
      <c r="H36" s="227" t="s">
        <v>731</v>
      </c>
      <c r="I36" s="167" t="s">
        <v>732</v>
      </c>
      <c r="J36" s="146" t="s">
        <v>733</v>
      </c>
      <c r="K36" s="225" t="s">
        <v>734</v>
      </c>
    </row>
    <row r="37" spans="1:11" ht="52.5" customHeight="1">
      <c r="A37" s="138" t="s">
        <v>709</v>
      </c>
      <c r="B37" s="142"/>
      <c r="C37" s="227" t="s">
        <v>735</v>
      </c>
      <c r="D37" s="228" t="s">
        <v>736</v>
      </c>
      <c r="E37" s="142">
        <v>5</v>
      </c>
      <c r="F37" s="227" t="s">
        <v>737</v>
      </c>
      <c r="G37" s="227" t="s">
        <v>675</v>
      </c>
      <c r="H37" s="227" t="s">
        <v>738</v>
      </c>
      <c r="I37" s="167" t="s">
        <v>739</v>
      </c>
      <c r="J37" s="146" t="s">
        <v>740</v>
      </c>
      <c r="K37" s="225" t="s">
        <v>741</v>
      </c>
    </row>
    <row r="38" spans="1:11" ht="52.5" customHeight="1" thickBot="1">
      <c r="A38" s="192" t="s">
        <v>709</v>
      </c>
      <c r="B38" s="196"/>
      <c r="C38" s="229" t="s">
        <v>742</v>
      </c>
      <c r="D38" s="230" t="s">
        <v>743</v>
      </c>
      <c r="E38" s="196">
        <v>1</v>
      </c>
      <c r="F38" s="229" t="s">
        <v>712</v>
      </c>
      <c r="G38" s="229" t="s">
        <v>675</v>
      </c>
      <c r="H38" s="229" t="s">
        <v>712</v>
      </c>
      <c r="I38" s="197" t="s">
        <v>744</v>
      </c>
      <c r="J38" s="198" t="s">
        <v>744</v>
      </c>
      <c r="K38" s="225" t="s">
        <v>720</v>
      </c>
    </row>
    <row r="39" spans="1:11" ht="52.5" customHeight="1">
      <c r="A39" s="200" t="s">
        <v>745</v>
      </c>
      <c r="B39" s="203"/>
      <c r="C39" s="231"/>
      <c r="D39" s="231"/>
      <c r="E39" s="203"/>
      <c r="F39" s="231"/>
      <c r="G39" s="231"/>
      <c r="H39" s="231"/>
      <c r="I39" s="206"/>
      <c r="J39" s="207"/>
      <c r="K39" s="208"/>
    </row>
    <row r="40" spans="1:11" ht="52.5" customHeight="1" thickBot="1">
      <c r="A40" s="192" t="s">
        <v>745</v>
      </c>
      <c r="B40" s="196"/>
      <c r="C40" s="229"/>
      <c r="D40" s="229"/>
      <c r="E40" s="196"/>
      <c r="F40" s="229"/>
      <c r="G40" s="229"/>
      <c r="H40" s="229"/>
      <c r="I40" s="197"/>
      <c r="J40" s="198"/>
      <c r="K40" s="199"/>
    </row>
    <row r="41" spans="1:11" ht="52.5" customHeight="1">
      <c r="A41" s="232" t="s">
        <v>746</v>
      </c>
      <c r="B41" s="203"/>
      <c r="C41" s="231"/>
      <c r="D41" s="233"/>
      <c r="E41" s="203"/>
      <c r="F41" s="233"/>
      <c r="G41" s="231"/>
      <c r="H41" s="231"/>
      <c r="I41" s="206"/>
      <c r="J41" s="207"/>
      <c r="K41" s="208"/>
    </row>
    <row r="42" spans="1:11" ht="52.5" customHeight="1">
      <c r="A42" s="234" t="s">
        <v>746</v>
      </c>
      <c r="B42" s="142"/>
      <c r="C42" s="235"/>
      <c r="D42" s="236"/>
      <c r="E42" s="142"/>
      <c r="F42" s="236"/>
      <c r="G42" s="235"/>
      <c r="H42" s="235"/>
      <c r="I42" s="223"/>
      <c r="J42" s="224"/>
      <c r="K42" s="225"/>
    </row>
    <row r="43" spans="1:11" ht="52.5" customHeight="1">
      <c r="A43" s="234" t="s">
        <v>746</v>
      </c>
      <c r="B43" s="142"/>
      <c r="C43" s="235"/>
      <c r="D43" s="236"/>
      <c r="E43" s="142"/>
      <c r="F43" s="237"/>
      <c r="G43" s="238"/>
      <c r="H43" s="238"/>
      <c r="I43" s="239"/>
      <c r="J43" s="240"/>
      <c r="K43" s="241"/>
    </row>
    <row r="44" spans="1:11" ht="52.5" customHeight="1" thickBot="1">
      <c r="A44" s="242" t="s">
        <v>746</v>
      </c>
      <c r="B44" s="196"/>
      <c r="C44" s="243"/>
      <c r="D44" s="244"/>
      <c r="E44" s="196"/>
      <c r="F44" s="245"/>
      <c r="G44" s="246"/>
      <c r="H44" s="246"/>
      <c r="I44" s="247"/>
      <c r="J44" s="248"/>
      <c r="K44" s="249"/>
    </row>
    <row r="45" spans="1:11" s="260" customFormat="1" ht="52.5" customHeight="1" thickBot="1">
      <c r="A45" s="250">
        <v>42853</v>
      </c>
      <c r="B45" s="251">
        <v>42854</v>
      </c>
      <c r="C45" s="252">
        <v>42855</v>
      </c>
      <c r="D45" s="253"/>
      <c r="E45" s="254"/>
      <c r="F45" s="255" t="s">
        <v>747</v>
      </c>
      <c r="G45" s="256"/>
      <c r="H45" s="256" t="s">
        <v>748</v>
      </c>
      <c r="I45" s="257" t="s">
        <v>749</v>
      </c>
      <c r="J45" s="258" t="s">
        <v>750</v>
      </c>
      <c r="K45" s="259" t="s">
        <v>751</v>
      </c>
    </row>
    <row r="46" spans="1:11" ht="52.5" customHeight="1" thickBot="1">
      <c r="A46" s="261" t="s">
        <v>752</v>
      </c>
      <c r="B46" s="262" t="s">
        <v>753</v>
      </c>
      <c r="C46" s="263" t="s">
        <v>754</v>
      </c>
      <c r="D46" s="264" t="s">
        <v>755</v>
      </c>
      <c r="E46" s="265"/>
      <c r="F46" s="266"/>
      <c r="G46" s="267"/>
      <c r="H46" s="267"/>
      <c r="I46" s="268"/>
      <c r="J46" s="269"/>
      <c r="K46" s="270"/>
    </row>
    <row r="47" spans="1:11" ht="52.5" customHeight="1" thickBot="1">
      <c r="A47" s="271" t="s">
        <v>756</v>
      </c>
      <c r="B47" s="272" t="s">
        <v>753</v>
      </c>
      <c r="C47" s="273" t="s">
        <v>754</v>
      </c>
      <c r="D47" s="274" t="s">
        <v>757</v>
      </c>
      <c r="E47" s="265"/>
      <c r="F47" s="266"/>
      <c r="G47" s="267"/>
      <c r="H47" s="267"/>
      <c r="I47" s="268"/>
      <c r="J47" s="269"/>
      <c r="K47" s="270"/>
    </row>
    <row r="48" spans="1:11" ht="52.5" customHeight="1" thickBot="1">
      <c r="A48" s="272" t="s">
        <v>753</v>
      </c>
      <c r="B48" s="272" t="s">
        <v>753</v>
      </c>
      <c r="C48" s="275" t="s">
        <v>758</v>
      </c>
      <c r="D48" s="276" t="s">
        <v>759</v>
      </c>
      <c r="E48" s="142"/>
      <c r="F48" s="236"/>
      <c r="G48" s="235"/>
      <c r="H48" s="235"/>
      <c r="I48" s="223"/>
      <c r="J48" s="224"/>
      <c r="K48" s="225"/>
    </row>
    <row r="49" spans="1:11" ht="52.5" customHeight="1" thickBot="1">
      <c r="A49" s="272" t="s">
        <v>753</v>
      </c>
      <c r="B49" s="272" t="s">
        <v>753</v>
      </c>
      <c r="C49" s="277" t="s">
        <v>753</v>
      </c>
      <c r="D49" s="278" t="s">
        <v>760</v>
      </c>
      <c r="E49" s="142"/>
      <c r="F49" s="236"/>
      <c r="G49" s="235"/>
      <c r="H49" s="235"/>
      <c r="I49" s="223"/>
      <c r="J49" s="224"/>
      <c r="K49" s="225"/>
    </row>
    <row r="50" spans="1:11" ht="52.5" customHeight="1" thickBot="1">
      <c r="A50" s="272" t="s">
        <v>753</v>
      </c>
      <c r="B50" s="272" t="s">
        <v>753</v>
      </c>
      <c r="C50" s="275" t="s">
        <v>758</v>
      </c>
      <c r="D50" s="279" t="s">
        <v>761</v>
      </c>
      <c r="E50" s="142"/>
      <c r="F50" s="236"/>
      <c r="G50" s="235"/>
      <c r="H50" s="235"/>
      <c r="I50" s="223"/>
      <c r="J50" s="224"/>
      <c r="K50" s="225"/>
    </row>
    <row r="51" spans="1:11" ht="52.5" customHeight="1" thickBot="1">
      <c r="A51" s="271" t="s">
        <v>756</v>
      </c>
      <c r="B51" s="272" t="s">
        <v>753</v>
      </c>
      <c r="C51" s="275" t="s">
        <v>758</v>
      </c>
      <c r="D51" s="279" t="s">
        <v>762</v>
      </c>
      <c r="E51" s="142"/>
      <c r="F51" s="237"/>
      <c r="G51" s="238"/>
      <c r="H51" s="238"/>
      <c r="I51" s="239"/>
      <c r="J51" s="280"/>
      <c r="K51" s="241"/>
    </row>
    <row r="52" spans="1:11" ht="52.5" customHeight="1" thickBot="1">
      <c r="A52" s="272" t="s">
        <v>753</v>
      </c>
      <c r="B52" s="272" t="s">
        <v>753</v>
      </c>
      <c r="C52" s="277" t="s">
        <v>753</v>
      </c>
      <c r="D52" s="281" t="s">
        <v>763</v>
      </c>
      <c r="E52" s="142"/>
      <c r="F52" s="237"/>
      <c r="G52" s="238"/>
      <c r="H52" s="238"/>
      <c r="I52" s="239"/>
      <c r="J52" s="280"/>
      <c r="K52" s="241"/>
    </row>
    <row r="53" spans="1:11" ht="52.5" customHeight="1" thickBot="1">
      <c r="A53" s="272" t="s">
        <v>753</v>
      </c>
      <c r="B53" s="272" t="s">
        <v>753</v>
      </c>
      <c r="C53" s="275" t="s">
        <v>758</v>
      </c>
      <c r="D53" s="282" t="s">
        <v>764</v>
      </c>
      <c r="E53" s="142"/>
      <c r="F53" s="237"/>
      <c r="G53" s="238"/>
      <c r="H53" s="238"/>
      <c r="I53" s="239"/>
      <c r="J53" s="280"/>
      <c r="K53" s="241"/>
    </row>
    <row r="54" spans="1:11" ht="52.5" customHeight="1" thickBot="1">
      <c r="A54" s="272" t="s">
        <v>753</v>
      </c>
      <c r="B54" s="272" t="s">
        <v>753</v>
      </c>
      <c r="C54" s="272" t="s">
        <v>753</v>
      </c>
      <c r="D54" s="274" t="s">
        <v>765</v>
      </c>
      <c r="E54" s="142"/>
      <c r="F54" s="236"/>
      <c r="G54" s="235"/>
      <c r="H54" s="235"/>
      <c r="I54" s="223"/>
      <c r="J54" s="224"/>
      <c r="K54" s="225"/>
    </row>
    <row r="55" spans="1:11" ht="52.5" customHeight="1">
      <c r="A55" s="234" t="s">
        <v>766</v>
      </c>
      <c r="B55" s="142"/>
      <c r="C55" s="235"/>
      <c r="D55" s="236"/>
      <c r="E55" s="142"/>
      <c r="F55" s="237"/>
      <c r="G55" s="238"/>
      <c r="H55" s="238"/>
      <c r="I55" s="239"/>
      <c r="J55" s="240"/>
      <c r="K55" s="241"/>
    </row>
    <row r="56" spans="1:11" ht="52.5" customHeight="1">
      <c r="A56" s="234" t="s">
        <v>766</v>
      </c>
      <c r="B56" s="142"/>
      <c r="C56" s="235"/>
      <c r="D56" s="236"/>
      <c r="E56" s="142"/>
      <c r="F56" s="237"/>
      <c r="G56" s="238"/>
      <c r="H56" s="238"/>
      <c r="I56" s="239"/>
      <c r="J56" s="240"/>
      <c r="K56" s="241"/>
    </row>
    <row r="57" spans="1:11" ht="52.5" customHeight="1">
      <c r="A57" s="234" t="s">
        <v>766</v>
      </c>
      <c r="B57" s="142"/>
      <c r="C57" s="235"/>
      <c r="D57" s="236"/>
      <c r="E57" s="142"/>
      <c r="F57" s="237"/>
      <c r="G57" s="238"/>
      <c r="H57" s="238"/>
      <c r="I57" s="239"/>
      <c r="J57" s="240"/>
      <c r="K57" s="241"/>
    </row>
    <row r="58" spans="1:11" ht="52.5" customHeight="1">
      <c r="A58" s="234" t="s">
        <v>766</v>
      </c>
      <c r="B58" s="142"/>
      <c r="C58" s="235"/>
      <c r="D58" s="236"/>
      <c r="E58" s="142"/>
      <c r="F58" s="237"/>
      <c r="G58" s="238"/>
      <c r="H58" s="238"/>
      <c r="I58" s="239"/>
      <c r="J58" s="240"/>
      <c r="K58" s="241"/>
    </row>
    <row r="59" spans="1:11" ht="52.5" customHeight="1">
      <c r="A59" s="234" t="s">
        <v>766</v>
      </c>
      <c r="B59" s="142"/>
      <c r="C59" s="235"/>
      <c r="D59" s="236"/>
      <c r="E59" s="142"/>
      <c r="F59" s="237"/>
      <c r="G59" s="238"/>
      <c r="H59" s="238"/>
      <c r="I59" s="239"/>
      <c r="J59" s="240"/>
      <c r="K59" s="241"/>
    </row>
    <row r="60" spans="1:11" ht="52.5" customHeight="1">
      <c r="A60" s="234" t="s">
        <v>766</v>
      </c>
      <c r="B60" s="142"/>
      <c r="C60" s="235"/>
      <c r="D60" s="236"/>
      <c r="E60" s="142"/>
      <c r="F60" s="237"/>
      <c r="G60" s="238"/>
      <c r="H60" s="238"/>
      <c r="I60" s="239"/>
      <c r="J60" s="240"/>
      <c r="K60" s="241"/>
    </row>
    <row r="61" spans="1:11" ht="52.5" customHeight="1">
      <c r="A61" s="234" t="s">
        <v>766</v>
      </c>
      <c r="B61" s="142"/>
      <c r="C61" s="235"/>
      <c r="D61" s="236"/>
      <c r="E61" s="142"/>
      <c r="F61" s="237"/>
      <c r="G61" s="238"/>
      <c r="H61" s="238"/>
      <c r="I61" s="239"/>
      <c r="J61" s="240"/>
      <c r="K61" s="283"/>
    </row>
    <row r="62" spans="1:11" ht="52.5" customHeight="1">
      <c r="A62" s="234" t="s">
        <v>766</v>
      </c>
      <c r="B62" s="142"/>
      <c r="C62" s="227"/>
      <c r="D62" s="284"/>
      <c r="E62" s="142"/>
      <c r="F62" s="227"/>
      <c r="G62" s="227"/>
      <c r="H62" s="227"/>
      <c r="I62" s="167"/>
      <c r="J62" s="146"/>
      <c r="K62" s="147"/>
    </row>
    <row r="63" spans="1:11" ht="52.5" customHeight="1" thickBot="1">
      <c r="A63" s="285"/>
      <c r="B63" s="187"/>
      <c r="C63" s="286"/>
      <c r="D63" s="286"/>
      <c r="E63" s="187"/>
      <c r="F63" s="286"/>
      <c r="G63" s="286"/>
      <c r="H63" s="286"/>
      <c r="I63" s="188"/>
      <c r="J63" s="176"/>
      <c r="K63" s="181"/>
    </row>
    <row r="64" spans="1:11" ht="52.5" customHeight="1" thickBot="1">
      <c r="A64" s="287"/>
      <c r="B64" s="288"/>
      <c r="C64" s="289"/>
      <c r="D64" s="289"/>
      <c r="E64" s="288"/>
      <c r="F64" s="289"/>
      <c r="G64" s="289"/>
      <c r="H64" s="289"/>
      <c r="I64" s="290"/>
      <c r="J64" s="291"/>
      <c r="K64" s="292"/>
    </row>
    <row r="65" spans="1:11" ht="52.5" customHeight="1">
      <c r="A65" s="293" t="s">
        <v>767</v>
      </c>
      <c r="B65" s="220"/>
      <c r="C65" s="221"/>
      <c r="D65" s="222"/>
      <c r="E65" s="220"/>
      <c r="F65" s="294" t="s">
        <v>768</v>
      </c>
      <c r="G65" s="180" t="s">
        <v>26</v>
      </c>
      <c r="H65" s="180" t="s">
        <v>769</v>
      </c>
      <c r="I65" s="223" t="s">
        <v>770</v>
      </c>
      <c r="J65" s="295"/>
      <c r="K65" s="296" t="s">
        <v>771</v>
      </c>
    </row>
    <row r="66" spans="1:11" ht="52.5" customHeight="1">
      <c r="A66" s="297"/>
      <c r="B66" s="142"/>
      <c r="C66" s="298"/>
      <c r="D66" s="298"/>
      <c r="E66" s="142"/>
      <c r="F66" s="298"/>
      <c r="G66" s="298"/>
      <c r="H66" s="298"/>
      <c r="I66" s="234" t="s">
        <v>772</v>
      </c>
      <c r="J66" s="299">
        <v>0.28125</v>
      </c>
      <c r="K66" s="300"/>
    </row>
    <row r="67" spans="1:11" ht="52.5" customHeight="1">
      <c r="A67" s="297"/>
      <c r="B67" s="142"/>
      <c r="C67" s="298"/>
      <c r="D67" s="298"/>
      <c r="E67" s="142"/>
      <c r="F67" s="301" t="s">
        <v>773</v>
      </c>
      <c r="G67" s="144" t="s">
        <v>21</v>
      </c>
      <c r="H67" s="162" t="s">
        <v>774</v>
      </c>
      <c r="I67" s="234" t="s">
        <v>775</v>
      </c>
      <c r="J67" s="299">
        <v>0.28125</v>
      </c>
      <c r="K67" s="300" t="s">
        <v>776</v>
      </c>
    </row>
    <row r="68" spans="1:11" ht="52.5" customHeight="1">
      <c r="A68" s="297"/>
      <c r="B68" s="142"/>
      <c r="C68" s="298"/>
      <c r="D68" s="298"/>
      <c r="E68" s="142"/>
      <c r="F68" s="161" t="s">
        <v>777</v>
      </c>
      <c r="G68" s="144" t="s">
        <v>21</v>
      </c>
      <c r="H68" s="144" t="s">
        <v>778</v>
      </c>
      <c r="I68" s="234" t="s">
        <v>779</v>
      </c>
      <c r="J68" s="299">
        <v>0.28125</v>
      </c>
      <c r="K68" s="300" t="s">
        <v>780</v>
      </c>
    </row>
    <row r="69" spans="1:11" ht="52.5" customHeight="1">
      <c r="A69" s="297"/>
      <c r="B69" s="142"/>
      <c r="C69" s="298"/>
      <c r="D69" s="298"/>
      <c r="E69" s="142"/>
      <c r="F69" s="302" t="s">
        <v>781</v>
      </c>
      <c r="G69" s="303" t="s">
        <v>26</v>
      </c>
      <c r="H69" s="304" t="s">
        <v>782</v>
      </c>
      <c r="I69" s="234" t="s">
        <v>783</v>
      </c>
      <c r="J69" s="299">
        <v>0.28125</v>
      </c>
      <c r="K69" s="300" t="s">
        <v>784</v>
      </c>
    </row>
    <row r="70" spans="1:11" ht="52.5" customHeight="1">
      <c r="A70" s="297"/>
      <c r="B70" s="142"/>
      <c r="C70" s="298"/>
      <c r="D70" s="298"/>
      <c r="E70" s="142"/>
      <c r="F70" s="161" t="s">
        <v>785</v>
      </c>
      <c r="G70" s="144" t="s">
        <v>21</v>
      </c>
      <c r="H70" s="305" t="s">
        <v>786</v>
      </c>
      <c r="I70" s="234" t="s">
        <v>787</v>
      </c>
      <c r="J70" s="299">
        <v>0.28125</v>
      </c>
      <c r="K70" s="300" t="s">
        <v>784</v>
      </c>
    </row>
    <row r="71" spans="1:11" ht="52.5" customHeight="1">
      <c r="A71" s="297"/>
      <c r="B71" s="142"/>
      <c r="C71" s="298"/>
      <c r="D71" s="298"/>
      <c r="E71" s="142"/>
      <c r="F71" s="143" t="s">
        <v>788</v>
      </c>
      <c r="G71" s="144" t="s">
        <v>21</v>
      </c>
      <c r="H71" s="144" t="s">
        <v>789</v>
      </c>
      <c r="I71" s="234" t="s">
        <v>790</v>
      </c>
      <c r="J71" s="299" t="s">
        <v>791</v>
      </c>
      <c r="K71" s="300" t="s">
        <v>784</v>
      </c>
    </row>
    <row r="72" spans="1:11" ht="52.5" customHeight="1">
      <c r="A72" s="297"/>
      <c r="B72" s="142"/>
      <c r="C72" s="298"/>
      <c r="D72" s="298"/>
      <c r="E72" s="142"/>
      <c r="F72" s="298"/>
      <c r="G72" s="298"/>
      <c r="H72" s="298"/>
      <c r="I72" s="234" t="s">
        <v>792</v>
      </c>
      <c r="J72" s="299">
        <v>0.28125</v>
      </c>
      <c r="K72" s="300"/>
    </row>
    <row r="73" spans="1:11" ht="52.5" customHeight="1" thickBot="1">
      <c r="A73" s="306"/>
      <c r="B73" s="187"/>
      <c r="C73" s="307"/>
      <c r="D73" s="307"/>
      <c r="E73" s="187"/>
      <c r="F73" s="307"/>
      <c r="G73" s="307"/>
      <c r="H73" s="307"/>
      <c r="I73" s="308" t="s">
        <v>793</v>
      </c>
      <c r="J73" s="309">
        <v>0.28125</v>
      </c>
      <c r="K73" s="310" t="s">
        <v>794</v>
      </c>
    </row>
    <row r="74" spans="1:11" ht="52.5" customHeight="1">
      <c r="A74" s="311" t="s">
        <v>795</v>
      </c>
      <c r="B74" s="312"/>
      <c r="C74" s="313"/>
      <c r="D74" s="313"/>
      <c r="E74" s="312"/>
      <c r="F74" s="313"/>
      <c r="G74" s="313"/>
      <c r="H74" s="313"/>
      <c r="I74" s="314" t="s">
        <v>796</v>
      </c>
      <c r="J74" s="315" t="s">
        <v>797</v>
      </c>
      <c r="K74" s="316"/>
    </row>
    <row r="75" spans="1:11" ht="52.5" customHeight="1">
      <c r="A75" s="317" t="s">
        <v>795</v>
      </c>
      <c r="B75" s="318"/>
      <c r="C75" s="319"/>
      <c r="D75" s="319"/>
      <c r="E75" s="318"/>
      <c r="F75" s="319"/>
      <c r="G75" s="319"/>
      <c r="H75" s="319"/>
      <c r="I75" s="320" t="s">
        <v>798</v>
      </c>
      <c r="J75" s="321" t="s">
        <v>797</v>
      </c>
      <c r="K75" s="322"/>
    </row>
    <row r="76" spans="1:11" ht="52.5" customHeight="1" thickBot="1">
      <c r="A76" s="323" t="s">
        <v>795</v>
      </c>
      <c r="B76" s="324"/>
      <c r="C76" s="325"/>
      <c r="D76" s="326"/>
      <c r="E76" s="324"/>
      <c r="F76" s="327"/>
      <c r="G76" s="328"/>
      <c r="H76" s="328"/>
      <c r="I76" s="329" t="s">
        <v>799</v>
      </c>
      <c r="J76" s="330" t="s">
        <v>800</v>
      </c>
      <c r="K76" s="331"/>
    </row>
    <row r="77" spans="1:11" ht="52.5" customHeight="1">
      <c r="A77" s="332" t="s">
        <v>801</v>
      </c>
      <c r="B77" s="333"/>
      <c r="C77" s="334"/>
      <c r="D77" s="335"/>
      <c r="E77" s="333"/>
      <c r="F77" s="161" t="s">
        <v>802</v>
      </c>
      <c r="G77" s="144" t="s">
        <v>30</v>
      </c>
      <c r="H77" s="144" t="s">
        <v>803</v>
      </c>
      <c r="I77" s="336" t="s">
        <v>804</v>
      </c>
      <c r="J77" s="337"/>
      <c r="K77" s="338" t="s">
        <v>771</v>
      </c>
    </row>
    <row r="78" spans="1:11" ht="52.5" customHeight="1">
      <c r="A78" s="339"/>
      <c r="B78" s="340"/>
      <c r="C78" s="341"/>
      <c r="D78" s="342"/>
      <c r="E78" s="340"/>
      <c r="F78" s="343"/>
      <c r="G78" s="344"/>
      <c r="H78" s="345"/>
      <c r="I78" s="346" t="s">
        <v>772</v>
      </c>
      <c r="J78" s="347">
        <v>0.26041666666666669</v>
      </c>
      <c r="K78" s="348"/>
    </row>
    <row r="79" spans="1:11" ht="52.5" customHeight="1">
      <c r="A79" s="339"/>
      <c r="B79" s="340"/>
      <c r="C79" s="341"/>
      <c r="D79" s="342"/>
      <c r="E79" s="340"/>
      <c r="F79" s="349"/>
      <c r="G79" s="349"/>
      <c r="H79" s="349"/>
      <c r="I79" s="346" t="s">
        <v>805</v>
      </c>
      <c r="J79" s="347">
        <v>0.26041666666666669</v>
      </c>
      <c r="K79" s="348" t="s">
        <v>784</v>
      </c>
    </row>
    <row r="80" spans="1:11" ht="52.5" customHeight="1">
      <c r="A80" s="339"/>
      <c r="B80" s="340"/>
      <c r="C80" s="341"/>
      <c r="D80" s="342"/>
      <c r="E80" s="340"/>
      <c r="F80" s="343"/>
      <c r="G80" s="344"/>
      <c r="H80" s="345"/>
      <c r="I80" s="350" t="s">
        <v>806</v>
      </c>
      <c r="J80" s="347">
        <v>0.26041666666666669</v>
      </c>
      <c r="K80" s="348" t="s">
        <v>784</v>
      </c>
    </row>
    <row r="81" spans="1:11" ht="52.5" customHeight="1">
      <c r="A81" s="339"/>
      <c r="B81" s="340"/>
      <c r="C81" s="341"/>
      <c r="D81" s="342"/>
      <c r="E81" s="340"/>
      <c r="F81" s="143" t="s">
        <v>807</v>
      </c>
      <c r="G81" s="144" t="s">
        <v>30</v>
      </c>
      <c r="H81" s="144" t="s">
        <v>808</v>
      </c>
      <c r="I81" s="351" t="s">
        <v>809</v>
      </c>
      <c r="J81" s="347">
        <v>0.26041666666666669</v>
      </c>
      <c r="K81" s="348" t="s">
        <v>784</v>
      </c>
    </row>
    <row r="82" spans="1:11" ht="52.5" customHeight="1">
      <c r="A82" s="339"/>
      <c r="B82" s="340"/>
      <c r="C82" s="341"/>
      <c r="D82" s="342"/>
      <c r="E82" s="340"/>
      <c r="F82" s="352" t="s">
        <v>810</v>
      </c>
      <c r="G82" s="144" t="s">
        <v>30</v>
      </c>
      <c r="H82" s="162" t="s">
        <v>811</v>
      </c>
      <c r="I82" s="353" t="s">
        <v>812</v>
      </c>
      <c r="J82" s="347">
        <v>0.26041666666666669</v>
      </c>
      <c r="K82" s="348" t="s">
        <v>784</v>
      </c>
    </row>
    <row r="83" spans="1:11" ht="52.5" customHeight="1">
      <c r="A83" s="339"/>
      <c r="B83" s="340"/>
      <c r="C83" s="341"/>
      <c r="D83" s="342"/>
      <c r="E83" s="340"/>
      <c r="F83" s="237"/>
      <c r="G83" s="238"/>
      <c r="H83" s="354"/>
      <c r="I83" s="353" t="s">
        <v>813</v>
      </c>
      <c r="J83" s="347">
        <v>0.26041666666666669</v>
      </c>
      <c r="K83" s="348" t="s">
        <v>784</v>
      </c>
    </row>
    <row r="84" spans="1:11" ht="52.5" customHeight="1">
      <c r="A84" s="339"/>
      <c r="B84" s="340"/>
      <c r="C84" s="341"/>
      <c r="D84" s="342"/>
      <c r="E84" s="340"/>
      <c r="F84" s="349"/>
      <c r="G84" s="349"/>
      <c r="H84" s="349"/>
      <c r="I84" s="353" t="s">
        <v>814</v>
      </c>
      <c r="J84" s="347">
        <v>0.26041666666666669</v>
      </c>
      <c r="K84" s="348" t="s">
        <v>784</v>
      </c>
    </row>
    <row r="85" spans="1:11" ht="52.5" customHeight="1">
      <c r="A85" s="339"/>
      <c r="B85" s="340"/>
      <c r="C85" s="341"/>
      <c r="D85" s="342"/>
      <c r="E85" s="340"/>
      <c r="F85" s="349"/>
      <c r="G85" s="349"/>
      <c r="H85" s="349"/>
      <c r="I85" s="353" t="s">
        <v>815</v>
      </c>
      <c r="J85" s="347">
        <v>0.26041666666666669</v>
      </c>
      <c r="K85" s="348" t="s">
        <v>784</v>
      </c>
    </row>
    <row r="86" spans="1:11" ht="52.5" customHeight="1">
      <c r="A86" s="339"/>
      <c r="B86" s="340"/>
      <c r="C86" s="341"/>
      <c r="D86" s="342"/>
      <c r="E86" s="340"/>
      <c r="F86" s="349"/>
      <c r="G86" s="349"/>
      <c r="H86" s="349"/>
      <c r="I86" s="353" t="s">
        <v>816</v>
      </c>
      <c r="J86" s="347">
        <v>0.26041666666666669</v>
      </c>
      <c r="K86" s="348" t="s">
        <v>784</v>
      </c>
    </row>
    <row r="87" spans="1:11" ht="52.5" customHeight="1">
      <c r="A87" s="339"/>
      <c r="B87" s="340"/>
      <c r="C87" s="341"/>
      <c r="D87" s="342"/>
      <c r="E87" s="355"/>
      <c r="F87" s="342"/>
      <c r="G87" s="342"/>
      <c r="H87" s="342"/>
      <c r="I87" s="353" t="s">
        <v>817</v>
      </c>
      <c r="J87" s="347">
        <v>0.26041666666666669</v>
      </c>
      <c r="K87" s="348" t="s">
        <v>784</v>
      </c>
    </row>
    <row r="88" spans="1:11" ht="52.5" customHeight="1">
      <c r="A88" s="339"/>
      <c r="B88" s="340"/>
      <c r="C88" s="341"/>
      <c r="D88" s="342"/>
      <c r="E88" s="355"/>
      <c r="F88" s="356" t="s">
        <v>818</v>
      </c>
      <c r="G88" s="357" t="s">
        <v>30</v>
      </c>
      <c r="H88" s="357" t="s">
        <v>819</v>
      </c>
      <c r="I88" s="346" t="s">
        <v>820</v>
      </c>
      <c r="J88" s="347">
        <v>0.26041666666666669</v>
      </c>
      <c r="K88" s="348" t="s">
        <v>784</v>
      </c>
    </row>
    <row r="89" spans="1:11" ht="52.5" customHeight="1">
      <c r="A89" s="339"/>
      <c r="B89" s="340"/>
      <c r="C89" s="341"/>
      <c r="D89" s="342"/>
      <c r="E89" s="355"/>
      <c r="F89" s="342"/>
      <c r="G89" s="342"/>
      <c r="H89" s="342"/>
      <c r="I89" s="346" t="s">
        <v>820</v>
      </c>
      <c r="J89" s="347">
        <v>0.26041666666666669</v>
      </c>
      <c r="K89" s="348" t="s">
        <v>784</v>
      </c>
    </row>
    <row r="90" spans="1:11" ht="52.5" customHeight="1">
      <c r="A90" s="339"/>
      <c r="B90" s="340"/>
      <c r="C90" s="341"/>
      <c r="D90" s="342"/>
      <c r="E90" s="355"/>
      <c r="F90" s="356" t="s">
        <v>821</v>
      </c>
      <c r="G90" s="357" t="s">
        <v>30</v>
      </c>
      <c r="H90" s="357" t="s">
        <v>822</v>
      </c>
      <c r="I90" s="346" t="s">
        <v>823</v>
      </c>
      <c r="J90" s="347">
        <v>0.26041666666666669</v>
      </c>
      <c r="K90" s="348" t="s">
        <v>784</v>
      </c>
    </row>
    <row r="91" spans="1:11" ht="52.5" customHeight="1">
      <c r="A91" s="339"/>
      <c r="B91" s="340"/>
      <c r="C91" s="341"/>
      <c r="D91" s="342"/>
      <c r="E91" s="355"/>
      <c r="F91" s="358" t="s">
        <v>824</v>
      </c>
      <c r="G91" s="158" t="s">
        <v>30</v>
      </c>
      <c r="H91" s="359" t="s">
        <v>825</v>
      </c>
      <c r="I91" s="346" t="s">
        <v>826</v>
      </c>
      <c r="J91" s="347">
        <v>0.26041666666666669</v>
      </c>
      <c r="K91" s="348" t="s">
        <v>784</v>
      </c>
    </row>
    <row r="92" spans="1:11" ht="52.5" customHeight="1">
      <c r="A92" s="339"/>
      <c r="B92" s="340"/>
      <c r="C92" s="341"/>
      <c r="D92" s="342"/>
      <c r="E92" s="340"/>
      <c r="F92" s="356" t="s">
        <v>818</v>
      </c>
      <c r="G92" s="357" t="s">
        <v>30</v>
      </c>
      <c r="H92" s="357" t="s">
        <v>819</v>
      </c>
      <c r="I92" s="346" t="s">
        <v>827</v>
      </c>
      <c r="J92" s="347">
        <v>0.26041666666666669</v>
      </c>
      <c r="K92" s="348" t="s">
        <v>784</v>
      </c>
    </row>
    <row r="93" spans="1:11" ht="52.5" customHeight="1">
      <c r="A93" s="339"/>
      <c r="B93" s="340"/>
      <c r="C93" s="341"/>
      <c r="D93" s="342"/>
      <c r="E93" s="340"/>
      <c r="F93" s="237"/>
      <c r="G93" s="354"/>
      <c r="H93" s="354"/>
      <c r="I93" s="346" t="s">
        <v>828</v>
      </c>
      <c r="J93" s="347">
        <v>0.26041666666666669</v>
      </c>
      <c r="K93" s="348" t="s">
        <v>784</v>
      </c>
    </row>
    <row r="94" spans="1:11" ht="52.5" customHeight="1" thickBot="1">
      <c r="A94" s="323" t="s">
        <v>829</v>
      </c>
      <c r="B94" s="360"/>
      <c r="C94" s="361"/>
      <c r="D94" s="362"/>
      <c r="E94" s="360"/>
      <c r="F94" s="363"/>
      <c r="G94" s="363"/>
      <c r="H94" s="363"/>
      <c r="I94" s="329" t="s">
        <v>799</v>
      </c>
      <c r="J94" s="330" t="s">
        <v>800</v>
      </c>
      <c r="K94" s="364"/>
    </row>
    <row r="95" spans="1:11" ht="52.5" customHeight="1" thickBot="1">
      <c r="A95" s="365"/>
      <c r="B95" s="288"/>
      <c r="C95" s="366"/>
      <c r="D95" s="367"/>
      <c r="E95" s="288"/>
      <c r="F95" s="368"/>
      <c r="G95" s="368"/>
      <c r="H95" s="368"/>
      <c r="I95" s="369"/>
      <c r="J95" s="370"/>
      <c r="K95" s="371"/>
    </row>
    <row r="96" spans="1:11" ht="52.5" customHeight="1" thickBot="1">
      <c r="A96" s="372" t="s">
        <v>830</v>
      </c>
      <c r="B96" s="373"/>
      <c r="C96" s="374"/>
      <c r="D96" s="375"/>
      <c r="E96" s="373"/>
      <c r="F96" s="376"/>
      <c r="G96" s="377"/>
      <c r="H96" s="377"/>
      <c r="I96" s="378"/>
      <c r="J96" s="379"/>
      <c r="K96" s="380"/>
    </row>
    <row r="97" spans="1:11" ht="52.5" customHeight="1">
      <c r="A97" s="381" t="s">
        <v>831</v>
      </c>
      <c r="B97" s="203"/>
      <c r="C97" s="202"/>
      <c r="D97" s="204"/>
      <c r="E97" s="203"/>
      <c r="F97" s="161" t="s">
        <v>832</v>
      </c>
      <c r="G97" s="144" t="s">
        <v>232</v>
      </c>
      <c r="H97" s="144" t="s">
        <v>833</v>
      </c>
      <c r="I97" s="382"/>
      <c r="J97" s="383" t="s">
        <v>834</v>
      </c>
      <c r="K97" s="384"/>
    </row>
    <row r="98" spans="1:11" ht="52.5" customHeight="1">
      <c r="A98" s="385"/>
      <c r="B98" s="386" t="s">
        <v>835</v>
      </c>
      <c r="C98" s="210"/>
      <c r="D98" s="387" t="s">
        <v>614</v>
      </c>
      <c r="E98" s="142"/>
      <c r="F98" s="150" t="s">
        <v>615</v>
      </c>
      <c r="G98" s="151" t="s">
        <v>232</v>
      </c>
      <c r="H98" s="152" t="s">
        <v>616</v>
      </c>
      <c r="I98" s="388"/>
      <c r="J98" s="389"/>
      <c r="K98" s="390"/>
    </row>
    <row r="99" spans="1:11" ht="52.5" customHeight="1">
      <c r="A99" s="391"/>
      <c r="B99" s="142"/>
      <c r="C99" s="210"/>
      <c r="D99" s="189"/>
      <c r="E99" s="142"/>
      <c r="F99" s="392"/>
      <c r="G99" s="393"/>
      <c r="H99" s="394"/>
      <c r="I99" s="395"/>
      <c r="J99" s="396"/>
      <c r="K99" s="397"/>
    </row>
    <row r="100" spans="1:11" ht="52.5" customHeight="1" thickBot="1">
      <c r="A100" s="398"/>
      <c r="B100" s="196"/>
      <c r="C100" s="194"/>
      <c r="D100" s="195"/>
      <c r="E100" s="196"/>
      <c r="F100" s="399"/>
      <c r="G100" s="400"/>
      <c r="H100" s="401"/>
      <c r="I100" s="402"/>
      <c r="J100" s="403"/>
      <c r="K100" s="404"/>
    </row>
    <row r="101" spans="1:11" ht="52.5" customHeight="1">
      <c r="A101" s="381" t="s">
        <v>836</v>
      </c>
      <c r="B101" s="203"/>
      <c r="C101" s="202"/>
      <c r="D101" s="204"/>
      <c r="E101" s="203"/>
      <c r="F101" s="356" t="s">
        <v>837</v>
      </c>
      <c r="G101" s="405" t="s">
        <v>227</v>
      </c>
      <c r="H101" s="357" t="s">
        <v>838</v>
      </c>
      <c r="I101" s="382"/>
      <c r="J101" s="383">
        <v>0.32291666666666669</v>
      </c>
      <c r="K101" s="406"/>
    </row>
    <row r="102" spans="1:11" ht="52.5" customHeight="1">
      <c r="A102" s="407"/>
      <c r="B102" s="142"/>
      <c r="C102" s="210"/>
      <c r="D102" s="215"/>
      <c r="E102" s="142"/>
      <c r="F102" s="408"/>
      <c r="G102" s="409"/>
      <c r="H102" s="409"/>
      <c r="I102" s="410"/>
      <c r="J102" s="411"/>
      <c r="K102" s="412"/>
    </row>
    <row r="103" spans="1:11" ht="52.5" customHeight="1" thickBot="1">
      <c r="A103" s="413"/>
      <c r="B103" s="196"/>
      <c r="C103" s="194"/>
      <c r="D103" s="195"/>
      <c r="E103" s="196"/>
      <c r="F103" s="399"/>
      <c r="G103" s="400"/>
      <c r="H103" s="401"/>
      <c r="I103" s="414"/>
      <c r="J103" s="403"/>
      <c r="K103" s="415"/>
    </row>
    <row r="104" spans="1:11" ht="52.5" customHeight="1">
      <c r="A104" s="381" t="s">
        <v>839</v>
      </c>
      <c r="B104" s="164" t="s">
        <v>629</v>
      </c>
      <c r="C104" s="165" t="s">
        <v>630</v>
      </c>
      <c r="D104" s="141" t="s">
        <v>631</v>
      </c>
      <c r="E104" s="203"/>
      <c r="F104" s="161" t="s">
        <v>840</v>
      </c>
      <c r="G104" s="144" t="s">
        <v>26</v>
      </c>
      <c r="H104" s="162" t="s">
        <v>841</v>
      </c>
      <c r="I104" s="416"/>
      <c r="J104" s="383">
        <v>0.27083333333333331</v>
      </c>
      <c r="K104" s="406"/>
    </row>
    <row r="105" spans="1:11" ht="52.5" customHeight="1">
      <c r="A105" s="417"/>
      <c r="B105" s="142"/>
      <c r="C105" s="210"/>
      <c r="D105" s="189"/>
      <c r="E105" s="142"/>
      <c r="F105" s="392"/>
      <c r="G105" s="393"/>
      <c r="H105" s="394"/>
      <c r="I105" s="418"/>
      <c r="J105" s="389"/>
      <c r="K105" s="419"/>
    </row>
    <row r="106" spans="1:11" ht="52.5" customHeight="1" thickBot="1">
      <c r="A106" s="420"/>
      <c r="B106" s="196"/>
      <c r="C106" s="194"/>
      <c r="D106" s="195"/>
      <c r="E106" s="196"/>
      <c r="F106" s="399"/>
      <c r="G106" s="400"/>
      <c r="H106" s="401"/>
      <c r="I106" s="414"/>
      <c r="J106" s="421"/>
      <c r="K106" s="415"/>
    </row>
  </sheetData>
  <customSheetViews>
    <customSheetView guid="{78F20EB6-CB58-2649-909D-2749FF99F2B2}" scale="80" topLeftCell="A10">
      <selection activeCell="C14" sqref="C14"/>
      <pageSetup paperSize="9" scale="21" orientation="portrait"/>
    </customSheetView>
    <customSheetView guid="{E74FF04F-1EBE-4751-A4A6-69D8D21AD37E}" scale="80">
      <selection activeCell="J5" sqref="J5"/>
      <pageSetup paperSize="9" scale="21" orientation="portrait"/>
    </customSheetView>
    <customSheetView guid="{0ECCCDD2-B7E5-4624-9BBE-CAB2C4A8AAA9}" scale="80">
      <selection activeCell="J5" sqref="J5"/>
      <pageSetup paperSize="9" scale="21" orientation="portrait"/>
    </customSheetView>
    <customSheetView guid="{15BEF52F-ECFB-4A90-A370-5760C125246A}" scale="80" topLeftCell="A10">
      <selection activeCell="C14" sqref="C14"/>
      <pageSetup paperSize="9" scale="21" orientation="portrait"/>
    </customSheetView>
    <customSheetView guid="{888CFDF7-CD24-4381-BD78-5F739B4671B8}" scale="80" topLeftCell="A10">
      <selection activeCell="C14" sqref="C14"/>
      <pageSetup paperSize="9" scale="21" orientation="portrait"/>
    </customSheetView>
  </customSheetViews>
  <mergeCells count="2">
    <mergeCell ref="A1:K1"/>
    <mergeCell ref="A2:K2"/>
  </mergeCells>
  <phoneticPr fontId="98" type="noConversion"/>
  <pageMargins left="0.7" right="0.7" top="0.75" bottom="0.75" header="0.3" footer="0.3"/>
  <pageSetup paperSize="9" scale="21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zoomScale="80" zoomScaleNormal="80" zoomScalePageLayoutView="80" workbookViewId="0">
      <selection activeCell="D27" sqref="D27"/>
    </sheetView>
  </sheetViews>
  <sheetFormatPr baseColWidth="10" defaultColWidth="8.83203125" defaultRowHeight="39.75" customHeight="1" x14ac:dyDescent="0"/>
  <cols>
    <col min="2" max="2" width="30.33203125" customWidth="1"/>
    <col min="3" max="3" width="36.5" customWidth="1"/>
    <col min="4" max="4" width="40.1640625" customWidth="1"/>
    <col min="5" max="5" width="10.5" customWidth="1"/>
    <col min="6" max="6" width="11.8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59" customWidth="1"/>
    <col min="13" max="13" width="18.1640625" customWidth="1"/>
  </cols>
  <sheetData>
    <row r="1" spans="1:15" ht="39.75" customHeight="1" thickBot="1">
      <c r="A1" s="751" t="s">
        <v>135</v>
      </c>
      <c r="B1" s="752"/>
      <c r="C1" s="752"/>
      <c r="D1" s="752"/>
      <c r="E1" s="752"/>
      <c r="F1" s="752"/>
      <c r="G1" s="752" t="s">
        <v>284</v>
      </c>
      <c r="H1" s="752"/>
      <c r="I1" s="752"/>
      <c r="J1" s="753"/>
      <c r="K1" s="754"/>
    </row>
    <row r="2" spans="1:15" ht="39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39.75" customHeight="1">
      <c r="A3" s="6">
        <v>55</v>
      </c>
      <c r="B3" s="6" t="s">
        <v>348</v>
      </c>
      <c r="C3" s="6"/>
      <c r="D3" s="7"/>
      <c r="E3" s="6"/>
      <c r="F3" s="6"/>
      <c r="G3" s="6"/>
      <c r="H3" s="6"/>
      <c r="I3" s="8"/>
      <c r="J3" s="8"/>
      <c r="K3" s="6" t="s">
        <v>349</v>
      </c>
      <c r="M3" s="9" t="s">
        <v>17</v>
      </c>
      <c r="N3" s="9">
        <f>N2-N14</f>
        <v>0</v>
      </c>
      <c r="O3" s="58"/>
    </row>
    <row r="4" spans="1:15" ht="39.75" customHeight="1">
      <c r="A4" s="10">
        <v>1</v>
      </c>
      <c r="B4" s="15" t="s">
        <v>246</v>
      </c>
      <c r="C4" s="26" t="s">
        <v>350</v>
      </c>
      <c r="D4" s="16" t="s">
        <v>351</v>
      </c>
      <c r="E4" s="15">
        <v>2</v>
      </c>
      <c r="F4" s="15">
        <v>1</v>
      </c>
      <c r="G4" s="24" t="s">
        <v>21</v>
      </c>
      <c r="H4" s="15" t="s">
        <v>289</v>
      </c>
      <c r="I4" s="17">
        <v>42854</v>
      </c>
      <c r="J4" s="41" t="s">
        <v>352</v>
      </c>
      <c r="K4" s="14"/>
      <c r="M4" t="s">
        <v>23</v>
      </c>
      <c r="N4">
        <f>SUMIFS(E:E,G:G,"CTT")</f>
        <v>15</v>
      </c>
    </row>
    <row r="5" spans="1:15" ht="39.75" customHeight="1">
      <c r="A5" s="14">
        <v>2</v>
      </c>
      <c r="B5" s="15" t="s">
        <v>254</v>
      </c>
      <c r="C5" s="11" t="s">
        <v>353</v>
      </c>
      <c r="D5" s="12" t="s">
        <v>354</v>
      </c>
      <c r="E5" s="11">
        <v>2</v>
      </c>
      <c r="F5" s="11">
        <v>1</v>
      </c>
      <c r="G5" s="42" t="s">
        <v>21</v>
      </c>
      <c r="H5" s="11" t="s">
        <v>289</v>
      </c>
      <c r="I5" s="13">
        <v>42854</v>
      </c>
      <c r="J5" s="45" t="s">
        <v>355</v>
      </c>
      <c r="K5" s="10"/>
      <c r="M5" t="s">
        <v>27</v>
      </c>
      <c r="N5">
        <f>SUMIFS(E:E,G:G,"FLU")</f>
        <v>0</v>
      </c>
    </row>
    <row r="6" spans="1:15" ht="39.75" customHeight="1">
      <c r="A6" s="10">
        <v>3</v>
      </c>
      <c r="B6" s="15" t="s">
        <v>356</v>
      </c>
      <c r="C6" s="15" t="s">
        <v>357</v>
      </c>
      <c r="D6" s="16" t="s">
        <v>358</v>
      </c>
      <c r="E6" s="15">
        <v>3</v>
      </c>
      <c r="F6" s="15">
        <v>1</v>
      </c>
      <c r="G6" s="24" t="s">
        <v>21</v>
      </c>
      <c r="H6" s="15" t="s">
        <v>289</v>
      </c>
      <c r="I6" s="17">
        <v>42854</v>
      </c>
      <c r="J6" s="17" t="s">
        <v>359</v>
      </c>
      <c r="K6" s="14" t="s">
        <v>1121</v>
      </c>
      <c r="M6" t="s">
        <v>31</v>
      </c>
      <c r="N6">
        <f>SUMIFS(E:E,G:G,"JCC")</f>
        <v>28</v>
      </c>
    </row>
    <row r="7" spans="1:15" ht="39.75" customHeight="1">
      <c r="A7" s="14">
        <v>4</v>
      </c>
      <c r="B7" s="11" t="s">
        <v>246</v>
      </c>
      <c r="C7" s="38" t="s">
        <v>360</v>
      </c>
      <c r="D7" s="12" t="s">
        <v>361</v>
      </c>
      <c r="E7" s="11">
        <v>2</v>
      </c>
      <c r="F7" s="11">
        <v>1</v>
      </c>
      <c r="G7" s="42" t="s">
        <v>21</v>
      </c>
      <c r="H7" s="11" t="s">
        <v>289</v>
      </c>
      <c r="I7" s="13">
        <v>42854</v>
      </c>
      <c r="J7" s="45" t="s">
        <v>362</v>
      </c>
      <c r="K7" s="72" t="s">
        <v>363</v>
      </c>
      <c r="M7" t="s">
        <v>35</v>
      </c>
      <c r="N7">
        <f>SUMIFS(E:E,G:G,"EDI")</f>
        <v>10</v>
      </c>
    </row>
    <row r="8" spans="1:15" ht="39.75" customHeight="1">
      <c r="A8" s="10">
        <v>5</v>
      </c>
      <c r="B8" s="15" t="s">
        <v>159</v>
      </c>
      <c r="C8" s="15" t="s">
        <v>364</v>
      </c>
      <c r="D8" s="16" t="s">
        <v>365</v>
      </c>
      <c r="E8" s="15">
        <v>2</v>
      </c>
      <c r="F8" s="15">
        <v>1</v>
      </c>
      <c r="G8" s="24" t="s">
        <v>21</v>
      </c>
      <c r="H8" s="15" t="s">
        <v>289</v>
      </c>
      <c r="I8" s="17">
        <v>42854</v>
      </c>
      <c r="J8" s="15" t="s">
        <v>366</v>
      </c>
      <c r="K8" s="15" t="s">
        <v>367</v>
      </c>
      <c r="M8" t="s">
        <v>38</v>
      </c>
      <c r="N8">
        <f>SUMIFS(E:E,G:G,"par")</f>
        <v>2</v>
      </c>
    </row>
    <row r="9" spans="1:15" ht="39.75" customHeight="1">
      <c r="A9" s="14">
        <v>6</v>
      </c>
      <c r="B9" s="15" t="s">
        <v>159</v>
      </c>
      <c r="C9" s="15" t="s">
        <v>368</v>
      </c>
      <c r="D9" s="16" t="s">
        <v>369</v>
      </c>
      <c r="E9" s="15">
        <v>2</v>
      </c>
      <c r="F9" s="15">
        <v>1</v>
      </c>
      <c r="G9" s="15" t="s">
        <v>232</v>
      </c>
      <c r="H9" s="15" t="s">
        <v>289</v>
      </c>
      <c r="I9" s="17">
        <v>42854</v>
      </c>
      <c r="J9" s="41" t="s">
        <v>370</v>
      </c>
      <c r="K9" s="73"/>
      <c r="M9" t="s">
        <v>39</v>
      </c>
      <c r="N9">
        <f>SUMIFS(E:E,G:G,"phi")</f>
        <v>0</v>
      </c>
    </row>
    <row r="10" spans="1:15" ht="39.75" customHeight="1">
      <c r="A10" s="10">
        <v>7</v>
      </c>
      <c r="B10" s="15" t="s">
        <v>48</v>
      </c>
      <c r="C10" s="15" t="s">
        <v>371</v>
      </c>
      <c r="D10" s="16" t="s">
        <v>372</v>
      </c>
      <c r="E10" s="15">
        <v>6</v>
      </c>
      <c r="F10" s="15">
        <v>2</v>
      </c>
      <c r="G10" s="40" t="s">
        <v>227</v>
      </c>
      <c r="H10" s="15" t="s">
        <v>289</v>
      </c>
      <c r="I10" s="17">
        <v>42854</v>
      </c>
      <c r="J10" s="41" t="s">
        <v>104</v>
      </c>
      <c r="K10" s="14"/>
      <c r="M10" t="s">
        <v>40</v>
      </c>
      <c r="N10">
        <f>SUMIFS(E:E,G:G,"BRK")</f>
        <v>0</v>
      </c>
    </row>
    <row r="11" spans="1:15" ht="39.75" customHeight="1">
      <c r="A11" s="14">
        <v>8</v>
      </c>
      <c r="B11" s="15" t="s">
        <v>373</v>
      </c>
      <c r="C11" s="15" t="s">
        <v>374</v>
      </c>
      <c r="D11" s="16" t="s">
        <v>375</v>
      </c>
      <c r="E11" s="15">
        <v>3</v>
      </c>
      <c r="F11" s="15">
        <v>1</v>
      </c>
      <c r="G11" s="14" t="s">
        <v>227</v>
      </c>
      <c r="H11" s="15" t="s">
        <v>289</v>
      </c>
      <c r="I11" s="17">
        <v>42854</v>
      </c>
      <c r="J11" s="11" t="s">
        <v>376</v>
      </c>
      <c r="K11" s="10" t="s">
        <v>377</v>
      </c>
      <c r="M11" s="19" t="s">
        <v>41</v>
      </c>
      <c r="N11" s="19">
        <f>SUMIFS(E:E,G:G,"SPC")</f>
        <v>0</v>
      </c>
    </row>
    <row r="12" spans="1:15" ht="39.75" customHeight="1">
      <c r="A12" s="10">
        <v>9</v>
      </c>
      <c r="B12" s="11" t="s">
        <v>48</v>
      </c>
      <c r="C12" s="11" t="s">
        <v>378</v>
      </c>
      <c r="D12" s="12" t="s">
        <v>379</v>
      </c>
      <c r="E12" s="11">
        <v>3</v>
      </c>
      <c r="F12" s="11">
        <v>1</v>
      </c>
      <c r="G12" s="11" t="s">
        <v>227</v>
      </c>
      <c r="H12" s="11" t="s">
        <v>289</v>
      </c>
      <c r="I12" s="13">
        <v>42854</v>
      </c>
      <c r="J12" s="11" t="s">
        <v>104</v>
      </c>
      <c r="K12" s="10" t="s">
        <v>380</v>
      </c>
      <c r="M12" s="20" t="s">
        <v>43</v>
      </c>
      <c r="N12" s="20">
        <f>SUMIFS(E:E,G:G,"H")</f>
        <v>0</v>
      </c>
    </row>
    <row r="13" spans="1:15" ht="39.75" customHeight="1">
      <c r="A13" s="14">
        <v>10</v>
      </c>
      <c r="B13" s="11" t="s">
        <v>48</v>
      </c>
      <c r="C13" s="11" t="s">
        <v>381</v>
      </c>
      <c r="D13" s="12" t="s">
        <v>382</v>
      </c>
      <c r="E13" s="11">
        <v>2</v>
      </c>
      <c r="F13" s="11">
        <v>1</v>
      </c>
      <c r="G13" s="11" t="s">
        <v>227</v>
      </c>
      <c r="H13" s="11" t="s">
        <v>289</v>
      </c>
      <c r="I13" s="13">
        <v>42854</v>
      </c>
      <c r="J13" s="11" t="s">
        <v>104</v>
      </c>
      <c r="K13" s="10"/>
      <c r="M13" s="20"/>
      <c r="N13" s="20"/>
    </row>
    <row r="14" spans="1:15" ht="39.75" customHeight="1">
      <c r="A14" s="10">
        <v>11</v>
      </c>
      <c r="B14" s="11" t="s">
        <v>82</v>
      </c>
      <c r="C14" s="38" t="s">
        <v>383</v>
      </c>
      <c r="D14" s="12" t="s">
        <v>384</v>
      </c>
      <c r="E14" s="11">
        <v>4</v>
      </c>
      <c r="F14" s="11">
        <v>2</v>
      </c>
      <c r="G14" s="11" t="s">
        <v>227</v>
      </c>
      <c r="H14" s="11" t="s">
        <v>289</v>
      </c>
      <c r="I14" s="13">
        <v>42854</v>
      </c>
      <c r="J14" s="11" t="s">
        <v>385</v>
      </c>
      <c r="K14" s="10"/>
      <c r="M14" s="21" t="s">
        <v>51</v>
      </c>
      <c r="N14" s="21">
        <f>SUM(M4:N12)</f>
        <v>55</v>
      </c>
    </row>
    <row r="15" spans="1:15" ht="39.75" customHeight="1">
      <c r="A15" s="14">
        <v>12</v>
      </c>
      <c r="B15" s="11" t="s">
        <v>48</v>
      </c>
      <c r="C15" s="11" t="s">
        <v>386</v>
      </c>
      <c r="D15" s="12" t="s">
        <v>387</v>
      </c>
      <c r="E15" s="11">
        <v>3</v>
      </c>
      <c r="F15" s="11">
        <v>1</v>
      </c>
      <c r="G15" s="11" t="s">
        <v>227</v>
      </c>
      <c r="H15" s="11" t="s">
        <v>289</v>
      </c>
      <c r="I15" s="13">
        <v>42854</v>
      </c>
      <c r="J15" s="11" t="s">
        <v>104</v>
      </c>
      <c r="K15" s="11"/>
    </row>
    <row r="16" spans="1:15" ht="39.75" customHeight="1">
      <c r="A16" s="10">
        <v>13</v>
      </c>
      <c r="B16" s="38" t="s">
        <v>48</v>
      </c>
      <c r="C16" s="15" t="s">
        <v>388</v>
      </c>
      <c r="D16" s="16" t="s">
        <v>389</v>
      </c>
      <c r="E16" s="15">
        <v>2</v>
      </c>
      <c r="F16" s="15">
        <v>1</v>
      </c>
      <c r="G16" s="15" t="s">
        <v>232</v>
      </c>
      <c r="H16" s="11" t="s">
        <v>289</v>
      </c>
      <c r="I16" s="13">
        <v>42854</v>
      </c>
      <c r="J16" s="11" t="s">
        <v>104</v>
      </c>
      <c r="K16" s="15"/>
      <c r="M16" t="s">
        <v>324</v>
      </c>
    </row>
    <row r="17" spans="1:13" ht="39.75" customHeight="1">
      <c r="A17" s="14">
        <v>14</v>
      </c>
      <c r="B17" s="11" t="s">
        <v>48</v>
      </c>
      <c r="C17" s="11" t="s">
        <v>390</v>
      </c>
      <c r="D17" s="12" t="s">
        <v>391</v>
      </c>
      <c r="E17" s="11">
        <v>2</v>
      </c>
      <c r="F17" s="11">
        <v>1</v>
      </c>
      <c r="G17" s="11" t="s">
        <v>227</v>
      </c>
      <c r="H17" s="11" t="s">
        <v>289</v>
      </c>
      <c r="I17" s="13">
        <v>42854</v>
      </c>
      <c r="J17" s="11" t="s">
        <v>104</v>
      </c>
      <c r="K17" s="11"/>
      <c r="M17" t="s">
        <v>326</v>
      </c>
    </row>
    <row r="18" spans="1:13" ht="39.75" customHeight="1">
      <c r="A18" s="10">
        <v>15</v>
      </c>
      <c r="B18" s="11" t="s">
        <v>246</v>
      </c>
      <c r="C18" s="11" t="s">
        <v>392</v>
      </c>
      <c r="D18" s="12" t="s">
        <v>393</v>
      </c>
      <c r="E18" s="11">
        <v>5</v>
      </c>
      <c r="F18" s="11">
        <v>2</v>
      </c>
      <c r="G18" s="11" t="s">
        <v>227</v>
      </c>
      <c r="H18" s="11" t="s">
        <v>289</v>
      </c>
      <c r="I18" s="13">
        <v>42854</v>
      </c>
      <c r="J18" s="11" t="s">
        <v>394</v>
      </c>
      <c r="K18" s="49" t="s">
        <v>842</v>
      </c>
    </row>
    <row r="19" spans="1:13" ht="39.75" customHeight="1">
      <c r="A19" s="14">
        <v>16</v>
      </c>
      <c r="B19" s="11" t="s">
        <v>395</v>
      </c>
      <c r="C19" s="11">
        <v>2641</v>
      </c>
      <c r="D19" s="12" t="s">
        <v>396</v>
      </c>
      <c r="E19" s="11">
        <v>3</v>
      </c>
      <c r="F19" s="11">
        <v>1</v>
      </c>
      <c r="G19" s="11" t="s">
        <v>232</v>
      </c>
      <c r="H19" s="11" t="s">
        <v>289</v>
      </c>
      <c r="I19" s="13">
        <v>42854</v>
      </c>
      <c r="J19" s="13" t="s">
        <v>397</v>
      </c>
      <c r="K19" s="11" t="s">
        <v>398</v>
      </c>
    </row>
    <row r="20" spans="1:13" ht="39.75" customHeight="1">
      <c r="A20" s="10">
        <v>17</v>
      </c>
      <c r="B20" s="38" t="s">
        <v>48</v>
      </c>
      <c r="C20" s="11" t="s">
        <v>399</v>
      </c>
      <c r="D20" s="12" t="s">
        <v>400</v>
      </c>
      <c r="E20" s="11">
        <v>2</v>
      </c>
      <c r="F20" s="11">
        <v>1</v>
      </c>
      <c r="G20" s="11" t="s">
        <v>232</v>
      </c>
      <c r="H20" s="11" t="s">
        <v>289</v>
      </c>
      <c r="I20" s="13">
        <v>42854</v>
      </c>
      <c r="J20" s="11" t="s">
        <v>104</v>
      </c>
      <c r="K20" s="11"/>
    </row>
    <row r="21" spans="1:13" ht="39.75" customHeight="1">
      <c r="A21" s="14">
        <v>18</v>
      </c>
      <c r="B21" s="38" t="s">
        <v>48</v>
      </c>
      <c r="C21" s="15" t="s">
        <v>401</v>
      </c>
      <c r="D21" s="16" t="s">
        <v>402</v>
      </c>
      <c r="E21" s="15">
        <v>2</v>
      </c>
      <c r="F21" s="15">
        <v>1</v>
      </c>
      <c r="G21" s="15" t="s">
        <v>210</v>
      </c>
      <c r="H21" s="11" t="s">
        <v>289</v>
      </c>
      <c r="I21" s="13">
        <v>42854</v>
      </c>
      <c r="J21" s="11" t="s">
        <v>104</v>
      </c>
      <c r="K21" s="15"/>
    </row>
    <row r="22" spans="1:13" ht="39.75" customHeight="1">
      <c r="A22" s="10">
        <v>19</v>
      </c>
      <c r="B22" s="38" t="s">
        <v>48</v>
      </c>
      <c r="C22" s="11" t="s">
        <v>403</v>
      </c>
      <c r="D22" s="12" t="s">
        <v>404</v>
      </c>
      <c r="E22" s="11">
        <v>1</v>
      </c>
      <c r="F22" s="11">
        <v>1</v>
      </c>
      <c r="G22" s="42" t="s">
        <v>21</v>
      </c>
      <c r="H22" s="11" t="s">
        <v>289</v>
      </c>
      <c r="I22" s="13">
        <v>42854</v>
      </c>
      <c r="J22" s="11" t="s">
        <v>104</v>
      </c>
      <c r="K22" s="15"/>
    </row>
    <row r="23" spans="1:13" ht="39.75" customHeight="1">
      <c r="A23" s="74" t="s">
        <v>405</v>
      </c>
      <c r="B23" s="75" t="s">
        <v>48</v>
      </c>
      <c r="C23" s="15" t="s">
        <v>406</v>
      </c>
      <c r="D23" s="16" t="s">
        <v>407</v>
      </c>
      <c r="E23" s="15">
        <v>1</v>
      </c>
      <c r="F23" s="15">
        <v>1</v>
      </c>
      <c r="G23" s="14" t="s">
        <v>232</v>
      </c>
      <c r="H23" s="15" t="s">
        <v>289</v>
      </c>
      <c r="I23" s="17">
        <v>42854</v>
      </c>
      <c r="J23" s="15" t="s">
        <v>104</v>
      </c>
      <c r="K23" s="14"/>
    </row>
    <row r="24" spans="1:13" ht="39.75" customHeight="1">
      <c r="A24" s="74" t="s">
        <v>408</v>
      </c>
      <c r="B24" s="75" t="s">
        <v>48</v>
      </c>
      <c r="C24" s="15" t="s">
        <v>409</v>
      </c>
      <c r="D24" s="16" t="s">
        <v>410</v>
      </c>
      <c r="E24" s="15">
        <v>2</v>
      </c>
      <c r="F24" s="15">
        <v>1</v>
      </c>
      <c r="G24" s="24" t="s">
        <v>21</v>
      </c>
      <c r="H24" s="15" t="s">
        <v>289</v>
      </c>
      <c r="I24" s="17">
        <v>42854</v>
      </c>
      <c r="J24" s="17" t="s">
        <v>104</v>
      </c>
      <c r="K24" s="15"/>
    </row>
    <row r="25" spans="1:13" ht="39.75" customHeight="1">
      <c r="A25" s="74" t="s">
        <v>411</v>
      </c>
      <c r="B25" s="75" t="s">
        <v>48</v>
      </c>
      <c r="C25" s="15" t="s">
        <v>412</v>
      </c>
      <c r="D25" s="16" t="s">
        <v>413</v>
      </c>
      <c r="E25" s="15">
        <v>1</v>
      </c>
      <c r="F25" s="15">
        <v>1</v>
      </c>
      <c r="G25" s="24" t="s">
        <v>21</v>
      </c>
      <c r="H25" s="15" t="s">
        <v>289</v>
      </c>
      <c r="I25" s="17">
        <v>42854</v>
      </c>
      <c r="J25" s="15" t="s">
        <v>104</v>
      </c>
      <c r="K25" s="11"/>
    </row>
    <row r="26" spans="1:13" ht="39.75" customHeight="1">
      <c r="A26" s="11"/>
      <c r="B26" s="11"/>
      <c r="C26" s="11"/>
      <c r="D26" s="12"/>
      <c r="E26" s="11"/>
      <c r="F26" s="11"/>
      <c r="G26" s="42"/>
      <c r="H26" s="11"/>
      <c r="I26" s="13"/>
      <c r="J26" s="11"/>
      <c r="K26" s="11"/>
    </row>
    <row r="27" spans="1:13" ht="39.75" customHeight="1">
      <c r="A27" s="10"/>
      <c r="B27" s="11"/>
      <c r="C27" s="11"/>
      <c r="D27" s="12"/>
      <c r="E27" s="48">
        <f>SUM(E4:E25)</f>
        <v>55</v>
      </c>
      <c r="F27" s="48">
        <f>SUM(F4:F25)</f>
        <v>25</v>
      </c>
      <c r="G27" s="10"/>
      <c r="H27" s="11"/>
      <c r="I27" s="76"/>
      <c r="J27" s="11"/>
      <c r="K27" s="10"/>
    </row>
    <row r="28" spans="1:13" ht="39.75" customHeight="1">
      <c r="A28" s="11"/>
      <c r="B28" s="15"/>
      <c r="C28" s="15"/>
      <c r="D28" s="16"/>
      <c r="E28" s="15"/>
      <c r="F28" s="15"/>
      <c r="G28" s="15"/>
      <c r="H28" s="15"/>
      <c r="I28" s="17"/>
      <c r="J28" s="15"/>
      <c r="K28" s="15"/>
    </row>
    <row r="29" spans="1:13" ht="39.75" customHeight="1">
      <c r="A29" s="11"/>
      <c r="B29" s="11"/>
      <c r="C29" s="11"/>
      <c r="D29" s="12"/>
      <c r="E29" s="48"/>
      <c r="F29" s="48"/>
      <c r="G29" s="11"/>
      <c r="H29" s="11"/>
      <c r="I29" s="13"/>
      <c r="J29" s="11"/>
      <c r="K29" s="11"/>
    </row>
    <row r="30" spans="1:13" ht="39.75" customHeight="1">
      <c r="A30" s="15"/>
      <c r="B30" s="15"/>
      <c r="C30" s="15"/>
      <c r="D30" s="16"/>
      <c r="E30" s="15"/>
      <c r="F30" s="15"/>
      <c r="G30" s="15"/>
      <c r="H30" s="15"/>
      <c r="I30" s="15"/>
      <c r="J30" s="15"/>
      <c r="K30" s="15"/>
    </row>
    <row r="31" spans="1:13" ht="39.75" customHeight="1">
      <c r="A31" s="15"/>
      <c r="B31" s="15"/>
      <c r="C31" s="15"/>
      <c r="D31" s="16"/>
      <c r="E31" s="15"/>
      <c r="F31" s="15"/>
      <c r="G31" s="15"/>
      <c r="H31" s="15"/>
      <c r="I31" s="15"/>
      <c r="J31" s="15"/>
      <c r="K31" s="15"/>
    </row>
    <row r="32" spans="1:13" ht="39.75" customHeight="1">
      <c r="A32" s="15"/>
      <c r="B32" s="15"/>
      <c r="C32" s="15"/>
      <c r="D32" s="16"/>
      <c r="E32" s="15"/>
      <c r="F32" s="15"/>
      <c r="G32" s="15"/>
      <c r="H32" s="15"/>
      <c r="I32" s="15"/>
      <c r="J32" s="15"/>
      <c r="K32" s="15"/>
    </row>
  </sheetData>
  <customSheetViews>
    <customSheetView guid="{78F20EB6-CB58-2649-909D-2749FF99F2B2}" scale="80" topLeftCell="A10">
      <selection activeCell="D27" sqref="D27"/>
    </customSheetView>
    <customSheetView guid="{E74FF04F-1EBE-4751-A4A6-69D8D21AD37E}" scale="80">
      <selection activeCell="K4" sqref="K4"/>
    </customSheetView>
    <customSheetView guid="{0ECCCDD2-B7E5-4624-9BBE-CAB2C4A8AAA9}" scale="80">
      <selection activeCell="K4" sqref="K4"/>
    </customSheetView>
    <customSheetView guid="{15BEF52F-ECFB-4A90-A370-5760C125246A}" scale="80">
      <selection activeCell="K4" sqref="K4"/>
    </customSheetView>
    <customSheetView guid="{888CFDF7-CD24-4381-BD78-5F739B4671B8}" scale="80">
      <selection activeCell="K8" sqref="K8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0" zoomScaleNormal="80" zoomScalePageLayoutView="80" workbookViewId="0">
      <selection activeCell="D28" sqref="D28"/>
    </sheetView>
  </sheetViews>
  <sheetFormatPr baseColWidth="10" defaultColWidth="8.83203125" defaultRowHeight="33" customHeight="1" x14ac:dyDescent="0"/>
  <cols>
    <col min="2" max="2" width="30.33203125" customWidth="1"/>
    <col min="3" max="3" width="33.1640625" customWidth="1"/>
    <col min="4" max="4" width="40.1640625" customWidth="1"/>
    <col min="5" max="5" width="10.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54.6640625" customWidth="1"/>
    <col min="13" max="13" width="18.1640625" customWidth="1"/>
  </cols>
  <sheetData>
    <row r="1" spans="1:15" ht="50.25" customHeight="1" thickBot="1">
      <c r="A1" s="751" t="s">
        <v>135</v>
      </c>
      <c r="B1" s="752"/>
      <c r="C1" s="752"/>
      <c r="D1" s="752"/>
      <c r="E1" s="752"/>
      <c r="F1" s="752"/>
      <c r="G1" s="752" t="s">
        <v>284</v>
      </c>
      <c r="H1" s="752"/>
      <c r="I1" s="752"/>
      <c r="J1" s="753"/>
      <c r="K1" s="754"/>
    </row>
    <row r="2" spans="1:15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39.75" customHeight="1">
      <c r="A3" s="54">
        <v>55</v>
      </c>
      <c r="B3" s="54" t="s">
        <v>285</v>
      </c>
      <c r="C3" s="55"/>
      <c r="D3" s="56"/>
      <c r="E3" s="55"/>
      <c r="F3" s="55"/>
      <c r="G3" s="55"/>
      <c r="H3" s="55"/>
      <c r="I3" s="57"/>
      <c r="J3" s="55"/>
      <c r="K3" s="55"/>
      <c r="M3" s="9" t="s">
        <v>17</v>
      </c>
      <c r="N3" s="9">
        <f>N2-N14</f>
        <v>0</v>
      </c>
      <c r="O3" s="58"/>
    </row>
    <row r="4" spans="1:15" ht="33" customHeight="1">
      <c r="A4" s="49" t="s">
        <v>286</v>
      </c>
      <c r="B4" s="59" t="s">
        <v>254</v>
      </c>
      <c r="C4" s="59" t="s">
        <v>287</v>
      </c>
      <c r="D4" s="16" t="s">
        <v>288</v>
      </c>
      <c r="E4" s="15">
        <v>2</v>
      </c>
      <c r="F4" s="15">
        <v>1</v>
      </c>
      <c r="G4" s="15" t="s">
        <v>30</v>
      </c>
      <c r="H4" s="15" t="s">
        <v>289</v>
      </c>
      <c r="I4" s="17">
        <v>42854</v>
      </c>
      <c r="J4" s="17" t="s">
        <v>290</v>
      </c>
      <c r="K4" s="14"/>
      <c r="M4" t="s">
        <v>23</v>
      </c>
      <c r="N4">
        <f>SUMIFS(E:E,G:G,"CTT")</f>
        <v>29</v>
      </c>
    </row>
    <row r="5" spans="1:15" ht="33" customHeight="1">
      <c r="A5" s="59" t="s">
        <v>291</v>
      </c>
      <c r="B5" s="59" t="s">
        <v>254</v>
      </c>
      <c r="C5" s="59" t="s">
        <v>292</v>
      </c>
      <c r="D5" s="16" t="s">
        <v>288</v>
      </c>
      <c r="E5" s="15">
        <v>2</v>
      </c>
      <c r="F5" s="15">
        <v>1</v>
      </c>
      <c r="G5" s="15" t="s">
        <v>30</v>
      </c>
      <c r="H5" s="15" t="s">
        <v>289</v>
      </c>
      <c r="I5" s="17">
        <v>42854</v>
      </c>
      <c r="J5" s="17" t="s">
        <v>293</v>
      </c>
      <c r="K5" s="14"/>
      <c r="M5" t="s">
        <v>27</v>
      </c>
      <c r="N5">
        <f>SUMIFS(E:E,G:G,"FLU")</f>
        <v>15</v>
      </c>
    </row>
    <row r="6" spans="1:15" ht="33" customHeight="1">
      <c r="A6" s="10">
        <v>3</v>
      </c>
      <c r="B6" s="11" t="s">
        <v>294</v>
      </c>
      <c r="C6" s="11" t="s">
        <v>295</v>
      </c>
      <c r="D6" s="12" t="s">
        <v>296</v>
      </c>
      <c r="E6" s="11">
        <v>2</v>
      </c>
      <c r="F6" s="11">
        <v>1</v>
      </c>
      <c r="G6" s="11" t="s">
        <v>30</v>
      </c>
      <c r="H6" s="11" t="s">
        <v>289</v>
      </c>
      <c r="I6" s="13">
        <v>42854</v>
      </c>
      <c r="J6" s="11" t="s">
        <v>297</v>
      </c>
      <c r="K6" s="42" t="s">
        <v>298</v>
      </c>
      <c r="M6" t="s">
        <v>31</v>
      </c>
      <c r="N6">
        <f>SUMIFS(E:E,G:G,"JCC")</f>
        <v>11</v>
      </c>
    </row>
    <row r="7" spans="1:15" ht="33" customHeight="1">
      <c r="A7" s="60" t="s">
        <v>299</v>
      </c>
      <c r="B7" s="61" t="s">
        <v>300</v>
      </c>
      <c r="C7" s="38" t="s">
        <v>301</v>
      </c>
      <c r="D7" s="12" t="s">
        <v>302</v>
      </c>
      <c r="E7" s="11">
        <v>2</v>
      </c>
      <c r="F7" s="11">
        <v>1</v>
      </c>
      <c r="G7" s="11" t="s">
        <v>21</v>
      </c>
      <c r="H7" s="11" t="s">
        <v>289</v>
      </c>
      <c r="I7" s="13">
        <v>42854</v>
      </c>
      <c r="J7" s="11" t="s">
        <v>303</v>
      </c>
      <c r="K7" s="10"/>
      <c r="M7" t="s">
        <v>35</v>
      </c>
      <c r="N7">
        <f>SUMIFS(E:E,G:G,"EDI")</f>
        <v>0</v>
      </c>
    </row>
    <row r="8" spans="1:15" ht="33" customHeight="1">
      <c r="A8" s="60" t="s">
        <v>304</v>
      </c>
      <c r="B8" s="62" t="s">
        <v>300</v>
      </c>
      <c r="C8" s="14" t="s">
        <v>305</v>
      </c>
      <c r="D8" s="14">
        <v>18602558665</v>
      </c>
      <c r="E8" s="15">
        <v>2</v>
      </c>
      <c r="F8" s="15">
        <v>1</v>
      </c>
      <c r="G8" s="15" t="s">
        <v>21</v>
      </c>
      <c r="H8" s="15" t="s">
        <v>289</v>
      </c>
      <c r="I8" s="63">
        <v>42854</v>
      </c>
      <c r="J8" s="14" t="s">
        <v>306</v>
      </c>
      <c r="K8" s="10"/>
      <c r="M8" t="s">
        <v>38</v>
      </c>
      <c r="N8">
        <f>SUMIFS(E:E,G:G,"par")</f>
        <v>0</v>
      </c>
    </row>
    <row r="9" spans="1:15" ht="33" customHeight="1">
      <c r="A9" s="15">
        <v>6</v>
      </c>
      <c r="B9" s="64" t="s">
        <v>48</v>
      </c>
      <c r="C9" s="64" t="s">
        <v>307</v>
      </c>
      <c r="D9" s="65" t="s">
        <v>308</v>
      </c>
      <c r="E9" s="66">
        <v>3</v>
      </c>
      <c r="F9" s="66">
        <v>1</v>
      </c>
      <c r="G9" s="66" t="s">
        <v>21</v>
      </c>
      <c r="H9" s="66" t="s">
        <v>289</v>
      </c>
      <c r="I9" s="67">
        <v>42854</v>
      </c>
      <c r="J9" s="66" t="s">
        <v>104</v>
      </c>
      <c r="K9" s="68"/>
      <c r="M9" t="s">
        <v>39</v>
      </c>
      <c r="N9">
        <f>SUMIFS(E:E,G:G,"phi")</f>
        <v>0</v>
      </c>
    </row>
    <row r="10" spans="1:15" ht="33" customHeight="1">
      <c r="A10" s="15">
        <v>7</v>
      </c>
      <c r="B10" s="68" t="s">
        <v>48</v>
      </c>
      <c r="C10" s="68" t="s">
        <v>309</v>
      </c>
      <c r="D10" s="68" t="s">
        <v>310</v>
      </c>
      <c r="E10" s="68">
        <v>4</v>
      </c>
      <c r="F10" s="68">
        <v>1</v>
      </c>
      <c r="G10" s="68" t="s">
        <v>21</v>
      </c>
      <c r="H10" s="68" t="s">
        <v>289</v>
      </c>
      <c r="I10" s="17">
        <v>42854</v>
      </c>
      <c r="J10" s="68" t="s">
        <v>104</v>
      </c>
      <c r="K10" s="68"/>
      <c r="M10" t="s">
        <v>40</v>
      </c>
      <c r="N10">
        <f>SUMIFS(E:E,G:G,"BRK")</f>
        <v>0</v>
      </c>
    </row>
    <row r="11" spans="1:15" ht="33" customHeight="1">
      <c r="A11" s="15">
        <v>8</v>
      </c>
      <c r="B11" s="68" t="s">
        <v>48</v>
      </c>
      <c r="C11" s="68" t="s">
        <v>311</v>
      </c>
      <c r="D11" s="68" t="s">
        <v>312</v>
      </c>
      <c r="E11" s="68">
        <v>2</v>
      </c>
      <c r="F11" s="68">
        <v>1</v>
      </c>
      <c r="G11" s="68" t="s">
        <v>21</v>
      </c>
      <c r="H11" s="68" t="s">
        <v>289</v>
      </c>
      <c r="I11" s="17">
        <v>42854</v>
      </c>
      <c r="J11" s="68" t="s">
        <v>104</v>
      </c>
      <c r="K11" s="68"/>
      <c r="M11" s="19" t="s">
        <v>41</v>
      </c>
      <c r="N11" s="19">
        <f>SUMIFS(E:E,G:G,"SPC")</f>
        <v>0</v>
      </c>
    </row>
    <row r="12" spans="1:15" ht="33" customHeight="1">
      <c r="A12" s="15">
        <v>9</v>
      </c>
      <c r="B12" s="68" t="s">
        <v>48</v>
      </c>
      <c r="C12" s="68" t="s">
        <v>313</v>
      </c>
      <c r="D12" s="68" t="s">
        <v>314</v>
      </c>
      <c r="E12" s="68">
        <v>2</v>
      </c>
      <c r="F12" s="68">
        <v>1</v>
      </c>
      <c r="G12" s="68" t="s">
        <v>21</v>
      </c>
      <c r="H12" s="68" t="s">
        <v>289</v>
      </c>
      <c r="I12" s="13">
        <v>42854</v>
      </c>
      <c r="J12" s="68" t="s">
        <v>104</v>
      </c>
      <c r="K12" s="68"/>
      <c r="M12" s="20" t="s">
        <v>43</v>
      </c>
      <c r="N12" s="20">
        <f>SUMIFS(E:E,G:G,"H")</f>
        <v>0</v>
      </c>
    </row>
    <row r="13" spans="1:15" ht="33" customHeight="1">
      <c r="A13" s="15">
        <v>10</v>
      </c>
      <c r="B13" s="68" t="s">
        <v>48</v>
      </c>
      <c r="C13" s="68" t="s">
        <v>315</v>
      </c>
      <c r="D13" s="68" t="s">
        <v>316</v>
      </c>
      <c r="E13" s="68">
        <v>4</v>
      </c>
      <c r="F13" s="68">
        <v>1</v>
      </c>
      <c r="G13" s="68" t="s">
        <v>21</v>
      </c>
      <c r="H13" s="68" t="s">
        <v>289</v>
      </c>
      <c r="I13" s="13">
        <v>42854</v>
      </c>
      <c r="J13" s="68" t="s">
        <v>104</v>
      </c>
      <c r="K13" s="66"/>
      <c r="M13" s="20"/>
      <c r="N13" s="20"/>
    </row>
    <row r="14" spans="1:15" ht="33" customHeight="1">
      <c r="A14" s="15">
        <v>11</v>
      </c>
      <c r="B14" s="15" t="s">
        <v>48</v>
      </c>
      <c r="C14" s="15" t="s">
        <v>317</v>
      </c>
      <c r="D14" s="16" t="s">
        <v>318</v>
      </c>
      <c r="E14" s="15">
        <v>6</v>
      </c>
      <c r="F14" s="15">
        <v>2</v>
      </c>
      <c r="G14" s="14" t="s">
        <v>227</v>
      </c>
      <c r="H14" s="15" t="s">
        <v>289</v>
      </c>
      <c r="I14" s="17">
        <v>42854</v>
      </c>
      <c r="J14" s="15" t="s">
        <v>104</v>
      </c>
      <c r="K14" s="14"/>
      <c r="M14" s="21" t="s">
        <v>51</v>
      </c>
      <c r="N14" s="21">
        <f>SUM(M4:N12)</f>
        <v>55</v>
      </c>
    </row>
    <row r="15" spans="1:15" ht="33" customHeight="1">
      <c r="A15" s="69" t="s">
        <v>319</v>
      </c>
      <c r="B15" s="69" t="s">
        <v>82</v>
      </c>
      <c r="C15" s="69" t="s">
        <v>320</v>
      </c>
      <c r="D15" s="16" t="s">
        <v>321</v>
      </c>
      <c r="E15" s="15">
        <v>2</v>
      </c>
      <c r="F15" s="15">
        <v>2</v>
      </c>
      <c r="G15" s="15" t="s">
        <v>30</v>
      </c>
      <c r="H15" s="11" t="s">
        <v>289</v>
      </c>
      <c r="I15" s="13">
        <v>42854</v>
      </c>
      <c r="J15" s="15" t="s">
        <v>322</v>
      </c>
      <c r="K15" s="14"/>
    </row>
    <row r="16" spans="1:15" ht="33" customHeight="1">
      <c r="A16" s="70" t="s">
        <v>323</v>
      </c>
      <c r="B16" s="69" t="s">
        <v>82</v>
      </c>
      <c r="C16" s="69" t="s">
        <v>320</v>
      </c>
      <c r="D16" s="16" t="s">
        <v>321</v>
      </c>
      <c r="E16" s="11">
        <v>2</v>
      </c>
      <c r="F16" s="11">
        <v>0</v>
      </c>
      <c r="G16" s="11" t="s">
        <v>21</v>
      </c>
      <c r="H16" s="11" t="s">
        <v>289</v>
      </c>
      <c r="I16" s="13">
        <v>42854</v>
      </c>
      <c r="J16" s="11"/>
      <c r="K16" s="10"/>
      <c r="M16" t="s">
        <v>324</v>
      </c>
    </row>
    <row r="17" spans="1:13" ht="33" customHeight="1">
      <c r="A17" s="70" t="s">
        <v>325</v>
      </c>
      <c r="B17" s="69" t="s">
        <v>82</v>
      </c>
      <c r="C17" s="69" t="s">
        <v>320</v>
      </c>
      <c r="D17" s="16" t="s">
        <v>321</v>
      </c>
      <c r="E17" s="11">
        <v>4</v>
      </c>
      <c r="F17" s="11">
        <v>0</v>
      </c>
      <c r="G17" s="11" t="s">
        <v>227</v>
      </c>
      <c r="H17" s="11"/>
      <c r="I17" s="13"/>
      <c r="J17" s="11"/>
      <c r="K17" s="10"/>
      <c r="M17" t="s">
        <v>326</v>
      </c>
    </row>
    <row r="18" spans="1:13" ht="33" customHeight="1">
      <c r="A18" s="14">
        <v>13</v>
      </c>
      <c r="B18" s="11" t="s">
        <v>48</v>
      </c>
      <c r="C18" s="11" t="s">
        <v>327</v>
      </c>
      <c r="D18" s="39" t="s">
        <v>328</v>
      </c>
      <c r="E18" s="11">
        <v>2</v>
      </c>
      <c r="F18" s="11">
        <v>1</v>
      </c>
      <c r="G18" s="51" t="s">
        <v>21</v>
      </c>
      <c r="H18" s="11" t="s">
        <v>289</v>
      </c>
      <c r="I18" s="13">
        <v>42854</v>
      </c>
      <c r="J18" s="45" t="s">
        <v>104</v>
      </c>
    </row>
    <row r="19" spans="1:13" ht="33" customHeight="1">
      <c r="A19" s="15">
        <v>14</v>
      </c>
      <c r="B19" s="15" t="s">
        <v>246</v>
      </c>
      <c r="C19" s="15" t="s">
        <v>329</v>
      </c>
      <c r="D19" s="16" t="s">
        <v>330</v>
      </c>
      <c r="E19" s="15">
        <v>2</v>
      </c>
      <c r="F19" s="15">
        <v>1</v>
      </c>
      <c r="G19" s="14" t="s">
        <v>21</v>
      </c>
      <c r="H19" s="15" t="s">
        <v>289</v>
      </c>
      <c r="I19" s="17">
        <v>42854</v>
      </c>
      <c r="J19" s="15" t="s">
        <v>331</v>
      </c>
      <c r="K19" s="14"/>
    </row>
    <row r="20" spans="1:13" ht="33" customHeight="1">
      <c r="A20" s="14">
        <v>15</v>
      </c>
      <c r="B20" s="15" t="s">
        <v>48</v>
      </c>
      <c r="C20" s="15" t="s">
        <v>332</v>
      </c>
      <c r="D20" s="16" t="s">
        <v>333</v>
      </c>
      <c r="E20" s="15">
        <v>2</v>
      </c>
      <c r="F20" s="15">
        <v>1</v>
      </c>
      <c r="G20" s="15" t="s">
        <v>21</v>
      </c>
      <c r="H20" s="15" t="s">
        <v>289</v>
      </c>
      <c r="I20" s="17">
        <v>42854</v>
      </c>
      <c r="J20" s="15" t="s">
        <v>104</v>
      </c>
      <c r="K20" s="15"/>
    </row>
    <row r="21" spans="1:13" ht="33" customHeight="1">
      <c r="A21" s="15">
        <v>16</v>
      </c>
      <c r="B21" s="15" t="s">
        <v>246</v>
      </c>
      <c r="C21" s="15" t="s">
        <v>334</v>
      </c>
      <c r="D21" s="16" t="s">
        <v>335</v>
      </c>
      <c r="E21" s="15">
        <v>3</v>
      </c>
      <c r="F21" s="15">
        <v>1</v>
      </c>
      <c r="G21" s="15" t="s">
        <v>30</v>
      </c>
      <c r="H21" s="15" t="s">
        <v>289</v>
      </c>
      <c r="I21" s="17">
        <v>42854</v>
      </c>
      <c r="J21" s="15" t="s">
        <v>336</v>
      </c>
      <c r="K21" s="15"/>
    </row>
    <row r="22" spans="1:13" ht="33" customHeight="1">
      <c r="A22" s="14">
        <v>17</v>
      </c>
      <c r="B22" s="11" t="s">
        <v>246</v>
      </c>
      <c r="C22" s="11" t="s">
        <v>337</v>
      </c>
      <c r="D22" s="12" t="s">
        <v>338</v>
      </c>
      <c r="E22" s="11">
        <v>2</v>
      </c>
      <c r="F22" s="11">
        <v>1</v>
      </c>
      <c r="G22" s="11" t="s">
        <v>21</v>
      </c>
      <c r="H22" s="11" t="s">
        <v>289</v>
      </c>
      <c r="I22" s="13">
        <v>42854</v>
      </c>
      <c r="J22" s="13" t="s">
        <v>339</v>
      </c>
      <c r="K22" s="11"/>
    </row>
    <row r="23" spans="1:13" ht="33" customHeight="1">
      <c r="A23" s="15">
        <v>18</v>
      </c>
      <c r="B23" s="11" t="s">
        <v>48</v>
      </c>
      <c r="C23" s="11" t="s">
        <v>340</v>
      </c>
      <c r="D23" s="12" t="s">
        <v>341</v>
      </c>
      <c r="E23" s="11">
        <v>1</v>
      </c>
      <c r="F23" s="11">
        <v>1</v>
      </c>
      <c r="G23" s="11" t="s">
        <v>227</v>
      </c>
      <c r="H23" s="11" t="s">
        <v>289</v>
      </c>
      <c r="I23" s="13">
        <v>42854</v>
      </c>
      <c r="J23" s="13" t="s">
        <v>104</v>
      </c>
      <c r="K23" s="11"/>
    </row>
    <row r="24" spans="1:13" ht="33" customHeight="1">
      <c r="A24" s="14">
        <v>19</v>
      </c>
      <c r="B24" s="11" t="s">
        <v>48</v>
      </c>
      <c r="C24" s="11" t="s">
        <v>342</v>
      </c>
      <c r="D24" s="12" t="s">
        <v>343</v>
      </c>
      <c r="E24" s="11">
        <v>3</v>
      </c>
      <c r="F24" s="11">
        <v>1</v>
      </c>
      <c r="G24" s="11" t="s">
        <v>30</v>
      </c>
      <c r="H24" s="11" t="s">
        <v>289</v>
      </c>
      <c r="I24" s="13">
        <v>42854</v>
      </c>
      <c r="J24" s="11" t="s">
        <v>104</v>
      </c>
      <c r="K24" s="11"/>
    </row>
    <row r="25" spans="1:13" ht="33" customHeight="1">
      <c r="A25" s="15">
        <v>20</v>
      </c>
      <c r="B25" s="11" t="s">
        <v>344</v>
      </c>
      <c r="C25" s="11">
        <v>27559</v>
      </c>
      <c r="D25" s="12" t="s">
        <v>345</v>
      </c>
      <c r="E25" s="11">
        <v>1</v>
      </c>
      <c r="F25" s="11">
        <v>1</v>
      </c>
      <c r="G25" s="11" t="s">
        <v>30</v>
      </c>
      <c r="H25" s="11" t="s">
        <v>289</v>
      </c>
      <c r="I25" s="13">
        <v>42854</v>
      </c>
      <c r="J25" s="11" t="s">
        <v>346</v>
      </c>
      <c r="K25" s="11" t="s">
        <v>347</v>
      </c>
    </row>
    <row r="26" spans="1:13" ht="33" customHeight="1">
      <c r="A26" s="11"/>
      <c r="B26" s="15"/>
      <c r="C26" s="15"/>
      <c r="D26" s="16"/>
      <c r="E26" s="15"/>
      <c r="F26" s="15"/>
      <c r="G26" s="15"/>
      <c r="H26" s="15"/>
      <c r="I26" s="17"/>
      <c r="J26" s="15"/>
      <c r="K26" s="15"/>
    </row>
    <row r="27" spans="1:13" ht="33" customHeight="1">
      <c r="A27" s="11"/>
      <c r="B27" s="15"/>
      <c r="C27" s="15"/>
      <c r="D27" s="16"/>
      <c r="E27" s="15"/>
      <c r="F27" s="15"/>
      <c r="G27" s="15"/>
      <c r="H27" s="15"/>
      <c r="I27" s="17"/>
      <c r="J27" s="15"/>
      <c r="K27" s="15"/>
    </row>
    <row r="28" spans="1:13" ht="33" customHeight="1">
      <c r="A28" s="10"/>
      <c r="B28" s="11"/>
      <c r="C28" s="11"/>
      <c r="D28" s="12"/>
      <c r="E28" s="48">
        <f>SUM(E4:E27)</f>
        <v>55</v>
      </c>
      <c r="F28" s="48">
        <f>SUM(F4:F27)</f>
        <v>22</v>
      </c>
      <c r="G28" s="10"/>
      <c r="H28" s="11"/>
      <c r="I28" s="13"/>
      <c r="J28" s="11"/>
      <c r="K28" s="10"/>
    </row>
    <row r="29" spans="1:13" ht="33" customHeight="1">
      <c r="A29" s="14"/>
      <c r="B29" s="15"/>
      <c r="C29" s="15"/>
      <c r="D29" s="16"/>
      <c r="E29" s="15"/>
      <c r="F29" s="15"/>
      <c r="G29" s="14"/>
      <c r="H29" s="15"/>
      <c r="I29" s="15"/>
      <c r="J29" s="15"/>
      <c r="K29" s="14"/>
    </row>
    <row r="30" spans="1:13" ht="33" customHeight="1">
      <c r="A30" s="14"/>
      <c r="B30" s="15"/>
      <c r="C30" s="15"/>
      <c r="D30" s="16"/>
      <c r="E30" s="15"/>
      <c r="F30" s="15"/>
      <c r="G30" s="14"/>
      <c r="H30" s="15"/>
      <c r="I30" s="15"/>
      <c r="J30" s="15"/>
      <c r="K30" s="14"/>
    </row>
    <row r="31" spans="1:13" ht="33" customHeight="1">
      <c r="A31" s="14"/>
      <c r="B31" s="15"/>
      <c r="C31" s="15"/>
      <c r="D31" s="16"/>
      <c r="E31" s="15"/>
      <c r="F31" s="15"/>
      <c r="G31" s="14"/>
      <c r="H31" s="15"/>
      <c r="I31" s="15"/>
      <c r="J31" s="15"/>
      <c r="K31" s="14"/>
    </row>
  </sheetData>
  <customSheetViews>
    <customSheetView guid="{78F20EB6-CB58-2649-909D-2749FF99F2B2}" scale="80">
      <selection activeCell="D28" sqref="D28"/>
      <pageSetup paperSize="9" scale="26" orientation="portrait"/>
    </customSheetView>
    <customSheetView guid="{E74FF04F-1EBE-4751-A4A6-69D8D21AD37E}" scale="80" topLeftCell="A7">
      <selection activeCell="D28" sqref="D28"/>
      <pageSetup paperSize="9" scale="26" orientation="portrait"/>
    </customSheetView>
    <customSheetView guid="{0ECCCDD2-B7E5-4624-9BBE-CAB2C4A8AAA9}" scale="80" showPageBreaks="1" printArea="1" topLeftCell="A7">
      <selection activeCell="D28" sqref="D28"/>
      <pageSetup paperSize="9" scale="26" orientation="portrait"/>
    </customSheetView>
    <customSheetView guid="{15BEF52F-ECFB-4A90-A370-5760C125246A}" scale="80" topLeftCell="A7">
      <selection activeCell="D28" sqref="D28"/>
      <pageSetup paperSize="9" scale="26" orientation="portrait"/>
    </customSheetView>
    <customSheetView guid="{888CFDF7-CD24-4381-BD78-5F739B4671B8}" scale="80" topLeftCell="A7">
      <selection activeCell="D28" sqref="D28"/>
      <pageSetup paperSize="9" scale="26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paperSize="9" scale="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60" zoomScaleNormal="80" zoomScalePageLayoutView="80" workbookViewId="0">
      <selection activeCell="I23" sqref="I23"/>
    </sheetView>
  </sheetViews>
  <sheetFormatPr baseColWidth="10" defaultColWidth="8.83203125" defaultRowHeight="44.25" customHeight="1" x14ac:dyDescent="0"/>
  <cols>
    <col min="1" max="1" width="13.6640625" customWidth="1"/>
    <col min="2" max="2" width="32.83203125" customWidth="1"/>
    <col min="3" max="3" width="35.1640625" customWidth="1"/>
    <col min="4" max="4" width="45.33203125" customWidth="1"/>
    <col min="5" max="5" width="12.5" customWidth="1"/>
    <col min="6" max="6" width="10.33203125" customWidth="1"/>
    <col min="7" max="7" width="17.5" customWidth="1"/>
    <col min="8" max="8" width="14.33203125" customWidth="1"/>
    <col min="9" max="9" width="16" customWidth="1"/>
    <col min="10" max="10" width="15.1640625" customWidth="1"/>
    <col min="11" max="11" width="69.1640625" customWidth="1"/>
    <col min="13" max="13" width="18.1640625" customWidth="1"/>
  </cols>
  <sheetData>
    <row r="1" spans="1:14" ht="44.25" customHeight="1" thickBot="1">
      <c r="A1" s="755" t="s">
        <v>135</v>
      </c>
      <c r="B1" s="756"/>
      <c r="C1" s="756"/>
      <c r="D1" s="756"/>
      <c r="E1" s="756"/>
      <c r="F1" s="756"/>
      <c r="G1" s="756" t="s">
        <v>136</v>
      </c>
      <c r="H1" s="756"/>
      <c r="I1" s="756"/>
      <c r="J1" s="757"/>
      <c r="K1" s="758"/>
    </row>
    <row r="2" spans="1:14" ht="33.75" customHeight="1" thickBot="1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6" t="s">
        <v>12</v>
      </c>
      <c r="M2" s="5" t="s">
        <v>13</v>
      </c>
      <c r="N2" s="5">
        <v>60</v>
      </c>
    </row>
    <row r="3" spans="1:14" ht="42" customHeight="1">
      <c r="A3" s="6">
        <v>60</v>
      </c>
      <c r="B3" s="6" t="s">
        <v>224</v>
      </c>
      <c r="C3" s="37"/>
      <c r="D3" s="7"/>
      <c r="E3" s="6"/>
      <c r="F3" s="6"/>
      <c r="G3" s="6"/>
      <c r="H3" s="6"/>
      <c r="I3" s="8"/>
      <c r="J3" s="6"/>
      <c r="K3" s="6"/>
      <c r="M3" s="9" t="s">
        <v>17</v>
      </c>
      <c r="N3" s="9">
        <f>N2-N14</f>
        <v>2</v>
      </c>
    </row>
    <row r="4" spans="1:14" ht="44.25" customHeight="1">
      <c r="A4" s="14">
        <v>1</v>
      </c>
      <c r="B4" s="15" t="s">
        <v>48</v>
      </c>
      <c r="C4" s="15" t="s">
        <v>225</v>
      </c>
      <c r="D4" s="16" t="s">
        <v>226</v>
      </c>
      <c r="E4" s="15">
        <v>3</v>
      </c>
      <c r="F4" s="15">
        <v>1</v>
      </c>
      <c r="G4" s="14" t="s">
        <v>227</v>
      </c>
      <c r="H4" s="15" t="s">
        <v>141</v>
      </c>
      <c r="I4" s="17">
        <v>42854</v>
      </c>
      <c r="J4" s="11" t="s">
        <v>104</v>
      </c>
      <c r="K4" s="10"/>
      <c r="M4" t="s">
        <v>23</v>
      </c>
      <c r="N4">
        <f>SUMIFS(E:E,G:G,"CTT")</f>
        <v>19</v>
      </c>
    </row>
    <row r="5" spans="1:14" ht="44.25" customHeight="1">
      <c r="A5" s="10">
        <v>2</v>
      </c>
      <c r="B5" s="15" t="s">
        <v>48</v>
      </c>
      <c r="C5" s="15" t="s">
        <v>228</v>
      </c>
      <c r="D5" s="16" t="s">
        <v>229</v>
      </c>
      <c r="E5" s="15">
        <v>3</v>
      </c>
      <c r="F5" s="15">
        <v>1</v>
      </c>
      <c r="G5" s="15" t="s">
        <v>227</v>
      </c>
      <c r="H5" s="15" t="s">
        <v>141</v>
      </c>
      <c r="I5" s="17">
        <v>42854</v>
      </c>
      <c r="J5" s="17" t="s">
        <v>104</v>
      </c>
      <c r="K5" s="15"/>
      <c r="M5" t="s">
        <v>27</v>
      </c>
      <c r="N5">
        <f>SUMIFS(E:E,G:G,"FLU")</f>
        <v>0</v>
      </c>
    </row>
    <row r="6" spans="1:14" ht="44.25" customHeight="1">
      <c r="A6" s="14">
        <v>3</v>
      </c>
      <c r="B6" s="15" t="s">
        <v>48</v>
      </c>
      <c r="C6" s="15" t="s">
        <v>230</v>
      </c>
      <c r="D6" s="16" t="s">
        <v>231</v>
      </c>
      <c r="E6" s="15">
        <v>4</v>
      </c>
      <c r="F6" s="15">
        <v>1</v>
      </c>
      <c r="G6" s="15" t="s">
        <v>232</v>
      </c>
      <c r="H6" s="15" t="s">
        <v>141</v>
      </c>
      <c r="I6" s="17">
        <v>42854</v>
      </c>
      <c r="J6" s="17" t="s">
        <v>104</v>
      </c>
      <c r="K6" s="14"/>
      <c r="M6" t="s">
        <v>31</v>
      </c>
      <c r="N6">
        <f>SUMIFS(E:E,G:G,"JCC")</f>
        <v>25</v>
      </c>
    </row>
    <row r="7" spans="1:14" ht="44.25" customHeight="1">
      <c r="A7" s="10">
        <v>4</v>
      </c>
      <c r="B7" s="11" t="s">
        <v>82</v>
      </c>
      <c r="C7" s="11" t="s">
        <v>233</v>
      </c>
      <c r="D7" s="12" t="s">
        <v>234</v>
      </c>
      <c r="E7" s="11">
        <v>5</v>
      </c>
      <c r="F7" s="11">
        <v>2</v>
      </c>
      <c r="G7" s="11" t="s">
        <v>227</v>
      </c>
      <c r="H7" s="11" t="s">
        <v>141</v>
      </c>
      <c r="I7" s="13">
        <v>42854</v>
      </c>
      <c r="J7" s="50" t="s">
        <v>235</v>
      </c>
      <c r="K7" s="13" t="s">
        <v>236</v>
      </c>
      <c r="M7" t="s">
        <v>35</v>
      </c>
      <c r="N7">
        <f>SUMIFS(E:E,G:G,"EDI")</f>
        <v>11</v>
      </c>
    </row>
    <row r="8" spans="1:14" ht="44.25" customHeight="1">
      <c r="A8" s="14">
        <v>5</v>
      </c>
      <c r="B8" s="15" t="s">
        <v>48</v>
      </c>
      <c r="C8" s="15" t="s">
        <v>237</v>
      </c>
      <c r="D8" s="16" t="s">
        <v>238</v>
      </c>
      <c r="E8" s="15">
        <v>3</v>
      </c>
      <c r="F8" s="15">
        <v>1</v>
      </c>
      <c r="G8" s="14" t="s">
        <v>227</v>
      </c>
      <c r="H8" s="15" t="s">
        <v>141</v>
      </c>
      <c r="I8" s="17">
        <v>42854</v>
      </c>
      <c r="J8" s="17" t="s">
        <v>104</v>
      </c>
      <c r="K8" s="14"/>
      <c r="M8" t="s">
        <v>38</v>
      </c>
      <c r="N8">
        <f>SUMIFS(E:E,G:G,"par")</f>
        <v>0</v>
      </c>
    </row>
    <row r="9" spans="1:14" ht="44.25" customHeight="1">
      <c r="A9" s="10">
        <v>6</v>
      </c>
      <c r="B9" s="15" t="s">
        <v>82</v>
      </c>
      <c r="C9" s="15" t="s">
        <v>239</v>
      </c>
      <c r="D9" s="16" t="s">
        <v>240</v>
      </c>
      <c r="E9" s="15">
        <v>3</v>
      </c>
      <c r="F9" s="15">
        <v>1</v>
      </c>
      <c r="G9" s="14" t="s">
        <v>232</v>
      </c>
      <c r="H9" s="15" t="s">
        <v>141</v>
      </c>
      <c r="I9" s="17">
        <v>42854</v>
      </c>
      <c r="J9" s="15" t="s">
        <v>241</v>
      </c>
      <c r="K9" s="14"/>
      <c r="M9" t="s">
        <v>39</v>
      </c>
      <c r="N9">
        <f>SUMIFS(E:E,G:G,"phi")</f>
        <v>0</v>
      </c>
    </row>
    <row r="10" spans="1:14" ht="44.25" customHeight="1">
      <c r="A10" s="14">
        <v>7</v>
      </c>
      <c r="B10" s="11" t="s">
        <v>48</v>
      </c>
      <c r="C10" s="11" t="s">
        <v>242</v>
      </c>
      <c r="D10" s="12" t="s">
        <v>243</v>
      </c>
      <c r="E10" s="11">
        <v>4</v>
      </c>
      <c r="F10" s="11">
        <v>1</v>
      </c>
      <c r="G10" s="11" t="s">
        <v>232</v>
      </c>
      <c r="H10" s="11" t="s">
        <v>141</v>
      </c>
      <c r="I10" s="13">
        <v>42854</v>
      </c>
      <c r="J10" s="11" t="s">
        <v>104</v>
      </c>
      <c r="K10" s="42"/>
      <c r="M10" t="s">
        <v>40</v>
      </c>
      <c r="N10">
        <f>SUMIFS(E:E,G:G,"BRK")</f>
        <v>3</v>
      </c>
    </row>
    <row r="11" spans="1:14" ht="44.25" customHeight="1">
      <c r="A11" s="10">
        <v>8</v>
      </c>
      <c r="B11" s="11" t="s">
        <v>48</v>
      </c>
      <c r="C11" s="11" t="s">
        <v>244</v>
      </c>
      <c r="D11" s="12" t="s">
        <v>245</v>
      </c>
      <c r="E11" s="11">
        <v>2</v>
      </c>
      <c r="F11" s="11">
        <v>1</v>
      </c>
      <c r="G11" s="11" t="s">
        <v>227</v>
      </c>
      <c r="H11" s="11" t="s">
        <v>141</v>
      </c>
      <c r="I11" s="13">
        <v>42854</v>
      </c>
      <c r="J11" s="11" t="s">
        <v>104</v>
      </c>
      <c r="K11" s="10"/>
      <c r="M11" s="19" t="s">
        <v>41</v>
      </c>
      <c r="N11" s="19">
        <f>SUMIFS(E:E,G:G,"SPC")</f>
        <v>0</v>
      </c>
    </row>
    <row r="12" spans="1:14" ht="44.25" customHeight="1">
      <c r="A12" s="14">
        <v>9</v>
      </c>
      <c r="B12" s="15" t="s">
        <v>246</v>
      </c>
      <c r="C12" s="26" t="s">
        <v>247</v>
      </c>
      <c r="D12" s="16" t="s">
        <v>248</v>
      </c>
      <c r="E12" s="15">
        <v>6</v>
      </c>
      <c r="F12" s="15">
        <v>2</v>
      </c>
      <c r="G12" s="15" t="s">
        <v>227</v>
      </c>
      <c r="H12" s="15" t="s">
        <v>141</v>
      </c>
      <c r="I12" s="17">
        <v>42854</v>
      </c>
      <c r="J12" s="15" t="s">
        <v>249</v>
      </c>
      <c r="K12" s="14"/>
      <c r="M12" s="20" t="s">
        <v>43</v>
      </c>
      <c r="N12" s="20">
        <f>SUMIFS(E:E,G:G,"H")</f>
        <v>0</v>
      </c>
    </row>
    <row r="13" spans="1:14" ht="44.25" customHeight="1">
      <c r="A13" s="10">
        <v>10</v>
      </c>
      <c r="B13" s="11" t="s">
        <v>189</v>
      </c>
      <c r="C13" s="11" t="s">
        <v>250</v>
      </c>
      <c r="D13" s="12" t="s">
        <v>251</v>
      </c>
      <c r="E13" s="11">
        <v>2</v>
      </c>
      <c r="F13" s="11">
        <v>1</v>
      </c>
      <c r="G13" s="11" t="s">
        <v>21</v>
      </c>
      <c r="H13" s="11" t="s">
        <v>141</v>
      </c>
      <c r="I13" s="13">
        <v>42854</v>
      </c>
      <c r="J13" s="11" t="s">
        <v>252</v>
      </c>
      <c r="K13" s="10" t="s">
        <v>253</v>
      </c>
      <c r="M13" s="20"/>
      <c r="N13" s="20"/>
    </row>
    <row r="14" spans="1:14" ht="44.25" customHeight="1">
      <c r="A14" s="14">
        <v>11</v>
      </c>
      <c r="B14" s="15" t="s">
        <v>254</v>
      </c>
      <c r="C14" s="15" t="s">
        <v>255</v>
      </c>
      <c r="D14" s="16" t="s">
        <v>256</v>
      </c>
      <c r="E14" s="15">
        <v>4</v>
      </c>
      <c r="F14" s="15">
        <v>1</v>
      </c>
      <c r="G14" s="15" t="s">
        <v>21</v>
      </c>
      <c r="H14" s="11" t="s">
        <v>141</v>
      </c>
      <c r="I14" s="13">
        <v>42854</v>
      </c>
      <c r="J14" s="15" t="s">
        <v>257</v>
      </c>
      <c r="K14" s="14"/>
      <c r="M14" s="21" t="s">
        <v>51</v>
      </c>
      <c r="N14" s="21">
        <f>SUM(M4:N12)</f>
        <v>58</v>
      </c>
    </row>
    <row r="15" spans="1:14" ht="44.25" customHeight="1">
      <c r="A15" s="10">
        <v>12</v>
      </c>
      <c r="B15" s="11" t="s">
        <v>189</v>
      </c>
      <c r="C15" s="38" t="s">
        <v>190</v>
      </c>
      <c r="D15" s="12" t="s">
        <v>191</v>
      </c>
      <c r="E15" s="11">
        <v>2</v>
      </c>
      <c r="F15" s="11">
        <v>1</v>
      </c>
      <c r="G15" s="11" t="s">
        <v>21</v>
      </c>
      <c r="H15" s="11" t="s">
        <v>141</v>
      </c>
      <c r="I15" s="13">
        <v>42854</v>
      </c>
      <c r="J15" s="11" t="s">
        <v>192</v>
      </c>
      <c r="K15" s="42"/>
    </row>
    <row r="16" spans="1:14" ht="44.25" customHeight="1">
      <c r="A16" s="14">
        <v>13</v>
      </c>
      <c r="B16" s="11" t="s">
        <v>82</v>
      </c>
      <c r="C16" s="11" t="s">
        <v>258</v>
      </c>
      <c r="D16" s="12" t="s">
        <v>259</v>
      </c>
      <c r="E16" s="11">
        <v>2</v>
      </c>
      <c r="F16" s="11">
        <v>1</v>
      </c>
      <c r="G16" s="11" t="s">
        <v>227</v>
      </c>
      <c r="H16" s="11" t="s">
        <v>141</v>
      </c>
      <c r="I16" s="13">
        <v>42854</v>
      </c>
      <c r="J16" s="11" t="s">
        <v>260</v>
      </c>
      <c r="K16" s="51" t="s">
        <v>261</v>
      </c>
      <c r="M16" t="s">
        <v>185</v>
      </c>
    </row>
    <row r="17" spans="1:13" ht="44.25" customHeight="1">
      <c r="A17" s="10">
        <v>14</v>
      </c>
      <c r="B17" s="11" t="s">
        <v>262</v>
      </c>
      <c r="C17" s="11" t="s">
        <v>263</v>
      </c>
      <c r="D17" s="12" t="s">
        <v>264</v>
      </c>
      <c r="E17" s="11">
        <v>1</v>
      </c>
      <c r="F17" s="11">
        <v>1</v>
      </c>
      <c r="G17" s="11" t="s">
        <v>21</v>
      </c>
      <c r="H17" s="11" t="s">
        <v>141</v>
      </c>
      <c r="I17" s="13">
        <v>42854</v>
      </c>
      <c r="J17" s="11" t="s">
        <v>265</v>
      </c>
      <c r="K17" s="52"/>
      <c r="M17" t="s">
        <v>188</v>
      </c>
    </row>
    <row r="18" spans="1:13" ht="44.25" customHeight="1">
      <c r="A18" s="14">
        <v>15</v>
      </c>
      <c r="B18" s="15" t="s">
        <v>266</v>
      </c>
      <c r="C18" s="15" t="s">
        <v>267</v>
      </c>
      <c r="D18" s="16" t="s">
        <v>268</v>
      </c>
      <c r="E18" s="15">
        <v>3</v>
      </c>
      <c r="F18" s="15">
        <v>1</v>
      </c>
      <c r="G18" s="15" t="s">
        <v>26</v>
      </c>
      <c r="H18" s="15" t="s">
        <v>141</v>
      </c>
      <c r="I18" s="17">
        <v>42854</v>
      </c>
      <c r="J18" s="15" t="s">
        <v>269</v>
      </c>
      <c r="K18" s="24" t="s">
        <v>270</v>
      </c>
    </row>
    <row r="19" spans="1:13" ht="44.25" customHeight="1">
      <c r="A19" s="10">
        <v>16</v>
      </c>
      <c r="B19" s="11" t="s">
        <v>82</v>
      </c>
      <c r="C19" s="11" t="s">
        <v>271</v>
      </c>
      <c r="D19" s="12" t="s">
        <v>272</v>
      </c>
      <c r="E19" s="11">
        <v>1</v>
      </c>
      <c r="F19" s="11">
        <v>1</v>
      </c>
      <c r="G19" s="11" t="s">
        <v>227</v>
      </c>
      <c r="H19" s="11" t="s">
        <v>141</v>
      </c>
      <c r="I19" s="13">
        <v>42854</v>
      </c>
      <c r="J19" s="11" t="s">
        <v>273</v>
      </c>
      <c r="K19" s="42"/>
    </row>
    <row r="20" spans="1:13" ht="44.25" customHeight="1">
      <c r="A20" s="14">
        <v>17</v>
      </c>
      <c r="B20" s="11" t="s">
        <v>82</v>
      </c>
      <c r="C20" s="11" t="s">
        <v>274</v>
      </c>
      <c r="D20" s="12" t="s">
        <v>275</v>
      </c>
      <c r="E20" s="11">
        <v>6</v>
      </c>
      <c r="F20" s="11">
        <v>2</v>
      </c>
      <c r="G20" s="11" t="s">
        <v>21</v>
      </c>
      <c r="H20" s="11" t="s">
        <v>141</v>
      </c>
      <c r="I20" s="13">
        <v>42854</v>
      </c>
      <c r="J20" s="11" t="s">
        <v>276</v>
      </c>
      <c r="K20" s="42"/>
    </row>
    <row r="21" spans="1:13" ht="44.25" customHeight="1">
      <c r="A21" s="10">
        <v>18</v>
      </c>
      <c r="B21" s="15" t="s">
        <v>48</v>
      </c>
      <c r="C21" s="15" t="s">
        <v>277</v>
      </c>
      <c r="D21" s="16" t="s">
        <v>278</v>
      </c>
      <c r="E21" s="15">
        <v>3</v>
      </c>
      <c r="F21" s="15">
        <v>1</v>
      </c>
      <c r="G21" s="40" t="s">
        <v>21</v>
      </c>
      <c r="H21" s="15" t="s">
        <v>141</v>
      </c>
      <c r="I21" s="17">
        <v>42854</v>
      </c>
      <c r="J21" s="15" t="s">
        <v>104</v>
      </c>
      <c r="K21" s="14"/>
    </row>
    <row r="22" spans="1:13" ht="44.25" customHeight="1">
      <c r="A22" s="10">
        <v>19</v>
      </c>
      <c r="B22" s="11" t="s">
        <v>279</v>
      </c>
      <c r="C22" s="11" t="s">
        <v>280</v>
      </c>
      <c r="D22" s="12" t="s">
        <v>281</v>
      </c>
      <c r="E22" s="11">
        <v>1</v>
      </c>
      <c r="F22" s="11">
        <v>1</v>
      </c>
      <c r="G22" s="11" t="s">
        <v>21</v>
      </c>
      <c r="H22" s="11" t="s">
        <v>141</v>
      </c>
      <c r="I22" s="13">
        <v>42854</v>
      </c>
      <c r="J22" s="11" t="s">
        <v>282</v>
      </c>
      <c r="K22" s="11"/>
    </row>
    <row r="23" spans="1:13" ht="44.25" customHeight="1">
      <c r="A23" s="10"/>
      <c r="B23" s="11"/>
      <c r="C23" s="11"/>
      <c r="D23" s="12"/>
      <c r="E23" s="11"/>
      <c r="F23" s="11"/>
      <c r="G23" s="11"/>
      <c r="H23" s="11"/>
      <c r="I23" s="13"/>
      <c r="J23" s="11"/>
      <c r="K23" s="42"/>
    </row>
    <row r="24" spans="1:13" ht="44.25" customHeight="1">
      <c r="A24" s="10"/>
      <c r="B24" s="11"/>
      <c r="C24" s="11"/>
      <c r="D24" s="12"/>
      <c r="E24" s="11"/>
      <c r="F24" s="11"/>
      <c r="G24" s="11"/>
      <c r="H24" s="11"/>
      <c r="I24" s="13"/>
      <c r="J24" s="11"/>
      <c r="K24" s="10"/>
    </row>
    <row r="25" spans="1:13" ht="44.25" customHeight="1">
      <c r="A25" s="10"/>
      <c r="B25" s="11"/>
      <c r="C25" s="11"/>
      <c r="D25" s="12"/>
      <c r="E25" s="48">
        <f>SUM(E4:E24)</f>
        <v>58</v>
      </c>
      <c r="F25" s="48">
        <f>SUM(F4:F24)</f>
        <v>22</v>
      </c>
      <c r="G25" s="11"/>
      <c r="H25" s="11"/>
      <c r="I25" s="13"/>
      <c r="J25" s="11"/>
      <c r="K25" s="11"/>
    </row>
    <row r="26" spans="1:13" ht="44.25" customHeight="1">
      <c r="A26" s="10"/>
      <c r="B26" s="11"/>
      <c r="C26" s="11"/>
      <c r="D26" s="12"/>
      <c r="E26" s="11"/>
      <c r="F26" s="11"/>
      <c r="G26" s="11"/>
      <c r="H26" s="11"/>
      <c r="I26" s="13"/>
      <c r="J26" s="11"/>
      <c r="K26" s="11"/>
    </row>
    <row r="27" spans="1:13" ht="44.25" customHeight="1">
      <c r="A27" s="10"/>
      <c r="B27" s="11"/>
      <c r="C27" s="11"/>
      <c r="D27" s="12"/>
      <c r="E27" s="11"/>
      <c r="F27" s="11"/>
      <c r="G27" s="11"/>
      <c r="H27" s="11"/>
      <c r="I27" s="13"/>
      <c r="J27" s="11"/>
      <c r="K27" s="11"/>
    </row>
    <row r="28" spans="1:13" ht="44.25" customHeight="1">
      <c r="A28" s="14"/>
      <c r="B28" s="15"/>
      <c r="C28" s="15"/>
      <c r="D28" s="16"/>
      <c r="E28" s="15"/>
      <c r="F28" s="15"/>
      <c r="G28" s="14"/>
      <c r="H28" s="15"/>
      <c r="I28" s="15"/>
      <c r="J28" s="15"/>
      <c r="K28" s="14"/>
    </row>
  </sheetData>
  <customSheetViews>
    <customSheetView guid="{78F20EB6-CB58-2649-909D-2749FF99F2B2}" scale="60">
      <selection activeCell="I23" sqref="I23"/>
      <pageSetup paperSize="9" scale="23" orientation="portrait"/>
    </customSheetView>
    <customSheetView guid="{E74FF04F-1EBE-4751-A4A6-69D8D21AD37E}" scale="60">
      <selection activeCell="G23" sqref="G23"/>
      <pageSetup paperSize="9" scale="23" orientation="portrait"/>
    </customSheetView>
    <customSheetView guid="{0ECCCDD2-B7E5-4624-9BBE-CAB2C4A8AAA9}" scale="60" showPageBreaks="1" printArea="1">
      <selection activeCell="G23" sqref="G23"/>
      <pageSetup paperSize="9" scale="23" orientation="portrait"/>
    </customSheetView>
    <customSheetView guid="{15BEF52F-ECFB-4A90-A370-5760C125246A}" scale="60">
      <selection activeCell="G23" sqref="G23"/>
      <pageSetup paperSize="9" scale="23" orientation="portrait"/>
    </customSheetView>
    <customSheetView guid="{888CFDF7-CD24-4381-BD78-5F739B4671B8}" scale="60">
      <selection activeCell="G23" sqref="G23"/>
      <pageSetup paperSize="9" scale="23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paperSize="9" scale="2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4" zoomScale="60" zoomScaleNormal="80" zoomScalePageLayoutView="80" workbookViewId="0">
      <selection activeCell="K13" sqref="K13"/>
    </sheetView>
  </sheetViews>
  <sheetFormatPr baseColWidth="10" defaultColWidth="8.83203125" defaultRowHeight="44.25" customHeight="1" x14ac:dyDescent="0"/>
  <cols>
    <col min="1" max="1" width="13.6640625" customWidth="1"/>
    <col min="2" max="2" width="32.83203125" customWidth="1"/>
    <col min="3" max="3" width="35.1640625" customWidth="1"/>
    <col min="4" max="4" width="45.33203125" customWidth="1"/>
    <col min="5" max="5" width="12.5" customWidth="1"/>
    <col min="6" max="6" width="10.33203125" customWidth="1"/>
    <col min="7" max="7" width="17.5" customWidth="1"/>
    <col min="8" max="8" width="14.33203125" customWidth="1"/>
    <col min="9" max="9" width="16" customWidth="1"/>
    <col min="10" max="10" width="15.1640625" customWidth="1"/>
    <col min="11" max="11" width="69.1640625" customWidth="1"/>
    <col min="13" max="13" width="18.1640625" customWidth="1"/>
  </cols>
  <sheetData>
    <row r="1" spans="1:14" ht="44.25" customHeight="1" thickBot="1">
      <c r="A1" s="755" t="s">
        <v>135</v>
      </c>
      <c r="B1" s="756"/>
      <c r="C1" s="756"/>
      <c r="D1" s="756"/>
      <c r="E1" s="756"/>
      <c r="F1" s="756"/>
      <c r="G1" s="756" t="s">
        <v>136</v>
      </c>
      <c r="H1" s="756"/>
      <c r="I1" s="756"/>
      <c r="J1" s="757"/>
      <c r="K1" s="758"/>
    </row>
    <row r="2" spans="1:14" ht="33.75" customHeight="1" thickBot="1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6" t="s">
        <v>12</v>
      </c>
      <c r="M2" s="5" t="s">
        <v>13</v>
      </c>
      <c r="N2" s="5">
        <v>58</v>
      </c>
    </row>
    <row r="3" spans="1:14" ht="42" customHeight="1">
      <c r="A3" s="6">
        <v>58</v>
      </c>
      <c r="B3" s="6" t="s">
        <v>137</v>
      </c>
      <c r="C3" s="37"/>
      <c r="D3" s="7"/>
      <c r="E3" s="6"/>
      <c r="F3" s="6"/>
      <c r="G3" s="6"/>
      <c r="H3" s="6"/>
      <c r="I3" s="8"/>
      <c r="J3" s="6"/>
      <c r="K3" s="6"/>
      <c r="M3" s="9" t="s">
        <v>17</v>
      </c>
      <c r="N3" s="9">
        <f>N2-N14</f>
        <v>3</v>
      </c>
    </row>
    <row r="4" spans="1:14" ht="44.25" customHeight="1">
      <c r="A4" s="10">
        <v>1</v>
      </c>
      <c r="B4" s="11" t="s">
        <v>138</v>
      </c>
      <c r="C4" s="38" t="s">
        <v>139</v>
      </c>
      <c r="D4" s="12" t="s">
        <v>140</v>
      </c>
      <c r="E4" s="11">
        <v>2</v>
      </c>
      <c r="F4" s="11">
        <v>1</v>
      </c>
      <c r="G4" s="11" t="s">
        <v>21</v>
      </c>
      <c r="H4" s="11" t="s">
        <v>141</v>
      </c>
      <c r="I4" s="13">
        <v>42854</v>
      </c>
      <c r="J4" s="11" t="s">
        <v>142</v>
      </c>
      <c r="K4" s="10"/>
      <c r="M4" t="s">
        <v>23</v>
      </c>
      <c r="N4">
        <f>SUMIFS(E:E,G:G,"CTT")</f>
        <v>10</v>
      </c>
    </row>
    <row r="5" spans="1:14" ht="44.25" customHeight="1">
      <c r="A5" s="10">
        <v>2</v>
      </c>
      <c r="B5" s="11" t="s">
        <v>143</v>
      </c>
      <c r="C5" s="38" t="s">
        <v>144</v>
      </c>
      <c r="D5" s="39" t="s">
        <v>145</v>
      </c>
      <c r="E5" s="11">
        <v>2</v>
      </c>
      <c r="F5" s="11">
        <v>1</v>
      </c>
      <c r="G5" s="11" t="s">
        <v>21</v>
      </c>
      <c r="H5" s="11" t="s">
        <v>141</v>
      </c>
      <c r="I5" s="13">
        <v>42854</v>
      </c>
      <c r="J5" s="11" t="s">
        <v>146</v>
      </c>
      <c r="K5" s="10"/>
      <c r="M5" t="s">
        <v>27</v>
      </c>
      <c r="N5">
        <f>SUMIFS(E:E,G:G,"FLU")</f>
        <v>37</v>
      </c>
    </row>
    <row r="6" spans="1:14" ht="44.25" customHeight="1">
      <c r="A6" s="10">
        <v>3</v>
      </c>
      <c r="B6" s="11" t="s">
        <v>143</v>
      </c>
      <c r="C6" s="26" t="s">
        <v>147</v>
      </c>
      <c r="D6" s="23" t="s">
        <v>148</v>
      </c>
      <c r="E6" s="15">
        <v>3</v>
      </c>
      <c r="F6" s="15">
        <v>1</v>
      </c>
      <c r="G6" s="15" t="s">
        <v>21</v>
      </c>
      <c r="H6" s="15" t="s">
        <v>141</v>
      </c>
      <c r="I6" s="17">
        <v>42854</v>
      </c>
      <c r="J6" s="17" t="s">
        <v>149</v>
      </c>
      <c r="K6" s="15"/>
      <c r="M6" t="s">
        <v>31</v>
      </c>
      <c r="N6">
        <f>SUMIFS(E:E,G:G,"JCC")</f>
        <v>0</v>
      </c>
    </row>
    <row r="7" spans="1:14" ht="44.25" customHeight="1">
      <c r="A7" s="10">
        <v>4</v>
      </c>
      <c r="B7" s="11" t="s">
        <v>143</v>
      </c>
      <c r="C7" s="26" t="s">
        <v>150</v>
      </c>
      <c r="D7" s="16" t="s">
        <v>151</v>
      </c>
      <c r="E7" s="15">
        <v>2</v>
      </c>
      <c r="F7" s="15">
        <v>1</v>
      </c>
      <c r="G7" s="40" t="s">
        <v>21</v>
      </c>
      <c r="H7" s="15" t="s">
        <v>141</v>
      </c>
      <c r="I7" s="17">
        <v>42854</v>
      </c>
      <c r="J7" s="41" t="s">
        <v>152</v>
      </c>
      <c r="K7" s="40"/>
      <c r="M7" t="s">
        <v>35</v>
      </c>
      <c r="N7">
        <f>SUMIFS(E:E,G:G,"EDI")</f>
        <v>0</v>
      </c>
    </row>
    <row r="8" spans="1:14" ht="44.25" customHeight="1">
      <c r="A8" s="10">
        <v>5</v>
      </c>
      <c r="B8" s="11" t="s">
        <v>143</v>
      </c>
      <c r="C8" s="11">
        <v>2771656269</v>
      </c>
      <c r="D8" s="12" t="s">
        <v>153</v>
      </c>
      <c r="E8" s="11">
        <v>1</v>
      </c>
      <c r="F8" s="11">
        <v>1</v>
      </c>
      <c r="G8" s="11" t="s">
        <v>21</v>
      </c>
      <c r="H8" s="15" t="s">
        <v>141</v>
      </c>
      <c r="I8" s="17">
        <v>42854</v>
      </c>
      <c r="J8" s="11" t="s">
        <v>154</v>
      </c>
      <c r="K8" s="42"/>
      <c r="M8" t="s">
        <v>38</v>
      </c>
      <c r="N8">
        <f>SUMIFS(E:E,G:G,"par")</f>
        <v>8</v>
      </c>
    </row>
    <row r="9" spans="1:14" ht="44.25" customHeight="1">
      <c r="A9" s="10">
        <v>6</v>
      </c>
      <c r="B9" s="15" t="s">
        <v>71</v>
      </c>
      <c r="C9" s="15" t="s">
        <v>155</v>
      </c>
      <c r="D9" s="16" t="s">
        <v>156</v>
      </c>
      <c r="E9" s="15">
        <v>3</v>
      </c>
      <c r="F9" s="15">
        <v>2</v>
      </c>
      <c r="G9" s="15" t="s">
        <v>30</v>
      </c>
      <c r="H9" s="15" t="s">
        <v>141</v>
      </c>
      <c r="I9" s="17">
        <v>42854</v>
      </c>
      <c r="J9" s="17" t="s">
        <v>157</v>
      </c>
      <c r="K9" s="24" t="s">
        <v>158</v>
      </c>
      <c r="M9" t="s">
        <v>39</v>
      </c>
      <c r="N9">
        <f>SUMIFS(E:E,G:G,"phi")</f>
        <v>0</v>
      </c>
    </row>
    <row r="10" spans="1:14" ht="44.25" customHeight="1">
      <c r="A10" s="10">
        <v>7</v>
      </c>
      <c r="B10" s="15" t="s">
        <v>159</v>
      </c>
      <c r="C10" s="15" t="s">
        <v>160</v>
      </c>
      <c r="D10" s="16" t="s">
        <v>161</v>
      </c>
      <c r="E10" s="15">
        <v>4</v>
      </c>
      <c r="F10" s="15">
        <v>2</v>
      </c>
      <c r="G10" s="15" t="s">
        <v>30</v>
      </c>
      <c r="H10" s="15" t="s">
        <v>141</v>
      </c>
      <c r="I10" s="17">
        <v>42854</v>
      </c>
      <c r="J10" s="17" t="s">
        <v>162</v>
      </c>
      <c r="K10" s="43"/>
      <c r="M10" t="s">
        <v>40</v>
      </c>
      <c r="N10">
        <f>SUMIFS(E:E,G:G,"BRK")</f>
        <v>0</v>
      </c>
    </row>
    <row r="11" spans="1:14" ht="44.25" customHeight="1">
      <c r="A11" s="10">
        <v>8</v>
      </c>
      <c r="B11" s="15" t="s">
        <v>163</v>
      </c>
      <c r="C11" s="15" t="s">
        <v>164</v>
      </c>
      <c r="D11" s="16" t="s">
        <v>165</v>
      </c>
      <c r="E11" s="15">
        <v>1</v>
      </c>
      <c r="F11" s="15">
        <v>1</v>
      </c>
      <c r="G11" s="40" t="s">
        <v>30</v>
      </c>
      <c r="H11" s="15" t="s">
        <v>141</v>
      </c>
      <c r="I11" s="17">
        <v>42854</v>
      </c>
      <c r="J11" s="44" t="s">
        <v>166</v>
      </c>
      <c r="K11" s="40"/>
      <c r="M11" s="19" t="s">
        <v>41</v>
      </c>
      <c r="N11" s="19">
        <f>SUMIFS(E:E,G:G,"SPC")</f>
        <v>0</v>
      </c>
    </row>
    <row r="12" spans="1:14" ht="44.25" customHeight="1">
      <c r="A12" s="10">
        <v>9</v>
      </c>
      <c r="B12" s="11" t="s">
        <v>82</v>
      </c>
      <c r="C12" s="11" t="s">
        <v>167</v>
      </c>
      <c r="D12" s="12" t="s">
        <v>168</v>
      </c>
      <c r="E12" s="11">
        <v>2</v>
      </c>
      <c r="F12" s="11">
        <v>1</v>
      </c>
      <c r="G12" s="11" t="s">
        <v>30</v>
      </c>
      <c r="H12" s="11" t="s">
        <v>141</v>
      </c>
      <c r="I12" s="13">
        <v>42854</v>
      </c>
      <c r="J12" s="11" t="s">
        <v>169</v>
      </c>
      <c r="K12" s="42"/>
      <c r="M12" s="20" t="s">
        <v>43</v>
      </c>
      <c r="N12" s="20">
        <f>SUMIFS(E:E,G:G,"H")</f>
        <v>0</v>
      </c>
    </row>
    <row r="13" spans="1:14" ht="44.25" customHeight="1">
      <c r="A13" s="10">
        <v>10</v>
      </c>
      <c r="B13" s="15" t="s">
        <v>170</v>
      </c>
      <c r="C13" s="15" t="s">
        <v>171</v>
      </c>
      <c r="D13" s="16" t="s">
        <v>172</v>
      </c>
      <c r="E13" s="15">
        <v>3</v>
      </c>
      <c r="F13" s="15">
        <v>1</v>
      </c>
      <c r="G13" s="15" t="s">
        <v>30</v>
      </c>
      <c r="H13" s="15" t="s">
        <v>141</v>
      </c>
      <c r="I13" s="17">
        <v>42854</v>
      </c>
      <c r="J13" s="17" t="s">
        <v>173</v>
      </c>
      <c r="K13" s="24" t="s">
        <v>174</v>
      </c>
      <c r="M13" s="20"/>
      <c r="N13" s="20"/>
    </row>
    <row r="14" spans="1:14" ht="44.25" customHeight="1">
      <c r="A14" s="10">
        <v>11</v>
      </c>
      <c r="B14" s="11" t="s">
        <v>175</v>
      </c>
      <c r="C14" s="11" t="s">
        <v>176</v>
      </c>
      <c r="D14" s="12" t="s">
        <v>177</v>
      </c>
      <c r="E14" s="11">
        <v>6</v>
      </c>
      <c r="F14" s="11">
        <v>2</v>
      </c>
      <c r="G14" s="11" t="s">
        <v>30</v>
      </c>
      <c r="H14" s="11" t="s">
        <v>141</v>
      </c>
      <c r="I14" s="13">
        <v>42854</v>
      </c>
      <c r="J14" s="45" t="s">
        <v>178</v>
      </c>
      <c r="K14" s="42" t="s">
        <v>179</v>
      </c>
      <c r="M14" s="21" t="s">
        <v>51</v>
      </c>
      <c r="N14" s="21">
        <f>SUM(M4:N12)</f>
        <v>55</v>
      </c>
    </row>
    <row r="15" spans="1:14" ht="44.25" customHeight="1">
      <c r="A15" s="10">
        <v>12</v>
      </c>
      <c r="B15" s="11" t="s">
        <v>82</v>
      </c>
      <c r="C15" s="11" t="s">
        <v>180</v>
      </c>
      <c r="D15" s="12" t="s">
        <v>181</v>
      </c>
      <c r="E15" s="11">
        <v>2</v>
      </c>
      <c r="F15" s="11">
        <v>1</v>
      </c>
      <c r="G15" s="11" t="s">
        <v>30</v>
      </c>
      <c r="H15" s="11" t="s">
        <v>141</v>
      </c>
      <c r="I15" s="13">
        <v>42854</v>
      </c>
      <c r="J15" s="11" t="s">
        <v>182</v>
      </c>
      <c r="K15" s="42"/>
    </row>
    <row r="16" spans="1:14" ht="44.25" customHeight="1">
      <c r="A16" s="10">
        <v>13</v>
      </c>
      <c r="B16" s="11" t="s">
        <v>48</v>
      </c>
      <c r="C16" s="11" t="s">
        <v>183</v>
      </c>
      <c r="D16" s="12" t="s">
        <v>184</v>
      </c>
      <c r="E16" s="11">
        <v>3</v>
      </c>
      <c r="F16" s="11">
        <v>1</v>
      </c>
      <c r="G16" s="11" t="s">
        <v>30</v>
      </c>
      <c r="H16" s="11" t="s">
        <v>141</v>
      </c>
      <c r="I16" s="13">
        <v>42854</v>
      </c>
      <c r="J16" s="11" t="s">
        <v>104</v>
      </c>
      <c r="K16" s="46"/>
      <c r="M16" t="s">
        <v>185</v>
      </c>
    </row>
    <row r="17" spans="1:13" ht="44.25" customHeight="1">
      <c r="A17" s="10">
        <v>14</v>
      </c>
      <c r="B17" s="11" t="s">
        <v>48</v>
      </c>
      <c r="C17" s="11" t="s">
        <v>186</v>
      </c>
      <c r="D17" s="12" t="s">
        <v>187</v>
      </c>
      <c r="E17" s="11">
        <v>1</v>
      </c>
      <c r="F17" s="11">
        <v>1</v>
      </c>
      <c r="G17" s="11" t="s">
        <v>30</v>
      </c>
      <c r="H17" s="11" t="s">
        <v>141</v>
      </c>
      <c r="I17" s="13">
        <v>42854</v>
      </c>
      <c r="J17" s="11" t="s">
        <v>104</v>
      </c>
      <c r="K17" s="42"/>
      <c r="M17" t="s">
        <v>188</v>
      </c>
    </row>
    <row r="18" spans="1:13" ht="44.25" customHeight="1">
      <c r="A18" s="10">
        <v>15</v>
      </c>
      <c r="B18" s="11" t="s">
        <v>193</v>
      </c>
      <c r="C18" s="11" t="s">
        <v>194</v>
      </c>
      <c r="D18" s="12" t="s">
        <v>195</v>
      </c>
      <c r="E18" s="11">
        <v>2</v>
      </c>
      <c r="F18" s="11">
        <v>1</v>
      </c>
      <c r="G18" s="11" t="s">
        <v>30</v>
      </c>
      <c r="H18" s="11" t="s">
        <v>141</v>
      </c>
      <c r="I18" s="13">
        <v>42854</v>
      </c>
      <c r="J18" s="11" t="s">
        <v>196</v>
      </c>
      <c r="K18" s="42" t="s">
        <v>197</v>
      </c>
    </row>
    <row r="19" spans="1:13" ht="44.25" customHeight="1">
      <c r="A19" s="10">
        <v>16</v>
      </c>
      <c r="B19" s="11" t="s">
        <v>198</v>
      </c>
      <c r="C19" s="11" t="s">
        <v>199</v>
      </c>
      <c r="D19" s="12" t="s">
        <v>200</v>
      </c>
      <c r="E19" s="11">
        <v>2</v>
      </c>
      <c r="F19" s="11">
        <v>1</v>
      </c>
      <c r="G19" s="11" t="s">
        <v>30</v>
      </c>
      <c r="H19" s="11" t="s">
        <v>141</v>
      </c>
      <c r="I19" s="13">
        <v>42854</v>
      </c>
      <c r="J19" s="11" t="s">
        <v>201</v>
      </c>
      <c r="K19" s="42" t="s">
        <v>202</v>
      </c>
    </row>
    <row r="20" spans="1:13" ht="44.25" customHeight="1">
      <c r="A20" s="10">
        <v>17</v>
      </c>
      <c r="B20" s="11" t="s">
        <v>203</v>
      </c>
      <c r="C20" s="11" t="s">
        <v>204</v>
      </c>
      <c r="D20" s="12" t="s">
        <v>205</v>
      </c>
      <c r="E20" s="11">
        <v>1</v>
      </c>
      <c r="F20" s="11">
        <v>1</v>
      </c>
      <c r="G20" s="11" t="s">
        <v>30</v>
      </c>
      <c r="H20" s="11" t="s">
        <v>141</v>
      </c>
      <c r="I20" s="13">
        <v>42854</v>
      </c>
      <c r="J20" s="11" t="s">
        <v>206</v>
      </c>
      <c r="K20" s="47" t="s">
        <v>207</v>
      </c>
    </row>
    <row r="21" spans="1:13" ht="44.25" customHeight="1">
      <c r="A21" s="10">
        <v>18</v>
      </c>
      <c r="B21" s="11" t="s">
        <v>48</v>
      </c>
      <c r="C21" s="11" t="s">
        <v>208</v>
      </c>
      <c r="D21" s="12" t="s">
        <v>209</v>
      </c>
      <c r="E21" s="11">
        <v>3</v>
      </c>
      <c r="F21" s="11">
        <v>1</v>
      </c>
      <c r="G21" s="11" t="s">
        <v>210</v>
      </c>
      <c r="H21" s="11" t="s">
        <v>141</v>
      </c>
      <c r="I21" s="13">
        <v>42854</v>
      </c>
      <c r="J21" s="11" t="s">
        <v>104</v>
      </c>
      <c r="K21" s="42"/>
    </row>
    <row r="22" spans="1:13" ht="44.25" customHeight="1">
      <c r="A22" s="10">
        <v>19</v>
      </c>
      <c r="B22" s="11" t="s">
        <v>48</v>
      </c>
      <c r="C22" s="11" t="s">
        <v>211</v>
      </c>
      <c r="D22" s="12" t="s">
        <v>212</v>
      </c>
      <c r="E22" s="11">
        <v>5</v>
      </c>
      <c r="F22" s="11">
        <v>2</v>
      </c>
      <c r="G22" s="11" t="s">
        <v>210</v>
      </c>
      <c r="H22" s="11" t="s">
        <v>141</v>
      </c>
      <c r="I22" s="13">
        <v>42854</v>
      </c>
      <c r="J22" s="11" t="s">
        <v>104</v>
      </c>
      <c r="K22" s="42"/>
    </row>
    <row r="23" spans="1:13" ht="44.25" customHeight="1">
      <c r="A23" s="10">
        <v>20</v>
      </c>
      <c r="B23" s="11" t="s">
        <v>48</v>
      </c>
      <c r="C23" s="11" t="s">
        <v>213</v>
      </c>
      <c r="D23" s="12" t="s">
        <v>214</v>
      </c>
      <c r="E23" s="11">
        <v>2</v>
      </c>
      <c r="F23" s="11">
        <v>1</v>
      </c>
      <c r="G23" s="11" t="s">
        <v>30</v>
      </c>
      <c r="H23" s="11" t="s">
        <v>141</v>
      </c>
      <c r="I23" s="13">
        <v>42854</v>
      </c>
      <c r="J23" s="11" t="s">
        <v>104</v>
      </c>
      <c r="K23" s="10"/>
    </row>
    <row r="24" spans="1:13" ht="44.25" customHeight="1">
      <c r="A24" s="10">
        <v>21</v>
      </c>
      <c r="B24" s="11" t="s">
        <v>215</v>
      </c>
      <c r="C24" s="11" t="s">
        <v>216</v>
      </c>
      <c r="D24" s="12" t="s">
        <v>217</v>
      </c>
      <c r="E24" s="11">
        <v>2</v>
      </c>
      <c r="F24" s="11">
        <v>1</v>
      </c>
      <c r="G24" s="11" t="s">
        <v>30</v>
      </c>
      <c r="H24" s="11" t="s">
        <v>141</v>
      </c>
      <c r="I24" s="13">
        <v>42854</v>
      </c>
      <c r="J24" s="11" t="s">
        <v>218</v>
      </c>
      <c r="K24" s="11" t="s">
        <v>283</v>
      </c>
    </row>
    <row r="25" spans="1:13" ht="44.25" customHeight="1">
      <c r="A25" s="10">
        <v>22</v>
      </c>
      <c r="B25" s="11" t="s">
        <v>219</v>
      </c>
      <c r="C25" s="11" t="s">
        <v>220</v>
      </c>
      <c r="D25" s="12" t="s">
        <v>221</v>
      </c>
      <c r="E25" s="11">
        <v>3</v>
      </c>
      <c r="F25" s="11">
        <v>1</v>
      </c>
      <c r="G25" s="11" t="s">
        <v>30</v>
      </c>
      <c r="H25" s="11" t="s">
        <v>141</v>
      </c>
      <c r="I25" s="13">
        <v>42854</v>
      </c>
      <c r="J25" s="11" t="s">
        <v>222</v>
      </c>
      <c r="K25" s="11" t="s">
        <v>223</v>
      </c>
    </row>
    <row r="26" spans="1:13" ht="44.25" customHeight="1">
      <c r="A26" s="10"/>
      <c r="B26" s="11"/>
      <c r="C26" s="11"/>
      <c r="D26" s="12"/>
      <c r="E26" s="11"/>
      <c r="F26" s="11"/>
      <c r="G26" s="11"/>
      <c r="H26" s="11"/>
      <c r="I26" s="13"/>
      <c r="J26" s="11"/>
      <c r="K26" s="11"/>
    </row>
    <row r="27" spans="1:13" ht="44.25" customHeight="1">
      <c r="A27" s="10"/>
      <c r="B27" s="11"/>
      <c r="C27" s="11"/>
      <c r="D27" s="12"/>
      <c r="E27" s="11"/>
      <c r="F27" s="11"/>
      <c r="G27" s="11"/>
      <c r="H27" s="11"/>
      <c r="I27" s="13"/>
      <c r="J27" s="11"/>
      <c r="K27" s="11"/>
    </row>
    <row r="28" spans="1:13" ht="44.25" customHeight="1">
      <c r="A28" s="10"/>
      <c r="B28" s="11"/>
      <c r="C28" s="11"/>
      <c r="D28" s="12"/>
      <c r="E28" s="48">
        <f>SUM(E4:E27)</f>
        <v>55</v>
      </c>
      <c r="F28" s="48">
        <f>SUM(F4:F27)</f>
        <v>26</v>
      </c>
      <c r="G28" s="11"/>
      <c r="H28" s="11"/>
      <c r="I28" s="13"/>
      <c r="J28" s="11"/>
      <c r="K28" s="10"/>
    </row>
    <row r="29" spans="1:13" ht="44.25" customHeight="1">
      <c r="A29" s="10"/>
      <c r="B29" s="11"/>
      <c r="C29" s="11"/>
      <c r="D29" s="12"/>
      <c r="E29" s="48"/>
      <c r="F29" s="48"/>
      <c r="G29" s="11"/>
      <c r="H29" s="11"/>
      <c r="I29" s="13"/>
      <c r="J29" s="11"/>
      <c r="K29" s="10"/>
    </row>
    <row r="30" spans="1:13" ht="44.25" customHeight="1">
      <c r="A30" s="10"/>
      <c r="B30" s="11"/>
      <c r="C30" s="38"/>
      <c r="D30" s="12"/>
      <c r="E30" s="11"/>
      <c r="F30" s="11"/>
      <c r="G30" s="11"/>
      <c r="H30" s="11"/>
      <c r="I30" s="13"/>
      <c r="J30" s="11"/>
      <c r="K30" s="42"/>
    </row>
  </sheetData>
  <customSheetViews>
    <customSheetView guid="{78F20EB6-CB58-2649-909D-2749FF99F2B2}" scale="60" topLeftCell="A4">
      <selection activeCell="K13" sqref="K13"/>
      <pageSetup paperSize="9" scale="23" orientation="portrait"/>
    </customSheetView>
    <customSheetView guid="{E74FF04F-1EBE-4751-A4A6-69D8D21AD37E}" scale="60">
      <selection activeCell="T25" sqref="T25"/>
      <pageSetup paperSize="9" scale="23" orientation="portrait"/>
    </customSheetView>
    <customSheetView guid="{0ECCCDD2-B7E5-4624-9BBE-CAB2C4A8AAA9}" scale="60" showPageBreaks="1" printArea="1">
      <selection activeCell="T25" sqref="T25"/>
      <pageSetup paperSize="9" scale="23" orientation="portrait"/>
    </customSheetView>
    <customSheetView guid="{15BEF52F-ECFB-4A90-A370-5760C125246A}" scale="60">
      <selection activeCell="T25" sqref="T25"/>
      <pageSetup paperSize="9" scale="23" orientation="portrait"/>
    </customSheetView>
    <customSheetView guid="{888CFDF7-CD24-4381-BD78-5F739B4671B8}" scale="60">
      <selection activeCell="T25" sqref="T25"/>
      <pageSetup paperSize="9" scale="23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paperSize="9" scale="2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17" sqref="C17"/>
    </sheetView>
  </sheetViews>
  <sheetFormatPr baseColWidth="10" defaultColWidth="8.83203125" defaultRowHeight="33" customHeight="1" x14ac:dyDescent="0"/>
  <cols>
    <col min="1" max="1" width="12.33203125" customWidth="1"/>
    <col min="2" max="2" width="29" customWidth="1"/>
    <col min="3" max="3" width="27.5" customWidth="1"/>
    <col min="4" max="4" width="37.8320312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33" customHeight="1">
      <c r="A1" s="115" t="s">
        <v>584</v>
      </c>
      <c r="B1" s="116"/>
      <c r="C1" s="117"/>
      <c r="D1" s="118"/>
      <c r="E1" s="119"/>
      <c r="F1" s="98"/>
      <c r="G1" s="98"/>
      <c r="H1" s="98"/>
      <c r="I1" s="98"/>
      <c r="J1" s="98"/>
      <c r="K1" s="98"/>
    </row>
    <row r="2" spans="1:11" ht="33" customHeight="1" thickBot="1">
      <c r="A2" s="113" t="s">
        <v>585</v>
      </c>
      <c r="B2" s="120"/>
      <c r="C2" s="120"/>
      <c r="D2" s="121"/>
      <c r="E2" s="122"/>
      <c r="F2" s="123"/>
      <c r="G2" s="123"/>
      <c r="H2" s="123"/>
      <c r="I2" s="123"/>
      <c r="J2" s="123"/>
      <c r="K2" s="123"/>
    </row>
    <row r="3" spans="1:11" ht="33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586</v>
      </c>
    </row>
    <row r="4" spans="1:11" ht="33" customHeight="1">
      <c r="A4" s="15"/>
      <c r="B4" s="15" t="s">
        <v>128</v>
      </c>
      <c r="C4" s="15">
        <v>42210</v>
      </c>
      <c r="D4" s="16" t="s">
        <v>129</v>
      </c>
      <c r="E4" s="15">
        <v>2</v>
      </c>
      <c r="F4" s="15">
        <v>1</v>
      </c>
      <c r="G4" s="15" t="s">
        <v>26</v>
      </c>
      <c r="H4" s="15" t="s">
        <v>85</v>
      </c>
      <c r="I4" s="17">
        <v>42854</v>
      </c>
      <c r="J4" s="15" t="s">
        <v>130</v>
      </c>
      <c r="K4" s="15" t="s">
        <v>131</v>
      </c>
    </row>
    <row r="5" spans="1:11" ht="33" customHeight="1">
      <c r="A5" s="15"/>
      <c r="B5" s="15" t="s">
        <v>266</v>
      </c>
      <c r="C5" s="15" t="s">
        <v>267</v>
      </c>
      <c r="D5" s="16" t="s">
        <v>268</v>
      </c>
      <c r="E5" s="15">
        <v>3</v>
      </c>
      <c r="F5" s="15">
        <v>1</v>
      </c>
      <c r="G5" s="15" t="s">
        <v>26</v>
      </c>
      <c r="H5" s="15" t="s">
        <v>141</v>
      </c>
      <c r="I5" s="17">
        <v>42854</v>
      </c>
      <c r="J5" s="15" t="s">
        <v>269</v>
      </c>
      <c r="K5" s="24" t="s">
        <v>587</v>
      </c>
    </row>
    <row r="6" spans="1:11" ht="33" customHeight="1">
      <c r="A6" s="119"/>
      <c r="B6" s="15" t="s">
        <v>18</v>
      </c>
      <c r="C6" s="15" t="s">
        <v>24</v>
      </c>
      <c r="D6" s="16" t="s">
        <v>25</v>
      </c>
      <c r="E6" s="15">
        <v>2</v>
      </c>
      <c r="F6" s="15">
        <v>0</v>
      </c>
      <c r="G6" s="15" t="s">
        <v>26</v>
      </c>
      <c r="H6" s="15" t="s">
        <v>22</v>
      </c>
      <c r="I6" s="17">
        <v>42854</v>
      </c>
      <c r="J6" s="15"/>
      <c r="K6" s="14"/>
    </row>
    <row r="7" spans="1:11" ht="33" customHeight="1">
      <c r="A7" s="15"/>
      <c r="B7" s="11"/>
      <c r="C7" s="11"/>
      <c r="D7" s="39"/>
      <c r="E7" s="11"/>
      <c r="F7" s="11"/>
      <c r="G7" s="11"/>
      <c r="H7" s="11"/>
      <c r="I7" s="13"/>
      <c r="J7" s="11"/>
      <c r="K7" s="10"/>
    </row>
    <row r="8" spans="1:11" ht="33" customHeight="1">
      <c r="A8" s="15"/>
      <c r="B8" s="11"/>
      <c r="C8" s="11"/>
      <c r="D8" s="12"/>
      <c r="E8" s="11"/>
      <c r="F8" s="11"/>
      <c r="G8" s="11"/>
      <c r="H8" s="11"/>
      <c r="I8" s="13"/>
      <c r="J8" s="11"/>
      <c r="K8" s="10"/>
    </row>
    <row r="9" spans="1:11" ht="33" customHeight="1">
      <c r="A9" s="15"/>
      <c r="B9" s="15"/>
      <c r="C9" s="15"/>
      <c r="D9" s="23"/>
      <c r="E9" s="124">
        <f>SUM(E4:E8)</f>
        <v>7</v>
      </c>
      <c r="F9" s="15"/>
      <c r="G9" s="40"/>
      <c r="H9" s="15"/>
      <c r="I9" s="17"/>
      <c r="J9" s="15"/>
      <c r="K9" s="108"/>
    </row>
    <row r="10" spans="1:11" ht="33" customHeight="1">
      <c r="A10" s="15"/>
      <c r="B10" s="15"/>
      <c r="C10" s="15"/>
      <c r="D10" s="16"/>
      <c r="E10" s="15"/>
      <c r="F10" s="15"/>
      <c r="G10" s="15"/>
      <c r="H10" s="15"/>
      <c r="I10" s="17"/>
      <c r="J10" s="17"/>
      <c r="K10" s="14"/>
    </row>
    <row r="11" spans="1:11" ht="33" customHeight="1">
      <c r="A11" s="15"/>
      <c r="B11" s="15"/>
      <c r="C11" s="15"/>
      <c r="D11" s="16"/>
      <c r="E11" s="15"/>
      <c r="F11" s="15"/>
      <c r="G11" s="15"/>
      <c r="H11" s="15"/>
      <c r="I11" s="17"/>
      <c r="J11" s="17"/>
      <c r="K11" s="14"/>
    </row>
    <row r="12" spans="1:11" ht="33" customHeight="1">
      <c r="A12" s="119"/>
      <c r="B12" s="125"/>
      <c r="C12" s="125"/>
      <c r="D12" s="125"/>
      <c r="E12" s="125"/>
      <c r="F12" s="126"/>
      <c r="G12" s="127"/>
      <c r="H12" s="125"/>
      <c r="I12" s="128"/>
      <c r="J12" s="125"/>
      <c r="K12" s="129"/>
    </row>
    <row r="13" spans="1:11" ht="33" customHeight="1">
      <c r="A13" s="15"/>
      <c r="B13" s="15"/>
      <c r="C13" s="15"/>
      <c r="D13" s="16"/>
      <c r="E13" s="15"/>
      <c r="F13" s="15"/>
      <c r="G13" s="15"/>
      <c r="H13" s="15"/>
      <c r="I13" s="17"/>
      <c r="J13" s="17"/>
      <c r="K13" s="14"/>
    </row>
    <row r="14" spans="1:11" ht="33" customHeight="1">
      <c r="A14" s="15"/>
      <c r="B14" s="15"/>
      <c r="C14" s="15"/>
      <c r="D14" s="16"/>
      <c r="E14" s="15"/>
      <c r="F14" s="15"/>
      <c r="G14" s="15"/>
      <c r="H14" s="15"/>
      <c r="I14" s="17"/>
      <c r="J14" s="17"/>
      <c r="K14" s="14"/>
    </row>
    <row r="15" spans="1:11" ht="33" customHeight="1">
      <c r="A15" s="15"/>
      <c r="B15" s="15"/>
      <c r="C15" s="15"/>
      <c r="D15" s="16"/>
      <c r="E15" s="15"/>
      <c r="F15" s="15"/>
      <c r="G15" s="15"/>
      <c r="H15" s="15"/>
      <c r="I15" s="17"/>
      <c r="J15" s="17"/>
      <c r="K15" s="14"/>
    </row>
    <row r="16" spans="1:11" ht="33" customHeight="1" thickBot="1">
      <c r="A16" s="113" t="s">
        <v>588</v>
      </c>
      <c r="B16" s="120"/>
      <c r="C16" s="120"/>
      <c r="D16" s="121"/>
      <c r="E16" s="122"/>
      <c r="F16" s="123"/>
      <c r="G16" s="123"/>
      <c r="H16" s="123"/>
      <c r="I16" s="123"/>
      <c r="J16" s="123"/>
      <c r="K16" s="123"/>
    </row>
    <row r="17" spans="1:11" ht="33" customHeight="1" thickBot="1">
      <c r="A17" s="1" t="s">
        <v>2</v>
      </c>
      <c r="B17" s="2" t="s">
        <v>3</v>
      </c>
      <c r="C17" s="2" t="s">
        <v>4</v>
      </c>
      <c r="D17" s="3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4" t="s">
        <v>586</v>
      </c>
    </row>
    <row r="18" spans="1:11" ht="33" customHeight="1">
      <c r="A18" s="15"/>
      <c r="B18" s="38" t="s">
        <v>48</v>
      </c>
      <c r="C18" s="11" t="s">
        <v>399</v>
      </c>
      <c r="D18" s="12" t="s">
        <v>400</v>
      </c>
      <c r="E18" s="11">
        <v>2</v>
      </c>
      <c r="F18" s="11">
        <v>1</v>
      </c>
      <c r="G18" s="11" t="s">
        <v>232</v>
      </c>
      <c r="H18" s="11" t="s">
        <v>289</v>
      </c>
      <c r="I18" s="13">
        <v>42854</v>
      </c>
      <c r="J18" s="11" t="s">
        <v>104</v>
      </c>
      <c r="K18" s="11"/>
    </row>
    <row r="19" spans="1:11" ht="33" customHeight="1">
      <c r="A19" s="15"/>
      <c r="B19" s="15" t="s">
        <v>159</v>
      </c>
      <c r="C19" s="15" t="s">
        <v>368</v>
      </c>
      <c r="D19" s="16" t="s">
        <v>369</v>
      </c>
      <c r="E19" s="15">
        <v>2</v>
      </c>
      <c r="F19" s="15">
        <v>1</v>
      </c>
      <c r="G19" s="15" t="s">
        <v>232</v>
      </c>
      <c r="H19" s="15" t="s">
        <v>289</v>
      </c>
      <c r="I19" s="17">
        <v>42854</v>
      </c>
      <c r="J19" s="41" t="s">
        <v>370</v>
      </c>
      <c r="K19" s="73"/>
    </row>
    <row r="20" spans="1:11" ht="33" customHeight="1">
      <c r="A20" s="15"/>
      <c r="B20" s="38" t="s">
        <v>48</v>
      </c>
      <c r="C20" s="15" t="s">
        <v>388</v>
      </c>
      <c r="D20" s="16" t="s">
        <v>389</v>
      </c>
      <c r="E20" s="15">
        <v>2</v>
      </c>
      <c r="F20" s="15">
        <v>1</v>
      </c>
      <c r="G20" s="15" t="s">
        <v>232</v>
      </c>
      <c r="H20" s="11" t="s">
        <v>289</v>
      </c>
      <c r="I20" s="13">
        <v>42854</v>
      </c>
      <c r="J20" s="11" t="s">
        <v>104</v>
      </c>
      <c r="K20" s="15"/>
    </row>
    <row r="21" spans="1:11" ht="33" customHeight="1">
      <c r="A21" s="119"/>
      <c r="B21" s="15" t="s">
        <v>48</v>
      </c>
      <c r="C21" s="15" t="s">
        <v>230</v>
      </c>
      <c r="D21" s="16" t="s">
        <v>231</v>
      </c>
      <c r="E21" s="15">
        <v>4</v>
      </c>
      <c r="F21" s="15">
        <v>1</v>
      </c>
      <c r="G21" s="15" t="s">
        <v>232</v>
      </c>
      <c r="H21" s="15" t="s">
        <v>141</v>
      </c>
      <c r="I21" s="17">
        <v>42854</v>
      </c>
      <c r="J21" s="17" t="s">
        <v>104</v>
      </c>
      <c r="K21" s="14"/>
    </row>
    <row r="22" spans="1:11" ht="33" customHeight="1">
      <c r="A22" s="119"/>
      <c r="B22" s="15" t="s">
        <v>82</v>
      </c>
      <c r="C22" s="15" t="s">
        <v>239</v>
      </c>
      <c r="D22" s="16" t="s">
        <v>240</v>
      </c>
      <c r="E22" s="15">
        <v>3</v>
      </c>
      <c r="F22" s="15">
        <v>1</v>
      </c>
      <c r="G22" s="14" t="s">
        <v>232</v>
      </c>
      <c r="H22" s="15" t="s">
        <v>141</v>
      </c>
      <c r="I22" s="17">
        <v>42854</v>
      </c>
      <c r="J22" s="15" t="s">
        <v>241</v>
      </c>
      <c r="K22" s="14"/>
    </row>
    <row r="23" spans="1:11" ht="33" customHeight="1">
      <c r="A23" s="15"/>
      <c r="B23" s="11" t="s">
        <v>48</v>
      </c>
      <c r="C23" s="11" t="s">
        <v>242</v>
      </c>
      <c r="D23" s="12" t="s">
        <v>243</v>
      </c>
      <c r="E23" s="11">
        <v>4</v>
      </c>
      <c r="F23" s="11">
        <v>1</v>
      </c>
      <c r="G23" s="11" t="s">
        <v>232</v>
      </c>
      <c r="H23" s="11" t="s">
        <v>141</v>
      </c>
      <c r="I23" s="13">
        <v>42854</v>
      </c>
      <c r="J23" s="11" t="s">
        <v>104</v>
      </c>
      <c r="K23" s="42"/>
    </row>
    <row r="24" spans="1:11" ht="33" customHeight="1">
      <c r="A24" s="15"/>
      <c r="B24" s="11" t="s">
        <v>395</v>
      </c>
      <c r="C24" s="11">
        <v>2641</v>
      </c>
      <c r="D24" s="12" t="s">
        <v>396</v>
      </c>
      <c r="E24" s="11">
        <v>3</v>
      </c>
      <c r="F24" s="11">
        <v>1</v>
      </c>
      <c r="G24" s="11" t="s">
        <v>232</v>
      </c>
      <c r="H24" s="11" t="s">
        <v>289</v>
      </c>
      <c r="I24" s="13">
        <v>42854</v>
      </c>
      <c r="J24" s="13" t="s">
        <v>397</v>
      </c>
      <c r="K24" s="11"/>
    </row>
    <row r="25" spans="1:11" ht="33" customHeight="1">
      <c r="A25" s="15"/>
      <c r="B25" s="15"/>
      <c r="C25" s="11"/>
      <c r="D25" s="12"/>
      <c r="E25" s="11"/>
      <c r="F25" s="11"/>
      <c r="G25" s="11"/>
      <c r="H25" s="15"/>
      <c r="I25" s="17"/>
      <c r="J25" s="17"/>
      <c r="K25" s="11"/>
    </row>
    <row r="26" spans="1:11" ht="33" customHeight="1">
      <c r="A26" s="15"/>
      <c r="B26" s="15"/>
      <c r="C26" s="15"/>
      <c r="D26" s="16"/>
      <c r="E26" s="15"/>
      <c r="F26" s="15"/>
      <c r="G26" s="15"/>
      <c r="H26" s="15"/>
      <c r="I26" s="17"/>
      <c r="J26" s="17"/>
      <c r="K26" s="14"/>
    </row>
    <row r="27" spans="1:11" ht="33" customHeight="1">
      <c r="A27" s="15"/>
      <c r="B27" s="15"/>
      <c r="C27" s="15"/>
      <c r="D27" s="16"/>
      <c r="E27" s="124">
        <f>SUM(E18:E26)</f>
        <v>20</v>
      </c>
      <c r="F27" s="15"/>
      <c r="G27" s="15"/>
      <c r="H27" s="15"/>
      <c r="I27" s="17"/>
      <c r="J27" s="17"/>
      <c r="K27" s="14"/>
    </row>
    <row r="28" spans="1:11" ht="33" customHeight="1">
      <c r="A28" s="119"/>
      <c r="B28" s="125"/>
      <c r="C28" s="125"/>
      <c r="D28" s="125"/>
      <c r="E28" s="125"/>
      <c r="F28" s="126"/>
      <c r="G28" s="127"/>
      <c r="H28" s="125"/>
      <c r="I28" s="128"/>
      <c r="J28" s="125"/>
      <c r="K28" s="129"/>
    </row>
    <row r="29" spans="1:11" ht="33" customHeight="1">
      <c r="A29" s="119"/>
      <c r="B29" s="125"/>
      <c r="C29" s="125"/>
      <c r="D29" s="125"/>
      <c r="E29" s="125"/>
      <c r="F29" s="126"/>
      <c r="G29" s="127"/>
      <c r="H29" s="125"/>
      <c r="I29" s="128"/>
      <c r="J29" s="125"/>
      <c r="K29" s="129"/>
    </row>
    <row r="30" spans="1:11" ht="33" customHeight="1">
      <c r="A30" s="15"/>
      <c r="B30" s="15"/>
      <c r="C30" s="15"/>
      <c r="D30" s="16"/>
      <c r="E30" s="15"/>
      <c r="F30" s="15"/>
      <c r="G30" s="15"/>
      <c r="H30" s="15"/>
      <c r="I30" s="17"/>
      <c r="J30" s="17"/>
      <c r="K30" s="14"/>
    </row>
  </sheetData>
  <customSheetViews>
    <customSheetView guid="{78F20EB6-CB58-2649-909D-2749FF99F2B2}">
      <selection activeCell="C17" sqref="C17"/>
      <pageSetup paperSize="9" orientation="portrait"/>
    </customSheetView>
    <customSheetView guid="{E74FF04F-1EBE-4751-A4A6-69D8D21AD37E}">
      <selection activeCell="C17" sqref="C17"/>
      <pageSetup paperSize="9" orientation="portrait"/>
    </customSheetView>
    <customSheetView guid="{0ECCCDD2-B7E5-4624-9BBE-CAB2C4A8AAA9}">
      <selection activeCell="C17" sqref="C17"/>
      <pageSetup paperSize="9" orientation="portrait"/>
    </customSheetView>
    <customSheetView guid="{15BEF52F-ECFB-4A90-A370-5760C125246A}">
      <selection activeCell="C17" sqref="C17"/>
      <pageSetup paperSize="9" orientation="portrait"/>
    </customSheetView>
    <customSheetView guid="{888CFDF7-CD24-4381-BD78-5F739B4671B8}">
      <selection activeCell="C17" sqref="C17"/>
      <pageSetup paperSize="9" orientation="portrait"/>
    </customSheetView>
  </customSheetViews>
  <phoneticPr fontId="9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O15" sqref="O15"/>
    </sheetView>
  </sheetViews>
  <sheetFormatPr baseColWidth="10" defaultColWidth="8.83203125" defaultRowHeight="14" x14ac:dyDescent="0"/>
  <cols>
    <col min="2" max="2" width="14.83203125" customWidth="1"/>
    <col min="15" max="15" width="21.33203125" customWidth="1"/>
    <col min="16" max="16" width="17" customWidth="1"/>
    <col min="17" max="17" width="15.1640625" customWidth="1"/>
    <col min="18" max="18" width="23.1640625" customWidth="1"/>
  </cols>
  <sheetData>
    <row r="1" spans="1:18" ht="21">
      <c r="A1" s="427">
        <v>42854</v>
      </c>
      <c r="Q1" s="428"/>
      <c r="R1" s="428"/>
    </row>
    <row r="2" spans="1:18">
      <c r="Q2" s="428"/>
      <c r="R2" s="428"/>
    </row>
    <row r="3" spans="1:18" ht="23">
      <c r="A3" s="429" t="s">
        <v>844</v>
      </c>
      <c r="Q3" s="428"/>
      <c r="R3" s="428"/>
    </row>
    <row r="4" spans="1:18" ht="15" thickBot="1">
      <c r="Q4" s="428"/>
      <c r="R4" s="428"/>
    </row>
    <row r="5" spans="1:18" ht="27">
      <c r="A5" s="430" t="s">
        <v>845</v>
      </c>
      <c r="B5" s="431"/>
      <c r="C5" s="432"/>
      <c r="D5" s="433"/>
      <c r="E5" s="434"/>
      <c r="F5" s="434"/>
      <c r="G5" s="433"/>
      <c r="H5" s="434"/>
      <c r="I5" s="434"/>
      <c r="J5" s="435"/>
      <c r="K5" s="436"/>
      <c r="L5" s="437"/>
      <c r="M5" s="434"/>
      <c r="N5" s="434"/>
      <c r="O5" s="438" t="s">
        <v>846</v>
      </c>
      <c r="P5" s="439"/>
      <c r="Q5" s="440"/>
      <c r="R5" s="441"/>
    </row>
    <row r="6" spans="1:18">
      <c r="A6" s="442" t="s">
        <v>847</v>
      </c>
      <c r="B6" s="443" t="s">
        <v>848</v>
      </c>
      <c r="C6" s="444" t="s">
        <v>849</v>
      </c>
      <c r="D6" s="445" t="s">
        <v>850</v>
      </c>
      <c r="E6" s="445" t="s">
        <v>851</v>
      </c>
      <c r="F6" s="446" t="s">
        <v>852</v>
      </c>
      <c r="G6" s="445" t="s">
        <v>853</v>
      </c>
      <c r="H6" s="445" t="s">
        <v>854</v>
      </c>
      <c r="I6" s="447" t="s">
        <v>855</v>
      </c>
      <c r="J6" s="446" t="s">
        <v>856</v>
      </c>
      <c r="K6" s="448" t="s">
        <v>853</v>
      </c>
      <c r="L6" s="445" t="s">
        <v>854</v>
      </c>
      <c r="M6" s="447" t="s">
        <v>855</v>
      </c>
      <c r="N6" s="447" t="s">
        <v>857</v>
      </c>
      <c r="O6" s="449" t="s">
        <v>858</v>
      </c>
      <c r="P6" s="450" t="s">
        <v>859</v>
      </c>
      <c r="Q6" s="449" t="s">
        <v>860</v>
      </c>
      <c r="R6" s="451" t="s">
        <v>861</v>
      </c>
    </row>
    <row r="7" spans="1:18" ht="21">
      <c r="A7" s="452" t="s">
        <v>862</v>
      </c>
      <c r="B7" s="453"/>
      <c r="C7" s="454"/>
      <c r="D7" s="454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3"/>
      <c r="Q7" s="456"/>
      <c r="R7" s="457"/>
    </row>
    <row r="8" spans="1:18" ht="48">
      <c r="A8" s="458" t="s">
        <v>863</v>
      </c>
      <c r="B8" s="459" t="s">
        <v>864</v>
      </c>
      <c r="C8" s="460">
        <v>3</v>
      </c>
      <c r="D8" s="461">
        <v>1</v>
      </c>
      <c r="E8" s="459" t="s">
        <v>865</v>
      </c>
      <c r="F8" s="462">
        <v>42853</v>
      </c>
      <c r="G8" s="459" t="s">
        <v>866</v>
      </c>
      <c r="H8" s="459" t="s">
        <v>867</v>
      </c>
      <c r="I8" s="463">
        <v>0.69166666666666676</v>
      </c>
      <c r="J8" s="462">
        <v>42857</v>
      </c>
      <c r="K8" s="459" t="s">
        <v>868</v>
      </c>
      <c r="L8" s="459"/>
      <c r="M8" s="463"/>
      <c r="N8" s="464" t="s">
        <v>869</v>
      </c>
      <c r="O8" s="465" t="s">
        <v>870</v>
      </c>
      <c r="P8" s="464" t="s">
        <v>871</v>
      </c>
      <c r="Q8" s="466" t="s">
        <v>676</v>
      </c>
      <c r="R8" s="467" t="s">
        <v>677</v>
      </c>
    </row>
    <row r="9" spans="1:18" ht="21">
      <c r="A9" s="452" t="s">
        <v>872</v>
      </c>
      <c r="B9" s="459"/>
      <c r="C9" s="460"/>
      <c r="D9" s="461"/>
      <c r="E9" s="459"/>
      <c r="F9" s="462"/>
      <c r="G9" s="459"/>
      <c r="H9" s="459"/>
      <c r="I9" s="463"/>
      <c r="J9" s="462"/>
      <c r="K9" s="459"/>
      <c r="L9" s="459"/>
      <c r="M9" s="463"/>
      <c r="N9" s="464"/>
      <c r="O9" s="465"/>
      <c r="P9" s="464"/>
      <c r="Q9" s="466"/>
      <c r="R9" s="467"/>
    </row>
    <row r="10" spans="1:18">
      <c r="A10" s="468" t="s">
        <v>873</v>
      </c>
      <c r="B10" s="469" t="s">
        <v>874</v>
      </c>
      <c r="C10" s="469">
        <v>1</v>
      </c>
      <c r="D10" s="470">
        <v>1</v>
      </c>
      <c r="E10" s="469" t="s">
        <v>875</v>
      </c>
      <c r="F10" s="471">
        <v>42853</v>
      </c>
      <c r="G10" s="469" t="s">
        <v>868</v>
      </c>
      <c r="H10" s="469"/>
      <c r="I10" s="472">
        <v>0.75</v>
      </c>
      <c r="J10" s="471">
        <v>42859</v>
      </c>
      <c r="K10" s="469" t="s">
        <v>868</v>
      </c>
      <c r="L10" s="469"/>
      <c r="M10" s="472"/>
      <c r="N10" s="469" t="s">
        <v>876</v>
      </c>
      <c r="O10" s="469" t="s">
        <v>877</v>
      </c>
      <c r="P10" s="469" t="s">
        <v>878</v>
      </c>
      <c r="Q10" s="466" t="s">
        <v>676</v>
      </c>
      <c r="R10" s="467" t="s">
        <v>677</v>
      </c>
    </row>
    <row r="11" spans="1:18" ht="24">
      <c r="A11" s="468" t="s">
        <v>879</v>
      </c>
      <c r="B11" s="469" t="s">
        <v>880</v>
      </c>
      <c r="C11" s="469">
        <v>3</v>
      </c>
      <c r="D11" s="470">
        <v>1</v>
      </c>
      <c r="E11" s="469" t="s">
        <v>881</v>
      </c>
      <c r="F11" s="471">
        <v>42853</v>
      </c>
      <c r="G11" s="469" t="s">
        <v>868</v>
      </c>
      <c r="H11" s="469"/>
      <c r="I11" s="472">
        <v>0.75</v>
      </c>
      <c r="J11" s="471">
        <v>42859</v>
      </c>
      <c r="K11" s="469" t="s">
        <v>868</v>
      </c>
      <c r="L11" s="469"/>
      <c r="M11" s="472"/>
      <c r="N11" s="469" t="s">
        <v>876</v>
      </c>
      <c r="O11" s="465" t="s">
        <v>882</v>
      </c>
      <c r="P11" s="469" t="s">
        <v>883</v>
      </c>
      <c r="Q11" s="466" t="s">
        <v>676</v>
      </c>
      <c r="R11" s="467" t="s">
        <v>677</v>
      </c>
    </row>
    <row r="12" spans="1:18" ht="60">
      <c r="A12" s="468" t="s">
        <v>884</v>
      </c>
      <c r="B12" s="469" t="s">
        <v>885</v>
      </c>
      <c r="C12" s="469">
        <v>2</v>
      </c>
      <c r="D12" s="470">
        <v>1</v>
      </c>
      <c r="E12" s="469" t="s">
        <v>886</v>
      </c>
      <c r="F12" s="471">
        <v>42853</v>
      </c>
      <c r="G12" s="469" t="s">
        <v>887</v>
      </c>
      <c r="H12" s="469" t="s">
        <v>888</v>
      </c>
      <c r="I12" s="472">
        <v>0.60069444444444442</v>
      </c>
      <c r="J12" s="471">
        <v>42859</v>
      </c>
      <c r="K12" s="469"/>
      <c r="L12" s="469"/>
      <c r="M12" s="472"/>
      <c r="N12" s="469" t="s">
        <v>876</v>
      </c>
      <c r="O12" s="465" t="s">
        <v>889</v>
      </c>
      <c r="P12" s="469" t="s">
        <v>890</v>
      </c>
      <c r="Q12" s="466" t="s">
        <v>676</v>
      </c>
      <c r="R12" s="467" t="s">
        <v>677</v>
      </c>
    </row>
    <row r="13" spans="1:18" ht="21">
      <c r="A13" s="452" t="s">
        <v>862</v>
      </c>
      <c r="B13" s="453"/>
      <c r="C13" s="454"/>
      <c r="D13" s="454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3"/>
      <c r="Q13" s="456"/>
      <c r="R13" s="457"/>
    </row>
    <row r="14" spans="1:18" ht="36">
      <c r="A14" s="468" t="s">
        <v>891</v>
      </c>
      <c r="B14" s="473" t="s">
        <v>892</v>
      </c>
      <c r="C14" s="460">
        <v>2</v>
      </c>
      <c r="D14" s="461">
        <v>1</v>
      </c>
      <c r="E14" s="473" t="s">
        <v>893</v>
      </c>
      <c r="F14" s="474">
        <v>42853</v>
      </c>
      <c r="G14" s="473" t="s">
        <v>866</v>
      </c>
      <c r="H14" s="473" t="s">
        <v>894</v>
      </c>
      <c r="I14" s="475">
        <v>0.51388888888888895</v>
      </c>
      <c r="J14" s="474">
        <v>42859</v>
      </c>
      <c r="K14" s="473" t="s">
        <v>895</v>
      </c>
      <c r="L14" s="473"/>
      <c r="M14" s="475"/>
      <c r="N14" s="473" t="s">
        <v>896</v>
      </c>
      <c r="O14" s="476" t="s">
        <v>897</v>
      </c>
      <c r="P14" s="476" t="s">
        <v>898</v>
      </c>
      <c r="Q14" s="466" t="s">
        <v>676</v>
      </c>
      <c r="R14" s="467" t="s">
        <v>677</v>
      </c>
    </row>
    <row r="15" spans="1:18">
      <c r="A15" s="468" t="s">
        <v>899</v>
      </c>
      <c r="B15" s="469" t="s">
        <v>900</v>
      </c>
      <c r="C15" s="469">
        <v>2</v>
      </c>
      <c r="D15" s="470">
        <v>1</v>
      </c>
      <c r="E15" s="469" t="s">
        <v>901</v>
      </c>
      <c r="F15" s="471">
        <v>42853</v>
      </c>
      <c r="G15" s="469" t="s">
        <v>866</v>
      </c>
      <c r="H15" s="469" t="s">
        <v>902</v>
      </c>
      <c r="I15" s="472">
        <v>0.82638888888888884</v>
      </c>
      <c r="J15" s="471">
        <v>42859</v>
      </c>
      <c r="K15" s="469" t="s">
        <v>903</v>
      </c>
      <c r="L15" s="469" t="s">
        <v>904</v>
      </c>
      <c r="M15" s="472">
        <v>0.71527777777777779</v>
      </c>
      <c r="N15" s="465" t="s">
        <v>905</v>
      </c>
      <c r="O15" s="465"/>
      <c r="P15" s="465" t="s">
        <v>906</v>
      </c>
      <c r="Q15" s="466" t="s">
        <v>676</v>
      </c>
      <c r="R15" s="467" t="s">
        <v>677</v>
      </c>
    </row>
    <row r="16" spans="1:18">
      <c r="A16" s="468" t="s">
        <v>907</v>
      </c>
      <c r="B16" s="473" t="s">
        <v>908</v>
      </c>
      <c r="C16" s="469">
        <v>3</v>
      </c>
      <c r="D16" s="470">
        <v>1</v>
      </c>
      <c r="E16" s="473" t="s">
        <v>909</v>
      </c>
      <c r="F16" s="474">
        <v>42853</v>
      </c>
      <c r="G16" s="473" t="s">
        <v>887</v>
      </c>
      <c r="H16" s="473" t="s">
        <v>910</v>
      </c>
      <c r="I16" s="475">
        <v>0.29166666666666669</v>
      </c>
      <c r="J16" s="474">
        <v>42860</v>
      </c>
      <c r="K16" s="473" t="s">
        <v>887</v>
      </c>
      <c r="L16" s="473" t="s">
        <v>911</v>
      </c>
      <c r="M16" s="475">
        <v>0.91319444444444453</v>
      </c>
      <c r="N16" s="473" t="s">
        <v>912</v>
      </c>
      <c r="O16" s="473"/>
      <c r="P16" s="473" t="s">
        <v>913</v>
      </c>
      <c r="Q16" s="466" t="s">
        <v>676</v>
      </c>
      <c r="R16" s="467" t="s">
        <v>677</v>
      </c>
    </row>
    <row r="17" spans="1:18">
      <c r="A17" s="477"/>
      <c r="B17" s="478"/>
      <c r="C17" s="478"/>
      <c r="D17" s="478"/>
      <c r="E17" s="478"/>
      <c r="F17" s="478"/>
      <c r="G17" s="478"/>
      <c r="H17" s="478"/>
      <c r="I17" s="478"/>
      <c r="J17" s="478"/>
      <c r="K17" s="478"/>
      <c r="L17" s="478"/>
      <c r="M17" s="478"/>
      <c r="N17" s="478"/>
      <c r="O17" s="478"/>
      <c r="P17" s="478"/>
      <c r="Q17" s="478"/>
      <c r="R17" s="479"/>
    </row>
    <row r="18" spans="1:18" ht="15" thickBot="1">
      <c r="A18" s="480" t="s">
        <v>914</v>
      </c>
      <c r="B18" s="481"/>
      <c r="C18" s="482">
        <f>SUM(C8:C16)</f>
        <v>16</v>
      </c>
      <c r="D18" s="483">
        <f>SUM(D8:D16)</f>
        <v>7</v>
      </c>
      <c r="E18" s="484"/>
      <c r="F18" s="485"/>
      <c r="G18" s="484"/>
      <c r="H18" s="484"/>
      <c r="I18" s="484"/>
      <c r="J18" s="485"/>
      <c r="K18" s="484"/>
      <c r="L18" s="484"/>
      <c r="M18" s="484"/>
      <c r="N18" s="484"/>
      <c r="O18" s="484"/>
      <c r="P18" s="484"/>
      <c r="Q18" s="486"/>
      <c r="R18" s="487"/>
    </row>
    <row r="19" spans="1:18" ht="15" thickBot="1"/>
    <row r="20" spans="1:18" ht="27">
      <c r="A20" s="430" t="s">
        <v>915</v>
      </c>
      <c r="B20" s="431"/>
      <c r="C20" s="432"/>
      <c r="D20" s="433"/>
      <c r="E20" s="434"/>
      <c r="F20" s="434"/>
      <c r="G20" s="433"/>
      <c r="H20" s="434"/>
      <c r="I20" s="434"/>
      <c r="J20" s="435"/>
      <c r="K20" s="436"/>
      <c r="L20" s="437"/>
      <c r="M20" s="434"/>
      <c r="N20" s="434"/>
      <c r="O20" s="438" t="s">
        <v>846</v>
      </c>
      <c r="P20" s="439"/>
      <c r="Q20" s="440"/>
      <c r="R20" s="441"/>
    </row>
    <row r="21" spans="1:18">
      <c r="A21" s="442" t="s">
        <v>847</v>
      </c>
      <c r="B21" s="443" t="s">
        <v>848</v>
      </c>
      <c r="C21" s="444" t="s">
        <v>849</v>
      </c>
      <c r="D21" s="445" t="s">
        <v>850</v>
      </c>
      <c r="E21" s="445" t="s">
        <v>851</v>
      </c>
      <c r="F21" s="446" t="s">
        <v>852</v>
      </c>
      <c r="G21" s="445" t="s">
        <v>853</v>
      </c>
      <c r="H21" s="445" t="s">
        <v>854</v>
      </c>
      <c r="I21" s="447" t="s">
        <v>855</v>
      </c>
      <c r="J21" s="446" t="s">
        <v>856</v>
      </c>
      <c r="K21" s="448" t="s">
        <v>853</v>
      </c>
      <c r="L21" s="445" t="s">
        <v>854</v>
      </c>
      <c r="M21" s="447" t="s">
        <v>855</v>
      </c>
      <c r="N21" s="447" t="s">
        <v>857</v>
      </c>
      <c r="O21" s="449" t="s">
        <v>858</v>
      </c>
      <c r="P21" s="450" t="s">
        <v>859</v>
      </c>
      <c r="Q21" s="449" t="s">
        <v>860</v>
      </c>
      <c r="R21" s="451" t="s">
        <v>861</v>
      </c>
    </row>
    <row r="22" spans="1:18" ht="21">
      <c r="A22" s="452" t="s">
        <v>916</v>
      </c>
      <c r="B22" s="453"/>
      <c r="C22" s="454"/>
      <c r="D22" s="454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3"/>
      <c r="Q22" s="456"/>
      <c r="R22" s="457"/>
    </row>
    <row r="23" spans="1:18">
      <c r="A23" s="468" t="s">
        <v>917</v>
      </c>
      <c r="B23" s="469" t="s">
        <v>918</v>
      </c>
      <c r="C23" s="469">
        <v>2</v>
      </c>
      <c r="D23" s="470">
        <v>1</v>
      </c>
      <c r="E23" s="469" t="s">
        <v>919</v>
      </c>
      <c r="F23" s="471">
        <v>42847</v>
      </c>
      <c r="G23" s="469" t="s">
        <v>920</v>
      </c>
      <c r="H23" s="469" t="s">
        <v>921</v>
      </c>
      <c r="I23" s="472">
        <v>0.57986111111111105</v>
      </c>
      <c r="J23" s="471">
        <v>42854</v>
      </c>
      <c r="K23" s="469" t="s">
        <v>920</v>
      </c>
      <c r="L23" s="469" t="s">
        <v>922</v>
      </c>
      <c r="M23" s="472">
        <v>0.79513888888888884</v>
      </c>
      <c r="N23" s="469" t="s">
        <v>923</v>
      </c>
      <c r="O23" s="469"/>
      <c r="P23" s="469" t="s">
        <v>924</v>
      </c>
      <c r="Q23" s="469" t="s">
        <v>677</v>
      </c>
      <c r="R23" s="467" t="s">
        <v>677</v>
      </c>
    </row>
    <row r="24" spans="1:18" ht="48">
      <c r="A24" s="468" t="s">
        <v>925</v>
      </c>
      <c r="B24" s="469" t="s">
        <v>926</v>
      </c>
      <c r="C24" s="469">
        <v>4</v>
      </c>
      <c r="D24" s="470">
        <v>2</v>
      </c>
      <c r="E24" s="469" t="s">
        <v>893</v>
      </c>
      <c r="F24" s="471">
        <v>42847</v>
      </c>
      <c r="G24" s="469" t="s">
        <v>920</v>
      </c>
      <c r="H24" s="469" t="s">
        <v>927</v>
      </c>
      <c r="I24" s="472">
        <v>0.44444444444444442</v>
      </c>
      <c r="J24" s="471">
        <v>42855</v>
      </c>
      <c r="K24" s="469" t="s">
        <v>920</v>
      </c>
      <c r="L24" s="469" t="s">
        <v>928</v>
      </c>
      <c r="M24" s="472">
        <v>0.85763888888888884</v>
      </c>
      <c r="N24" s="469" t="s">
        <v>929</v>
      </c>
      <c r="O24" s="465" t="s">
        <v>930</v>
      </c>
      <c r="P24" s="465" t="s">
        <v>931</v>
      </c>
      <c r="Q24" s="469" t="s">
        <v>677</v>
      </c>
      <c r="R24" s="467" t="s">
        <v>677</v>
      </c>
    </row>
    <row r="25" spans="1:18">
      <c r="A25" s="468" t="s">
        <v>932</v>
      </c>
      <c r="B25" s="469" t="s">
        <v>933</v>
      </c>
      <c r="C25" s="469">
        <v>1</v>
      </c>
      <c r="D25" s="470">
        <v>1</v>
      </c>
      <c r="E25" s="469" t="s">
        <v>934</v>
      </c>
      <c r="F25" s="471">
        <v>42847</v>
      </c>
      <c r="G25" s="469" t="s">
        <v>920</v>
      </c>
      <c r="H25" s="469" t="s">
        <v>935</v>
      </c>
      <c r="I25" s="472">
        <v>0.71527777777777779</v>
      </c>
      <c r="J25" s="471">
        <v>42854</v>
      </c>
      <c r="K25" s="469" t="s">
        <v>920</v>
      </c>
      <c r="L25" s="469" t="s">
        <v>936</v>
      </c>
      <c r="M25" s="472">
        <v>0.79166666666666663</v>
      </c>
      <c r="N25" s="469" t="s">
        <v>923</v>
      </c>
      <c r="O25" s="469"/>
      <c r="P25" s="469" t="s">
        <v>937</v>
      </c>
      <c r="Q25" s="469" t="s">
        <v>677</v>
      </c>
      <c r="R25" s="467" t="s">
        <v>677</v>
      </c>
    </row>
    <row r="26" spans="1:18" ht="84">
      <c r="A26" s="468" t="s">
        <v>938</v>
      </c>
      <c r="B26" s="469" t="s">
        <v>939</v>
      </c>
      <c r="C26" s="469">
        <v>2</v>
      </c>
      <c r="D26" s="470">
        <v>1</v>
      </c>
      <c r="E26" s="469" t="s">
        <v>940</v>
      </c>
      <c r="F26" s="471">
        <v>42847</v>
      </c>
      <c r="G26" s="469" t="s">
        <v>887</v>
      </c>
      <c r="H26" s="469" t="s">
        <v>941</v>
      </c>
      <c r="I26" s="472">
        <v>0.2638888888888889</v>
      </c>
      <c r="J26" s="471">
        <v>42854</v>
      </c>
      <c r="K26" s="469" t="s">
        <v>887</v>
      </c>
      <c r="L26" s="469" t="s">
        <v>942</v>
      </c>
      <c r="M26" s="472">
        <v>0.9375</v>
      </c>
      <c r="N26" s="465" t="s">
        <v>923</v>
      </c>
      <c r="O26" s="465" t="s">
        <v>943</v>
      </c>
      <c r="P26" s="465" t="s">
        <v>944</v>
      </c>
      <c r="Q26" s="469" t="s">
        <v>677</v>
      </c>
      <c r="R26" s="467" t="s">
        <v>677</v>
      </c>
    </row>
    <row r="27" spans="1:18">
      <c r="A27" s="468" t="s">
        <v>945</v>
      </c>
      <c r="B27" s="469" t="s">
        <v>946</v>
      </c>
      <c r="C27" s="469">
        <v>2</v>
      </c>
      <c r="D27" s="470">
        <v>1</v>
      </c>
      <c r="E27" s="469" t="s">
        <v>947</v>
      </c>
      <c r="F27" s="471">
        <v>42847</v>
      </c>
      <c r="G27" s="469" t="s">
        <v>887</v>
      </c>
      <c r="H27" s="469" t="s">
        <v>948</v>
      </c>
      <c r="I27" s="472">
        <v>0.62361111111111112</v>
      </c>
      <c r="J27" s="471">
        <v>42854</v>
      </c>
      <c r="K27" s="469" t="s">
        <v>887</v>
      </c>
      <c r="L27" s="469" t="s">
        <v>949</v>
      </c>
      <c r="M27" s="472">
        <v>0.83263888888888893</v>
      </c>
      <c r="N27" s="465" t="s">
        <v>923</v>
      </c>
      <c r="O27" s="465"/>
      <c r="P27" s="465" t="s">
        <v>950</v>
      </c>
      <c r="Q27" s="469" t="s">
        <v>677</v>
      </c>
      <c r="R27" s="467" t="s">
        <v>677</v>
      </c>
    </row>
    <row r="28" spans="1:18" ht="84">
      <c r="A28" s="468" t="s">
        <v>951</v>
      </c>
      <c r="B28" s="469" t="s">
        <v>952</v>
      </c>
      <c r="C28" s="469">
        <v>2</v>
      </c>
      <c r="D28" s="470">
        <v>1</v>
      </c>
      <c r="E28" s="469" t="s">
        <v>953</v>
      </c>
      <c r="F28" s="471">
        <v>42847</v>
      </c>
      <c r="G28" s="469" t="s">
        <v>920</v>
      </c>
      <c r="H28" s="469" t="s">
        <v>954</v>
      </c>
      <c r="I28" s="472">
        <v>0.29652777777777778</v>
      </c>
      <c r="J28" s="471">
        <v>42855</v>
      </c>
      <c r="K28" s="469" t="s">
        <v>920</v>
      </c>
      <c r="L28" s="469" t="s">
        <v>955</v>
      </c>
      <c r="M28" s="472">
        <v>0.44791666666666669</v>
      </c>
      <c r="N28" s="469" t="s">
        <v>929</v>
      </c>
      <c r="O28" s="465" t="s">
        <v>956</v>
      </c>
      <c r="P28" s="465" t="s">
        <v>957</v>
      </c>
      <c r="Q28" s="469" t="s">
        <v>677</v>
      </c>
      <c r="R28" s="467" t="s">
        <v>677</v>
      </c>
    </row>
    <row r="29" spans="1:18" ht="36">
      <c r="A29" s="468" t="s">
        <v>958</v>
      </c>
      <c r="B29" s="469" t="s">
        <v>959</v>
      </c>
      <c r="C29" s="469">
        <v>4</v>
      </c>
      <c r="D29" s="470">
        <v>1</v>
      </c>
      <c r="E29" s="469" t="s">
        <v>960</v>
      </c>
      <c r="F29" s="471">
        <v>42847</v>
      </c>
      <c r="G29" s="469"/>
      <c r="H29" s="469"/>
      <c r="I29" s="472"/>
      <c r="J29" s="471">
        <v>42855</v>
      </c>
      <c r="K29" s="469"/>
      <c r="L29" s="469"/>
      <c r="M29" s="472"/>
      <c r="N29" s="465" t="s">
        <v>929</v>
      </c>
      <c r="O29" s="465" t="s">
        <v>961</v>
      </c>
      <c r="P29" s="465" t="s">
        <v>962</v>
      </c>
      <c r="Q29" s="469" t="s">
        <v>677</v>
      </c>
      <c r="R29" s="467" t="s">
        <v>677</v>
      </c>
    </row>
    <row r="30" spans="1:18" ht="60">
      <c r="A30" s="468" t="s">
        <v>963</v>
      </c>
      <c r="B30" s="469" t="s">
        <v>964</v>
      </c>
      <c r="C30" s="469">
        <v>2</v>
      </c>
      <c r="D30" s="470">
        <v>1</v>
      </c>
      <c r="E30" s="469" t="s">
        <v>965</v>
      </c>
      <c r="F30" s="471">
        <v>42846</v>
      </c>
      <c r="G30" s="469" t="s">
        <v>920</v>
      </c>
      <c r="H30" s="469" t="s">
        <v>966</v>
      </c>
      <c r="I30" s="472">
        <v>0.71527777777777779</v>
      </c>
      <c r="J30" s="471">
        <v>42854</v>
      </c>
      <c r="K30" s="469" t="s">
        <v>920</v>
      </c>
      <c r="L30" s="469"/>
      <c r="M30" s="472"/>
      <c r="N30" s="469" t="s">
        <v>967</v>
      </c>
      <c r="O30" s="465" t="s">
        <v>968</v>
      </c>
      <c r="P30" s="469"/>
      <c r="Q30" s="469" t="s">
        <v>677</v>
      </c>
      <c r="R30" s="467" t="s">
        <v>677</v>
      </c>
    </row>
    <row r="31" spans="1:18">
      <c r="A31" s="477"/>
      <c r="B31" s="478"/>
      <c r="C31" s="478"/>
      <c r="D31" s="478"/>
      <c r="E31" s="478"/>
      <c r="F31" s="478"/>
      <c r="G31" s="478"/>
      <c r="H31" s="478"/>
      <c r="I31" s="478"/>
      <c r="J31" s="478"/>
      <c r="K31" s="478"/>
      <c r="L31" s="478"/>
      <c r="M31" s="478"/>
      <c r="N31" s="478"/>
      <c r="O31" s="478"/>
      <c r="P31" s="478"/>
      <c r="Q31" s="478"/>
      <c r="R31" s="479"/>
    </row>
    <row r="32" spans="1:18" ht="15" thickBot="1">
      <c r="A32" s="480" t="s">
        <v>914</v>
      </c>
      <c r="B32" s="481"/>
      <c r="C32" s="482">
        <f>SUM(C23:C31)</f>
        <v>19</v>
      </c>
      <c r="D32" s="483">
        <f>SUM(D23:D31)</f>
        <v>9</v>
      </c>
      <c r="E32" s="484"/>
      <c r="F32" s="485"/>
      <c r="G32" s="484"/>
      <c r="H32" s="484"/>
      <c r="I32" s="484"/>
      <c r="J32" s="485"/>
      <c r="K32" s="484"/>
      <c r="L32" s="484"/>
      <c r="M32" s="484"/>
      <c r="N32" s="484"/>
      <c r="O32" s="484"/>
      <c r="P32" s="484"/>
      <c r="Q32" s="486"/>
      <c r="R32" s="487"/>
    </row>
    <row r="34" spans="1:18" ht="23">
      <c r="A34" s="429" t="s">
        <v>969</v>
      </c>
      <c r="Q34" s="428"/>
      <c r="R34" s="428"/>
    </row>
    <row r="35" spans="1:18" ht="15" thickBot="1">
      <c r="Q35" s="428"/>
      <c r="R35" s="428"/>
    </row>
    <row r="36" spans="1:18" ht="42">
      <c r="A36" s="430" t="s">
        <v>970</v>
      </c>
      <c r="B36" s="431"/>
      <c r="C36" s="432"/>
      <c r="D36" s="433"/>
      <c r="E36" s="434"/>
      <c r="F36" s="434"/>
      <c r="G36" s="433"/>
      <c r="H36" s="434"/>
      <c r="I36" s="434"/>
      <c r="J36" s="435"/>
      <c r="K36" s="436"/>
      <c r="L36" s="437"/>
      <c r="M36" s="434"/>
      <c r="N36" s="434"/>
      <c r="O36" s="438" t="s">
        <v>671</v>
      </c>
      <c r="P36" s="439" t="s">
        <v>971</v>
      </c>
      <c r="Q36" s="440"/>
      <c r="R36" s="441"/>
    </row>
    <row r="37" spans="1:18">
      <c r="A37" s="442" t="s">
        <v>847</v>
      </c>
      <c r="B37" s="443" t="s">
        <v>848</v>
      </c>
      <c r="C37" s="444" t="s">
        <v>849</v>
      </c>
      <c r="D37" s="445" t="s">
        <v>850</v>
      </c>
      <c r="E37" s="445" t="s">
        <v>851</v>
      </c>
      <c r="F37" s="446" t="s">
        <v>852</v>
      </c>
      <c r="G37" s="445" t="s">
        <v>853</v>
      </c>
      <c r="H37" s="445" t="s">
        <v>854</v>
      </c>
      <c r="I37" s="447" t="s">
        <v>855</v>
      </c>
      <c r="J37" s="446" t="s">
        <v>856</v>
      </c>
      <c r="K37" s="448" t="s">
        <v>853</v>
      </c>
      <c r="L37" s="445" t="s">
        <v>854</v>
      </c>
      <c r="M37" s="447" t="s">
        <v>855</v>
      </c>
      <c r="N37" s="447" t="s">
        <v>857</v>
      </c>
      <c r="O37" s="449" t="s">
        <v>858</v>
      </c>
      <c r="P37" s="450" t="s">
        <v>859</v>
      </c>
      <c r="Q37" s="449" t="s">
        <v>860</v>
      </c>
      <c r="R37" s="451" t="s">
        <v>861</v>
      </c>
    </row>
    <row r="38" spans="1:18" ht="21">
      <c r="A38" s="452" t="s">
        <v>972</v>
      </c>
      <c r="B38" s="453"/>
      <c r="C38" s="454"/>
      <c r="D38" s="454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3"/>
      <c r="Q38" s="456"/>
      <c r="R38" s="457"/>
    </row>
    <row r="39" spans="1:18">
      <c r="A39" s="468" t="s">
        <v>973</v>
      </c>
      <c r="B39" s="469" t="s">
        <v>974</v>
      </c>
      <c r="C39" s="469">
        <v>2</v>
      </c>
      <c r="D39" s="470">
        <v>1</v>
      </c>
      <c r="E39" s="469" t="s">
        <v>975</v>
      </c>
      <c r="F39" s="471">
        <v>42848</v>
      </c>
      <c r="G39" s="469" t="s">
        <v>887</v>
      </c>
      <c r="H39" s="469" t="s">
        <v>976</v>
      </c>
      <c r="I39" s="472">
        <v>0.54861111111111105</v>
      </c>
      <c r="J39" s="471">
        <v>42854</v>
      </c>
      <c r="K39" s="469" t="s">
        <v>868</v>
      </c>
      <c r="L39" s="469"/>
      <c r="M39" s="472"/>
      <c r="N39" s="469" t="s">
        <v>977</v>
      </c>
      <c r="O39" s="469"/>
      <c r="P39" s="469" t="s">
        <v>978</v>
      </c>
      <c r="Q39" s="469" t="s">
        <v>677</v>
      </c>
      <c r="R39" s="488" t="s">
        <v>672</v>
      </c>
    </row>
    <row r="40" spans="1:18" ht="36">
      <c r="A40" s="489" t="s">
        <v>979</v>
      </c>
      <c r="B40" s="490" t="s">
        <v>980</v>
      </c>
      <c r="C40" s="490">
        <v>2</v>
      </c>
      <c r="D40" s="490">
        <v>1</v>
      </c>
      <c r="E40" s="490" t="s">
        <v>981</v>
      </c>
      <c r="F40" s="491">
        <v>42849</v>
      </c>
      <c r="G40" s="490" t="s">
        <v>982</v>
      </c>
      <c r="H40" s="490"/>
      <c r="I40" s="492">
        <v>0.36458333333333331</v>
      </c>
      <c r="J40" s="491">
        <v>42854</v>
      </c>
      <c r="K40" s="493"/>
      <c r="L40" s="490"/>
      <c r="M40" s="492"/>
      <c r="N40" s="494" t="s">
        <v>983</v>
      </c>
      <c r="O40" s="495" t="s">
        <v>984</v>
      </c>
      <c r="P40" s="494" t="s">
        <v>985</v>
      </c>
      <c r="Q40" s="469" t="s">
        <v>677</v>
      </c>
      <c r="R40" s="488" t="s">
        <v>672</v>
      </c>
    </row>
    <row r="41" spans="1:18">
      <c r="A41" s="496"/>
      <c r="B41" s="497"/>
      <c r="C41" s="497"/>
      <c r="D41" s="497"/>
      <c r="E41" s="497"/>
      <c r="F41" s="498"/>
      <c r="G41" s="497"/>
      <c r="H41" s="497"/>
      <c r="I41" s="499"/>
      <c r="J41" s="498"/>
      <c r="K41" s="500"/>
      <c r="L41" s="497"/>
      <c r="M41" s="499"/>
      <c r="N41" s="501"/>
      <c r="O41" s="502"/>
      <c r="P41" s="501"/>
      <c r="Q41" s="503"/>
      <c r="R41" s="504"/>
    </row>
    <row r="42" spans="1:18" ht="15" thickBot="1">
      <c r="A42" s="480" t="s">
        <v>914</v>
      </c>
      <c r="B42" s="481"/>
      <c r="C42" s="482">
        <f>SUM(C39:C41)</f>
        <v>4</v>
      </c>
      <c r="D42" s="483">
        <f>SUM(D39:D41)</f>
        <v>2</v>
      </c>
      <c r="E42" s="484"/>
      <c r="F42" s="485"/>
      <c r="G42" s="484"/>
      <c r="H42" s="484"/>
      <c r="I42" s="484"/>
      <c r="J42" s="485"/>
      <c r="K42" s="484"/>
      <c r="L42" s="484"/>
      <c r="M42" s="484"/>
      <c r="N42" s="484"/>
      <c r="O42" s="484"/>
      <c r="P42" s="484"/>
      <c r="Q42" s="486"/>
      <c r="R42" s="487"/>
    </row>
    <row r="43" spans="1:18" ht="15" thickBot="1"/>
    <row r="44" spans="1:18" ht="42">
      <c r="A44" s="430" t="s">
        <v>986</v>
      </c>
      <c r="B44" s="431"/>
      <c r="C44" s="432"/>
      <c r="D44" s="433"/>
      <c r="E44" s="434"/>
      <c r="F44" s="434"/>
      <c r="G44" s="433"/>
      <c r="H44" s="434"/>
      <c r="I44" s="434"/>
      <c r="J44" s="435"/>
      <c r="K44" s="436"/>
      <c r="L44" s="437"/>
      <c r="M44" s="434"/>
      <c r="N44" s="434"/>
      <c r="O44" s="438" t="s">
        <v>671</v>
      </c>
      <c r="P44" s="439" t="s">
        <v>971</v>
      </c>
      <c r="Q44" s="440"/>
      <c r="R44" s="441"/>
    </row>
    <row r="45" spans="1:18">
      <c r="A45" s="442" t="s">
        <v>847</v>
      </c>
      <c r="B45" s="443" t="s">
        <v>848</v>
      </c>
      <c r="C45" s="444" t="s">
        <v>849</v>
      </c>
      <c r="D45" s="445" t="s">
        <v>850</v>
      </c>
      <c r="E45" s="445" t="s">
        <v>851</v>
      </c>
      <c r="F45" s="446" t="s">
        <v>852</v>
      </c>
      <c r="G45" s="445" t="s">
        <v>853</v>
      </c>
      <c r="H45" s="445" t="s">
        <v>854</v>
      </c>
      <c r="I45" s="447" t="s">
        <v>855</v>
      </c>
      <c r="J45" s="446" t="s">
        <v>856</v>
      </c>
      <c r="K45" s="448" t="s">
        <v>853</v>
      </c>
      <c r="L45" s="445" t="s">
        <v>854</v>
      </c>
      <c r="M45" s="447" t="s">
        <v>855</v>
      </c>
      <c r="N45" s="447" t="s">
        <v>857</v>
      </c>
      <c r="O45" s="449" t="s">
        <v>858</v>
      </c>
      <c r="P45" s="450" t="s">
        <v>859</v>
      </c>
      <c r="Q45" s="449" t="s">
        <v>860</v>
      </c>
      <c r="R45" s="451" t="s">
        <v>861</v>
      </c>
    </row>
    <row r="46" spans="1:18" ht="21">
      <c r="A46" s="452" t="s">
        <v>987</v>
      </c>
      <c r="B46" s="453"/>
      <c r="C46" s="454"/>
      <c r="D46" s="454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3"/>
      <c r="Q46" s="456"/>
      <c r="R46" s="457"/>
    </row>
    <row r="47" spans="1:18" ht="24">
      <c r="A47" s="458" t="s">
        <v>988</v>
      </c>
      <c r="B47" s="459" t="s">
        <v>989</v>
      </c>
      <c r="C47" s="460">
        <v>2</v>
      </c>
      <c r="D47" s="461">
        <v>1</v>
      </c>
      <c r="E47" s="459" t="s">
        <v>893</v>
      </c>
      <c r="F47" s="462">
        <v>42852</v>
      </c>
      <c r="G47" s="459" t="s">
        <v>920</v>
      </c>
      <c r="H47" s="459" t="s">
        <v>990</v>
      </c>
      <c r="I47" s="463">
        <v>0.76041666666666663</v>
      </c>
      <c r="J47" s="462">
        <v>42854</v>
      </c>
      <c r="K47" s="459" t="s">
        <v>920</v>
      </c>
      <c r="L47" s="459"/>
      <c r="M47" s="463"/>
      <c r="N47" s="464" t="s">
        <v>991</v>
      </c>
      <c r="O47" s="464"/>
      <c r="P47" s="464" t="s">
        <v>992</v>
      </c>
      <c r="Q47" s="466" t="s">
        <v>993</v>
      </c>
      <c r="R47" s="488" t="s">
        <v>672</v>
      </c>
    </row>
    <row r="48" spans="1:18">
      <c r="A48" s="477"/>
      <c r="B48" s="478"/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  <c r="N48" s="478"/>
      <c r="O48" s="478"/>
      <c r="P48" s="478"/>
      <c r="Q48" s="478"/>
      <c r="R48" s="479"/>
    </row>
    <row r="49" spans="1:18" ht="15" thickBot="1">
      <c r="A49" s="480" t="s">
        <v>914</v>
      </c>
      <c r="B49" s="481"/>
      <c r="C49" s="482">
        <f>SUM(C47:C48)</f>
        <v>2</v>
      </c>
      <c r="D49" s="483">
        <f>SUM(D47:D48)</f>
        <v>1</v>
      </c>
      <c r="E49" s="484"/>
      <c r="F49" s="485"/>
      <c r="G49" s="484"/>
      <c r="H49" s="484"/>
      <c r="I49" s="484"/>
      <c r="J49" s="485"/>
      <c r="K49" s="484"/>
      <c r="L49" s="484"/>
      <c r="M49" s="484"/>
      <c r="N49" s="484"/>
      <c r="O49" s="484"/>
      <c r="P49" s="484"/>
      <c r="Q49" s="486"/>
      <c r="R49" s="487"/>
    </row>
    <row r="50" spans="1:18">
      <c r="A50" s="505"/>
      <c r="B50" s="505"/>
      <c r="C50" s="506"/>
      <c r="D50" s="507"/>
      <c r="E50" s="508"/>
      <c r="F50" s="509"/>
      <c r="G50" s="508"/>
      <c r="H50" s="508"/>
      <c r="I50" s="508"/>
      <c r="J50" s="509"/>
      <c r="K50" s="508"/>
      <c r="L50" s="508"/>
      <c r="M50" s="508"/>
      <c r="N50" s="508"/>
      <c r="O50" s="508"/>
      <c r="P50" s="508"/>
      <c r="Q50" s="510"/>
      <c r="R50" s="455"/>
    </row>
    <row r="51" spans="1:18" ht="23">
      <c r="A51" s="429" t="s">
        <v>994</v>
      </c>
    </row>
    <row r="52" spans="1:18" ht="15" thickBot="1"/>
    <row r="53" spans="1:18" ht="27">
      <c r="A53" s="430" t="s">
        <v>995</v>
      </c>
      <c r="B53" s="431"/>
      <c r="C53" s="432"/>
      <c r="D53" s="433"/>
      <c r="E53" s="434"/>
      <c r="F53" s="434"/>
      <c r="G53" s="433"/>
      <c r="H53" s="434"/>
      <c r="I53" s="434"/>
      <c r="J53" s="435"/>
      <c r="K53" s="436"/>
      <c r="L53" s="437"/>
      <c r="M53" s="434"/>
      <c r="N53" s="434"/>
      <c r="O53" s="511"/>
      <c r="P53" s="439"/>
      <c r="Q53" s="440"/>
      <c r="R53" s="441"/>
    </row>
    <row r="54" spans="1:18">
      <c r="A54" s="442" t="s">
        <v>847</v>
      </c>
      <c r="B54" s="443" t="s">
        <v>848</v>
      </c>
      <c r="C54" s="444" t="s">
        <v>849</v>
      </c>
      <c r="D54" s="445" t="s">
        <v>850</v>
      </c>
      <c r="E54" s="445" t="s">
        <v>851</v>
      </c>
      <c r="F54" s="446" t="s">
        <v>852</v>
      </c>
      <c r="G54" s="445" t="s">
        <v>853</v>
      </c>
      <c r="H54" s="445" t="s">
        <v>854</v>
      </c>
      <c r="I54" s="447" t="s">
        <v>855</v>
      </c>
      <c r="J54" s="446" t="s">
        <v>856</v>
      </c>
      <c r="K54" s="448" t="s">
        <v>853</v>
      </c>
      <c r="L54" s="445" t="s">
        <v>854</v>
      </c>
      <c r="M54" s="447" t="s">
        <v>855</v>
      </c>
      <c r="N54" s="447" t="s">
        <v>857</v>
      </c>
      <c r="O54" s="449" t="s">
        <v>858</v>
      </c>
      <c r="P54" s="450" t="s">
        <v>859</v>
      </c>
      <c r="Q54" s="449" t="s">
        <v>860</v>
      </c>
      <c r="R54" s="451" t="s">
        <v>861</v>
      </c>
    </row>
    <row r="55" spans="1:18" ht="21">
      <c r="A55" s="452" t="s">
        <v>996</v>
      </c>
      <c r="B55" s="453"/>
      <c r="C55" s="454"/>
      <c r="D55" s="454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3"/>
      <c r="Q55" s="456"/>
      <c r="R55" s="457"/>
    </row>
    <row r="56" spans="1:18" ht="24">
      <c r="A56" s="512" t="s">
        <v>997</v>
      </c>
      <c r="B56" s="469" t="s">
        <v>998</v>
      </c>
      <c r="C56" s="513">
        <v>4</v>
      </c>
      <c r="D56" s="470">
        <v>1</v>
      </c>
      <c r="E56" s="469" t="s">
        <v>999</v>
      </c>
      <c r="F56" s="471">
        <v>42850</v>
      </c>
      <c r="G56" s="469" t="s">
        <v>1000</v>
      </c>
      <c r="H56" s="469"/>
      <c r="I56" s="472">
        <v>0.28125</v>
      </c>
      <c r="J56" s="471">
        <v>42854</v>
      </c>
      <c r="K56" s="469"/>
      <c r="L56" s="469"/>
      <c r="M56" s="472"/>
      <c r="N56" s="469" t="s">
        <v>1001</v>
      </c>
      <c r="O56" s="469"/>
      <c r="P56" s="464" t="s">
        <v>1002</v>
      </c>
      <c r="Q56" s="469" t="s">
        <v>1003</v>
      </c>
      <c r="R56" s="514" t="s">
        <v>672</v>
      </c>
    </row>
    <row r="57" spans="1:18">
      <c r="A57" s="512" t="s">
        <v>1004</v>
      </c>
      <c r="B57" s="469" t="s">
        <v>1005</v>
      </c>
      <c r="C57" s="513">
        <v>3</v>
      </c>
      <c r="D57" s="470">
        <v>1</v>
      </c>
      <c r="E57" s="469" t="s">
        <v>1006</v>
      </c>
      <c r="F57" s="471">
        <v>42850</v>
      </c>
      <c r="G57" s="469" t="s">
        <v>1007</v>
      </c>
      <c r="H57" s="469"/>
      <c r="I57" s="472">
        <v>0.28125</v>
      </c>
      <c r="J57" s="471">
        <v>42854</v>
      </c>
      <c r="K57" s="469"/>
      <c r="L57" s="469"/>
      <c r="M57" s="472"/>
      <c r="N57" s="469" t="s">
        <v>1001</v>
      </c>
      <c r="O57" s="469"/>
      <c r="P57" s="459" t="s">
        <v>1008</v>
      </c>
      <c r="Q57" s="469" t="s">
        <v>1003</v>
      </c>
      <c r="R57" s="514" t="s">
        <v>672</v>
      </c>
    </row>
    <row r="58" spans="1:18">
      <c r="A58" s="477"/>
      <c r="B58" s="478"/>
      <c r="C58" s="478"/>
      <c r="D58" s="478"/>
      <c r="E58" s="478"/>
      <c r="F58" s="478"/>
      <c r="G58" s="478"/>
      <c r="H58" s="478"/>
      <c r="I58" s="478"/>
      <c r="J58" s="478"/>
      <c r="K58" s="478"/>
      <c r="L58" s="478"/>
      <c r="M58" s="478"/>
      <c r="N58" s="478"/>
      <c r="O58" s="478"/>
      <c r="P58" s="478"/>
      <c r="Q58" s="478"/>
      <c r="R58" s="479"/>
    </row>
    <row r="59" spans="1:18" ht="15" thickBot="1">
      <c r="A59" s="480" t="s">
        <v>914</v>
      </c>
      <c r="B59" s="481"/>
      <c r="C59" s="482">
        <f>SUM(C56:C58)</f>
        <v>7</v>
      </c>
      <c r="D59" s="483">
        <v>0</v>
      </c>
      <c r="E59" s="484"/>
      <c r="F59" s="485"/>
      <c r="G59" s="484"/>
      <c r="H59" s="484"/>
      <c r="I59" s="484"/>
      <c r="J59" s="485"/>
      <c r="K59" s="484"/>
      <c r="L59" s="484"/>
      <c r="M59" s="484"/>
      <c r="N59" s="484"/>
      <c r="O59" s="484"/>
      <c r="P59" s="484"/>
      <c r="Q59" s="486"/>
      <c r="R59" s="487"/>
    </row>
    <row r="60" spans="1:18" ht="15" thickBot="1"/>
    <row r="61" spans="1:18" ht="27">
      <c r="A61" s="430" t="s">
        <v>1009</v>
      </c>
      <c r="B61" s="431"/>
      <c r="C61" s="432"/>
      <c r="D61" s="433"/>
      <c r="E61" s="434"/>
      <c r="F61" s="434"/>
      <c r="G61" s="433"/>
      <c r="H61" s="434"/>
      <c r="I61" s="434"/>
      <c r="J61" s="435"/>
      <c r="K61" s="436"/>
      <c r="L61" s="437"/>
      <c r="M61" s="434"/>
      <c r="N61" s="434"/>
      <c r="O61" s="511"/>
      <c r="P61" s="439"/>
      <c r="Q61" s="440"/>
      <c r="R61" s="441"/>
    </row>
    <row r="62" spans="1:18">
      <c r="A62" s="442" t="s">
        <v>847</v>
      </c>
      <c r="B62" s="443" t="s">
        <v>848</v>
      </c>
      <c r="C62" s="444" t="s">
        <v>849</v>
      </c>
      <c r="D62" s="445" t="s">
        <v>850</v>
      </c>
      <c r="E62" s="445" t="s">
        <v>851</v>
      </c>
      <c r="F62" s="446" t="s">
        <v>852</v>
      </c>
      <c r="G62" s="445" t="s">
        <v>853</v>
      </c>
      <c r="H62" s="445" t="s">
        <v>854</v>
      </c>
      <c r="I62" s="447" t="s">
        <v>855</v>
      </c>
      <c r="J62" s="446" t="s">
        <v>856</v>
      </c>
      <c r="K62" s="448" t="s">
        <v>853</v>
      </c>
      <c r="L62" s="445" t="s">
        <v>854</v>
      </c>
      <c r="M62" s="447" t="s">
        <v>855</v>
      </c>
      <c r="N62" s="447" t="s">
        <v>857</v>
      </c>
      <c r="O62" s="449" t="s">
        <v>858</v>
      </c>
      <c r="P62" s="450" t="s">
        <v>859</v>
      </c>
      <c r="Q62" s="449" t="s">
        <v>860</v>
      </c>
      <c r="R62" s="451" t="s">
        <v>861</v>
      </c>
    </row>
    <row r="63" spans="1:18" ht="21">
      <c r="A63" s="452" t="s">
        <v>1010</v>
      </c>
      <c r="B63" s="453"/>
      <c r="C63" s="454"/>
      <c r="D63" s="454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3"/>
      <c r="Q63" s="456"/>
      <c r="R63" s="457"/>
    </row>
    <row r="64" spans="1:18" ht="36">
      <c r="A64" s="468" t="s">
        <v>1011</v>
      </c>
      <c r="B64" s="473" t="s">
        <v>1012</v>
      </c>
      <c r="C64" s="460">
        <v>2</v>
      </c>
      <c r="D64" s="461">
        <v>1</v>
      </c>
      <c r="E64" s="473" t="s">
        <v>1013</v>
      </c>
      <c r="F64" s="474">
        <v>42853</v>
      </c>
      <c r="G64" s="473" t="s">
        <v>30</v>
      </c>
      <c r="H64" s="473"/>
      <c r="I64" s="475">
        <v>0.70833333333333337</v>
      </c>
      <c r="J64" s="474">
        <v>42858</v>
      </c>
      <c r="K64" s="473"/>
      <c r="L64" s="473"/>
      <c r="M64" s="475"/>
      <c r="N64" s="473" t="s">
        <v>1014</v>
      </c>
      <c r="O64" s="476" t="s">
        <v>1015</v>
      </c>
      <c r="P64" s="473" t="s">
        <v>1016</v>
      </c>
      <c r="Q64" s="469" t="s">
        <v>1017</v>
      </c>
      <c r="R64" s="515" t="s">
        <v>1018</v>
      </c>
    </row>
    <row r="65" spans="1:18" ht="24">
      <c r="A65" s="468" t="s">
        <v>1019</v>
      </c>
      <c r="B65" s="469" t="s">
        <v>1020</v>
      </c>
      <c r="C65" s="469">
        <v>3</v>
      </c>
      <c r="D65" s="470">
        <v>1</v>
      </c>
      <c r="E65" s="469" t="s">
        <v>999</v>
      </c>
      <c r="F65" s="471">
        <v>42853</v>
      </c>
      <c r="G65" s="469" t="s">
        <v>887</v>
      </c>
      <c r="H65" s="469" t="s">
        <v>1021</v>
      </c>
      <c r="I65" s="472">
        <v>0.46527777777777773</v>
      </c>
      <c r="J65" s="471">
        <v>42858</v>
      </c>
      <c r="K65" s="469"/>
      <c r="L65" s="469"/>
      <c r="M65" s="472"/>
      <c r="N65" s="469" t="s">
        <v>1014</v>
      </c>
      <c r="O65" s="469"/>
      <c r="P65" s="465" t="s">
        <v>1022</v>
      </c>
      <c r="Q65" s="469" t="s">
        <v>1017</v>
      </c>
      <c r="R65" s="515" t="s">
        <v>1018</v>
      </c>
    </row>
    <row r="66" spans="1:18">
      <c r="A66" s="516"/>
      <c r="B66" s="517"/>
      <c r="C66" s="503"/>
      <c r="D66" s="503"/>
      <c r="E66" s="518"/>
      <c r="F66" s="519"/>
      <c r="G66" s="518"/>
      <c r="H66" s="518"/>
      <c r="I66" s="520"/>
      <c r="J66" s="519"/>
      <c r="K66" s="518"/>
      <c r="L66" s="518"/>
      <c r="M66" s="520"/>
      <c r="N66" s="518"/>
      <c r="O66" s="518"/>
      <c r="P66" s="518"/>
      <c r="Q66" s="503"/>
      <c r="R66" s="504"/>
    </row>
    <row r="67" spans="1:18" ht="15" thickBot="1">
      <c r="A67" s="480" t="s">
        <v>914</v>
      </c>
      <c r="B67" s="481"/>
      <c r="C67" s="482">
        <f>SUM(C64:C65)</f>
        <v>5</v>
      </c>
      <c r="D67" s="483">
        <f>SUM(D64:D65)</f>
        <v>2</v>
      </c>
      <c r="E67" s="484"/>
      <c r="F67" s="485"/>
      <c r="G67" s="484"/>
      <c r="H67" s="484"/>
      <c r="I67" s="484"/>
      <c r="J67" s="485"/>
      <c r="K67" s="484"/>
      <c r="L67" s="484"/>
      <c r="M67" s="484"/>
      <c r="N67" s="484"/>
      <c r="O67" s="484"/>
      <c r="P67" s="484"/>
      <c r="Q67" s="486"/>
      <c r="R67" s="487"/>
    </row>
    <row r="68" spans="1:18" ht="15" thickBot="1">
      <c r="A68" s="505"/>
      <c r="B68" s="505"/>
      <c r="C68" s="506"/>
      <c r="D68" s="507"/>
      <c r="E68" s="508"/>
      <c r="F68" s="509"/>
      <c r="G68" s="508"/>
      <c r="H68" s="508"/>
      <c r="I68" s="508"/>
      <c r="J68" s="509"/>
      <c r="K68" s="508"/>
      <c r="L68" s="508"/>
      <c r="M68" s="508"/>
      <c r="N68" s="508"/>
      <c r="O68" s="508"/>
      <c r="P68" s="508"/>
      <c r="Q68" s="510"/>
      <c r="R68" s="455"/>
    </row>
    <row r="69" spans="1:18" ht="27">
      <c r="A69" s="521" t="s">
        <v>1009</v>
      </c>
      <c r="B69" s="522"/>
      <c r="C69" s="523"/>
      <c r="D69" s="524"/>
      <c r="E69" s="525"/>
      <c r="F69" s="526"/>
      <c r="G69" s="527"/>
      <c r="H69" s="525"/>
      <c r="I69" s="525"/>
      <c r="J69" s="528"/>
      <c r="K69" s="529"/>
      <c r="L69" s="530"/>
      <c r="M69" s="525"/>
      <c r="N69" s="525"/>
      <c r="O69" s="531"/>
      <c r="P69" s="532"/>
      <c r="Q69" s="533"/>
      <c r="R69" s="441"/>
    </row>
    <row r="70" spans="1:18">
      <c r="A70" s="534" t="s">
        <v>847</v>
      </c>
      <c r="B70" s="535" t="s">
        <v>848</v>
      </c>
      <c r="C70" s="536" t="s">
        <v>849</v>
      </c>
      <c r="D70" s="536" t="s">
        <v>850</v>
      </c>
      <c r="E70" s="444" t="s">
        <v>851</v>
      </c>
      <c r="F70" s="537" t="s">
        <v>852</v>
      </c>
      <c r="G70" s="444" t="s">
        <v>853</v>
      </c>
      <c r="H70" s="444" t="s">
        <v>854</v>
      </c>
      <c r="I70" s="538" t="s">
        <v>855</v>
      </c>
      <c r="J70" s="537" t="s">
        <v>856</v>
      </c>
      <c r="K70" s="539" t="s">
        <v>853</v>
      </c>
      <c r="L70" s="444" t="s">
        <v>854</v>
      </c>
      <c r="M70" s="538" t="s">
        <v>855</v>
      </c>
      <c r="N70" s="538" t="s">
        <v>857</v>
      </c>
      <c r="O70" s="450" t="s">
        <v>858</v>
      </c>
      <c r="P70" s="450" t="s">
        <v>859</v>
      </c>
      <c r="Q70" s="450" t="s">
        <v>860</v>
      </c>
      <c r="R70" s="451" t="s">
        <v>861</v>
      </c>
    </row>
    <row r="71" spans="1:18" ht="21">
      <c r="A71" s="540" t="s">
        <v>1023</v>
      </c>
      <c r="B71" s="541"/>
      <c r="C71" s="542"/>
      <c r="D71" s="542"/>
      <c r="E71" s="543"/>
      <c r="F71" s="544"/>
      <c r="G71" s="543"/>
      <c r="H71" s="543"/>
      <c r="I71" s="543"/>
      <c r="J71" s="544"/>
      <c r="K71" s="543"/>
      <c r="L71" s="543"/>
      <c r="M71" s="543"/>
      <c r="N71" s="543"/>
      <c r="O71" s="543"/>
      <c r="P71" s="545"/>
      <c r="Q71" s="546"/>
      <c r="R71" s="457"/>
    </row>
    <row r="72" spans="1:18">
      <c r="A72" s="468" t="s">
        <v>1024</v>
      </c>
      <c r="B72" s="459" t="s">
        <v>1025</v>
      </c>
      <c r="C72" s="547">
        <v>4</v>
      </c>
      <c r="D72" s="548">
        <v>1</v>
      </c>
      <c r="E72" s="473" t="s">
        <v>947</v>
      </c>
      <c r="F72" s="474">
        <v>42854</v>
      </c>
      <c r="G72" s="473" t="s">
        <v>1026</v>
      </c>
      <c r="H72" s="473"/>
      <c r="I72" s="475">
        <v>0.29166666666666669</v>
      </c>
      <c r="J72" s="474">
        <v>42858</v>
      </c>
      <c r="K72" s="473"/>
      <c r="L72" s="473"/>
      <c r="M72" s="475"/>
      <c r="N72" s="473" t="s">
        <v>1027</v>
      </c>
      <c r="O72" s="473"/>
      <c r="P72" s="473" t="s">
        <v>1028</v>
      </c>
      <c r="Q72" s="469" t="s">
        <v>1017</v>
      </c>
      <c r="R72" s="515" t="s">
        <v>1018</v>
      </c>
    </row>
    <row r="73" spans="1:18">
      <c r="A73" s="549"/>
      <c r="B73" s="550"/>
      <c r="C73" s="551"/>
      <c r="D73" s="551"/>
      <c r="E73" s="552"/>
      <c r="F73" s="553"/>
      <c r="G73" s="552"/>
      <c r="H73" s="552"/>
      <c r="I73" s="554"/>
      <c r="J73" s="553"/>
      <c r="K73" s="552"/>
      <c r="L73" s="552"/>
      <c r="M73" s="554"/>
      <c r="N73" s="552"/>
      <c r="O73" s="552"/>
      <c r="P73" s="552"/>
      <c r="Q73" s="555"/>
      <c r="R73" s="556"/>
    </row>
    <row r="74" spans="1:18" ht="15" thickBot="1">
      <c r="A74" s="480" t="s">
        <v>914</v>
      </c>
      <c r="B74" s="481"/>
      <c r="C74" s="482">
        <f>SUM(C72:C73)</f>
        <v>4</v>
      </c>
      <c r="D74" s="483">
        <f>SUM(D72:D73)</f>
        <v>1</v>
      </c>
      <c r="E74" s="484"/>
      <c r="F74" s="485"/>
      <c r="G74" s="484"/>
      <c r="H74" s="484"/>
      <c r="I74" s="484"/>
      <c r="J74" s="485"/>
      <c r="K74" s="484"/>
      <c r="L74" s="484"/>
      <c r="M74" s="484"/>
      <c r="N74" s="484"/>
      <c r="O74" s="484"/>
      <c r="P74" s="484"/>
      <c r="Q74" s="486"/>
      <c r="R74" s="487"/>
    </row>
  </sheetData>
  <customSheetViews>
    <customSheetView guid="{78F20EB6-CB58-2649-909D-2749FF99F2B2}">
      <selection activeCell="O15" sqref="O15"/>
    </customSheetView>
    <customSheetView guid="{E74FF04F-1EBE-4751-A4A6-69D8D21AD37E}">
      <selection activeCell="O15" sqref="O15"/>
    </customSheetView>
    <customSheetView guid="{0ECCCDD2-B7E5-4624-9BBE-CAB2C4A8AAA9}">
      <selection activeCell="O15" sqref="O15"/>
    </customSheetView>
    <customSheetView guid="{15BEF52F-ECFB-4A90-A370-5760C125246A}">
      <selection activeCell="O15" sqref="O15"/>
    </customSheetView>
    <customSheetView guid="{888CFDF7-CD24-4381-BD78-5F739B4671B8}">
      <selection activeCell="O15" sqref="O15"/>
    </customSheetView>
  </customSheetView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90" zoomScaleNormal="90" zoomScalePageLayoutView="90" workbookViewId="0">
      <selection activeCell="C13" sqref="C13"/>
    </sheetView>
  </sheetViews>
  <sheetFormatPr baseColWidth="10" defaultColWidth="8.83203125" defaultRowHeight="39" customHeight="1" x14ac:dyDescent="0"/>
  <cols>
    <col min="1" max="1" width="10.5" customWidth="1"/>
    <col min="2" max="2" width="39.5" customWidth="1"/>
    <col min="3" max="3" width="29.33203125" customWidth="1"/>
    <col min="4" max="4" width="44" customWidth="1"/>
    <col min="9" max="9" width="16.5" customWidth="1"/>
    <col min="10" max="10" width="37.33203125" customWidth="1"/>
    <col min="11" max="11" width="16.6640625" customWidth="1"/>
  </cols>
  <sheetData>
    <row r="1" spans="1:17" ht="39" customHeight="1" thickBot="1">
      <c r="A1" s="762" t="s">
        <v>1077</v>
      </c>
      <c r="B1" s="763"/>
      <c r="C1" s="763"/>
      <c r="D1" s="763"/>
      <c r="E1" s="763"/>
      <c r="F1" s="764"/>
      <c r="G1" s="765" t="s">
        <v>1078</v>
      </c>
      <c r="H1" s="763"/>
      <c r="I1" s="763"/>
      <c r="J1" s="763"/>
      <c r="K1" s="766"/>
      <c r="N1" s="692"/>
    </row>
    <row r="2" spans="1:17" ht="39" customHeight="1" thickBot="1">
      <c r="A2" s="1" t="s">
        <v>2</v>
      </c>
      <c r="B2" s="2" t="s">
        <v>3</v>
      </c>
      <c r="C2" s="2" t="s">
        <v>4</v>
      </c>
      <c r="D2" s="693" t="s">
        <v>5</v>
      </c>
      <c r="E2" s="694" t="s">
        <v>6</v>
      </c>
      <c r="F2" s="694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695" t="s">
        <v>12</v>
      </c>
      <c r="M2" s="5" t="s">
        <v>13</v>
      </c>
      <c r="N2" s="696">
        <v>56</v>
      </c>
    </row>
    <row r="3" spans="1:17" ht="39" customHeight="1">
      <c r="A3" s="697"/>
      <c r="B3" s="425" t="s">
        <v>1079</v>
      </c>
      <c r="C3" s="697"/>
      <c r="D3" s="698"/>
      <c r="E3" s="699"/>
      <c r="F3" s="699"/>
      <c r="G3" s="700"/>
      <c r="H3" s="700"/>
      <c r="I3" s="701"/>
      <c r="J3" s="697"/>
      <c r="K3" s="702"/>
      <c r="M3" s="9" t="s">
        <v>17</v>
      </c>
      <c r="N3" s="703">
        <f>N2-N13</f>
        <v>43</v>
      </c>
      <c r="O3" s="704"/>
    </row>
    <row r="4" spans="1:17" ht="71.25" customHeight="1">
      <c r="A4" s="705" t="s">
        <v>1080</v>
      </c>
      <c r="B4" s="705" t="s">
        <v>999</v>
      </c>
      <c r="C4" s="706" t="s">
        <v>1081</v>
      </c>
      <c r="D4" s="707" t="s">
        <v>1082</v>
      </c>
      <c r="E4" s="708">
        <v>2</v>
      </c>
      <c r="F4" s="708">
        <v>1</v>
      </c>
      <c r="G4" s="709" t="s">
        <v>868</v>
      </c>
      <c r="H4" s="710" t="s">
        <v>1083</v>
      </c>
      <c r="I4" s="710">
        <v>42854</v>
      </c>
      <c r="J4" s="711" t="s">
        <v>1084</v>
      </c>
      <c r="K4" s="705"/>
      <c r="M4" t="s">
        <v>23</v>
      </c>
      <c r="N4" s="692">
        <v>8</v>
      </c>
    </row>
    <row r="5" spans="1:17" ht="39" customHeight="1">
      <c r="A5" s="705" t="s">
        <v>1085</v>
      </c>
      <c r="B5" s="705" t="s">
        <v>1086</v>
      </c>
      <c r="C5" s="706" t="s">
        <v>1087</v>
      </c>
      <c r="D5" s="708" t="s">
        <v>1088</v>
      </c>
      <c r="E5" s="708">
        <v>3</v>
      </c>
      <c r="F5" s="708">
        <v>1</v>
      </c>
      <c r="G5" s="709" t="s">
        <v>21</v>
      </c>
      <c r="H5" s="710" t="s">
        <v>1083</v>
      </c>
      <c r="I5" s="710">
        <v>42854</v>
      </c>
      <c r="J5" s="711" t="s">
        <v>1089</v>
      </c>
      <c r="K5" s="705"/>
      <c r="M5" t="s">
        <v>27</v>
      </c>
      <c r="N5" s="692">
        <v>1</v>
      </c>
    </row>
    <row r="6" spans="1:17" ht="39" customHeight="1">
      <c r="A6" s="705" t="s">
        <v>1083</v>
      </c>
      <c r="B6" s="705" t="s">
        <v>1090</v>
      </c>
      <c r="C6" s="706" t="s">
        <v>1091</v>
      </c>
      <c r="D6" s="708">
        <v>3237476733</v>
      </c>
      <c r="E6" s="708">
        <v>1</v>
      </c>
      <c r="F6" s="708">
        <v>1</v>
      </c>
      <c r="G6" s="709" t="s">
        <v>868</v>
      </c>
      <c r="H6" s="710" t="s">
        <v>1083</v>
      </c>
      <c r="I6" s="710">
        <v>42854</v>
      </c>
      <c r="J6" s="711" t="s">
        <v>1092</v>
      </c>
      <c r="K6" s="705"/>
      <c r="M6" t="s">
        <v>31</v>
      </c>
      <c r="N6" s="692">
        <f>SUMIFS(E:E,G:G,"JCC")</f>
        <v>0</v>
      </c>
    </row>
    <row r="7" spans="1:17" ht="39" customHeight="1">
      <c r="A7" s="705" t="s">
        <v>1093</v>
      </c>
      <c r="B7" s="705" t="s">
        <v>1094</v>
      </c>
      <c r="C7" s="706" t="s">
        <v>1095</v>
      </c>
      <c r="D7" s="708"/>
      <c r="E7" s="708">
        <v>2</v>
      </c>
      <c r="F7" s="708">
        <v>1</v>
      </c>
      <c r="G7" s="709" t="s">
        <v>21</v>
      </c>
      <c r="H7" s="710" t="s">
        <v>1096</v>
      </c>
      <c r="I7" s="710">
        <v>42854</v>
      </c>
      <c r="J7" s="711" t="s">
        <v>1097</v>
      </c>
      <c r="K7" s="705"/>
      <c r="M7" t="s">
        <v>1098</v>
      </c>
      <c r="N7" s="692">
        <v>4</v>
      </c>
    </row>
    <row r="8" spans="1:17" ht="39" customHeight="1">
      <c r="A8" s="705" t="s">
        <v>1099</v>
      </c>
      <c r="B8" s="705" t="s">
        <v>893</v>
      </c>
      <c r="C8" s="706" t="s">
        <v>1100</v>
      </c>
      <c r="D8" s="708" t="s">
        <v>1101</v>
      </c>
      <c r="E8" s="708">
        <v>1</v>
      </c>
      <c r="F8" s="708">
        <v>1</v>
      </c>
      <c r="G8" s="709" t="s">
        <v>30</v>
      </c>
      <c r="H8" s="710" t="s">
        <v>1096</v>
      </c>
      <c r="I8" s="710">
        <v>42854</v>
      </c>
      <c r="J8" s="711" t="s">
        <v>1102</v>
      </c>
      <c r="K8" s="705"/>
      <c r="M8" t="s">
        <v>38</v>
      </c>
      <c r="N8" s="692">
        <v>0</v>
      </c>
    </row>
    <row r="9" spans="1:17" ht="39" customHeight="1">
      <c r="A9" s="705" t="s">
        <v>1024</v>
      </c>
      <c r="B9" s="705" t="s">
        <v>947</v>
      </c>
      <c r="C9" s="706" t="s">
        <v>1025</v>
      </c>
      <c r="D9" s="708" t="s">
        <v>1028</v>
      </c>
      <c r="E9" s="708">
        <v>4</v>
      </c>
      <c r="F9" s="708">
        <v>1</v>
      </c>
      <c r="G9" s="709" t="s">
        <v>1026</v>
      </c>
      <c r="H9" s="710" t="s">
        <v>1027</v>
      </c>
      <c r="I9" s="710">
        <v>42854</v>
      </c>
      <c r="J9" s="711" t="s">
        <v>1103</v>
      </c>
      <c r="K9" s="705"/>
      <c r="M9" t="s">
        <v>39</v>
      </c>
      <c r="N9" s="692">
        <f>SUMIFS(E:E,G:G,"phi")</f>
        <v>0</v>
      </c>
    </row>
    <row r="10" spans="1:17" ht="39" customHeight="1">
      <c r="A10" s="705"/>
      <c r="B10" s="705"/>
      <c r="C10" s="706"/>
      <c r="D10" s="708"/>
      <c r="E10" s="708"/>
      <c r="F10" s="708"/>
      <c r="G10" s="709"/>
      <c r="H10" s="710"/>
      <c r="I10" s="709"/>
      <c r="J10" s="711"/>
      <c r="K10" s="705"/>
      <c r="M10" t="s">
        <v>40</v>
      </c>
      <c r="N10" s="692">
        <f>SUMIFS(E:E,G:G,"BRK")</f>
        <v>0</v>
      </c>
    </row>
    <row r="11" spans="1:17" ht="39" customHeight="1">
      <c r="A11" s="705"/>
      <c r="B11" s="705"/>
      <c r="C11" s="706"/>
      <c r="D11" s="708"/>
      <c r="E11" s="708"/>
      <c r="F11" s="708"/>
      <c r="G11" s="709"/>
      <c r="H11" s="710"/>
      <c r="I11" s="709"/>
      <c r="J11" s="711"/>
      <c r="K11" s="705"/>
      <c r="M11" s="19" t="s">
        <v>41</v>
      </c>
      <c r="N11" s="712">
        <v>0</v>
      </c>
    </row>
    <row r="12" spans="1:17" ht="39" customHeight="1">
      <c r="A12" s="705"/>
      <c r="B12" s="705"/>
      <c r="C12" s="706"/>
      <c r="D12" s="708"/>
      <c r="E12" s="708"/>
      <c r="F12" s="708"/>
      <c r="G12" s="709"/>
      <c r="H12" s="710"/>
      <c r="I12" s="709"/>
      <c r="J12" s="711"/>
      <c r="K12" s="705"/>
      <c r="M12" s="20" t="s">
        <v>43</v>
      </c>
      <c r="N12" s="713">
        <f>SUMIFS(E:E,G:G,"H")</f>
        <v>0</v>
      </c>
    </row>
    <row r="13" spans="1:17" ht="39" customHeight="1">
      <c r="A13" s="705"/>
      <c r="B13" s="705"/>
      <c r="C13" s="706"/>
      <c r="D13" s="708"/>
      <c r="E13" s="708"/>
      <c r="F13" s="708"/>
      <c r="G13" s="709"/>
      <c r="H13" s="710"/>
      <c r="I13" s="709"/>
      <c r="J13" s="711"/>
      <c r="K13" s="705"/>
      <c r="M13" s="21" t="s">
        <v>51</v>
      </c>
      <c r="N13" s="714">
        <f>SUM(M4:N12)</f>
        <v>13</v>
      </c>
    </row>
    <row r="14" spans="1:17" ht="39" customHeight="1">
      <c r="A14" s="705"/>
      <c r="B14" s="705"/>
      <c r="C14" s="706"/>
      <c r="D14" s="708"/>
      <c r="E14" s="708"/>
      <c r="F14" s="708"/>
      <c r="G14" s="709"/>
      <c r="H14" s="710"/>
      <c r="I14" s="709"/>
      <c r="J14" s="711"/>
      <c r="K14" s="705"/>
      <c r="L14" s="715"/>
      <c r="M14" s="715"/>
      <c r="N14" s="716"/>
      <c r="O14" s="715"/>
      <c r="P14" s="715"/>
      <c r="Q14" s="715"/>
    </row>
    <row r="15" spans="1:17" ht="39" customHeight="1">
      <c r="A15" s="705"/>
      <c r="B15" s="705"/>
      <c r="C15" s="706"/>
      <c r="D15" s="708"/>
      <c r="E15" s="708"/>
      <c r="F15" s="708"/>
      <c r="G15" s="709"/>
      <c r="H15" s="710"/>
      <c r="I15" s="709"/>
      <c r="J15" s="711"/>
      <c r="K15" s="705"/>
      <c r="L15" s="715"/>
      <c r="M15" s="715"/>
      <c r="N15" s="716"/>
      <c r="O15" s="715"/>
      <c r="P15" s="715"/>
      <c r="Q15" s="715"/>
    </row>
    <row r="16" spans="1:17" ht="39" customHeight="1">
      <c r="A16" s="705"/>
      <c r="B16" s="705"/>
      <c r="C16" s="706"/>
      <c r="D16" s="708"/>
      <c r="E16" s="708"/>
      <c r="F16" s="708"/>
      <c r="G16" s="709"/>
      <c r="H16" s="710"/>
      <c r="I16" s="709"/>
      <c r="J16" s="711"/>
      <c r="K16" s="705"/>
      <c r="L16" s="715"/>
      <c r="M16" s="715"/>
      <c r="N16" s="716"/>
      <c r="O16" s="715"/>
      <c r="P16" s="715"/>
      <c r="Q16" s="715"/>
    </row>
    <row r="17" spans="1:17" ht="39" customHeight="1">
      <c r="A17" s="705"/>
      <c r="B17" s="705"/>
      <c r="C17" s="706"/>
      <c r="D17" s="708"/>
      <c r="E17" s="708"/>
      <c r="F17" s="708"/>
      <c r="G17" s="709"/>
      <c r="H17" s="710"/>
      <c r="I17" s="709"/>
      <c r="J17" s="711"/>
      <c r="K17" s="705"/>
      <c r="L17" s="715"/>
      <c r="M17" s="715"/>
      <c r="N17" s="716"/>
      <c r="O17" s="715"/>
      <c r="P17" s="715"/>
      <c r="Q17" s="715"/>
    </row>
    <row r="18" spans="1:17" ht="39" customHeight="1">
      <c r="A18" s="717"/>
      <c r="B18" s="705"/>
      <c r="C18" s="705"/>
      <c r="D18" s="706"/>
      <c r="E18" s="708"/>
      <c r="F18" s="708"/>
      <c r="G18" s="705"/>
      <c r="H18" s="709"/>
      <c r="I18" s="710"/>
      <c r="J18" s="709"/>
      <c r="K18" s="718"/>
      <c r="N18" s="692"/>
    </row>
    <row r="19" spans="1:17" ht="39" customHeight="1">
      <c r="A19" s="717"/>
      <c r="B19" s="705"/>
      <c r="C19" s="705"/>
      <c r="D19" s="706"/>
      <c r="E19" s="719">
        <f>SUM(E4:E18)</f>
        <v>13</v>
      </c>
      <c r="F19" s="719">
        <f>SUM(F4:F18)</f>
        <v>6</v>
      </c>
      <c r="G19" s="705"/>
      <c r="H19" s="709"/>
      <c r="I19" s="710"/>
      <c r="J19" s="709"/>
      <c r="K19" s="718"/>
      <c r="N19" s="692"/>
    </row>
    <row r="20" spans="1:17" ht="39" customHeight="1" thickBot="1">
      <c r="D20" s="720"/>
      <c r="E20" s="692"/>
      <c r="F20" s="692"/>
      <c r="K20" s="720"/>
      <c r="N20" s="692"/>
    </row>
    <row r="21" spans="1:17" ht="39" customHeight="1">
      <c r="A21" s="721"/>
      <c r="B21" s="721"/>
      <c r="D21" s="720"/>
      <c r="E21" s="692"/>
      <c r="F21" s="692"/>
      <c r="G21" s="722"/>
      <c r="H21" s="722"/>
      <c r="I21" s="722"/>
      <c r="J21" s="723"/>
      <c r="K21" s="724"/>
      <c r="L21" s="723"/>
      <c r="M21" s="767" t="s">
        <v>1104</v>
      </c>
      <c r="N21" s="768"/>
      <c r="O21" s="769" t="s">
        <v>1017</v>
      </c>
      <c r="P21" s="770"/>
      <c r="Q21" s="771"/>
    </row>
    <row r="22" spans="1:17" ht="39" customHeight="1">
      <c r="A22" s="772" t="s">
        <v>1105</v>
      </c>
      <c r="B22" s="773"/>
      <c r="C22" s="773"/>
      <c r="D22" s="773"/>
      <c r="E22" s="773"/>
      <c r="F22" s="773"/>
      <c r="G22" s="773"/>
      <c r="H22" s="773"/>
      <c r="I22" s="773"/>
      <c r="J22" s="773"/>
      <c r="K22" s="773"/>
      <c r="L22" s="773"/>
      <c r="M22" s="773"/>
      <c r="N22" s="773"/>
      <c r="O22" s="774"/>
      <c r="P22" s="725" t="s">
        <v>1106</v>
      </c>
      <c r="Q22" s="725" t="s">
        <v>1107</v>
      </c>
    </row>
    <row r="23" spans="1:17" ht="39" customHeight="1">
      <c r="A23" s="759" t="s">
        <v>1108</v>
      </c>
      <c r="B23" s="760"/>
      <c r="C23" s="760"/>
      <c r="D23" s="760"/>
      <c r="E23" s="760"/>
      <c r="F23" s="761"/>
      <c r="G23" s="726"/>
      <c r="H23" s="727"/>
      <c r="I23" s="727"/>
      <c r="J23" s="727"/>
      <c r="K23" s="727"/>
      <c r="L23" s="727"/>
      <c r="M23" s="727"/>
      <c r="N23" s="728"/>
      <c r="O23" s="727"/>
      <c r="P23" s="729">
        <v>13</v>
      </c>
      <c r="Q23" s="730">
        <v>6</v>
      </c>
    </row>
    <row r="24" spans="1:17" ht="39" customHeight="1">
      <c r="A24" s="731" t="s">
        <v>1109</v>
      </c>
      <c r="B24" s="775" t="s">
        <v>1110</v>
      </c>
      <c r="C24" s="776"/>
      <c r="D24" s="776"/>
      <c r="E24" s="776"/>
      <c r="F24" s="777"/>
      <c r="G24" s="778"/>
      <c r="H24" s="779"/>
      <c r="I24" s="779"/>
      <c r="J24" s="779"/>
      <c r="K24" s="779"/>
      <c r="L24" s="779"/>
      <c r="M24" s="779"/>
      <c r="N24" s="779"/>
      <c r="O24" s="780"/>
      <c r="P24" s="732"/>
      <c r="Q24" s="733"/>
    </row>
    <row r="25" spans="1:17" ht="39" customHeight="1">
      <c r="A25" s="734" t="s">
        <v>1111</v>
      </c>
      <c r="B25" s="781" t="s">
        <v>1112</v>
      </c>
      <c r="C25" s="782"/>
      <c r="D25" s="782"/>
      <c r="E25" s="782"/>
      <c r="F25" s="783"/>
      <c r="G25" s="784"/>
      <c r="H25" s="785"/>
      <c r="I25" s="785"/>
      <c r="J25" s="785"/>
      <c r="K25" s="785"/>
      <c r="L25" s="785"/>
      <c r="M25" s="785"/>
      <c r="N25" s="785"/>
      <c r="O25" s="786"/>
      <c r="P25" s="735"/>
      <c r="Q25" s="736"/>
    </row>
    <row r="26" spans="1:17" ht="39" customHeight="1">
      <c r="A26" s="731" t="s">
        <v>1111</v>
      </c>
      <c r="B26" s="775" t="s">
        <v>1113</v>
      </c>
      <c r="C26" s="776"/>
      <c r="D26" s="776"/>
      <c r="E26" s="776"/>
      <c r="F26" s="777"/>
      <c r="G26" s="778"/>
      <c r="H26" s="779"/>
      <c r="I26" s="779"/>
      <c r="J26" s="779"/>
      <c r="K26" s="779"/>
      <c r="L26" s="779"/>
      <c r="M26" s="779"/>
      <c r="N26" s="779"/>
      <c r="O26" s="780"/>
      <c r="P26" s="737" t="s">
        <v>1114</v>
      </c>
      <c r="Q26" s="738">
        <v>0</v>
      </c>
    </row>
    <row r="27" spans="1:17" ht="39" customHeight="1">
      <c r="A27" s="734" t="s">
        <v>1111</v>
      </c>
      <c r="B27" s="781" t="s">
        <v>1115</v>
      </c>
      <c r="C27" s="782"/>
      <c r="D27" s="782"/>
      <c r="E27" s="782"/>
      <c r="F27" s="783"/>
      <c r="G27" s="784"/>
      <c r="H27" s="785"/>
      <c r="I27" s="785"/>
      <c r="J27" s="785"/>
      <c r="K27" s="785"/>
      <c r="L27" s="785"/>
      <c r="M27" s="785"/>
      <c r="N27" s="785"/>
      <c r="O27" s="786"/>
      <c r="P27" s="735" t="s">
        <v>1116</v>
      </c>
      <c r="Q27" s="736">
        <v>0</v>
      </c>
    </row>
    <row r="28" spans="1:17" ht="39" customHeight="1">
      <c r="A28" s="790" t="s">
        <v>1117</v>
      </c>
      <c r="B28" s="791"/>
      <c r="C28" s="791"/>
      <c r="D28" s="791"/>
      <c r="E28" s="791"/>
      <c r="F28" s="792"/>
      <c r="G28" s="793"/>
      <c r="H28" s="794"/>
      <c r="I28" s="794"/>
      <c r="J28" s="794"/>
      <c r="K28" s="794"/>
      <c r="L28" s="794"/>
      <c r="M28" s="794"/>
      <c r="N28" s="794"/>
      <c r="O28" s="795"/>
      <c r="P28" s="739">
        <f>SUM(P23:P27)</f>
        <v>13</v>
      </c>
      <c r="Q28" s="740">
        <f>SUM(Q23:Q27)</f>
        <v>6</v>
      </c>
    </row>
    <row r="29" spans="1:17" ht="39" customHeight="1">
      <c r="A29" s="796" t="s">
        <v>1118</v>
      </c>
      <c r="B29" s="797"/>
      <c r="C29" s="797"/>
      <c r="D29" s="797"/>
      <c r="E29" s="797"/>
      <c r="F29" s="798"/>
      <c r="G29" s="799" t="s">
        <v>1119</v>
      </c>
      <c r="H29" s="800"/>
      <c r="I29" s="800"/>
      <c r="J29" s="800"/>
      <c r="K29" s="800"/>
      <c r="L29" s="800"/>
      <c r="M29" s="800"/>
      <c r="N29" s="800"/>
      <c r="O29" s="800"/>
      <c r="P29" s="800"/>
      <c r="Q29" s="801"/>
    </row>
    <row r="30" spans="1:17" ht="39" customHeight="1">
      <c r="A30" s="787" t="s">
        <v>1120</v>
      </c>
      <c r="B30" s="788"/>
      <c r="C30" s="788"/>
      <c r="D30" s="788"/>
      <c r="E30" s="788"/>
      <c r="F30" s="788"/>
      <c r="G30" s="788"/>
      <c r="H30" s="788"/>
      <c r="I30" s="788"/>
      <c r="J30" s="788"/>
      <c r="K30" s="788"/>
      <c r="L30" s="788"/>
      <c r="M30" s="788"/>
      <c r="N30" s="788"/>
      <c r="O30" s="788"/>
      <c r="P30" s="788"/>
      <c r="Q30" s="789"/>
    </row>
  </sheetData>
  <customSheetViews>
    <customSheetView guid="{78F20EB6-CB58-2649-909D-2749FF99F2B2}" scale="90">
      <selection activeCell="C13" sqref="C13"/>
      <pageSetup paperSize="9" orientation="portrait"/>
    </customSheetView>
    <customSheetView guid="{E74FF04F-1EBE-4751-A4A6-69D8D21AD37E}"/>
    <customSheetView guid="{15BEF52F-ECFB-4A90-A370-5760C125246A}" scale="90">
      <selection activeCell="C13" sqref="C13"/>
      <pageSetup paperSize="9" orientation="portrait"/>
    </customSheetView>
    <customSheetView guid="{888CFDF7-CD24-4381-BD78-5F739B4671B8}" scale="90">
      <selection activeCell="C13" sqref="C13"/>
      <pageSetup paperSize="9" orientation="portrait"/>
    </customSheetView>
  </customSheetViews>
  <mergeCells count="19">
    <mergeCell ref="A30:Q30"/>
    <mergeCell ref="B27:F27"/>
    <mergeCell ref="G27:O27"/>
    <mergeCell ref="A28:F28"/>
    <mergeCell ref="G28:O28"/>
    <mergeCell ref="A29:F29"/>
    <mergeCell ref="G29:Q29"/>
    <mergeCell ref="B24:F24"/>
    <mergeCell ref="G24:O24"/>
    <mergeCell ref="B25:F25"/>
    <mergeCell ref="G25:O25"/>
    <mergeCell ref="B26:F26"/>
    <mergeCell ref="G26:O26"/>
    <mergeCell ref="A23:F23"/>
    <mergeCell ref="A1:F1"/>
    <mergeCell ref="G1:K1"/>
    <mergeCell ref="M21:N21"/>
    <mergeCell ref="O21:Q21"/>
    <mergeCell ref="A22:O22"/>
  </mergeCells>
  <phoneticPr fontId="9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10" workbookViewId="0">
      <selection activeCell="R13" sqref="R13"/>
    </sheetView>
  </sheetViews>
  <sheetFormatPr baseColWidth="10" defaultColWidth="8.83203125" defaultRowHeight="31.5" customHeight="1" x14ac:dyDescent="0"/>
  <cols>
    <col min="1" max="1" width="17.6640625" customWidth="1"/>
    <col min="2" max="2" width="20.33203125" customWidth="1"/>
    <col min="3" max="3" width="24.6640625" customWidth="1"/>
    <col min="8" max="8" width="28.6640625" customWidth="1"/>
    <col min="18" max="18" width="46.33203125" customWidth="1"/>
    <col min="19" max="19" width="76.5" customWidth="1"/>
  </cols>
  <sheetData>
    <row r="1" spans="1:19" ht="31.5" customHeight="1">
      <c r="A1" s="557"/>
      <c r="B1" s="558" t="s">
        <v>1029</v>
      </c>
      <c r="C1" s="559">
        <v>42854</v>
      </c>
      <c r="D1" s="560" t="s">
        <v>422</v>
      </c>
      <c r="E1" s="560"/>
      <c r="F1" s="560" t="s">
        <v>1030</v>
      </c>
      <c r="G1" s="560"/>
      <c r="H1" s="561"/>
      <c r="I1" s="562"/>
      <c r="J1" s="563"/>
      <c r="K1" s="563"/>
      <c r="L1" s="564"/>
      <c r="M1" s="565"/>
      <c r="N1" s="563"/>
      <c r="O1" s="563"/>
      <c r="P1" s="564"/>
      <c r="Q1" s="564"/>
      <c r="R1" s="566"/>
      <c r="S1" s="567"/>
    </row>
    <row r="2" spans="1:19" ht="31.5" customHeight="1">
      <c r="A2" s="568"/>
      <c r="B2" s="569"/>
      <c r="C2" s="570" t="s">
        <v>1031</v>
      </c>
      <c r="D2" s="571" t="s">
        <v>1032</v>
      </c>
      <c r="E2" s="571"/>
      <c r="F2" s="571" t="s">
        <v>1033</v>
      </c>
      <c r="G2" s="571"/>
      <c r="H2" s="572"/>
      <c r="I2" s="573"/>
      <c r="J2" s="574"/>
      <c r="K2" s="574"/>
      <c r="L2" s="575"/>
      <c r="M2" s="576"/>
      <c r="N2" s="574"/>
      <c r="O2" s="574"/>
      <c r="P2" s="575"/>
      <c r="Q2" s="575"/>
      <c r="R2" s="577"/>
      <c r="S2" s="578"/>
    </row>
    <row r="3" spans="1:19" ht="31.5" customHeight="1" thickBot="1">
      <c r="A3" s="568"/>
      <c r="B3" s="569"/>
      <c r="C3" s="579" t="s">
        <v>1034</v>
      </c>
      <c r="D3" s="580" t="s">
        <v>689</v>
      </c>
      <c r="E3" s="581"/>
      <c r="F3" s="580" t="s">
        <v>695</v>
      </c>
      <c r="G3" s="581"/>
      <c r="H3" s="572"/>
      <c r="I3" s="573"/>
      <c r="J3" s="574"/>
      <c r="K3" s="574"/>
      <c r="L3" s="575"/>
      <c r="M3" s="576"/>
      <c r="N3" s="574"/>
      <c r="O3" s="574"/>
      <c r="P3" s="575"/>
      <c r="Q3" s="575"/>
      <c r="R3" s="577"/>
      <c r="S3" s="578"/>
    </row>
    <row r="4" spans="1:19" ht="31.5" customHeight="1">
      <c r="A4" s="582"/>
      <c r="B4" s="583" t="s">
        <v>1035</v>
      </c>
      <c r="C4" s="584"/>
      <c r="D4" s="585"/>
      <c r="E4" s="585"/>
      <c r="F4" s="585"/>
      <c r="G4" s="585"/>
      <c r="H4" s="586"/>
      <c r="I4" s="587"/>
      <c r="J4" s="587"/>
      <c r="K4" s="588"/>
      <c r="L4" s="589"/>
      <c r="M4" s="587"/>
      <c r="N4" s="588"/>
      <c r="O4" s="588"/>
      <c r="P4" s="590"/>
      <c r="Q4" s="590"/>
      <c r="R4" s="591"/>
      <c r="S4" s="592"/>
    </row>
    <row r="5" spans="1:19" ht="31.5" customHeight="1">
      <c r="A5" s="593" t="s">
        <v>11</v>
      </c>
      <c r="B5" s="594" t="s">
        <v>847</v>
      </c>
      <c r="C5" s="595" t="s">
        <v>848</v>
      </c>
      <c r="D5" s="596"/>
      <c r="E5" s="594"/>
      <c r="F5" s="594"/>
      <c r="G5" s="594"/>
      <c r="H5" s="597" t="s">
        <v>851</v>
      </c>
      <c r="I5" s="598" t="s">
        <v>852</v>
      </c>
      <c r="J5" s="594" t="s">
        <v>853</v>
      </c>
      <c r="K5" s="594" t="s">
        <v>854</v>
      </c>
      <c r="L5" s="599" t="s">
        <v>855</v>
      </c>
      <c r="M5" s="598" t="s">
        <v>856</v>
      </c>
      <c r="N5" s="594" t="s">
        <v>853</v>
      </c>
      <c r="O5" s="594" t="s">
        <v>854</v>
      </c>
      <c r="P5" s="599" t="s">
        <v>855</v>
      </c>
      <c r="Q5" s="599" t="s">
        <v>857</v>
      </c>
      <c r="R5" s="600" t="s">
        <v>858</v>
      </c>
      <c r="S5" s="594" t="s">
        <v>859</v>
      </c>
    </row>
    <row r="6" spans="1:19" ht="31.5" customHeight="1">
      <c r="A6" s="601" t="s">
        <v>1036</v>
      </c>
      <c r="B6" s="602" t="s">
        <v>1037</v>
      </c>
      <c r="C6" s="603" t="s">
        <v>1038</v>
      </c>
      <c r="D6" s="603">
        <v>2</v>
      </c>
      <c r="E6" s="604">
        <v>1</v>
      </c>
      <c r="F6" s="603"/>
      <c r="G6" s="604"/>
      <c r="H6" s="603" t="s">
        <v>1039</v>
      </c>
      <c r="I6" s="605">
        <v>42854</v>
      </c>
      <c r="J6" s="603" t="s">
        <v>868</v>
      </c>
      <c r="K6" s="603"/>
      <c r="L6" s="606">
        <v>0.33333333333333331</v>
      </c>
      <c r="M6" s="605">
        <v>42858</v>
      </c>
      <c r="N6" s="603"/>
      <c r="O6" s="603"/>
      <c r="P6" s="606"/>
      <c r="Q6" s="603" t="s">
        <v>1040</v>
      </c>
      <c r="R6" s="603"/>
      <c r="S6" s="603" t="s">
        <v>1041</v>
      </c>
    </row>
    <row r="7" spans="1:19" ht="31.5" customHeight="1">
      <c r="A7" s="601" t="s">
        <v>1042</v>
      </c>
      <c r="B7" s="602" t="s">
        <v>1043</v>
      </c>
      <c r="C7" s="603" t="s">
        <v>1044</v>
      </c>
      <c r="D7" s="603">
        <v>2</v>
      </c>
      <c r="E7" s="604">
        <v>1</v>
      </c>
      <c r="F7" s="603"/>
      <c r="G7" s="604"/>
      <c r="H7" s="603" t="s">
        <v>999</v>
      </c>
      <c r="I7" s="605">
        <v>42854</v>
      </c>
      <c r="J7" s="603" t="s">
        <v>868</v>
      </c>
      <c r="K7" s="603"/>
      <c r="L7" s="606">
        <v>0.33333333333333331</v>
      </c>
      <c r="M7" s="605">
        <v>42858</v>
      </c>
      <c r="N7" s="603"/>
      <c r="O7" s="603"/>
      <c r="P7" s="606"/>
      <c r="Q7" s="603" t="s">
        <v>1040</v>
      </c>
      <c r="R7" s="603"/>
      <c r="S7" s="607" t="s">
        <v>1045</v>
      </c>
    </row>
    <row r="8" spans="1:19" ht="31.5" customHeight="1">
      <c r="A8" s="608"/>
      <c r="B8" s="609"/>
      <c r="C8" s="610"/>
      <c r="D8" s="611"/>
      <c r="E8" s="611"/>
      <c r="F8" s="611"/>
      <c r="G8" s="611"/>
      <c r="H8" s="612"/>
      <c r="I8" s="613"/>
      <c r="J8" s="614"/>
      <c r="K8" s="614"/>
      <c r="L8" s="615"/>
      <c r="M8" s="613"/>
      <c r="N8" s="614"/>
      <c r="O8" s="614"/>
      <c r="P8" s="615"/>
      <c r="Q8" s="614"/>
      <c r="R8" s="616"/>
      <c r="S8" s="617"/>
    </row>
    <row r="9" spans="1:19" ht="31.5" customHeight="1" thickBot="1">
      <c r="A9" s="618"/>
      <c r="B9" s="619" t="s">
        <v>914</v>
      </c>
      <c r="C9" s="620"/>
      <c r="D9" s="621">
        <v>4</v>
      </c>
      <c r="E9" s="621">
        <v>2</v>
      </c>
      <c r="F9" s="621"/>
      <c r="G9" s="621"/>
      <c r="H9" s="622"/>
      <c r="I9" s="623"/>
      <c r="J9" s="623"/>
      <c r="K9" s="623"/>
      <c r="L9" s="623"/>
      <c r="M9" s="623"/>
      <c r="N9" s="618"/>
      <c r="O9" s="618"/>
      <c r="P9" s="624"/>
      <c r="Q9" s="624"/>
      <c r="R9" s="625"/>
      <c r="S9" s="626"/>
    </row>
    <row r="10" spans="1:19" ht="31.5" customHeight="1" thickBot="1">
      <c r="A10" s="627"/>
      <c r="B10" s="628"/>
      <c r="C10" s="628"/>
      <c r="D10" s="629"/>
      <c r="E10" s="629"/>
      <c r="F10" s="629"/>
      <c r="G10" s="629"/>
      <c r="H10" s="628"/>
      <c r="I10" s="630"/>
      <c r="J10" s="630"/>
      <c r="K10" s="630"/>
      <c r="L10" s="630"/>
      <c r="M10" s="630"/>
      <c r="N10" s="628"/>
      <c r="O10" s="628"/>
      <c r="P10" s="628"/>
      <c r="Q10" s="628"/>
      <c r="R10" s="631"/>
      <c r="S10" s="632"/>
    </row>
    <row r="11" spans="1:19" ht="31.5" customHeight="1">
      <c r="A11" s="633"/>
      <c r="B11" s="583" t="s">
        <v>1046</v>
      </c>
      <c r="C11" s="634"/>
      <c r="D11" s="635"/>
      <c r="E11" s="635"/>
      <c r="F11" s="635"/>
      <c r="G11" s="635"/>
      <c r="H11" s="636"/>
      <c r="I11" s="637"/>
      <c r="J11" s="638"/>
      <c r="K11" s="638"/>
      <c r="L11" s="638"/>
      <c r="M11" s="638"/>
      <c r="N11" s="638"/>
      <c r="O11" s="638"/>
      <c r="P11" s="639"/>
      <c r="Q11" s="639"/>
      <c r="R11" s="640"/>
      <c r="S11" s="626"/>
    </row>
    <row r="12" spans="1:19" ht="31.5" customHeight="1">
      <c r="A12" s="641" t="s">
        <v>1047</v>
      </c>
      <c r="B12" s="642" t="s">
        <v>1048</v>
      </c>
      <c r="C12" s="643" t="s">
        <v>1049</v>
      </c>
      <c r="D12" s="643">
        <v>2</v>
      </c>
      <c r="E12" s="644">
        <v>1</v>
      </c>
      <c r="F12" s="643"/>
      <c r="G12" s="644"/>
      <c r="H12" s="643" t="s">
        <v>1050</v>
      </c>
      <c r="I12" s="645">
        <v>42854</v>
      </c>
      <c r="J12" s="643" t="s">
        <v>30</v>
      </c>
      <c r="K12" s="643"/>
      <c r="L12" s="646">
        <v>0.29166666666666669</v>
      </c>
      <c r="M12" s="645">
        <v>42858</v>
      </c>
      <c r="N12" s="643"/>
      <c r="O12" s="643"/>
      <c r="P12" s="646"/>
      <c r="Q12" s="643" t="s">
        <v>1040</v>
      </c>
      <c r="R12" s="643"/>
      <c r="S12" s="647" t="s">
        <v>1051</v>
      </c>
    </row>
    <row r="13" spans="1:19" ht="31.5" customHeight="1">
      <c r="A13" s="641" t="s">
        <v>1052</v>
      </c>
      <c r="B13" s="642" t="s">
        <v>1053</v>
      </c>
      <c r="C13" s="643" t="s">
        <v>1054</v>
      </c>
      <c r="D13" s="643">
        <v>2</v>
      </c>
      <c r="E13" s="644">
        <v>1</v>
      </c>
      <c r="F13" s="643"/>
      <c r="G13" s="644"/>
      <c r="H13" s="643" t="s">
        <v>1055</v>
      </c>
      <c r="I13" s="645">
        <v>42854</v>
      </c>
      <c r="J13" s="643" t="s">
        <v>30</v>
      </c>
      <c r="K13" s="643"/>
      <c r="L13" s="646">
        <v>0.29166666666666669</v>
      </c>
      <c r="M13" s="645">
        <v>42858</v>
      </c>
      <c r="N13" s="643"/>
      <c r="O13" s="643"/>
      <c r="P13" s="646"/>
      <c r="Q13" s="643" t="s">
        <v>1040</v>
      </c>
      <c r="R13" s="643"/>
      <c r="S13" s="643" t="s">
        <v>1056</v>
      </c>
    </row>
    <row r="14" spans="1:19" ht="31.5" customHeight="1">
      <c r="A14" s="641" t="s">
        <v>1057</v>
      </c>
      <c r="B14" s="642" t="s">
        <v>1058</v>
      </c>
      <c r="C14" s="643" t="s">
        <v>1059</v>
      </c>
      <c r="D14" s="643">
        <v>2</v>
      </c>
      <c r="E14" s="644">
        <v>1</v>
      </c>
      <c r="F14" s="643"/>
      <c r="G14" s="644"/>
      <c r="H14" s="643" t="s">
        <v>1060</v>
      </c>
      <c r="I14" s="645">
        <v>42854</v>
      </c>
      <c r="J14" s="643" t="s">
        <v>30</v>
      </c>
      <c r="K14" s="643"/>
      <c r="L14" s="646">
        <v>0.29166666666666669</v>
      </c>
      <c r="M14" s="645">
        <v>42858</v>
      </c>
      <c r="N14" s="643"/>
      <c r="O14" s="643"/>
      <c r="P14" s="646"/>
      <c r="Q14" s="643" t="s">
        <v>1040</v>
      </c>
      <c r="R14" s="643"/>
      <c r="S14" s="643" t="s">
        <v>1061</v>
      </c>
    </row>
    <row r="15" spans="1:19" ht="31.5" customHeight="1">
      <c r="A15" s="648" t="s">
        <v>1062</v>
      </c>
      <c r="B15" s="642" t="s">
        <v>1063</v>
      </c>
      <c r="C15" s="643" t="s">
        <v>1064</v>
      </c>
      <c r="D15" s="643"/>
      <c r="E15" s="644"/>
      <c r="F15" s="643">
        <v>3</v>
      </c>
      <c r="G15" s="644">
        <v>2</v>
      </c>
      <c r="H15" s="643" t="s">
        <v>1065</v>
      </c>
      <c r="I15" s="645">
        <v>42854</v>
      </c>
      <c r="J15" s="643" t="s">
        <v>30</v>
      </c>
      <c r="K15" s="643"/>
      <c r="L15" s="646">
        <v>0.29166666666666669</v>
      </c>
      <c r="M15" s="645">
        <v>42858</v>
      </c>
      <c r="N15" s="643"/>
      <c r="O15" s="643"/>
      <c r="P15" s="646"/>
      <c r="Q15" s="643" t="s">
        <v>1066</v>
      </c>
      <c r="R15" s="643" t="s">
        <v>1067</v>
      </c>
      <c r="S15" s="643" t="s">
        <v>29</v>
      </c>
    </row>
    <row r="16" spans="1:19" ht="31.5" customHeight="1">
      <c r="A16" s="649"/>
      <c r="B16" s="650"/>
      <c r="C16" s="651"/>
      <c r="D16" s="652"/>
      <c r="E16" s="652"/>
      <c r="F16" s="651"/>
      <c r="G16" s="653"/>
      <c r="H16" s="651"/>
      <c r="I16" s="654"/>
      <c r="J16" s="651"/>
      <c r="K16" s="651"/>
      <c r="L16" s="655"/>
      <c r="M16" s="654"/>
      <c r="N16" s="651"/>
      <c r="O16" s="651"/>
      <c r="P16" s="655"/>
      <c r="Q16" s="651"/>
      <c r="R16" s="651"/>
      <c r="S16" s="651"/>
    </row>
    <row r="17" spans="1:19" ht="31.5" customHeight="1" thickBot="1">
      <c r="A17" s="618"/>
      <c r="B17" s="619" t="s">
        <v>914</v>
      </c>
      <c r="C17" s="620"/>
      <c r="D17" s="621">
        <v>6</v>
      </c>
      <c r="E17" s="621">
        <v>3</v>
      </c>
      <c r="F17" s="621">
        <v>3</v>
      </c>
      <c r="G17" s="621">
        <v>2</v>
      </c>
      <c r="H17" s="622"/>
      <c r="I17" s="623"/>
      <c r="J17" s="623"/>
      <c r="K17" s="623"/>
      <c r="L17" s="623"/>
      <c r="M17" s="623"/>
      <c r="N17" s="618"/>
      <c r="O17" s="618"/>
      <c r="P17" s="624"/>
      <c r="Q17" s="624"/>
      <c r="R17" s="656"/>
      <c r="S17" s="626"/>
    </row>
    <row r="18" spans="1:19" ht="31.5" customHeight="1" thickBot="1">
      <c r="A18" s="657"/>
      <c r="B18" s="658"/>
      <c r="C18" s="658"/>
      <c r="D18" s="621"/>
      <c r="E18" s="621"/>
      <c r="F18" s="621"/>
      <c r="G18" s="621"/>
      <c r="H18" s="659"/>
      <c r="I18" s="660"/>
      <c r="J18" s="660"/>
      <c r="K18" s="660"/>
      <c r="L18" s="660"/>
      <c r="M18" s="660"/>
      <c r="N18" s="659"/>
      <c r="O18" s="659"/>
      <c r="P18" s="628"/>
      <c r="Q18" s="628"/>
      <c r="R18" s="631"/>
      <c r="S18" s="632"/>
    </row>
    <row r="19" spans="1:19" ht="31.5" customHeight="1">
      <c r="A19" s="633"/>
      <c r="B19" s="583" t="s">
        <v>1068</v>
      </c>
      <c r="C19" s="634"/>
      <c r="D19" s="635"/>
      <c r="E19" s="635"/>
      <c r="F19" s="635"/>
      <c r="G19" s="635"/>
      <c r="H19" s="636"/>
      <c r="I19" s="637"/>
      <c r="J19" s="638"/>
      <c r="K19" s="638"/>
      <c r="L19" s="638"/>
      <c r="M19" s="638"/>
      <c r="N19" s="638"/>
      <c r="O19" s="638"/>
      <c r="P19" s="639"/>
      <c r="Q19" s="639"/>
      <c r="R19" s="661"/>
      <c r="S19" s="639"/>
    </row>
    <row r="20" spans="1:19" ht="31.5" customHeight="1">
      <c r="A20" s="662" t="s">
        <v>1069</v>
      </c>
      <c r="B20" s="663" t="s">
        <v>1070</v>
      </c>
      <c r="C20" s="664" t="s">
        <v>1071</v>
      </c>
      <c r="D20" s="664">
        <v>5</v>
      </c>
      <c r="E20" s="665">
        <v>2</v>
      </c>
      <c r="F20" s="664"/>
      <c r="G20" s="665"/>
      <c r="H20" s="664" t="s">
        <v>1072</v>
      </c>
      <c r="I20" s="666">
        <v>42854</v>
      </c>
      <c r="J20" s="664" t="s">
        <v>1026</v>
      </c>
      <c r="K20" s="664"/>
      <c r="L20" s="667">
        <v>0.29166666666666669</v>
      </c>
      <c r="M20" s="666">
        <v>42858</v>
      </c>
      <c r="N20" s="664"/>
      <c r="O20" s="664"/>
      <c r="P20" s="667"/>
      <c r="Q20" s="664" t="s">
        <v>1040</v>
      </c>
      <c r="R20" s="664" t="s">
        <v>1073</v>
      </c>
      <c r="S20" s="668" t="s">
        <v>1074</v>
      </c>
    </row>
    <row r="21" spans="1:19" ht="31.5" customHeight="1">
      <c r="A21" s="669"/>
      <c r="B21" s="670"/>
      <c r="C21" s="671"/>
      <c r="D21" s="672"/>
      <c r="E21" s="672"/>
      <c r="F21" s="672"/>
      <c r="G21" s="672"/>
      <c r="H21" s="673"/>
      <c r="I21" s="674"/>
      <c r="J21" s="675"/>
      <c r="K21" s="675"/>
      <c r="L21" s="676"/>
      <c r="M21" s="674"/>
      <c r="N21" s="675"/>
      <c r="O21" s="675"/>
      <c r="P21" s="676"/>
      <c r="Q21" s="675"/>
      <c r="R21" s="675"/>
      <c r="S21" s="677"/>
    </row>
    <row r="22" spans="1:19" ht="31.5" customHeight="1" thickBot="1">
      <c r="A22" s="618"/>
      <c r="B22" s="619" t="s">
        <v>914</v>
      </c>
      <c r="C22" s="620"/>
      <c r="D22" s="621">
        <v>5</v>
      </c>
      <c r="E22" s="621">
        <v>2</v>
      </c>
      <c r="F22" s="621"/>
      <c r="G22" s="621"/>
      <c r="H22" s="622"/>
      <c r="I22" s="623"/>
      <c r="J22" s="623"/>
      <c r="K22" s="623"/>
      <c r="L22" s="623"/>
      <c r="M22" s="623"/>
      <c r="N22" s="618"/>
      <c r="O22" s="618"/>
      <c r="P22" s="624"/>
      <c r="Q22" s="624"/>
      <c r="R22" s="625"/>
      <c r="S22" s="624"/>
    </row>
    <row r="23" spans="1:19" ht="31.5" customHeight="1" thickBot="1">
      <c r="A23" s="657"/>
      <c r="B23" s="658"/>
      <c r="C23" s="658"/>
      <c r="D23" s="621"/>
      <c r="E23" s="621"/>
      <c r="F23" s="621"/>
      <c r="G23" s="621"/>
      <c r="H23" s="659"/>
      <c r="I23" s="660"/>
      <c r="J23" s="660"/>
      <c r="K23" s="660"/>
      <c r="L23" s="660"/>
      <c r="M23" s="660"/>
      <c r="N23" s="659"/>
      <c r="O23" s="659"/>
      <c r="P23" s="628"/>
      <c r="Q23" s="628"/>
      <c r="R23" s="631"/>
      <c r="S23" s="632"/>
    </row>
    <row r="24" spans="1:19" ht="31.5" customHeight="1">
      <c r="A24" s="633"/>
      <c r="B24" s="583" t="s">
        <v>1075</v>
      </c>
      <c r="C24" s="634"/>
      <c r="D24" s="635"/>
      <c r="E24" s="635"/>
      <c r="F24" s="635"/>
      <c r="G24" s="635"/>
      <c r="H24" s="636"/>
      <c r="I24" s="637"/>
      <c r="J24" s="638"/>
      <c r="K24" s="638"/>
      <c r="L24" s="638"/>
      <c r="M24" s="638"/>
      <c r="N24" s="638"/>
      <c r="O24" s="638"/>
      <c r="P24" s="639"/>
      <c r="Q24" s="639"/>
      <c r="R24" s="661"/>
      <c r="S24" s="626"/>
    </row>
    <row r="25" spans="1:19" ht="31.5" customHeight="1">
      <c r="A25" s="678"/>
      <c r="B25" s="679"/>
      <c r="C25" s="680"/>
      <c r="D25" s="681"/>
      <c r="E25" s="681"/>
      <c r="F25" s="681"/>
      <c r="G25" s="681"/>
      <c r="H25" s="680"/>
      <c r="I25" s="682"/>
      <c r="J25" s="680"/>
      <c r="K25" s="680"/>
      <c r="L25" s="683"/>
      <c r="M25" s="682"/>
      <c r="N25" s="680"/>
      <c r="O25" s="680"/>
      <c r="P25" s="683"/>
      <c r="Q25" s="680"/>
      <c r="R25" s="684"/>
      <c r="S25" s="680"/>
    </row>
    <row r="26" spans="1:19" ht="31.5" customHeight="1" thickBot="1">
      <c r="A26" s="685"/>
      <c r="B26" s="686" t="s">
        <v>914</v>
      </c>
      <c r="C26" s="687"/>
      <c r="D26" s="688"/>
      <c r="E26" s="688"/>
      <c r="F26" s="688"/>
      <c r="G26" s="688"/>
      <c r="H26" s="689"/>
      <c r="I26" s="690"/>
      <c r="J26" s="690"/>
      <c r="K26" s="690"/>
      <c r="L26" s="690"/>
      <c r="M26" s="690"/>
      <c r="N26" s="685"/>
      <c r="O26" s="685"/>
      <c r="P26" s="626"/>
      <c r="Q26" s="626"/>
      <c r="R26" s="691"/>
      <c r="S26" s="626"/>
    </row>
    <row r="27" spans="1:19" ht="31.5" customHeight="1">
      <c r="A27" s="633"/>
      <c r="B27" s="583" t="s">
        <v>1076</v>
      </c>
      <c r="C27" s="634"/>
      <c r="D27" s="635"/>
      <c r="E27" s="635"/>
      <c r="F27" s="635"/>
      <c r="G27" s="635"/>
      <c r="H27" s="636"/>
      <c r="I27" s="637"/>
      <c r="J27" s="638"/>
      <c r="K27" s="638"/>
      <c r="L27" s="638"/>
      <c r="M27" s="638"/>
      <c r="N27" s="638"/>
      <c r="O27" s="638"/>
      <c r="P27" s="639"/>
      <c r="Q27" s="639"/>
      <c r="R27" s="661"/>
      <c r="S27" s="626"/>
    </row>
    <row r="28" spans="1:19" ht="31.5" customHeight="1">
      <c r="A28" s="678"/>
      <c r="B28" s="679"/>
      <c r="C28" s="680"/>
      <c r="D28" s="681"/>
      <c r="E28" s="681"/>
      <c r="F28" s="681"/>
      <c r="G28" s="681"/>
      <c r="H28" s="680"/>
      <c r="I28" s="682"/>
      <c r="J28" s="680"/>
      <c r="K28" s="680"/>
      <c r="L28" s="683"/>
      <c r="M28" s="682"/>
      <c r="N28" s="680"/>
      <c r="O28" s="680"/>
      <c r="P28" s="683"/>
      <c r="Q28" s="680"/>
      <c r="R28" s="684"/>
      <c r="S28" s="680"/>
    </row>
    <row r="29" spans="1:19" ht="31.5" customHeight="1">
      <c r="A29" s="685"/>
      <c r="B29" s="686" t="s">
        <v>914</v>
      </c>
      <c r="C29" s="687"/>
      <c r="D29" s="688"/>
      <c r="E29" s="688"/>
      <c r="F29" s="688"/>
      <c r="G29" s="688"/>
      <c r="H29" s="689"/>
      <c r="I29" s="690"/>
      <c r="J29" s="690"/>
      <c r="K29" s="690"/>
      <c r="L29" s="690"/>
      <c r="M29" s="690"/>
      <c r="N29" s="685"/>
      <c r="O29" s="685"/>
      <c r="P29" s="626"/>
      <c r="Q29" s="626"/>
      <c r="R29" s="691"/>
      <c r="S29" s="626"/>
    </row>
  </sheetData>
  <customSheetViews>
    <customSheetView guid="{78F20EB6-CB58-2649-909D-2749FF99F2B2}" topLeftCell="A10">
      <selection activeCell="R13" sqref="R13"/>
    </customSheetView>
    <customSheetView guid="{E74FF04F-1EBE-4751-A4A6-69D8D21AD37E}">
      <selection activeCell="M34" sqref="M34"/>
    </customSheetView>
    <customSheetView guid="{15BEF52F-ECFB-4A90-A370-5760C125246A}" topLeftCell="A10">
      <selection activeCell="R13" sqref="R13"/>
    </customSheetView>
    <customSheetView guid="{888CFDF7-CD24-4381-BD78-5F739B4671B8}" topLeftCell="A10">
      <selection activeCell="R13" sqref="R13"/>
    </customSheetView>
  </customSheetView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C14" sqref="C14"/>
    </sheetView>
  </sheetViews>
  <sheetFormatPr baseColWidth="10" defaultColWidth="8.83203125" defaultRowHeight="43.5" customHeight="1" x14ac:dyDescent="0"/>
  <cols>
    <col min="2" max="2" width="38.5" customWidth="1"/>
    <col min="3" max="3" width="38.1640625" customWidth="1"/>
    <col min="4" max="4" width="30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3.5" customHeight="1" thickBot="1">
      <c r="A1" s="747" t="s">
        <v>0</v>
      </c>
      <c r="B1" s="748"/>
      <c r="C1" s="748"/>
      <c r="D1" s="748"/>
      <c r="E1" s="748"/>
      <c r="F1" s="748"/>
      <c r="G1" s="748" t="s">
        <v>54</v>
      </c>
      <c r="H1" s="748"/>
      <c r="I1" s="748"/>
      <c r="J1" s="749"/>
      <c r="K1" s="750"/>
    </row>
    <row r="2" spans="1:14" ht="43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3.5" customHeight="1">
      <c r="A3" s="10">
        <v>1</v>
      </c>
      <c r="B3" s="11" t="s">
        <v>55</v>
      </c>
      <c r="C3" s="11" t="s">
        <v>56</v>
      </c>
      <c r="D3" s="12" t="s">
        <v>57</v>
      </c>
      <c r="E3" s="11">
        <v>2</v>
      </c>
      <c r="F3" s="11">
        <v>0</v>
      </c>
      <c r="G3" s="11" t="s">
        <v>21</v>
      </c>
      <c r="H3" s="11" t="s">
        <v>58</v>
      </c>
      <c r="I3" s="13">
        <v>42854</v>
      </c>
      <c r="J3" s="11" t="s">
        <v>59</v>
      </c>
      <c r="K3" s="10" t="s">
        <v>60</v>
      </c>
      <c r="M3" s="9" t="s">
        <v>17</v>
      </c>
      <c r="N3" s="9">
        <f>N2-N14</f>
        <v>46</v>
      </c>
    </row>
    <row r="4" spans="1:14" ht="43.5" customHeight="1">
      <c r="A4" s="14">
        <v>2</v>
      </c>
      <c r="B4" s="15" t="s">
        <v>61</v>
      </c>
      <c r="C4" s="15" t="s">
        <v>62</v>
      </c>
      <c r="D4" s="16" t="s">
        <v>63</v>
      </c>
      <c r="E4" s="15">
        <v>1</v>
      </c>
      <c r="F4" s="15">
        <v>0</v>
      </c>
      <c r="G4" s="15" t="s">
        <v>21</v>
      </c>
      <c r="H4" s="15" t="s">
        <v>58</v>
      </c>
      <c r="I4" s="17">
        <v>42854</v>
      </c>
      <c r="J4" s="15" t="s">
        <v>64</v>
      </c>
      <c r="K4" s="10" t="s">
        <v>60</v>
      </c>
      <c r="M4" t="s">
        <v>23</v>
      </c>
      <c r="N4">
        <f>SUMIFS(E:E,G:G,"CTT")</f>
        <v>3</v>
      </c>
    </row>
    <row r="5" spans="1:14" ht="43.5" customHeight="1">
      <c r="A5" s="10">
        <v>3</v>
      </c>
      <c r="B5" s="15" t="s">
        <v>65</v>
      </c>
      <c r="C5" s="15" t="s">
        <v>66</v>
      </c>
      <c r="D5" s="23" t="s">
        <v>67</v>
      </c>
      <c r="E5" s="15">
        <v>2</v>
      </c>
      <c r="F5" s="15">
        <v>0</v>
      </c>
      <c r="G5" s="24" t="s">
        <v>68</v>
      </c>
      <c r="H5" s="15" t="s">
        <v>58</v>
      </c>
      <c r="I5" s="17">
        <v>42854</v>
      </c>
      <c r="J5" s="17" t="s">
        <v>69</v>
      </c>
      <c r="K5" s="14" t="s">
        <v>70</v>
      </c>
      <c r="M5" t="s">
        <v>27</v>
      </c>
      <c r="N5">
        <f>SUMIFS(E:E,G:G,"FLU")</f>
        <v>4</v>
      </c>
    </row>
    <row r="6" spans="1:14" ht="43.5" customHeight="1">
      <c r="A6" s="14">
        <v>4</v>
      </c>
      <c r="B6" s="11" t="s">
        <v>71</v>
      </c>
      <c r="C6" s="11" t="s">
        <v>72</v>
      </c>
      <c r="D6" s="12" t="s">
        <v>73</v>
      </c>
      <c r="E6" s="11">
        <v>1</v>
      </c>
      <c r="F6" s="11">
        <v>0</v>
      </c>
      <c r="G6" s="11" t="s">
        <v>30</v>
      </c>
      <c r="H6" s="11" t="s">
        <v>58</v>
      </c>
      <c r="I6" s="13">
        <v>42854</v>
      </c>
      <c r="J6" s="11" t="s">
        <v>74</v>
      </c>
      <c r="K6" s="25" t="s">
        <v>75</v>
      </c>
      <c r="M6" t="s">
        <v>31</v>
      </c>
      <c r="N6">
        <f>SUMIFS(E:E,G:G,"JCC")</f>
        <v>0</v>
      </c>
    </row>
    <row r="7" spans="1:14" ht="43.5" customHeight="1">
      <c r="A7" s="10">
        <v>5</v>
      </c>
      <c r="B7" s="11" t="s">
        <v>55</v>
      </c>
      <c r="C7" s="26" t="s">
        <v>76</v>
      </c>
      <c r="D7" s="16" t="s">
        <v>77</v>
      </c>
      <c r="E7" s="15">
        <v>3</v>
      </c>
      <c r="F7" s="15">
        <v>0</v>
      </c>
      <c r="G7" s="15" t="s">
        <v>30</v>
      </c>
      <c r="H7" s="15" t="s">
        <v>58</v>
      </c>
      <c r="I7" s="17">
        <v>42854</v>
      </c>
      <c r="J7" s="15" t="s">
        <v>78</v>
      </c>
      <c r="K7" s="14" t="s">
        <v>75</v>
      </c>
      <c r="M7" t="s">
        <v>35</v>
      </c>
      <c r="N7">
        <f>SUMIFS(E:E,G:G,"EDI")</f>
        <v>0</v>
      </c>
    </row>
    <row r="8" spans="1:14" ht="43.5" customHeight="1">
      <c r="A8" s="14"/>
      <c r="B8" s="11"/>
      <c r="C8" s="26"/>
      <c r="D8" s="16"/>
      <c r="E8" s="15"/>
      <c r="F8" s="15"/>
      <c r="G8" s="15"/>
      <c r="H8" s="15"/>
      <c r="I8" s="17"/>
      <c r="J8" s="15"/>
      <c r="K8" s="14"/>
      <c r="M8" t="s">
        <v>38</v>
      </c>
      <c r="N8">
        <f>SUMIFS(E:E,G:G,"par")</f>
        <v>0</v>
      </c>
    </row>
    <row r="9" spans="1:14" ht="43.5" customHeight="1">
      <c r="A9" s="14"/>
      <c r="B9" s="15"/>
      <c r="C9" s="15"/>
      <c r="D9" s="16"/>
      <c r="E9" s="15"/>
      <c r="F9" s="15"/>
      <c r="G9" s="15"/>
      <c r="H9" s="15"/>
      <c r="I9" s="17"/>
      <c r="J9" s="17"/>
      <c r="K9" s="14"/>
      <c r="M9" t="s">
        <v>39</v>
      </c>
      <c r="N9">
        <f>SUMIFS(E:E,G:G,"phi")</f>
        <v>0</v>
      </c>
    </row>
    <row r="10" spans="1:14" ht="43.5" customHeight="1">
      <c r="A10" s="14"/>
      <c r="B10" s="15"/>
      <c r="C10" s="15"/>
      <c r="D10" s="16"/>
      <c r="E10" s="15"/>
      <c r="F10" s="15"/>
      <c r="G10" s="14"/>
      <c r="H10" s="15"/>
      <c r="I10" s="15"/>
      <c r="J10" s="15"/>
      <c r="K10" s="14"/>
      <c r="M10" t="s">
        <v>40</v>
      </c>
      <c r="N10">
        <f>SUMIFS(E:E,G:G,"BRK")</f>
        <v>0</v>
      </c>
    </row>
    <row r="11" spans="1:14" ht="43.5" customHeight="1">
      <c r="A11" s="14"/>
      <c r="B11" s="15"/>
      <c r="C11" s="15"/>
      <c r="D11" s="16"/>
      <c r="E11" s="15"/>
      <c r="F11" s="15"/>
      <c r="G11" s="14"/>
      <c r="H11" s="15"/>
      <c r="I11" s="15"/>
      <c r="J11" s="15"/>
      <c r="K11" s="14"/>
      <c r="M11" s="19" t="s">
        <v>41</v>
      </c>
      <c r="N11" s="19">
        <f>SUMIFS(E:E,G:G,"SPC")</f>
        <v>2</v>
      </c>
    </row>
    <row r="12" spans="1:14" ht="43.5" customHeight="1">
      <c r="A12" s="14"/>
      <c r="B12" s="15"/>
      <c r="C12" s="15"/>
      <c r="D12" s="16"/>
      <c r="E12" s="15"/>
      <c r="F12" s="15"/>
      <c r="G12" s="14"/>
      <c r="H12" s="15"/>
      <c r="I12" s="15"/>
      <c r="J12" s="15"/>
      <c r="K12" s="14"/>
      <c r="M12" s="20" t="s">
        <v>43</v>
      </c>
      <c r="N12" s="20">
        <f>SUMIFS(E:E,G:G,"H")</f>
        <v>0</v>
      </c>
    </row>
    <row r="13" spans="1:14" ht="43.5" customHeight="1">
      <c r="A13" s="14"/>
      <c r="B13" s="15"/>
      <c r="C13" s="15"/>
      <c r="D13" s="16"/>
      <c r="E13" s="15"/>
      <c r="F13" s="15"/>
      <c r="G13" s="14"/>
      <c r="H13" s="15"/>
      <c r="I13" s="15"/>
      <c r="J13" s="11"/>
      <c r="K13" s="10"/>
      <c r="M13" s="20"/>
      <c r="N13" s="20"/>
    </row>
    <row r="14" spans="1:14" ht="43.5" customHeight="1">
      <c r="A14" s="27"/>
      <c r="B14" s="28" t="s">
        <v>79</v>
      </c>
      <c r="C14" s="27"/>
      <c r="D14" s="29"/>
      <c r="E14" s="27"/>
      <c r="F14" s="27"/>
      <c r="G14" s="27"/>
      <c r="H14" s="27"/>
      <c r="I14" s="27"/>
      <c r="J14" s="27"/>
      <c r="K14" s="27"/>
      <c r="M14" s="21" t="s">
        <v>51</v>
      </c>
      <c r="N14" s="21">
        <f>SUM(M4:N12)</f>
        <v>9</v>
      </c>
    </row>
    <row r="15" spans="1:14" ht="43.5" customHeight="1">
      <c r="A15" s="14"/>
      <c r="B15" s="15"/>
      <c r="C15" s="15"/>
      <c r="D15" s="23"/>
      <c r="E15" s="15"/>
      <c r="F15" s="15"/>
      <c r="G15" s="15"/>
      <c r="H15" s="15"/>
      <c r="I15" s="17"/>
      <c r="J15" s="17"/>
      <c r="K15" s="14"/>
    </row>
    <row r="16" spans="1:14" ht="43.5" customHeight="1">
      <c r="A16" s="14"/>
      <c r="B16" s="15"/>
      <c r="C16" s="15"/>
      <c r="D16" s="16"/>
      <c r="E16" s="15"/>
      <c r="F16" s="15"/>
      <c r="G16" s="15"/>
      <c r="H16" s="15"/>
      <c r="I16" s="17"/>
      <c r="J16" s="15"/>
      <c r="K16" s="14"/>
    </row>
    <row r="17" spans="1:11" ht="43.5" customHeight="1">
      <c r="A17" s="10"/>
      <c r="B17" s="11"/>
      <c r="C17" s="11"/>
      <c r="D17" s="12"/>
      <c r="E17" s="11"/>
      <c r="F17" s="11"/>
      <c r="G17" s="11"/>
      <c r="H17" s="11"/>
      <c r="I17" s="11"/>
      <c r="J17" s="11"/>
      <c r="K17" s="10"/>
    </row>
    <row r="18" spans="1:11" ht="43.5" customHeight="1">
      <c r="A18" s="10"/>
      <c r="B18" s="11"/>
      <c r="C18" s="11"/>
      <c r="D18" s="12"/>
      <c r="E18" s="11"/>
      <c r="F18" s="11"/>
      <c r="G18" s="11"/>
      <c r="H18" s="11"/>
      <c r="I18" s="11"/>
      <c r="J18" s="11"/>
      <c r="K18" s="10"/>
    </row>
    <row r="19" spans="1:11" ht="43.5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  <row r="20" spans="1:11" ht="43.5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</row>
    <row r="21" spans="1:11" ht="43.5" customHeight="1">
      <c r="A21" s="14"/>
      <c r="B21" s="15"/>
      <c r="C21" s="15"/>
      <c r="D21" s="16"/>
      <c r="E21" s="15"/>
      <c r="F21" s="15"/>
      <c r="G21" s="15"/>
      <c r="H21" s="15"/>
      <c r="I21" s="17"/>
      <c r="J21" s="17"/>
      <c r="K21" s="14"/>
    </row>
    <row r="22" spans="1:11" ht="43.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  <row r="23" spans="1:11" ht="43.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  <row r="24" spans="1:11" ht="43.5" customHeight="1">
      <c r="A24" s="14"/>
      <c r="B24" s="15"/>
      <c r="C24" s="15"/>
      <c r="D24" s="16"/>
      <c r="E24" s="15"/>
      <c r="F24" s="15"/>
      <c r="G24" s="14"/>
      <c r="H24" s="15"/>
      <c r="I24" s="15"/>
      <c r="J24" s="15"/>
      <c r="K24" s="14"/>
    </row>
    <row r="25" spans="1:11" ht="43.5" customHeight="1">
      <c r="A25" s="14"/>
      <c r="B25" s="15"/>
      <c r="C25" s="15"/>
      <c r="D25" s="16"/>
      <c r="E25" s="15"/>
      <c r="F25" s="15"/>
      <c r="G25" s="14"/>
      <c r="H25" s="15"/>
      <c r="I25" s="15"/>
      <c r="J25" s="15"/>
      <c r="K25" s="14"/>
    </row>
    <row r="26" spans="1:11" ht="43.5" customHeight="1">
      <c r="A26" s="10"/>
      <c r="B26" s="11"/>
      <c r="C26" s="11"/>
      <c r="D26" s="12"/>
      <c r="E26" s="11"/>
      <c r="F26" s="11"/>
      <c r="G26" s="11"/>
      <c r="H26" s="11"/>
      <c r="I26" s="11"/>
      <c r="J26" s="11"/>
      <c r="K26" s="10"/>
    </row>
    <row r="27" spans="1:11" ht="43.5" customHeight="1">
      <c r="A27" s="14"/>
      <c r="B27" s="15"/>
      <c r="C27" s="15"/>
      <c r="D27" s="16"/>
      <c r="E27" s="15"/>
      <c r="F27" s="15"/>
      <c r="G27" s="14"/>
      <c r="H27" s="15"/>
      <c r="I27" s="15"/>
      <c r="J27" s="15"/>
      <c r="K27" s="14"/>
    </row>
    <row r="28" spans="1:11" ht="43.5" customHeight="1">
      <c r="A28" s="14"/>
      <c r="B28" s="15"/>
      <c r="C28" s="15"/>
      <c r="D28" s="16"/>
      <c r="E28" s="15"/>
      <c r="F28" s="15"/>
      <c r="G28" s="15"/>
      <c r="H28" s="15"/>
      <c r="I28" s="17"/>
      <c r="J28" s="17"/>
      <c r="K28" s="14"/>
    </row>
    <row r="29" spans="1:11" ht="43.5" customHeight="1">
      <c r="A29" s="10"/>
      <c r="B29" s="11"/>
      <c r="C29" s="11"/>
      <c r="D29" s="12"/>
      <c r="E29" s="11"/>
      <c r="F29" s="11"/>
      <c r="G29" s="11"/>
      <c r="H29" s="11"/>
      <c r="I29" s="11"/>
      <c r="J29" s="11"/>
      <c r="K29" s="10"/>
    </row>
    <row r="30" spans="1:11" ht="43.5" customHeight="1">
      <c r="A30" s="10"/>
      <c r="B30" s="11"/>
      <c r="C30" s="11"/>
      <c r="D30" s="12"/>
      <c r="E30" s="11"/>
      <c r="F30" s="11"/>
      <c r="G30" s="11"/>
      <c r="H30" s="11"/>
      <c r="I30" s="11"/>
      <c r="J30" s="11"/>
      <c r="K30" s="10"/>
    </row>
    <row r="31" spans="1:11" ht="43.5" customHeight="1">
      <c r="A31" s="14"/>
      <c r="B31" s="15"/>
      <c r="C31" s="15"/>
      <c r="D31" s="16"/>
      <c r="E31" s="15"/>
      <c r="F31" s="15"/>
      <c r="G31" s="14"/>
      <c r="H31" s="15"/>
      <c r="I31" s="15"/>
      <c r="J31" s="15"/>
      <c r="K31" s="14"/>
    </row>
    <row r="32" spans="1:11" ht="43.5" customHeight="1">
      <c r="A32" s="14"/>
      <c r="B32" s="15"/>
      <c r="C32" s="15"/>
      <c r="D32" s="16"/>
      <c r="E32" s="15"/>
      <c r="F32" s="15"/>
      <c r="G32" s="15"/>
      <c r="H32" s="15"/>
      <c r="I32" s="17"/>
      <c r="J32" s="17"/>
      <c r="K32" s="14"/>
    </row>
    <row r="33" spans="1:11" ht="43.5" customHeight="1">
      <c r="A33" s="10"/>
      <c r="B33" s="11"/>
      <c r="C33" s="11"/>
      <c r="D33" s="12"/>
      <c r="E33" s="11"/>
      <c r="F33" s="11"/>
      <c r="G33" s="11"/>
      <c r="H33" s="11"/>
      <c r="I33" s="11"/>
      <c r="J33" s="11"/>
      <c r="K33" s="10"/>
    </row>
    <row r="34" spans="1:11" ht="43.5" customHeight="1">
      <c r="A34" s="10"/>
      <c r="B34" s="11"/>
      <c r="C34" s="11"/>
      <c r="D34" s="12"/>
      <c r="E34" s="11"/>
      <c r="F34" s="11"/>
      <c r="G34" s="11"/>
      <c r="H34" s="11"/>
      <c r="I34" s="11"/>
      <c r="J34" s="11"/>
      <c r="K34" s="10"/>
    </row>
    <row r="35" spans="1:11" ht="43.5" customHeight="1">
      <c r="A35" s="14"/>
      <c r="B35" s="15"/>
      <c r="C35" s="15"/>
      <c r="D35" s="16"/>
      <c r="E35" s="15"/>
      <c r="F35" s="15"/>
      <c r="G35" s="14"/>
      <c r="H35" s="15"/>
      <c r="I35" s="15"/>
      <c r="J35" s="15"/>
      <c r="K35" s="14"/>
    </row>
    <row r="36" spans="1:11" ht="43.5" customHeight="1">
      <c r="A36" s="14"/>
      <c r="B36" s="15"/>
      <c r="C36" s="15"/>
      <c r="D36" s="16"/>
      <c r="E36" s="15"/>
      <c r="F36" s="15"/>
      <c r="G36" s="15"/>
      <c r="H36" s="15"/>
      <c r="I36" s="17"/>
      <c r="J36" s="17"/>
      <c r="K36" s="14"/>
    </row>
    <row r="37" spans="1:11" ht="43.5" customHeight="1">
      <c r="A37" s="14"/>
      <c r="B37" s="15"/>
      <c r="C37" s="15"/>
      <c r="D37" s="16"/>
      <c r="E37" s="15"/>
      <c r="F37" s="15"/>
      <c r="G37" s="15"/>
      <c r="H37" s="15"/>
      <c r="I37" s="17"/>
      <c r="J37" s="17"/>
      <c r="K37" s="14"/>
    </row>
    <row r="38" spans="1:11" ht="43.5" customHeight="1">
      <c r="A38" s="14"/>
      <c r="B38" s="15"/>
      <c r="C38" s="15"/>
      <c r="D38" s="16"/>
      <c r="E38" s="15"/>
      <c r="F38" s="15"/>
      <c r="G38" s="14"/>
      <c r="H38" s="15"/>
      <c r="I38" s="15"/>
      <c r="J38" s="15"/>
      <c r="K38" s="14"/>
    </row>
    <row r="39" spans="1:11" ht="43.5" customHeight="1">
      <c r="A39" s="14"/>
      <c r="B39" s="15"/>
      <c r="C39" s="15"/>
      <c r="D39" s="16"/>
      <c r="E39" s="15"/>
      <c r="F39" s="15"/>
      <c r="G39" s="14"/>
      <c r="H39" s="15"/>
      <c r="I39" s="15"/>
      <c r="J39" s="15"/>
      <c r="K39" s="14"/>
    </row>
    <row r="40" spans="1:11" ht="43.5" customHeight="1">
      <c r="A40" s="14"/>
      <c r="B40" s="15"/>
      <c r="C40" s="15"/>
      <c r="D40" s="16"/>
      <c r="E40" s="15"/>
      <c r="F40" s="15"/>
      <c r="G40" s="14"/>
      <c r="H40" s="15"/>
      <c r="I40" s="15"/>
      <c r="J40" s="15"/>
      <c r="K40" s="14"/>
    </row>
  </sheetData>
  <customSheetViews>
    <customSheetView guid="{78F20EB6-CB58-2649-909D-2749FF99F2B2}" scale="90">
      <selection activeCell="C14" sqref="C14"/>
    </customSheetView>
    <customSheetView guid="{E74FF04F-1EBE-4751-A4A6-69D8D21AD37E}" scale="90">
      <selection activeCell="C12" sqref="C12"/>
    </customSheetView>
    <customSheetView guid="{0ECCCDD2-B7E5-4624-9BBE-CAB2C4A8AAA9}" scale="90">
      <selection activeCell="C12" sqref="C12"/>
    </customSheetView>
    <customSheetView guid="{15BEF52F-ECFB-4A90-A370-5760C125246A}" scale="90">
      <selection activeCell="D8" sqref="D8"/>
    </customSheetView>
    <customSheetView guid="{888CFDF7-CD24-4381-BD78-5F739B4671B8}" scale="90">
      <selection activeCell="D8" sqref="D8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J10" sqref="J10"/>
    </sheetView>
  </sheetViews>
  <sheetFormatPr baseColWidth="10" defaultColWidth="8.83203125" defaultRowHeight="37.5" customHeight="1" x14ac:dyDescent="0"/>
  <cols>
    <col min="2" max="2" width="24.83203125" customWidth="1"/>
    <col min="3" max="3" width="31.6640625" customWidth="1"/>
    <col min="4" max="4" width="32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7.5" customHeight="1" thickBot="1">
      <c r="A1" s="751" t="s">
        <v>0</v>
      </c>
      <c r="B1" s="752"/>
      <c r="C1" s="752"/>
      <c r="D1" s="752"/>
      <c r="E1" s="752"/>
      <c r="F1" s="752"/>
      <c r="G1" s="752" t="s">
        <v>1</v>
      </c>
      <c r="H1" s="752"/>
      <c r="I1" s="752"/>
      <c r="J1" s="753"/>
      <c r="K1" s="754"/>
    </row>
    <row r="2" spans="1:14" ht="37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7.5" customHeight="1">
      <c r="A3" s="6"/>
      <c r="B3" s="6" t="s">
        <v>14</v>
      </c>
      <c r="C3" s="6" t="s">
        <v>15</v>
      </c>
      <c r="D3" s="7"/>
      <c r="E3" s="6"/>
      <c r="F3" s="6"/>
      <c r="G3" s="6"/>
      <c r="H3" s="6"/>
      <c r="I3" s="8"/>
      <c r="J3" s="6"/>
      <c r="K3" s="6" t="s">
        <v>16</v>
      </c>
      <c r="M3" s="9" t="s">
        <v>17</v>
      </c>
      <c r="N3" s="9">
        <f>N2-N14</f>
        <v>37</v>
      </c>
    </row>
    <row r="4" spans="1:14" ht="37.5" customHeight="1">
      <c r="A4" s="10">
        <v>1</v>
      </c>
      <c r="B4" s="11" t="s">
        <v>18</v>
      </c>
      <c r="C4" s="11" t="s">
        <v>19</v>
      </c>
      <c r="D4" s="12" t="s">
        <v>20</v>
      </c>
      <c r="E4" s="11">
        <v>2</v>
      </c>
      <c r="F4" s="11">
        <v>0</v>
      </c>
      <c r="G4" s="11" t="s">
        <v>21</v>
      </c>
      <c r="H4" s="11" t="s">
        <v>22</v>
      </c>
      <c r="I4" s="13">
        <v>42854</v>
      </c>
      <c r="J4" s="11"/>
      <c r="K4" s="10"/>
      <c r="M4" t="s">
        <v>23</v>
      </c>
      <c r="N4">
        <f>SUMIFS(E:E,G:G,"CTT")</f>
        <v>2</v>
      </c>
    </row>
    <row r="5" spans="1:14" ht="37.5" customHeight="1">
      <c r="A5" s="14">
        <v>2</v>
      </c>
      <c r="B5" s="15" t="s">
        <v>18</v>
      </c>
      <c r="C5" s="15" t="s">
        <v>24</v>
      </c>
      <c r="D5" s="16" t="s">
        <v>25</v>
      </c>
      <c r="E5" s="15">
        <v>2</v>
      </c>
      <c r="F5" s="15">
        <v>0</v>
      </c>
      <c r="G5" s="15" t="s">
        <v>26</v>
      </c>
      <c r="H5" s="15" t="s">
        <v>22</v>
      </c>
      <c r="I5" s="17">
        <v>42854</v>
      </c>
      <c r="J5" s="15"/>
      <c r="K5" s="14"/>
      <c r="M5" t="s">
        <v>27</v>
      </c>
      <c r="N5">
        <f>SUMIFS(E:E,G:G,"FLU")</f>
        <v>14</v>
      </c>
    </row>
    <row r="6" spans="1:14" ht="37.5" customHeight="1">
      <c r="A6" s="10">
        <v>3</v>
      </c>
      <c r="B6" s="15" t="s">
        <v>28</v>
      </c>
      <c r="C6" s="15">
        <v>101006</v>
      </c>
      <c r="D6" s="16" t="s">
        <v>29</v>
      </c>
      <c r="E6" s="15">
        <v>1</v>
      </c>
      <c r="F6" s="15">
        <v>0</v>
      </c>
      <c r="G6" s="15" t="s">
        <v>30</v>
      </c>
      <c r="H6" s="15" t="s">
        <v>22</v>
      </c>
      <c r="I6" s="17">
        <v>42854</v>
      </c>
      <c r="J6" s="17"/>
      <c r="K6" s="14"/>
      <c r="M6" t="s">
        <v>31</v>
      </c>
      <c r="N6">
        <f>SUMIFS(E:E,G:G,"JCC")</f>
        <v>0</v>
      </c>
    </row>
    <row r="7" spans="1:14" ht="37.5" customHeight="1">
      <c r="A7" s="14">
        <v>4</v>
      </c>
      <c r="B7" s="15" t="s">
        <v>32</v>
      </c>
      <c r="C7" s="15" t="s">
        <v>33</v>
      </c>
      <c r="D7" s="16" t="s">
        <v>34</v>
      </c>
      <c r="E7" s="15">
        <v>1</v>
      </c>
      <c r="F7" s="15">
        <v>0</v>
      </c>
      <c r="G7" s="15" t="s">
        <v>30</v>
      </c>
      <c r="H7" s="15" t="s">
        <v>22</v>
      </c>
      <c r="I7" s="17">
        <v>42854</v>
      </c>
      <c r="J7" s="17"/>
      <c r="K7" s="14"/>
      <c r="M7" t="s">
        <v>35</v>
      </c>
      <c r="N7">
        <f>SUMIFS(E:E,G:G,"EDI")</f>
        <v>0</v>
      </c>
    </row>
    <row r="8" spans="1:14" ht="37.5" customHeight="1">
      <c r="A8" s="10">
        <v>5</v>
      </c>
      <c r="B8" s="15" t="s">
        <v>36</v>
      </c>
      <c r="C8" s="15">
        <v>272500</v>
      </c>
      <c r="D8" s="16" t="s">
        <v>37</v>
      </c>
      <c r="E8" s="15">
        <v>1</v>
      </c>
      <c r="F8" s="15">
        <v>0</v>
      </c>
      <c r="G8" s="14" t="s">
        <v>30</v>
      </c>
      <c r="H8" s="15" t="s">
        <v>22</v>
      </c>
      <c r="I8" s="17">
        <v>42854</v>
      </c>
      <c r="J8" s="15"/>
      <c r="K8" s="14"/>
      <c r="M8" t="s">
        <v>38</v>
      </c>
      <c r="N8">
        <f>SUMIFS(E:E,G:G,"par")</f>
        <v>0</v>
      </c>
    </row>
    <row r="9" spans="1:14" ht="37.5" customHeight="1">
      <c r="A9" s="14"/>
      <c r="B9" s="15"/>
      <c r="C9" s="15"/>
      <c r="D9" s="16"/>
      <c r="E9" s="18">
        <f>SUM(E4:E8)</f>
        <v>7</v>
      </c>
      <c r="F9" s="15"/>
      <c r="G9" s="15"/>
      <c r="H9" s="15"/>
      <c r="I9" s="17"/>
      <c r="J9" s="17"/>
      <c r="K9" s="14"/>
      <c r="M9" t="s">
        <v>39</v>
      </c>
      <c r="N9">
        <f>SUMIFS(E:E,G:G,"phi")</f>
        <v>0</v>
      </c>
    </row>
    <row r="10" spans="1:14" ht="37.5" customHeight="1">
      <c r="A10" s="14"/>
      <c r="B10" s="15"/>
      <c r="C10" s="15"/>
      <c r="D10" s="16"/>
      <c r="E10" s="15"/>
      <c r="F10" s="15"/>
      <c r="G10" s="14"/>
      <c r="H10" s="15"/>
      <c r="I10" s="17"/>
      <c r="J10" s="15"/>
      <c r="K10" s="14"/>
      <c r="M10" t="s">
        <v>40</v>
      </c>
      <c r="N10">
        <f>SUMIFS(E:E,G:G,"BRK")</f>
        <v>2</v>
      </c>
    </row>
    <row r="11" spans="1:14" ht="37.5" customHeight="1">
      <c r="A11" s="14"/>
      <c r="B11" s="15"/>
      <c r="C11" s="15"/>
      <c r="D11" s="16"/>
      <c r="E11" s="15"/>
      <c r="F11" s="15"/>
      <c r="G11" s="14"/>
      <c r="H11" s="15"/>
      <c r="I11" s="15"/>
      <c r="J11" s="15"/>
      <c r="K11" s="14"/>
      <c r="M11" s="19" t="s">
        <v>41</v>
      </c>
      <c r="N11" s="19">
        <f>SUMIFS(E:E,G:G,"SPC")</f>
        <v>0</v>
      </c>
    </row>
    <row r="12" spans="1:14" ht="37.5" customHeight="1">
      <c r="A12" s="6"/>
      <c r="B12" s="6" t="s">
        <v>42</v>
      </c>
      <c r="C12" s="6" t="s">
        <v>583</v>
      </c>
      <c r="D12" s="7"/>
      <c r="E12" s="6"/>
      <c r="F12" s="6"/>
      <c r="G12" s="6"/>
      <c r="H12" s="6"/>
      <c r="I12" s="8"/>
      <c r="J12" s="6"/>
      <c r="K12" s="6"/>
      <c r="M12" s="20" t="s">
        <v>43</v>
      </c>
      <c r="N12" s="20">
        <f>SUMIFS(E:E,G:G,"H")</f>
        <v>0</v>
      </c>
    </row>
    <row r="13" spans="1:14" ht="37.5" customHeight="1">
      <c r="A13" s="10">
        <v>1</v>
      </c>
      <c r="B13" s="11" t="s">
        <v>44</v>
      </c>
      <c r="C13" s="11" t="s">
        <v>45</v>
      </c>
      <c r="D13" s="12" t="s">
        <v>46</v>
      </c>
      <c r="E13" s="11">
        <v>4</v>
      </c>
      <c r="F13" s="11">
        <v>0</v>
      </c>
      <c r="G13" s="11" t="s">
        <v>30</v>
      </c>
      <c r="H13" s="11" t="s">
        <v>22</v>
      </c>
      <c r="I13" s="13">
        <v>42854</v>
      </c>
      <c r="J13" s="11"/>
      <c r="K13" s="10" t="s">
        <v>47</v>
      </c>
      <c r="M13" s="20"/>
      <c r="N13" s="20"/>
    </row>
    <row r="14" spans="1:14" ht="37.5" customHeight="1">
      <c r="A14" s="10">
        <v>2</v>
      </c>
      <c r="B14" s="11" t="s">
        <v>48</v>
      </c>
      <c r="C14" s="11" t="s">
        <v>49</v>
      </c>
      <c r="D14" s="12" t="s">
        <v>50</v>
      </c>
      <c r="E14" s="11">
        <v>4</v>
      </c>
      <c r="F14" s="11">
        <v>0</v>
      </c>
      <c r="G14" s="11" t="s">
        <v>30</v>
      </c>
      <c r="H14" s="11" t="s">
        <v>22</v>
      </c>
      <c r="I14" s="13">
        <v>42854</v>
      </c>
      <c r="J14" s="11"/>
      <c r="K14" s="10"/>
      <c r="M14" s="21" t="s">
        <v>51</v>
      </c>
      <c r="N14" s="21">
        <f>SUM(M4:N12)</f>
        <v>18</v>
      </c>
    </row>
    <row r="15" spans="1:14" ht="37.5" customHeight="1">
      <c r="A15" s="14">
        <v>3</v>
      </c>
      <c r="B15" s="15" t="s">
        <v>52</v>
      </c>
      <c r="C15" s="15">
        <v>101483</v>
      </c>
      <c r="D15" s="16" t="s">
        <v>53</v>
      </c>
      <c r="E15" s="15">
        <v>3</v>
      </c>
      <c r="F15" s="15">
        <v>0</v>
      </c>
      <c r="G15" s="15" t="s">
        <v>30</v>
      </c>
      <c r="H15" s="15" t="s">
        <v>22</v>
      </c>
      <c r="I15" s="17">
        <v>42854</v>
      </c>
      <c r="J15" s="17"/>
      <c r="K15" s="14"/>
    </row>
    <row r="16" spans="1:14" ht="37.5" customHeight="1">
      <c r="A16" s="14"/>
      <c r="B16" s="15"/>
      <c r="C16" s="15"/>
      <c r="D16" s="16"/>
      <c r="E16" s="15"/>
      <c r="F16" s="15"/>
      <c r="G16" s="14"/>
      <c r="H16" s="15"/>
      <c r="I16" s="17"/>
      <c r="J16" s="15"/>
      <c r="K16" s="14"/>
      <c r="M16" s="22"/>
    </row>
    <row r="17" spans="1:11" ht="37.5" customHeight="1">
      <c r="A17" s="10"/>
      <c r="B17" s="11"/>
      <c r="C17" s="11"/>
      <c r="D17" s="12"/>
      <c r="E17" s="11"/>
      <c r="F17" s="11"/>
      <c r="G17" s="11"/>
      <c r="H17" s="11"/>
      <c r="I17" s="11"/>
      <c r="J17" s="11"/>
      <c r="K17" s="10"/>
    </row>
    <row r="18" spans="1:11" ht="37.5" customHeight="1">
      <c r="A18" s="10"/>
      <c r="B18" s="11"/>
      <c r="C18" s="11"/>
      <c r="D18" s="12"/>
      <c r="E18" s="11"/>
      <c r="F18" s="11"/>
      <c r="G18" s="11"/>
      <c r="H18" s="11"/>
      <c r="I18" s="11"/>
      <c r="J18" s="11"/>
      <c r="K18" s="10"/>
    </row>
    <row r="19" spans="1:11" ht="37.5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  <row r="20" spans="1:11" ht="37.5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</row>
    <row r="21" spans="1:11" ht="37.5" customHeight="1">
      <c r="A21" s="14"/>
      <c r="B21" s="15"/>
      <c r="C21" s="15"/>
      <c r="D21" s="16"/>
      <c r="E21" s="15"/>
      <c r="F21" s="15"/>
      <c r="G21" s="15"/>
      <c r="H21" s="15"/>
      <c r="I21" s="17"/>
      <c r="J21" s="17"/>
      <c r="K21" s="14"/>
    </row>
    <row r="22" spans="1:11" ht="37.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  <row r="23" spans="1:11" ht="37.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  <row r="24" spans="1:11" ht="37.5" customHeight="1">
      <c r="A24" s="14"/>
      <c r="B24" s="15"/>
      <c r="C24" s="15"/>
      <c r="D24" s="16"/>
      <c r="E24" s="15"/>
      <c r="F24" s="15"/>
      <c r="G24" s="14"/>
      <c r="H24" s="15"/>
      <c r="I24" s="15"/>
      <c r="J24" s="15"/>
      <c r="K24" s="14"/>
    </row>
    <row r="25" spans="1:11" ht="37.5" customHeight="1">
      <c r="A25" s="14"/>
      <c r="B25" s="15"/>
      <c r="C25" s="15"/>
      <c r="D25" s="16"/>
      <c r="E25" s="15"/>
      <c r="F25" s="15"/>
      <c r="G25" s="14"/>
      <c r="H25" s="15"/>
      <c r="I25" s="15"/>
      <c r="J25" s="15"/>
      <c r="K25" s="14"/>
    </row>
    <row r="26" spans="1:11" ht="37.5" customHeight="1">
      <c r="A26" s="10"/>
      <c r="B26" s="11"/>
      <c r="C26" s="11"/>
      <c r="D26" s="12"/>
      <c r="E26" s="11"/>
      <c r="F26" s="11"/>
      <c r="G26" s="11"/>
      <c r="H26" s="11"/>
      <c r="I26" s="11"/>
      <c r="J26" s="11"/>
      <c r="K26" s="10"/>
    </row>
    <row r="27" spans="1:11" ht="37.5" customHeight="1">
      <c r="A27" s="14"/>
      <c r="B27" s="15"/>
      <c r="C27" s="15"/>
      <c r="D27" s="16"/>
      <c r="E27" s="15"/>
      <c r="F27" s="15"/>
      <c r="G27" s="14"/>
      <c r="H27" s="15"/>
      <c r="I27" s="15"/>
      <c r="J27" s="15"/>
      <c r="K27" s="14"/>
    </row>
    <row r="28" spans="1:11" ht="37.5" customHeight="1">
      <c r="A28" s="14"/>
      <c r="B28" s="15"/>
      <c r="C28" s="15"/>
      <c r="D28" s="16"/>
      <c r="E28" s="15"/>
      <c r="F28" s="15"/>
      <c r="G28" s="15"/>
      <c r="H28" s="15"/>
      <c r="I28" s="17"/>
      <c r="J28" s="17"/>
      <c r="K28" s="14"/>
    </row>
    <row r="29" spans="1:11" ht="37.5" customHeight="1">
      <c r="A29" s="10"/>
      <c r="B29" s="11"/>
      <c r="C29" s="11"/>
      <c r="D29" s="12"/>
      <c r="E29" s="11"/>
      <c r="F29" s="11"/>
      <c r="G29" s="11"/>
      <c r="H29" s="11"/>
      <c r="I29" s="11"/>
      <c r="J29" s="11"/>
      <c r="K29" s="10"/>
    </row>
    <row r="30" spans="1:11" ht="37.5" customHeight="1">
      <c r="A30" s="10"/>
      <c r="B30" s="11"/>
      <c r="C30" s="11"/>
      <c r="D30" s="12"/>
      <c r="E30" s="11"/>
      <c r="F30" s="11"/>
      <c r="G30" s="11"/>
      <c r="H30" s="11"/>
      <c r="I30" s="11"/>
      <c r="J30" s="11"/>
      <c r="K30" s="10"/>
    </row>
    <row r="31" spans="1:11" ht="37.5" customHeight="1">
      <c r="A31" s="14"/>
      <c r="B31" s="15"/>
      <c r="C31" s="15"/>
      <c r="D31" s="16"/>
      <c r="E31" s="15"/>
      <c r="F31" s="15"/>
      <c r="G31" s="14"/>
      <c r="H31" s="15"/>
      <c r="I31" s="15"/>
      <c r="J31" s="15"/>
      <c r="K31" s="14"/>
    </row>
    <row r="32" spans="1:11" ht="37.5" customHeight="1">
      <c r="A32" s="14"/>
      <c r="B32" s="15"/>
      <c r="C32" s="15"/>
      <c r="D32" s="16"/>
      <c r="E32" s="15"/>
      <c r="F32" s="15"/>
      <c r="G32" s="15"/>
      <c r="H32" s="15"/>
      <c r="I32" s="17"/>
      <c r="J32" s="17"/>
      <c r="K32" s="14"/>
    </row>
    <row r="33" spans="1:11" ht="37.5" customHeight="1">
      <c r="A33" s="10"/>
      <c r="B33" s="11"/>
      <c r="C33" s="11"/>
      <c r="D33" s="12"/>
      <c r="E33" s="11"/>
      <c r="F33" s="11"/>
      <c r="G33" s="11"/>
      <c r="H33" s="11"/>
      <c r="I33" s="11"/>
      <c r="J33" s="11"/>
      <c r="K33" s="10"/>
    </row>
    <row r="34" spans="1:11" ht="37.5" customHeight="1">
      <c r="A34" s="10"/>
      <c r="B34" s="11"/>
      <c r="C34" s="11"/>
      <c r="D34" s="12"/>
      <c r="E34" s="11"/>
      <c r="F34" s="11"/>
      <c r="G34" s="11"/>
      <c r="H34" s="11"/>
      <c r="I34" s="11"/>
      <c r="J34" s="11"/>
      <c r="K34" s="10"/>
    </row>
    <row r="35" spans="1:11" ht="37.5" customHeight="1">
      <c r="A35" s="14"/>
      <c r="B35" s="15"/>
      <c r="C35" s="15"/>
      <c r="D35" s="16"/>
      <c r="E35" s="15"/>
      <c r="F35" s="15"/>
      <c r="G35" s="14"/>
      <c r="H35" s="15"/>
      <c r="I35" s="15"/>
      <c r="J35" s="15"/>
      <c r="K35" s="14"/>
    </row>
    <row r="36" spans="1:11" ht="37.5" customHeight="1">
      <c r="A36" s="14"/>
      <c r="B36" s="15"/>
      <c r="C36" s="15"/>
      <c r="D36" s="16"/>
      <c r="E36" s="15"/>
      <c r="F36" s="15"/>
      <c r="G36" s="15"/>
      <c r="H36" s="15"/>
      <c r="I36" s="17"/>
      <c r="J36" s="17"/>
      <c r="K36" s="14"/>
    </row>
    <row r="37" spans="1:11" ht="37.5" customHeight="1">
      <c r="A37" s="14"/>
      <c r="B37" s="15"/>
      <c r="C37" s="15"/>
      <c r="D37" s="16"/>
      <c r="E37" s="15"/>
      <c r="F37" s="15"/>
      <c r="G37" s="15"/>
      <c r="H37" s="15"/>
      <c r="I37" s="17"/>
      <c r="J37" s="17"/>
      <c r="K37" s="14"/>
    </row>
    <row r="38" spans="1:11" ht="37.5" customHeight="1">
      <c r="A38" s="14"/>
      <c r="B38" s="15"/>
      <c r="C38" s="15"/>
      <c r="D38" s="16"/>
      <c r="E38" s="15"/>
      <c r="F38" s="15"/>
      <c r="G38" s="14"/>
      <c r="H38" s="15"/>
      <c r="I38" s="15"/>
      <c r="J38" s="15"/>
      <c r="K38" s="14"/>
    </row>
    <row r="39" spans="1:11" ht="37.5" customHeight="1">
      <c r="A39" s="14"/>
      <c r="B39" s="15"/>
      <c r="C39" s="15"/>
      <c r="D39" s="16"/>
      <c r="E39" s="15"/>
      <c r="F39" s="15"/>
      <c r="G39" s="14"/>
      <c r="H39" s="15"/>
      <c r="I39" s="15"/>
      <c r="J39" s="15"/>
      <c r="K39" s="14"/>
    </row>
    <row r="40" spans="1:11" ht="37.5" customHeight="1">
      <c r="A40" s="14"/>
      <c r="B40" s="15"/>
      <c r="C40" s="15"/>
      <c r="D40" s="16"/>
      <c r="E40" s="15"/>
      <c r="F40" s="15"/>
      <c r="G40" s="14"/>
      <c r="H40" s="15"/>
      <c r="I40" s="15"/>
      <c r="J40" s="15"/>
      <c r="K40" s="14"/>
    </row>
  </sheetData>
  <customSheetViews>
    <customSheetView guid="{78F20EB6-CB58-2649-909D-2749FF99F2B2}" scale="90">
      <selection activeCell="J10" sqref="J10"/>
    </customSheetView>
    <customSheetView guid="{E74FF04F-1EBE-4751-A4A6-69D8D21AD37E}" scale="90">
      <selection activeCell="C8" sqref="C8"/>
    </customSheetView>
    <customSheetView guid="{0ECCCDD2-B7E5-4624-9BBE-CAB2C4A8AAA9}" scale="90">
      <selection activeCell="C8" sqref="C8"/>
    </customSheetView>
    <customSheetView guid="{15BEF52F-ECFB-4A90-A370-5760C125246A}" scale="90">
      <selection activeCell="C17" sqref="C17"/>
    </customSheetView>
    <customSheetView guid="{888CFDF7-CD24-4381-BD78-5F739B4671B8}" scale="90">
      <selection activeCell="C17" sqref="C17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80" zoomScaleNormal="80" zoomScalePageLayoutView="80" workbookViewId="0">
      <selection activeCell="C17" sqref="C17"/>
    </sheetView>
  </sheetViews>
  <sheetFormatPr baseColWidth="10" defaultColWidth="8.83203125" defaultRowHeight="42.75" customHeight="1" x14ac:dyDescent="0"/>
  <cols>
    <col min="2" max="2" width="27.83203125" customWidth="1"/>
    <col min="3" max="3" width="35.1640625" customWidth="1"/>
    <col min="4" max="4" width="40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6.1640625" customWidth="1"/>
    <col min="13" max="13" width="18.1640625" customWidth="1"/>
  </cols>
  <sheetData>
    <row r="1" spans="1:14" ht="42.75" customHeight="1" thickBot="1">
      <c r="A1" s="755" t="s">
        <v>0</v>
      </c>
      <c r="B1" s="756"/>
      <c r="C1" s="756"/>
      <c r="D1" s="756"/>
      <c r="E1" s="756"/>
      <c r="F1" s="756"/>
      <c r="G1" s="756" t="s">
        <v>421</v>
      </c>
      <c r="H1" s="756"/>
      <c r="I1" s="756"/>
      <c r="J1" s="757"/>
      <c r="K1" s="758"/>
    </row>
    <row r="2" spans="1:14" ht="42.75" customHeight="1" thickBot="1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6" t="s">
        <v>12</v>
      </c>
      <c r="M2" s="5" t="s">
        <v>13</v>
      </c>
      <c r="N2" s="5">
        <v>58</v>
      </c>
    </row>
    <row r="3" spans="1:14" ht="42.75" customHeight="1">
      <c r="A3" s="425">
        <v>58</v>
      </c>
      <c r="B3" s="426" t="s">
        <v>524</v>
      </c>
      <c r="C3" s="425" t="s">
        <v>525</v>
      </c>
      <c r="D3" s="426"/>
      <c r="E3" s="425"/>
      <c r="F3" s="425"/>
      <c r="G3" s="425"/>
      <c r="H3" s="425"/>
      <c r="I3" s="425"/>
      <c r="J3" s="425"/>
      <c r="K3" s="425"/>
      <c r="M3" s="9" t="s">
        <v>17</v>
      </c>
      <c r="N3" s="9">
        <f>N2-N14</f>
        <v>1</v>
      </c>
    </row>
    <row r="4" spans="1:14" ht="42.75" customHeight="1">
      <c r="A4" s="59" t="s">
        <v>526</v>
      </c>
      <c r="B4" s="15" t="s">
        <v>246</v>
      </c>
      <c r="C4" s="15" t="s">
        <v>527</v>
      </c>
      <c r="D4" s="16" t="s">
        <v>528</v>
      </c>
      <c r="E4" s="15">
        <v>3</v>
      </c>
      <c r="F4" s="15" t="s">
        <v>529</v>
      </c>
      <c r="G4" s="15" t="s">
        <v>68</v>
      </c>
      <c r="H4" s="15" t="s">
        <v>461</v>
      </c>
      <c r="I4" s="17">
        <v>42854</v>
      </c>
      <c r="J4" s="17"/>
      <c r="K4" s="110" t="s">
        <v>530</v>
      </c>
      <c r="M4" t="s">
        <v>23</v>
      </c>
      <c r="N4">
        <f>SUMIFS(E:E,G:G,"CTT")</f>
        <v>8</v>
      </c>
    </row>
    <row r="5" spans="1:14" ht="42.75" customHeight="1">
      <c r="A5" s="49" t="s">
        <v>531</v>
      </c>
      <c r="B5" s="11" t="s">
        <v>532</v>
      </c>
      <c r="C5" s="11" t="s">
        <v>533</v>
      </c>
      <c r="D5" s="12" t="s">
        <v>534</v>
      </c>
      <c r="E5" s="11">
        <v>1</v>
      </c>
      <c r="F5" s="11" t="s">
        <v>529</v>
      </c>
      <c r="G5" s="11" t="s">
        <v>68</v>
      </c>
      <c r="H5" s="11" t="s">
        <v>461</v>
      </c>
      <c r="I5" s="13">
        <v>42854</v>
      </c>
      <c r="J5" s="11"/>
      <c r="K5" s="110" t="s">
        <v>535</v>
      </c>
      <c r="M5" t="s">
        <v>27</v>
      </c>
      <c r="N5">
        <f>SUMIFS(E:E,G:G,"FLU")</f>
        <v>45</v>
      </c>
    </row>
    <row r="6" spans="1:14" ht="42.75" customHeight="1">
      <c r="A6" s="96">
        <v>1</v>
      </c>
      <c r="B6" s="51" t="s">
        <v>48</v>
      </c>
      <c r="C6" s="51" t="s">
        <v>536</v>
      </c>
      <c r="D6" s="91" t="s">
        <v>537</v>
      </c>
      <c r="E6" s="51">
        <v>3</v>
      </c>
      <c r="F6" s="51">
        <v>1</v>
      </c>
      <c r="G6" s="51" t="s">
        <v>21</v>
      </c>
      <c r="H6" s="51" t="s">
        <v>461</v>
      </c>
      <c r="I6" s="92">
        <v>42854</v>
      </c>
      <c r="J6" s="51" t="s">
        <v>104</v>
      </c>
      <c r="K6" s="93"/>
      <c r="M6" t="s">
        <v>31</v>
      </c>
      <c r="N6">
        <f>SUMIFS(E:E,G:G,"JCC")</f>
        <v>0</v>
      </c>
    </row>
    <row r="7" spans="1:14" ht="42.75" customHeight="1">
      <c r="A7" s="96">
        <v>2</v>
      </c>
      <c r="B7" s="43" t="s">
        <v>246</v>
      </c>
      <c r="C7" s="97" t="s">
        <v>538</v>
      </c>
      <c r="D7" s="94" t="s">
        <v>539</v>
      </c>
      <c r="E7" s="43">
        <v>3</v>
      </c>
      <c r="F7" s="43">
        <v>2</v>
      </c>
      <c r="G7" s="43" t="s">
        <v>21</v>
      </c>
      <c r="H7" s="43" t="s">
        <v>461</v>
      </c>
      <c r="I7" s="95">
        <v>42854</v>
      </c>
      <c r="J7" s="43" t="s">
        <v>540</v>
      </c>
      <c r="K7" s="96"/>
      <c r="M7" t="s">
        <v>35</v>
      </c>
      <c r="N7">
        <f>SUMIFS(E:E,G:G,"EDI")</f>
        <v>0</v>
      </c>
    </row>
    <row r="8" spans="1:14" ht="42.75" customHeight="1">
      <c r="A8" s="96">
        <v>3</v>
      </c>
      <c r="B8" s="51" t="s">
        <v>48</v>
      </c>
      <c r="C8" s="51" t="s">
        <v>541</v>
      </c>
      <c r="D8" s="91" t="s">
        <v>542</v>
      </c>
      <c r="E8" s="51">
        <v>3</v>
      </c>
      <c r="F8" s="51">
        <v>1</v>
      </c>
      <c r="G8" s="66" t="s">
        <v>30</v>
      </c>
      <c r="H8" s="92" t="s">
        <v>461</v>
      </c>
      <c r="I8" s="92">
        <v>42854</v>
      </c>
      <c r="J8" s="51" t="s">
        <v>104</v>
      </c>
      <c r="K8" s="93"/>
      <c r="M8" t="s">
        <v>38</v>
      </c>
      <c r="N8">
        <f>SUMIFS(E:E,G:G,"par")</f>
        <v>0</v>
      </c>
    </row>
    <row r="9" spans="1:14" ht="42.75" customHeight="1">
      <c r="A9" s="96">
        <v>4</v>
      </c>
      <c r="B9" s="43" t="s">
        <v>48</v>
      </c>
      <c r="C9" s="43" t="s">
        <v>543</v>
      </c>
      <c r="D9" s="97" t="s">
        <v>544</v>
      </c>
      <c r="E9" s="43">
        <v>4</v>
      </c>
      <c r="F9" s="43">
        <v>1</v>
      </c>
      <c r="G9" s="43" t="s">
        <v>30</v>
      </c>
      <c r="H9" s="43" t="s">
        <v>461</v>
      </c>
      <c r="I9" s="95">
        <v>42854</v>
      </c>
      <c r="J9" s="43" t="s">
        <v>104</v>
      </c>
      <c r="K9" s="43"/>
      <c r="M9" t="s">
        <v>39</v>
      </c>
      <c r="N9">
        <f>SUMIFS(E:E,G:G,"phi")</f>
        <v>0</v>
      </c>
    </row>
    <row r="10" spans="1:14" ht="42.75" customHeight="1">
      <c r="A10" s="96">
        <v>5</v>
      </c>
      <c r="B10" s="51" t="s">
        <v>48</v>
      </c>
      <c r="C10" s="51" t="s">
        <v>545</v>
      </c>
      <c r="D10" s="91" t="s">
        <v>546</v>
      </c>
      <c r="E10" s="51">
        <v>8</v>
      </c>
      <c r="F10" s="51">
        <v>2</v>
      </c>
      <c r="G10" s="51" t="s">
        <v>30</v>
      </c>
      <c r="H10" s="51" t="s">
        <v>461</v>
      </c>
      <c r="I10" s="92">
        <v>42854</v>
      </c>
      <c r="J10" s="51" t="s">
        <v>104</v>
      </c>
      <c r="K10" s="93"/>
      <c r="M10" t="s">
        <v>40</v>
      </c>
      <c r="N10">
        <f>SUMIFS(E:E,G:G,"BRK")</f>
        <v>0</v>
      </c>
    </row>
    <row r="11" spans="1:14" ht="42.75" customHeight="1">
      <c r="A11" s="96">
        <v>6</v>
      </c>
      <c r="B11" s="51" t="s">
        <v>48</v>
      </c>
      <c r="C11" s="51" t="s">
        <v>547</v>
      </c>
      <c r="D11" s="91" t="s">
        <v>548</v>
      </c>
      <c r="E11" s="51">
        <v>2</v>
      </c>
      <c r="F11" s="51">
        <v>1</v>
      </c>
      <c r="G11" s="51" t="s">
        <v>30</v>
      </c>
      <c r="H11" s="51" t="s">
        <v>461</v>
      </c>
      <c r="I11" s="92">
        <v>42854</v>
      </c>
      <c r="J11" s="51" t="s">
        <v>104</v>
      </c>
      <c r="K11" s="93"/>
      <c r="M11" s="19" t="s">
        <v>41</v>
      </c>
      <c r="N11" s="19">
        <f>SUMIFS(E:E,G:G,"SPC")</f>
        <v>4</v>
      </c>
    </row>
    <row r="12" spans="1:14" ht="42.75" customHeight="1">
      <c r="A12" s="96">
        <v>7</v>
      </c>
      <c r="B12" s="51" t="s">
        <v>48</v>
      </c>
      <c r="C12" s="15" t="s">
        <v>549</v>
      </c>
      <c r="D12" s="23" t="s">
        <v>550</v>
      </c>
      <c r="E12" s="15">
        <v>6</v>
      </c>
      <c r="F12" s="15">
        <v>2</v>
      </c>
      <c r="G12" s="14" t="s">
        <v>30</v>
      </c>
      <c r="H12" s="102" t="s">
        <v>481</v>
      </c>
      <c r="I12" s="92">
        <v>42854</v>
      </c>
      <c r="J12" s="51" t="s">
        <v>104</v>
      </c>
      <c r="K12" s="14"/>
      <c r="M12" s="20" t="s">
        <v>43</v>
      </c>
      <c r="N12" s="20">
        <f>SUMIFS(E:E,G:G,"H")</f>
        <v>0</v>
      </c>
    </row>
    <row r="13" spans="1:14" ht="42.75" customHeight="1">
      <c r="A13" s="96">
        <v>8</v>
      </c>
      <c r="B13" s="43" t="s">
        <v>551</v>
      </c>
      <c r="C13" s="43" t="s">
        <v>552</v>
      </c>
      <c r="D13" s="94" t="s">
        <v>553</v>
      </c>
      <c r="E13" s="43">
        <v>1</v>
      </c>
      <c r="F13" s="43">
        <v>1</v>
      </c>
      <c r="G13" s="43" t="s">
        <v>30</v>
      </c>
      <c r="H13" s="43" t="s">
        <v>461</v>
      </c>
      <c r="I13" s="95">
        <v>42854</v>
      </c>
      <c r="J13" s="43" t="s">
        <v>554</v>
      </c>
      <c r="K13" s="24" t="s">
        <v>555</v>
      </c>
      <c r="M13" s="20"/>
      <c r="N13" s="20"/>
    </row>
    <row r="14" spans="1:14" ht="42.75" customHeight="1">
      <c r="A14" s="96">
        <v>9</v>
      </c>
      <c r="B14" s="51" t="s">
        <v>82</v>
      </c>
      <c r="C14" s="51" t="s">
        <v>556</v>
      </c>
      <c r="D14" s="103" t="s">
        <v>557</v>
      </c>
      <c r="E14" s="51">
        <v>3</v>
      </c>
      <c r="F14" s="51">
        <v>1</v>
      </c>
      <c r="G14" s="51" t="s">
        <v>30</v>
      </c>
      <c r="H14" s="51" t="s">
        <v>461</v>
      </c>
      <c r="I14" s="92">
        <v>42854</v>
      </c>
      <c r="J14" s="51" t="s">
        <v>558</v>
      </c>
      <c r="K14" s="93"/>
      <c r="M14" s="21" t="s">
        <v>51</v>
      </c>
      <c r="N14" s="21">
        <f>SUM(M4:N12)</f>
        <v>57</v>
      </c>
    </row>
    <row r="15" spans="1:14" ht="42.75" customHeight="1">
      <c r="A15" s="96">
        <v>10</v>
      </c>
      <c r="B15" s="51" t="s">
        <v>82</v>
      </c>
      <c r="C15" s="51" t="s">
        <v>559</v>
      </c>
      <c r="D15" s="103" t="s">
        <v>560</v>
      </c>
      <c r="E15" s="51">
        <v>5</v>
      </c>
      <c r="F15" s="51">
        <v>2</v>
      </c>
      <c r="G15" s="51" t="s">
        <v>30</v>
      </c>
      <c r="H15" s="51" t="s">
        <v>461</v>
      </c>
      <c r="I15" s="92">
        <v>42854</v>
      </c>
      <c r="J15" s="51" t="s">
        <v>561</v>
      </c>
      <c r="K15" s="93"/>
    </row>
    <row r="16" spans="1:14" ht="42.75" customHeight="1">
      <c r="A16" s="96">
        <v>11</v>
      </c>
      <c r="B16" s="11" t="s">
        <v>562</v>
      </c>
      <c r="C16" s="11" t="s">
        <v>563</v>
      </c>
      <c r="D16" s="12" t="s">
        <v>564</v>
      </c>
      <c r="E16" s="11">
        <v>2</v>
      </c>
      <c r="F16" s="11">
        <v>1</v>
      </c>
      <c r="G16" s="11" t="s">
        <v>30</v>
      </c>
      <c r="H16" s="11" t="s">
        <v>461</v>
      </c>
      <c r="I16" s="13">
        <v>42854</v>
      </c>
      <c r="J16" s="11" t="s">
        <v>565</v>
      </c>
      <c r="K16" s="42" t="s">
        <v>566</v>
      </c>
      <c r="M16" s="32"/>
    </row>
    <row r="17" spans="1:13" ht="42.75" customHeight="1">
      <c r="A17" s="96">
        <v>12</v>
      </c>
      <c r="B17" s="11" t="s">
        <v>82</v>
      </c>
      <c r="C17" s="11" t="s">
        <v>567</v>
      </c>
      <c r="D17" s="12" t="s">
        <v>568</v>
      </c>
      <c r="E17" s="11">
        <v>3</v>
      </c>
      <c r="F17" s="11">
        <v>1</v>
      </c>
      <c r="G17" s="11" t="s">
        <v>30</v>
      </c>
      <c r="H17" s="11" t="s">
        <v>461</v>
      </c>
      <c r="I17" s="13">
        <v>42854</v>
      </c>
      <c r="J17" s="11" t="s">
        <v>569</v>
      </c>
      <c r="K17" s="10"/>
      <c r="M17" s="32"/>
    </row>
    <row r="18" spans="1:13" ht="42.75" customHeight="1">
      <c r="A18" s="96">
        <v>13</v>
      </c>
      <c r="B18" s="11" t="s">
        <v>48</v>
      </c>
      <c r="C18" s="11" t="s">
        <v>570</v>
      </c>
      <c r="D18" s="39" t="s">
        <v>571</v>
      </c>
      <c r="E18" s="11">
        <v>2</v>
      </c>
      <c r="F18" s="11">
        <v>1</v>
      </c>
      <c r="G18" s="11" t="s">
        <v>30</v>
      </c>
      <c r="H18" s="11" t="s">
        <v>461</v>
      </c>
      <c r="I18" s="13">
        <v>42854</v>
      </c>
      <c r="J18" s="11" t="s">
        <v>104</v>
      </c>
      <c r="K18" s="10"/>
      <c r="M18" s="32"/>
    </row>
    <row r="19" spans="1:13" ht="42.75" customHeight="1">
      <c r="A19" s="96">
        <v>14</v>
      </c>
      <c r="B19" s="11" t="s">
        <v>572</v>
      </c>
      <c r="C19" s="11" t="s">
        <v>573</v>
      </c>
      <c r="D19" s="39" t="s">
        <v>574</v>
      </c>
      <c r="E19" s="11">
        <v>3</v>
      </c>
      <c r="F19" s="11">
        <v>1</v>
      </c>
      <c r="G19" s="11" t="s">
        <v>30</v>
      </c>
      <c r="H19" s="111" t="s">
        <v>481</v>
      </c>
      <c r="I19" s="13">
        <v>42854</v>
      </c>
      <c r="J19" s="11" t="s">
        <v>575</v>
      </c>
      <c r="K19" s="42" t="s">
        <v>576</v>
      </c>
      <c r="M19" s="32"/>
    </row>
    <row r="20" spans="1:13" ht="42.75" customHeight="1">
      <c r="A20" s="96">
        <v>15</v>
      </c>
      <c r="B20" s="11" t="s">
        <v>577</v>
      </c>
      <c r="C20" s="51" t="s">
        <v>578</v>
      </c>
      <c r="D20" s="12" t="s">
        <v>579</v>
      </c>
      <c r="E20" s="11">
        <v>3</v>
      </c>
      <c r="F20" s="11">
        <v>1</v>
      </c>
      <c r="G20" s="11" t="s">
        <v>30</v>
      </c>
      <c r="H20" s="11" t="s">
        <v>461</v>
      </c>
      <c r="I20" s="13">
        <v>42854</v>
      </c>
      <c r="J20" s="11" t="s">
        <v>580</v>
      </c>
      <c r="K20" s="11"/>
      <c r="M20" s="32"/>
    </row>
    <row r="21" spans="1:13" ht="42.75" customHeight="1">
      <c r="A21" s="96">
        <v>16</v>
      </c>
      <c r="B21" s="51" t="s">
        <v>48</v>
      </c>
      <c r="C21" s="26" t="s">
        <v>581</v>
      </c>
      <c r="D21" s="16" t="s">
        <v>582</v>
      </c>
      <c r="E21" s="15">
        <v>2</v>
      </c>
      <c r="F21" s="15">
        <v>1</v>
      </c>
      <c r="G21" s="14" t="s">
        <v>21</v>
      </c>
      <c r="H21" s="51" t="s">
        <v>461</v>
      </c>
      <c r="I21" s="92">
        <v>42854</v>
      </c>
      <c r="J21" s="51" t="s">
        <v>104</v>
      </c>
      <c r="K21" s="14"/>
      <c r="M21" s="32"/>
    </row>
    <row r="22" spans="1:13" ht="42.7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  <row r="23" spans="1:13" ht="42.7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  <row r="24" spans="1:13" ht="42.75" customHeight="1">
      <c r="A24" s="14"/>
      <c r="B24" s="15"/>
      <c r="C24" s="15"/>
      <c r="D24" s="16"/>
      <c r="E24" s="18">
        <f>SUM(E4:E23)</f>
        <v>57</v>
      </c>
      <c r="F24" s="15"/>
      <c r="G24" s="14"/>
      <c r="H24" s="15"/>
      <c r="I24" s="15"/>
      <c r="J24" s="15"/>
    </row>
    <row r="25" spans="1:13" ht="42.75" customHeight="1">
      <c r="A25" s="10"/>
      <c r="B25" s="11"/>
      <c r="C25" s="11"/>
      <c r="D25" s="12"/>
      <c r="E25" s="11"/>
      <c r="F25" s="11"/>
      <c r="G25" s="11"/>
      <c r="H25" s="11"/>
      <c r="I25" s="11"/>
      <c r="J25" s="11"/>
      <c r="K25" s="14"/>
    </row>
    <row r="26" spans="1:13" ht="42.75" customHeight="1">
      <c r="A26" s="14"/>
      <c r="B26" s="15"/>
      <c r="C26" s="15"/>
      <c r="D26" s="16"/>
      <c r="E26" s="15"/>
      <c r="F26" s="15"/>
      <c r="G26" s="14"/>
      <c r="H26" s="15"/>
      <c r="I26" s="15"/>
      <c r="J26" s="15"/>
      <c r="K26" s="14"/>
    </row>
  </sheetData>
  <customSheetViews>
    <customSheetView guid="{78F20EB6-CB58-2649-909D-2749FF99F2B2}" scale="80" topLeftCell="A7">
      <selection activeCell="C17" sqref="C17"/>
      <pageSetup paperSize="9" orientation="portrait"/>
    </customSheetView>
    <customSheetView guid="{E74FF04F-1EBE-4751-A4A6-69D8D21AD37E}" scale="80">
      <selection activeCell="P16" sqref="P16"/>
      <pageSetup paperSize="9" orientation="portrait"/>
    </customSheetView>
    <customSheetView guid="{0ECCCDD2-B7E5-4624-9BBE-CAB2C4A8AAA9}" scale="80">
      <selection activeCell="P16" sqref="P16"/>
      <pageSetup paperSize="9" orientation="portrait"/>
    </customSheetView>
    <customSheetView guid="{15BEF52F-ECFB-4A90-A370-5760C125246A}" scale="80" topLeftCell="A7">
      <selection activeCell="C17" sqref="C17"/>
      <pageSetup paperSize="9" orientation="portrait"/>
    </customSheetView>
    <customSheetView guid="{888CFDF7-CD24-4381-BD78-5F739B4671B8}" scale="80" topLeftCell="A7">
      <selection activeCell="C17" sqref="C17"/>
      <pageSetup paperSize="9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zoomScalePageLayoutView="80" workbookViewId="0">
      <selection activeCell="C18" sqref="C18:C19"/>
    </sheetView>
  </sheetViews>
  <sheetFormatPr baseColWidth="10" defaultColWidth="8.83203125" defaultRowHeight="39" customHeight="1" x14ac:dyDescent="0"/>
  <cols>
    <col min="2" max="2" width="23.1640625" customWidth="1"/>
    <col min="3" max="3" width="31.6640625" customWidth="1"/>
    <col min="4" max="4" width="42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6.33203125" customWidth="1"/>
    <col min="13" max="13" width="18.1640625" customWidth="1"/>
  </cols>
  <sheetData>
    <row r="1" spans="1:14" ht="39" customHeight="1" thickBot="1">
      <c r="A1" s="755" t="s">
        <v>0</v>
      </c>
      <c r="B1" s="756"/>
      <c r="C1" s="756"/>
      <c r="D1" s="756"/>
      <c r="E1" s="756"/>
      <c r="F1" s="756"/>
      <c r="G1" s="756" t="s">
        <v>421</v>
      </c>
      <c r="H1" s="756"/>
      <c r="I1" s="756"/>
      <c r="J1" s="757"/>
      <c r="K1" s="758"/>
    </row>
    <row r="2" spans="1:14" ht="39" customHeight="1" thickBot="1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6" t="s">
        <v>12</v>
      </c>
      <c r="M2" s="5" t="s">
        <v>13</v>
      </c>
      <c r="N2" s="5">
        <v>54</v>
      </c>
    </row>
    <row r="3" spans="1:14" ht="39" customHeight="1">
      <c r="A3" s="6"/>
      <c r="B3" s="6" t="s">
        <v>348</v>
      </c>
      <c r="C3" s="6" t="s">
        <v>496</v>
      </c>
      <c r="D3" s="112"/>
      <c r="E3" s="6"/>
      <c r="F3" s="6"/>
      <c r="G3" s="113"/>
      <c r="H3" s="8"/>
      <c r="I3" s="8"/>
      <c r="J3" s="6"/>
      <c r="K3" s="114" t="s">
        <v>497</v>
      </c>
      <c r="M3" s="9" t="s">
        <v>17</v>
      </c>
      <c r="N3" s="9">
        <f>N2-N14</f>
        <v>0</v>
      </c>
    </row>
    <row r="4" spans="1:14" ht="39" customHeight="1">
      <c r="A4" s="96">
        <v>1</v>
      </c>
      <c r="B4" s="43" t="s">
        <v>48</v>
      </c>
      <c r="C4" s="43" t="s">
        <v>498</v>
      </c>
      <c r="D4" s="101" t="s">
        <v>499</v>
      </c>
      <c r="E4" s="43">
        <v>3</v>
      </c>
      <c r="F4" s="43">
        <v>1</v>
      </c>
      <c r="G4" s="43" t="s">
        <v>227</v>
      </c>
      <c r="H4" s="43" t="s">
        <v>461</v>
      </c>
      <c r="I4" s="95">
        <v>42854</v>
      </c>
      <c r="J4" s="17" t="s">
        <v>104</v>
      </c>
      <c r="K4" s="96"/>
      <c r="M4" t="s">
        <v>23</v>
      </c>
      <c r="N4">
        <f>SUMIFS(E:E,G:G,"CTT")</f>
        <v>0</v>
      </c>
    </row>
    <row r="5" spans="1:14" ht="39" customHeight="1">
      <c r="A5" s="96">
        <v>2</v>
      </c>
      <c r="B5" s="51" t="s">
        <v>48</v>
      </c>
      <c r="C5" s="51" t="s">
        <v>500</v>
      </c>
      <c r="D5" s="91" t="s">
        <v>501</v>
      </c>
      <c r="E5" s="51">
        <v>2</v>
      </c>
      <c r="F5" s="51">
        <v>1</v>
      </c>
      <c r="G5" s="51" t="s">
        <v>227</v>
      </c>
      <c r="H5" s="51" t="s">
        <v>461</v>
      </c>
      <c r="I5" s="92">
        <v>42854</v>
      </c>
      <c r="J5" s="51" t="s">
        <v>104</v>
      </c>
      <c r="K5" s="93"/>
      <c r="M5" t="s">
        <v>27</v>
      </c>
      <c r="N5">
        <f>SUMIFS(E:E,G:G,"FLU")</f>
        <v>0</v>
      </c>
    </row>
    <row r="6" spans="1:14" ht="39" customHeight="1">
      <c r="A6" s="96">
        <v>3</v>
      </c>
      <c r="B6" s="51" t="s">
        <v>48</v>
      </c>
      <c r="C6" s="11" t="s">
        <v>502</v>
      </c>
      <c r="D6" s="39" t="s">
        <v>503</v>
      </c>
      <c r="E6" s="11">
        <v>3</v>
      </c>
      <c r="F6" s="11">
        <v>1</v>
      </c>
      <c r="G6" s="11" t="s">
        <v>227</v>
      </c>
      <c r="H6" s="11" t="s">
        <v>461</v>
      </c>
      <c r="I6" s="13">
        <v>42854</v>
      </c>
      <c r="J6" s="11" t="s">
        <v>104</v>
      </c>
      <c r="K6" s="10"/>
      <c r="M6" t="s">
        <v>31</v>
      </c>
      <c r="N6">
        <f>SUMIFS(E:E,G:G,"JCC")</f>
        <v>54</v>
      </c>
    </row>
    <row r="7" spans="1:14" ht="39" customHeight="1">
      <c r="A7" s="96">
        <v>4</v>
      </c>
      <c r="B7" s="51" t="s">
        <v>48</v>
      </c>
      <c r="C7" s="11" t="s">
        <v>504</v>
      </c>
      <c r="D7" s="39" t="s">
        <v>505</v>
      </c>
      <c r="E7" s="11">
        <v>4</v>
      </c>
      <c r="F7" s="11">
        <v>1</v>
      </c>
      <c r="G7" s="11" t="s">
        <v>227</v>
      </c>
      <c r="H7" s="11" t="s">
        <v>461</v>
      </c>
      <c r="I7" s="13">
        <v>42854</v>
      </c>
      <c r="J7" s="11" t="s">
        <v>104</v>
      </c>
      <c r="K7" s="10"/>
      <c r="M7" t="s">
        <v>35</v>
      </c>
      <c r="N7">
        <f>SUMIFS(E:E,G:G,"EDI")</f>
        <v>0</v>
      </c>
    </row>
    <row r="8" spans="1:14" ht="39" customHeight="1">
      <c r="A8" s="96">
        <v>5</v>
      </c>
      <c r="B8" s="11" t="s">
        <v>82</v>
      </c>
      <c r="C8" s="38" t="s">
        <v>506</v>
      </c>
      <c r="D8" s="12" t="s">
        <v>507</v>
      </c>
      <c r="E8" s="42">
        <v>13</v>
      </c>
      <c r="F8" s="11">
        <v>4</v>
      </c>
      <c r="G8" s="11" t="s">
        <v>227</v>
      </c>
      <c r="H8" s="11" t="s">
        <v>461</v>
      </c>
      <c r="I8" s="13">
        <v>42854</v>
      </c>
      <c r="J8" s="11" t="s">
        <v>508</v>
      </c>
      <c r="K8" s="10"/>
      <c r="M8" t="s">
        <v>38</v>
      </c>
      <c r="N8">
        <f>SUMIFS(E:E,G:G,"par")</f>
        <v>0</v>
      </c>
    </row>
    <row r="9" spans="1:14" ht="39" customHeight="1">
      <c r="A9" s="96">
        <v>6</v>
      </c>
      <c r="B9" s="51" t="s">
        <v>82</v>
      </c>
      <c r="C9" s="11" t="s">
        <v>509</v>
      </c>
      <c r="D9" s="12" t="s">
        <v>510</v>
      </c>
      <c r="E9" s="11">
        <v>2</v>
      </c>
      <c r="F9" s="11">
        <v>1</v>
      </c>
      <c r="G9" s="11" t="s">
        <v>227</v>
      </c>
      <c r="H9" s="11" t="s">
        <v>461</v>
      </c>
      <c r="I9" s="13">
        <v>42854</v>
      </c>
      <c r="J9" s="11" t="s">
        <v>511</v>
      </c>
      <c r="K9" s="10"/>
      <c r="M9" t="s">
        <v>39</v>
      </c>
      <c r="N9">
        <f>SUMIFS(E:E,G:G,"phi")</f>
        <v>0</v>
      </c>
    </row>
    <row r="10" spans="1:14" ht="39" customHeight="1">
      <c r="A10" s="105" t="s">
        <v>512</v>
      </c>
      <c r="B10" s="106" t="s">
        <v>48</v>
      </c>
      <c r="C10" s="11" t="s">
        <v>513</v>
      </c>
      <c r="D10" s="39" t="s">
        <v>514</v>
      </c>
      <c r="E10" s="11">
        <v>4</v>
      </c>
      <c r="F10" s="11">
        <v>1</v>
      </c>
      <c r="G10" s="10" t="s">
        <v>227</v>
      </c>
      <c r="H10" s="51" t="s">
        <v>461</v>
      </c>
      <c r="I10" s="92">
        <v>42854</v>
      </c>
      <c r="J10" s="51" t="s">
        <v>104</v>
      </c>
      <c r="K10" s="72"/>
      <c r="M10" t="s">
        <v>40</v>
      </c>
      <c r="N10">
        <f>SUMIFS(E:E,G:G,"BRK")</f>
        <v>0</v>
      </c>
    </row>
    <row r="11" spans="1:14" ht="39" customHeight="1">
      <c r="A11" s="107" t="s">
        <v>515</v>
      </c>
      <c r="B11" s="106" t="s">
        <v>48</v>
      </c>
      <c r="C11" s="108" t="s">
        <v>516</v>
      </c>
      <c r="D11" s="39" t="s">
        <v>517</v>
      </c>
      <c r="E11" s="11">
        <v>9</v>
      </c>
      <c r="F11" s="11">
        <v>3</v>
      </c>
      <c r="G11" s="11" t="s">
        <v>227</v>
      </c>
      <c r="H11" s="11" t="s">
        <v>461</v>
      </c>
      <c r="I11" s="13">
        <v>42854</v>
      </c>
      <c r="J11" s="11" t="s">
        <v>461</v>
      </c>
      <c r="K11" s="10"/>
      <c r="M11" s="19" t="s">
        <v>41</v>
      </c>
      <c r="N11" s="19">
        <f>SUMIFS(E:E,G:G,"SPC")</f>
        <v>0</v>
      </c>
    </row>
    <row r="12" spans="1:14" ht="39" customHeight="1">
      <c r="A12" s="96">
        <v>9</v>
      </c>
      <c r="B12" s="11" t="s">
        <v>48</v>
      </c>
      <c r="C12" s="11" t="s">
        <v>518</v>
      </c>
      <c r="D12" s="39" t="s">
        <v>519</v>
      </c>
      <c r="E12" s="42">
        <v>12</v>
      </c>
      <c r="F12" s="11">
        <v>4</v>
      </c>
      <c r="G12" s="11" t="s">
        <v>227</v>
      </c>
      <c r="H12" s="11" t="s">
        <v>461</v>
      </c>
      <c r="I12" s="13">
        <v>42854</v>
      </c>
      <c r="J12" s="11" t="s">
        <v>104</v>
      </c>
      <c r="K12" s="72"/>
      <c r="M12" s="20" t="s">
        <v>43</v>
      </c>
      <c r="N12" s="20">
        <f>SUMIFS(E:E,G:G,"H")</f>
        <v>0</v>
      </c>
    </row>
    <row r="13" spans="1:14" ht="39" customHeight="1">
      <c r="A13" s="96">
        <v>10</v>
      </c>
      <c r="B13" s="11" t="s">
        <v>82</v>
      </c>
      <c r="C13" s="11" t="s">
        <v>520</v>
      </c>
      <c r="D13" s="12" t="s">
        <v>521</v>
      </c>
      <c r="E13" s="11">
        <v>2</v>
      </c>
      <c r="F13" s="11">
        <v>1</v>
      </c>
      <c r="G13" s="66" t="s">
        <v>227</v>
      </c>
      <c r="H13" s="11" t="s">
        <v>461</v>
      </c>
      <c r="I13" s="13">
        <v>42854</v>
      </c>
      <c r="J13" s="11" t="s">
        <v>522</v>
      </c>
      <c r="K13" s="109" t="s">
        <v>523</v>
      </c>
      <c r="M13" s="20"/>
      <c r="N13" s="20"/>
    </row>
    <row r="14" spans="1:14" ht="39" customHeight="1">
      <c r="A14" s="10"/>
      <c r="B14" s="11"/>
      <c r="C14" s="11"/>
      <c r="D14" s="12"/>
      <c r="E14" s="48">
        <f>SUM(E4:E13)</f>
        <v>54</v>
      </c>
      <c r="F14" s="48">
        <f>SUM(F4:F13)</f>
        <v>18</v>
      </c>
      <c r="G14" s="45"/>
      <c r="H14" s="11"/>
      <c r="I14" s="11"/>
      <c r="J14" s="11"/>
      <c r="K14" s="10"/>
      <c r="M14" s="21" t="s">
        <v>51</v>
      </c>
      <c r="N14" s="21">
        <f>SUM(M4:N12)</f>
        <v>54</v>
      </c>
    </row>
    <row r="15" spans="1:14" ht="39" customHeight="1">
      <c r="A15" s="10"/>
      <c r="B15" s="11"/>
      <c r="C15" s="11"/>
      <c r="D15" s="12"/>
      <c r="E15" s="11"/>
      <c r="F15" s="11"/>
      <c r="G15" s="11"/>
      <c r="H15" s="11"/>
      <c r="I15" s="11"/>
      <c r="J15" s="11"/>
      <c r="K15" s="10"/>
    </row>
    <row r="16" spans="1:14" ht="39" customHeight="1">
      <c r="A16" s="14"/>
      <c r="B16" s="15"/>
      <c r="C16" s="15"/>
      <c r="D16" s="16"/>
      <c r="E16" s="15"/>
      <c r="F16" s="15"/>
      <c r="G16" s="15"/>
      <c r="H16" s="15"/>
      <c r="I16" s="17"/>
      <c r="J16" s="15"/>
      <c r="K16" s="14"/>
      <c r="M16" s="32"/>
    </row>
    <row r="17" spans="1:13" ht="39" customHeight="1">
      <c r="A17" s="15"/>
      <c r="B17" s="15"/>
      <c r="C17" s="15"/>
      <c r="D17" s="16"/>
      <c r="E17" s="15"/>
      <c r="F17" s="15"/>
      <c r="G17" s="15"/>
      <c r="H17" s="15"/>
      <c r="I17" s="15"/>
      <c r="J17" s="15"/>
      <c r="K17" s="52"/>
      <c r="M17" s="32"/>
    </row>
    <row r="18" spans="1:13" ht="39" customHeight="1">
      <c r="A18" s="14"/>
      <c r="B18" s="15"/>
      <c r="C18" s="15"/>
      <c r="D18" s="16"/>
      <c r="E18" s="15"/>
      <c r="F18" s="15"/>
      <c r="G18" s="14"/>
      <c r="H18" s="15"/>
      <c r="I18" s="15"/>
      <c r="J18" s="15"/>
      <c r="K18" s="14"/>
    </row>
  </sheetData>
  <customSheetViews>
    <customSheetView guid="{78F20EB6-CB58-2649-909D-2749FF99F2B2}" scale="80">
      <selection activeCell="C18" sqref="C18:C19"/>
    </customSheetView>
    <customSheetView guid="{E74FF04F-1EBE-4751-A4A6-69D8D21AD37E}" scale="80">
      <selection activeCell="K16" sqref="K16"/>
    </customSheetView>
    <customSheetView guid="{0ECCCDD2-B7E5-4624-9BBE-CAB2C4A8AAA9}" scale="80">
      <selection activeCell="K16" sqref="K16"/>
    </customSheetView>
    <customSheetView guid="{15BEF52F-ECFB-4A90-A370-5760C125246A}" scale="80">
      <selection activeCell="D19" sqref="D19"/>
    </customSheetView>
    <customSheetView guid="{888CFDF7-CD24-4381-BD78-5F739B4671B8}" scale="80">
      <selection activeCell="D19" sqref="D19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80" zoomScaleNormal="80" zoomScalePageLayoutView="80" workbookViewId="0">
      <selection activeCell="D20" sqref="D20"/>
    </sheetView>
  </sheetViews>
  <sheetFormatPr baseColWidth="10" defaultColWidth="8.83203125" defaultRowHeight="43.5" customHeight="1" x14ac:dyDescent="0"/>
  <cols>
    <col min="2" max="2" width="20.6640625" customWidth="1"/>
    <col min="3" max="3" width="26.33203125" customWidth="1"/>
    <col min="4" max="4" width="48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2.5" customWidth="1"/>
    <col min="13" max="13" width="18.1640625" customWidth="1"/>
  </cols>
  <sheetData>
    <row r="1" spans="1:14" ht="43.5" customHeight="1" thickBot="1">
      <c r="A1" s="755" t="s">
        <v>0</v>
      </c>
      <c r="B1" s="756"/>
      <c r="C1" s="756"/>
      <c r="D1" s="756"/>
      <c r="E1" s="756"/>
      <c r="F1" s="756"/>
      <c r="G1" s="756" t="s">
        <v>421</v>
      </c>
      <c r="H1" s="756"/>
      <c r="I1" s="756"/>
      <c r="J1" s="757"/>
      <c r="K1" s="758"/>
    </row>
    <row r="2" spans="1:14" ht="43.5" customHeight="1" thickBot="1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6" t="s">
        <v>12</v>
      </c>
      <c r="M2" s="5" t="s">
        <v>13</v>
      </c>
      <c r="N2" s="5">
        <v>55</v>
      </c>
    </row>
    <row r="3" spans="1:14" ht="43.5" customHeight="1">
      <c r="A3" s="6"/>
      <c r="B3" s="6" t="s">
        <v>285</v>
      </c>
      <c r="C3" s="6"/>
      <c r="D3" s="112"/>
      <c r="E3" s="6"/>
      <c r="F3" s="6"/>
      <c r="G3" s="113"/>
      <c r="H3" s="8"/>
      <c r="I3" s="8"/>
      <c r="J3" s="6"/>
      <c r="K3" s="6"/>
      <c r="M3" s="9" t="s">
        <v>17</v>
      </c>
      <c r="N3" s="9">
        <f>N2-N14</f>
        <v>13</v>
      </c>
    </row>
    <row r="4" spans="1:14" ht="43.5" customHeight="1">
      <c r="A4" s="93">
        <v>1</v>
      </c>
      <c r="B4" s="51" t="s">
        <v>48</v>
      </c>
      <c r="C4" s="51" t="s">
        <v>459</v>
      </c>
      <c r="D4" s="103" t="s">
        <v>460</v>
      </c>
      <c r="E4" s="51">
        <v>2</v>
      </c>
      <c r="F4" s="51">
        <v>1</v>
      </c>
      <c r="G4" s="51" t="s">
        <v>21</v>
      </c>
      <c r="H4" s="51" t="s">
        <v>461</v>
      </c>
      <c r="I4" s="92">
        <v>42854</v>
      </c>
      <c r="J4" s="51" t="s">
        <v>104</v>
      </c>
      <c r="K4" s="93"/>
      <c r="M4" t="s">
        <v>23</v>
      </c>
      <c r="N4">
        <f>SUMIFS(E:E,G:G,"CTT")</f>
        <v>27</v>
      </c>
    </row>
    <row r="5" spans="1:14" ht="43.5" customHeight="1">
      <c r="A5" s="10">
        <v>2</v>
      </c>
      <c r="B5" s="51" t="s">
        <v>48</v>
      </c>
      <c r="C5" s="11" t="s">
        <v>462</v>
      </c>
      <c r="D5" s="12" t="s">
        <v>463</v>
      </c>
      <c r="E5" s="11">
        <v>2</v>
      </c>
      <c r="F5" s="11">
        <v>1</v>
      </c>
      <c r="G5" s="10" t="s">
        <v>21</v>
      </c>
      <c r="H5" s="51" t="s">
        <v>461</v>
      </c>
      <c r="I5" s="92">
        <v>42854</v>
      </c>
      <c r="J5" s="51" t="s">
        <v>104</v>
      </c>
      <c r="K5" s="10"/>
      <c r="M5" t="s">
        <v>27</v>
      </c>
      <c r="N5">
        <f>SUMIFS(E:E,G:G,"FLU")</f>
        <v>0</v>
      </c>
    </row>
    <row r="6" spans="1:14" ht="43.5" customHeight="1">
      <c r="A6" s="93">
        <v>3</v>
      </c>
      <c r="B6" s="43" t="s">
        <v>82</v>
      </c>
      <c r="C6" s="43" t="s">
        <v>464</v>
      </c>
      <c r="D6" s="94" t="s">
        <v>465</v>
      </c>
      <c r="E6" s="43">
        <v>2</v>
      </c>
      <c r="F6" s="43">
        <v>1</v>
      </c>
      <c r="G6" s="96" t="s">
        <v>21</v>
      </c>
      <c r="H6" s="43" t="s">
        <v>461</v>
      </c>
      <c r="I6" s="95">
        <v>42854</v>
      </c>
      <c r="J6" s="15" t="s">
        <v>466</v>
      </c>
      <c r="K6" s="96"/>
      <c r="M6" t="s">
        <v>31</v>
      </c>
      <c r="N6">
        <f>SUMIFS(E:E,G:G,"JCC")</f>
        <v>10</v>
      </c>
    </row>
    <row r="7" spans="1:14" ht="43.5" customHeight="1">
      <c r="A7" s="10">
        <v>4</v>
      </c>
      <c r="B7" s="43" t="s">
        <v>82</v>
      </c>
      <c r="C7" s="43" t="s">
        <v>467</v>
      </c>
      <c r="D7" s="101" t="s">
        <v>468</v>
      </c>
      <c r="E7" s="43">
        <v>4</v>
      </c>
      <c r="F7" s="43">
        <v>1</v>
      </c>
      <c r="G7" s="43" t="s">
        <v>21</v>
      </c>
      <c r="H7" s="51" t="s">
        <v>461</v>
      </c>
      <c r="I7" s="92">
        <v>42854</v>
      </c>
      <c r="J7" s="43" t="s">
        <v>469</v>
      </c>
      <c r="K7" s="96"/>
      <c r="M7" t="s">
        <v>35</v>
      </c>
      <c r="N7">
        <f>SUMIFS(E:E,G:G,"EDI")</f>
        <v>5</v>
      </c>
    </row>
    <row r="8" spans="1:14" ht="43.5" customHeight="1">
      <c r="A8" s="93">
        <v>5</v>
      </c>
      <c r="B8" s="43" t="s">
        <v>82</v>
      </c>
      <c r="C8" s="43" t="s">
        <v>470</v>
      </c>
      <c r="D8" s="101" t="s">
        <v>471</v>
      </c>
      <c r="E8" s="43">
        <v>3</v>
      </c>
      <c r="F8" s="43">
        <v>1</v>
      </c>
      <c r="G8" s="43" t="s">
        <v>21</v>
      </c>
      <c r="H8" s="51" t="s">
        <v>461</v>
      </c>
      <c r="I8" s="92">
        <v>42854</v>
      </c>
      <c r="J8" s="43" t="s">
        <v>472</v>
      </c>
      <c r="K8" s="96"/>
      <c r="M8" t="s">
        <v>38</v>
      </c>
      <c r="N8">
        <f>SUMIFS(E:E,G:G,"par")</f>
        <v>0</v>
      </c>
    </row>
    <row r="9" spans="1:14" ht="43.5" customHeight="1">
      <c r="A9" s="10">
        <v>6</v>
      </c>
      <c r="B9" s="51" t="s">
        <v>82</v>
      </c>
      <c r="C9" s="43" t="s">
        <v>473</v>
      </c>
      <c r="D9" s="94" t="s">
        <v>474</v>
      </c>
      <c r="E9" s="43">
        <v>3</v>
      </c>
      <c r="F9" s="43">
        <v>1</v>
      </c>
      <c r="G9" s="104" t="s">
        <v>21</v>
      </c>
      <c r="H9" s="51" t="s">
        <v>461</v>
      </c>
      <c r="I9" s="92">
        <v>42854</v>
      </c>
      <c r="J9" s="51" t="s">
        <v>475</v>
      </c>
      <c r="K9" s="96"/>
      <c r="M9" t="s">
        <v>39</v>
      </c>
      <c r="N9">
        <f>SUMIFS(E:E,G:G,"phi")</f>
        <v>0</v>
      </c>
    </row>
    <row r="10" spans="1:14" ht="43.5" customHeight="1">
      <c r="A10" s="93">
        <v>7</v>
      </c>
      <c r="B10" s="51" t="s">
        <v>82</v>
      </c>
      <c r="C10" s="11" t="s">
        <v>476</v>
      </c>
      <c r="D10" s="12" t="s">
        <v>477</v>
      </c>
      <c r="E10" s="11">
        <v>2</v>
      </c>
      <c r="F10" s="11">
        <v>1</v>
      </c>
      <c r="G10" s="10" t="s">
        <v>21</v>
      </c>
      <c r="H10" s="51" t="s">
        <v>461</v>
      </c>
      <c r="I10" s="92">
        <v>42854</v>
      </c>
      <c r="J10" s="51" t="s">
        <v>478</v>
      </c>
      <c r="K10" s="10"/>
      <c r="M10" t="s">
        <v>40</v>
      </c>
      <c r="N10">
        <f>SUMIFS(E:E,G:G,"BRK")</f>
        <v>0</v>
      </c>
    </row>
    <row r="11" spans="1:14" ht="43.5" customHeight="1">
      <c r="A11" s="10">
        <v>8</v>
      </c>
      <c r="B11" s="43" t="s">
        <v>48</v>
      </c>
      <c r="C11" s="43" t="s">
        <v>479</v>
      </c>
      <c r="D11" s="101" t="s">
        <v>480</v>
      </c>
      <c r="E11" s="43">
        <v>6</v>
      </c>
      <c r="F11" s="43">
        <v>2</v>
      </c>
      <c r="G11" s="43" t="s">
        <v>21</v>
      </c>
      <c r="H11" s="102" t="s">
        <v>481</v>
      </c>
      <c r="I11" s="95">
        <v>42854</v>
      </c>
      <c r="J11" s="43" t="s">
        <v>104</v>
      </c>
      <c r="K11" s="96"/>
      <c r="M11" s="19" t="s">
        <v>41</v>
      </c>
      <c r="N11" s="19">
        <f>SUMIFS(E:E,G:G,"SPC")</f>
        <v>0</v>
      </c>
    </row>
    <row r="12" spans="1:14" ht="43.5" customHeight="1">
      <c r="A12" s="93">
        <v>9</v>
      </c>
      <c r="B12" s="51" t="s">
        <v>48</v>
      </c>
      <c r="C12" s="51" t="s">
        <v>482</v>
      </c>
      <c r="D12" s="91" t="s">
        <v>483</v>
      </c>
      <c r="E12" s="51">
        <v>2</v>
      </c>
      <c r="F12" s="51">
        <v>1</v>
      </c>
      <c r="G12" s="51" t="s">
        <v>232</v>
      </c>
      <c r="H12" s="51" t="s">
        <v>461</v>
      </c>
      <c r="I12" s="92">
        <v>42854</v>
      </c>
      <c r="J12" s="51" t="s">
        <v>104</v>
      </c>
      <c r="K12" s="93"/>
      <c r="M12" s="20" t="s">
        <v>43</v>
      </c>
      <c r="N12" s="20">
        <f>SUMIFS(E:E,G:G,"H")</f>
        <v>0</v>
      </c>
    </row>
    <row r="13" spans="1:14" ht="43.5" customHeight="1">
      <c r="A13" s="10">
        <v>10</v>
      </c>
      <c r="B13" s="51" t="s">
        <v>48</v>
      </c>
      <c r="C13" s="51" t="s">
        <v>484</v>
      </c>
      <c r="D13" s="91" t="s">
        <v>485</v>
      </c>
      <c r="E13" s="51">
        <v>3</v>
      </c>
      <c r="F13" s="51">
        <v>1</v>
      </c>
      <c r="G13" s="51" t="s">
        <v>232</v>
      </c>
      <c r="H13" s="51" t="s">
        <v>461</v>
      </c>
      <c r="I13" s="92">
        <v>42854</v>
      </c>
      <c r="J13" s="51" t="s">
        <v>104</v>
      </c>
      <c r="K13" s="93"/>
      <c r="M13" s="20"/>
      <c r="N13" s="20"/>
    </row>
    <row r="14" spans="1:14" ht="43.5" customHeight="1">
      <c r="A14" s="93">
        <v>11</v>
      </c>
      <c r="B14" s="11" t="s">
        <v>82</v>
      </c>
      <c r="C14" s="11" t="s">
        <v>486</v>
      </c>
      <c r="D14" s="12" t="s">
        <v>487</v>
      </c>
      <c r="E14" s="11">
        <v>3</v>
      </c>
      <c r="F14" s="11">
        <v>1</v>
      </c>
      <c r="G14" s="11" t="s">
        <v>21</v>
      </c>
      <c r="H14" s="11" t="s">
        <v>461</v>
      </c>
      <c r="I14" s="13">
        <v>42854</v>
      </c>
      <c r="J14" s="11" t="s">
        <v>488</v>
      </c>
      <c r="K14" s="10" t="s">
        <v>489</v>
      </c>
      <c r="M14" s="21" t="s">
        <v>51</v>
      </c>
      <c r="N14" s="21">
        <f>SUM(M4:N12)</f>
        <v>42</v>
      </c>
    </row>
    <row r="15" spans="1:14" ht="43.5" customHeight="1">
      <c r="A15" s="10">
        <v>12</v>
      </c>
      <c r="B15" s="51" t="s">
        <v>48</v>
      </c>
      <c r="C15" s="15" t="s">
        <v>490</v>
      </c>
      <c r="D15" s="23" t="s">
        <v>491</v>
      </c>
      <c r="E15" s="15">
        <v>4</v>
      </c>
      <c r="F15" s="15">
        <v>2</v>
      </c>
      <c r="G15" s="40" t="s">
        <v>227</v>
      </c>
      <c r="H15" s="11" t="s">
        <v>461</v>
      </c>
      <c r="I15" s="13">
        <v>42854</v>
      </c>
      <c r="J15" s="11" t="s">
        <v>104</v>
      </c>
      <c r="K15" s="10"/>
    </row>
    <row r="16" spans="1:14" ht="43.5" customHeight="1">
      <c r="A16" s="93">
        <v>13</v>
      </c>
      <c r="B16" s="11" t="s">
        <v>48</v>
      </c>
      <c r="C16" s="11" t="s">
        <v>492</v>
      </c>
      <c r="D16" s="12" t="s">
        <v>493</v>
      </c>
      <c r="E16" s="11">
        <v>3</v>
      </c>
      <c r="F16" s="11">
        <v>1</v>
      </c>
      <c r="G16" s="10" t="s">
        <v>227</v>
      </c>
      <c r="H16" s="11" t="s">
        <v>461</v>
      </c>
      <c r="I16" s="13">
        <v>42854</v>
      </c>
      <c r="J16" s="11" t="s">
        <v>104</v>
      </c>
      <c r="K16" s="72"/>
      <c r="M16" s="32"/>
    </row>
    <row r="17" spans="1:13" ht="43.5" customHeight="1">
      <c r="A17" s="10">
        <v>14</v>
      </c>
      <c r="B17" s="51" t="s">
        <v>48</v>
      </c>
      <c r="C17" s="11" t="s">
        <v>494</v>
      </c>
      <c r="D17" s="12" t="s">
        <v>495</v>
      </c>
      <c r="E17" s="11">
        <v>3</v>
      </c>
      <c r="F17" s="11">
        <v>1</v>
      </c>
      <c r="G17" s="10" t="s">
        <v>227</v>
      </c>
      <c r="H17" s="51" t="s">
        <v>461</v>
      </c>
      <c r="I17" s="92">
        <v>42854</v>
      </c>
      <c r="J17" s="51" t="s">
        <v>104</v>
      </c>
      <c r="K17" s="72"/>
      <c r="M17" s="32"/>
    </row>
    <row r="18" spans="1:13" ht="43.5" customHeight="1">
      <c r="A18" s="14"/>
      <c r="B18" s="15"/>
      <c r="C18" s="15"/>
      <c r="D18" s="16"/>
      <c r="E18" s="15"/>
      <c r="F18" s="15"/>
      <c r="G18" s="14"/>
      <c r="H18" s="15"/>
      <c r="I18" s="15"/>
      <c r="J18" s="15"/>
      <c r="K18" s="14"/>
      <c r="M18" s="32"/>
    </row>
    <row r="19" spans="1:13" ht="43.5" customHeight="1">
      <c r="A19" s="14"/>
      <c r="B19" s="15"/>
      <c r="C19" s="15"/>
      <c r="D19" s="16"/>
      <c r="E19" s="15"/>
      <c r="F19" s="15"/>
      <c r="G19" s="15"/>
      <c r="H19" s="15"/>
      <c r="I19" s="17"/>
      <c r="J19" s="17"/>
      <c r="K19" s="14"/>
      <c r="M19" s="32"/>
    </row>
    <row r="20" spans="1:13" ht="43.5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  <c r="M20" s="32"/>
    </row>
    <row r="21" spans="1:13" ht="43.5" customHeight="1">
      <c r="A21" s="14"/>
      <c r="B21" s="15"/>
      <c r="C21" s="15"/>
      <c r="D21" s="16"/>
      <c r="E21" s="18">
        <f>SUM(E4:E20)</f>
        <v>42</v>
      </c>
      <c r="F21" s="18">
        <f>SUM(F4:F20)</f>
        <v>16</v>
      </c>
      <c r="G21" s="14"/>
      <c r="H21" s="15"/>
      <c r="I21" s="15"/>
      <c r="J21" s="15"/>
      <c r="K21" s="14"/>
    </row>
    <row r="22" spans="1:13" ht="43.5" customHeight="1">
      <c r="A22" s="14"/>
      <c r="B22" s="15"/>
      <c r="C22" s="15"/>
      <c r="D22" s="16"/>
      <c r="E22" s="15"/>
      <c r="F22" s="15"/>
      <c r="G22" s="14"/>
      <c r="H22" s="15"/>
      <c r="I22" s="15"/>
      <c r="J22" s="15"/>
      <c r="K22" s="14"/>
    </row>
    <row r="23" spans="1:13" ht="43.5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</sheetData>
  <customSheetViews>
    <customSheetView guid="{78F20EB6-CB58-2649-909D-2749FF99F2B2}" scale="80" topLeftCell="A4">
      <selection activeCell="D20" sqref="D20"/>
    </customSheetView>
    <customSheetView guid="{E74FF04F-1EBE-4751-A4A6-69D8D21AD37E}" scale="80" topLeftCell="A13">
      <selection activeCell="D28" sqref="D28"/>
    </customSheetView>
    <customSheetView guid="{0ECCCDD2-B7E5-4624-9BBE-CAB2C4A8AAA9}" scale="80" topLeftCell="A13">
      <selection activeCell="D28" sqref="D28"/>
    </customSheetView>
    <customSheetView guid="{15BEF52F-ECFB-4A90-A370-5760C125246A}" scale="80" topLeftCell="A4">
      <selection activeCell="D19" sqref="D19"/>
    </customSheetView>
    <customSheetView guid="{888CFDF7-CD24-4381-BD78-5F739B4671B8}" scale="80" topLeftCell="A4">
      <selection activeCell="D19" sqref="D19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D1" zoomScale="70" zoomScaleNormal="70" zoomScalePageLayoutView="70" workbookViewId="0">
      <selection activeCell="G18" sqref="G18:H18"/>
    </sheetView>
  </sheetViews>
  <sheetFormatPr baseColWidth="10" defaultColWidth="8.83203125" defaultRowHeight="49.5" customHeight="1" x14ac:dyDescent="0"/>
  <cols>
    <col min="1" max="1" width="10.1640625" customWidth="1"/>
    <col min="2" max="2" width="28" customWidth="1"/>
    <col min="3" max="3" width="30.83203125" customWidth="1"/>
    <col min="4" max="4" width="50.5" customWidth="1"/>
    <col min="5" max="5" width="10.5" customWidth="1"/>
    <col min="6" max="6" width="10.33203125" customWidth="1"/>
    <col min="7" max="7" width="15.1640625" customWidth="1"/>
    <col min="8" max="8" width="14.83203125" customWidth="1"/>
    <col min="9" max="9" width="16" customWidth="1"/>
    <col min="10" max="10" width="15.1640625" customWidth="1"/>
    <col min="11" max="11" width="62" customWidth="1"/>
    <col min="13" max="13" width="18.1640625" customWidth="1"/>
  </cols>
  <sheetData>
    <row r="1" spans="1:15" ht="49.5" customHeight="1" thickBot="1">
      <c r="A1" s="755" t="s">
        <v>0</v>
      </c>
      <c r="B1" s="756"/>
      <c r="C1" s="756"/>
      <c r="D1" s="756"/>
      <c r="E1" s="756"/>
      <c r="F1" s="756"/>
      <c r="G1" s="756" t="s">
        <v>421</v>
      </c>
      <c r="H1" s="756"/>
      <c r="I1" s="756"/>
      <c r="J1" s="757"/>
      <c r="K1" s="758"/>
    </row>
    <row r="2" spans="1:15" ht="49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32</v>
      </c>
      <c r="O2" s="85"/>
    </row>
    <row r="3" spans="1:15" ht="49.5" customHeight="1">
      <c r="A3" s="54"/>
      <c r="B3" s="54" t="s">
        <v>422</v>
      </c>
      <c r="C3" s="86" t="s">
        <v>423</v>
      </c>
      <c r="D3" s="87"/>
      <c r="E3" s="54"/>
      <c r="F3" s="54"/>
      <c r="G3" s="88"/>
      <c r="H3" s="71"/>
      <c r="I3" s="71"/>
      <c r="J3" s="54"/>
      <c r="K3" s="54"/>
      <c r="M3" s="9" t="s">
        <v>17</v>
      </c>
      <c r="N3" s="9">
        <f>N2-N14</f>
        <v>9</v>
      </c>
    </row>
    <row r="4" spans="1:15" ht="49.5" customHeight="1">
      <c r="A4" s="89" t="s">
        <v>424</v>
      </c>
      <c r="B4" s="90" t="s">
        <v>170</v>
      </c>
      <c r="C4" s="51" t="s">
        <v>425</v>
      </c>
      <c r="D4" s="91" t="s">
        <v>426</v>
      </c>
      <c r="E4" s="51">
        <v>5</v>
      </c>
      <c r="F4" s="51">
        <v>2</v>
      </c>
      <c r="G4" s="51" t="s">
        <v>30</v>
      </c>
      <c r="H4" s="48" t="s">
        <v>427</v>
      </c>
      <c r="I4" s="92">
        <v>42854</v>
      </c>
      <c r="J4" s="51" t="s">
        <v>428</v>
      </c>
      <c r="K4" s="42" t="s">
        <v>429</v>
      </c>
      <c r="M4" t="s">
        <v>23</v>
      </c>
      <c r="N4">
        <f>SUMIFS(E:E,G:G,"CTT")</f>
        <v>4</v>
      </c>
    </row>
    <row r="5" spans="1:15" ht="49.5" customHeight="1">
      <c r="A5" s="89" t="s">
        <v>430</v>
      </c>
      <c r="B5" s="90" t="s">
        <v>170</v>
      </c>
      <c r="C5" s="51" t="s">
        <v>425</v>
      </c>
      <c r="D5" s="91" t="s">
        <v>426</v>
      </c>
      <c r="E5" s="51">
        <v>2</v>
      </c>
      <c r="F5" s="51">
        <v>0</v>
      </c>
      <c r="G5" s="51" t="s">
        <v>21</v>
      </c>
      <c r="H5" s="52"/>
      <c r="I5" s="52"/>
      <c r="J5" s="52"/>
      <c r="K5" s="43"/>
      <c r="M5" t="s">
        <v>27</v>
      </c>
      <c r="N5">
        <f>SUMIFS(E:E,G:G,"FLU")</f>
        <v>14</v>
      </c>
    </row>
    <row r="6" spans="1:15" ht="49.5" customHeight="1">
      <c r="A6" s="93">
        <v>2</v>
      </c>
      <c r="B6" s="43" t="s">
        <v>170</v>
      </c>
      <c r="C6" s="43" t="s">
        <v>431</v>
      </c>
      <c r="D6" s="94" t="s">
        <v>432</v>
      </c>
      <c r="E6" s="43">
        <v>2</v>
      </c>
      <c r="F6" s="43">
        <v>1</v>
      </c>
      <c r="G6" s="43" t="s">
        <v>30</v>
      </c>
      <c r="H6" s="48" t="s">
        <v>427</v>
      </c>
      <c r="I6" s="95">
        <v>42854</v>
      </c>
      <c r="J6" s="51" t="s">
        <v>433</v>
      </c>
      <c r="K6" s="51" t="s">
        <v>434</v>
      </c>
      <c r="M6" t="s">
        <v>31</v>
      </c>
      <c r="N6">
        <f>SUMIFS(E:E,G:G,"JCC")</f>
        <v>5</v>
      </c>
    </row>
    <row r="7" spans="1:15" ht="49.5" customHeight="1">
      <c r="A7" s="96">
        <v>3</v>
      </c>
      <c r="B7" s="43" t="s">
        <v>48</v>
      </c>
      <c r="C7" s="97" t="s">
        <v>435</v>
      </c>
      <c r="D7" s="94" t="s">
        <v>436</v>
      </c>
      <c r="E7" s="43">
        <v>2</v>
      </c>
      <c r="F7" s="43">
        <v>1</v>
      </c>
      <c r="G7" s="43" t="s">
        <v>227</v>
      </c>
      <c r="H7" s="48" t="s">
        <v>427</v>
      </c>
      <c r="I7" s="92">
        <v>42854</v>
      </c>
      <c r="J7" s="43" t="s">
        <v>104</v>
      </c>
      <c r="K7" s="96"/>
      <c r="M7" t="s">
        <v>35</v>
      </c>
      <c r="N7">
        <f>SUMIFS(E:E,G:G,"EDI")</f>
        <v>0</v>
      </c>
    </row>
    <row r="8" spans="1:15" ht="49.5" customHeight="1">
      <c r="A8" s="93">
        <v>4</v>
      </c>
      <c r="B8" s="51" t="s">
        <v>71</v>
      </c>
      <c r="C8" s="51" t="s">
        <v>437</v>
      </c>
      <c r="D8" s="12" t="s">
        <v>438</v>
      </c>
      <c r="E8" s="51">
        <v>3</v>
      </c>
      <c r="F8" s="51">
        <v>1</v>
      </c>
      <c r="G8" s="51" t="s">
        <v>30</v>
      </c>
      <c r="H8" s="48" t="s">
        <v>427</v>
      </c>
      <c r="I8" s="92">
        <v>42854</v>
      </c>
      <c r="J8" s="11" t="s">
        <v>439</v>
      </c>
      <c r="K8" s="51" t="s">
        <v>440</v>
      </c>
      <c r="M8" t="s">
        <v>38</v>
      </c>
      <c r="N8">
        <f>SUMIFS(E:E,G:G,"par")</f>
        <v>0</v>
      </c>
    </row>
    <row r="9" spans="1:15" ht="49.5" customHeight="1">
      <c r="A9" s="96">
        <v>5</v>
      </c>
      <c r="B9" s="43" t="s">
        <v>441</v>
      </c>
      <c r="C9" s="43">
        <v>24746</v>
      </c>
      <c r="D9" s="94" t="s">
        <v>442</v>
      </c>
      <c r="E9" s="43">
        <v>2</v>
      </c>
      <c r="F9" s="43">
        <v>1</v>
      </c>
      <c r="G9" s="43" t="s">
        <v>30</v>
      </c>
      <c r="H9" s="48" t="s">
        <v>427</v>
      </c>
      <c r="I9" s="92">
        <v>42854</v>
      </c>
      <c r="J9" s="95" t="s">
        <v>443</v>
      </c>
      <c r="K9" s="43" t="s">
        <v>444</v>
      </c>
      <c r="M9" t="s">
        <v>39</v>
      </c>
      <c r="N9">
        <f>SUMIFS(E:E,G:G,"phi")</f>
        <v>0</v>
      </c>
    </row>
    <row r="10" spans="1:15" ht="49.5" customHeight="1">
      <c r="A10" s="93">
        <v>6</v>
      </c>
      <c r="B10" s="43" t="s">
        <v>48</v>
      </c>
      <c r="C10" s="43" t="s">
        <v>445</v>
      </c>
      <c r="D10" s="94" t="s">
        <v>446</v>
      </c>
      <c r="E10" s="43">
        <v>2</v>
      </c>
      <c r="F10" s="43">
        <v>1</v>
      </c>
      <c r="G10" s="96" t="s">
        <v>227</v>
      </c>
      <c r="H10" s="48" t="s">
        <v>427</v>
      </c>
      <c r="I10" s="92">
        <v>42854</v>
      </c>
      <c r="J10" s="43" t="s">
        <v>104</v>
      </c>
      <c r="K10" s="96"/>
      <c r="M10" t="s">
        <v>40</v>
      </c>
      <c r="N10">
        <f>SUMIFS(E:E,G:G,"BRK")</f>
        <v>0</v>
      </c>
    </row>
    <row r="11" spans="1:15" ht="49.5" customHeight="1">
      <c r="A11" s="96">
        <v>7</v>
      </c>
      <c r="B11" s="43" t="s">
        <v>48</v>
      </c>
      <c r="C11" s="43" t="s">
        <v>447</v>
      </c>
      <c r="D11" s="94" t="s">
        <v>448</v>
      </c>
      <c r="E11" s="43">
        <v>1</v>
      </c>
      <c r="F11" s="43">
        <v>1</v>
      </c>
      <c r="G11" s="43" t="s">
        <v>227</v>
      </c>
      <c r="H11" s="48" t="s">
        <v>427</v>
      </c>
      <c r="I11" s="95">
        <v>42854</v>
      </c>
      <c r="J11" s="43" t="s">
        <v>104</v>
      </c>
      <c r="K11" s="43"/>
      <c r="M11" s="19" t="s">
        <v>41</v>
      </c>
      <c r="N11" s="19">
        <f>SUMIFS(E:E,G:G,"SPC")</f>
        <v>0</v>
      </c>
    </row>
    <row r="12" spans="1:15" ht="49.5" customHeight="1">
      <c r="A12" s="46">
        <v>8</v>
      </c>
      <c r="B12" s="43" t="s">
        <v>449</v>
      </c>
      <c r="C12" s="43" t="s">
        <v>450</v>
      </c>
      <c r="D12" s="16" t="s">
        <v>451</v>
      </c>
      <c r="E12" s="43">
        <v>2</v>
      </c>
      <c r="F12" s="43">
        <v>1</v>
      </c>
      <c r="G12" s="43" t="s">
        <v>30</v>
      </c>
      <c r="H12" s="18" t="s">
        <v>427</v>
      </c>
      <c r="I12" s="95">
        <v>42854</v>
      </c>
      <c r="J12" s="51" t="s">
        <v>452</v>
      </c>
      <c r="K12" s="51" t="s">
        <v>131</v>
      </c>
      <c r="M12" s="20" t="s">
        <v>43</v>
      </c>
      <c r="N12" s="20">
        <f>SUMIFS(E:E,G:G,"H")</f>
        <v>0</v>
      </c>
    </row>
    <row r="13" spans="1:15" ht="49.5" customHeight="1">
      <c r="A13" s="43">
        <v>9</v>
      </c>
      <c r="B13" s="43" t="s">
        <v>453</v>
      </c>
      <c r="C13" s="51" t="s">
        <v>454</v>
      </c>
      <c r="D13" s="91" t="s">
        <v>455</v>
      </c>
      <c r="E13" s="51">
        <v>2</v>
      </c>
      <c r="F13" s="51">
        <v>1</v>
      </c>
      <c r="G13" s="51" t="s">
        <v>21</v>
      </c>
      <c r="H13" s="18" t="s">
        <v>427</v>
      </c>
      <c r="I13" s="95">
        <v>42854</v>
      </c>
      <c r="J13" s="51" t="s">
        <v>456</v>
      </c>
      <c r="K13" s="43" t="s">
        <v>457</v>
      </c>
      <c r="M13" s="20"/>
      <c r="N13" s="20"/>
    </row>
    <row r="14" spans="1:15" ht="49.5" customHeight="1">
      <c r="A14" s="43"/>
      <c r="B14" s="52"/>
      <c r="C14" s="52"/>
      <c r="D14" s="52"/>
      <c r="E14" s="52"/>
      <c r="F14" s="52"/>
      <c r="G14" s="52"/>
      <c r="H14" s="52"/>
      <c r="I14" s="52"/>
      <c r="J14" s="52"/>
      <c r="K14" s="52"/>
      <c r="M14" s="21" t="s">
        <v>51</v>
      </c>
      <c r="N14" s="21">
        <f>SUM(M4:N12)</f>
        <v>23</v>
      </c>
    </row>
    <row r="15" spans="1:15" ht="49.5" customHeight="1">
      <c r="A15" s="51"/>
      <c r="B15" s="51"/>
      <c r="C15" s="51"/>
      <c r="D15" s="91"/>
      <c r="E15" s="48"/>
      <c r="F15" s="51"/>
      <c r="G15" s="51"/>
      <c r="H15" s="98"/>
      <c r="I15" s="98"/>
      <c r="J15" s="98"/>
      <c r="K15" s="51"/>
    </row>
    <row r="16" spans="1:15" ht="49.5" customHeight="1">
      <c r="A16" s="51"/>
      <c r="B16" s="51"/>
      <c r="C16" s="51"/>
      <c r="D16" s="91"/>
      <c r="E16" s="48"/>
      <c r="F16" s="51"/>
      <c r="G16" s="51"/>
      <c r="H16" s="98"/>
      <c r="I16" s="98"/>
      <c r="J16" s="98"/>
      <c r="K16" s="51"/>
      <c r="M16" t="s">
        <v>458</v>
      </c>
    </row>
    <row r="17" spans="1:11" ht="49.5" customHeight="1">
      <c r="A17" s="51"/>
      <c r="B17" s="51"/>
      <c r="C17" s="51"/>
      <c r="D17" s="91"/>
      <c r="E17" s="48"/>
      <c r="F17" s="51"/>
      <c r="G17" s="51"/>
      <c r="H17" s="98"/>
      <c r="I17" s="98"/>
      <c r="J17" s="98"/>
      <c r="K17" s="51"/>
    </row>
    <row r="18" spans="1:11" ht="49.5" customHeight="1">
      <c r="A18" s="51"/>
      <c r="B18" s="51"/>
      <c r="C18" s="51"/>
      <c r="D18" s="91"/>
      <c r="E18" s="48">
        <f>SUM(E4:E13)</f>
        <v>23</v>
      </c>
      <c r="F18" s="48">
        <f>SUM(F4:F13)</f>
        <v>10</v>
      </c>
      <c r="G18" s="51"/>
      <c r="H18" s="99"/>
      <c r="I18" s="100"/>
      <c r="J18" s="100"/>
      <c r="K18" s="53"/>
    </row>
    <row r="19" spans="1:11" ht="49.5" customHeight="1">
      <c r="A19" s="51"/>
      <c r="B19" s="43"/>
      <c r="C19" s="43"/>
      <c r="D19" s="101"/>
      <c r="E19" s="43"/>
      <c r="F19" s="43"/>
      <c r="G19" s="43"/>
      <c r="H19" s="102"/>
      <c r="I19" s="95"/>
      <c r="J19" s="43"/>
      <c r="K19" s="96"/>
    </row>
    <row r="20" spans="1:11" ht="49.5" customHeight="1">
      <c r="A20" s="51"/>
      <c r="B20" s="51"/>
      <c r="C20" s="51"/>
      <c r="D20" s="91"/>
      <c r="E20" s="51"/>
      <c r="F20" s="51"/>
      <c r="G20" s="51"/>
      <c r="H20" s="51"/>
      <c r="I20" s="92"/>
      <c r="J20" s="51"/>
      <c r="K20" s="93"/>
    </row>
  </sheetData>
  <customSheetViews>
    <customSheetView guid="{78F20EB6-CB58-2649-909D-2749FF99F2B2}" scale="70" topLeftCell="D1">
      <selection activeCell="G18" sqref="G18:H18"/>
      <pageSetup scale="16" orientation="portrait"/>
    </customSheetView>
    <customSheetView guid="{E74FF04F-1EBE-4751-A4A6-69D8D21AD37E}" scale="70" topLeftCell="A7">
      <selection activeCell="C14" sqref="C14"/>
      <pageSetup scale="16" orientation="portrait"/>
    </customSheetView>
    <customSheetView guid="{0ECCCDD2-B7E5-4624-9BBE-CAB2C4A8AAA9}" scale="70" showPageBreaks="1" printArea="1" topLeftCell="A7">
      <selection activeCell="C14" sqref="C14"/>
      <pageSetup scale="16" orientation="portrait"/>
    </customSheetView>
    <customSheetView guid="{15BEF52F-ECFB-4A90-A370-5760C125246A}" scale="70" topLeftCell="D1">
      <selection activeCell="K15" sqref="K15"/>
      <pageSetup scale="16" orientation="portrait"/>
    </customSheetView>
    <customSheetView guid="{888CFDF7-CD24-4381-BD78-5F739B4671B8}" scale="70" topLeftCell="D1">
      <selection activeCell="K15" sqref="K15"/>
      <pageSetup scale="16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scale="1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zoomScale="80" zoomScaleNormal="80" zoomScalePageLayoutView="80" workbookViewId="0">
      <selection activeCell="D21" sqref="D21"/>
    </sheetView>
  </sheetViews>
  <sheetFormatPr baseColWidth="10" defaultColWidth="8.83203125" defaultRowHeight="42" customHeight="1" x14ac:dyDescent="0"/>
  <cols>
    <col min="1" max="1" width="10.5" customWidth="1"/>
    <col min="2" max="2" width="23.33203125" customWidth="1"/>
    <col min="3" max="3" width="32.1640625" customWidth="1"/>
    <col min="4" max="4" width="38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3.5" customWidth="1"/>
    <col min="13" max="13" width="18.1640625" customWidth="1"/>
  </cols>
  <sheetData>
    <row r="1" spans="1:14" ht="42" customHeight="1" thickBot="1">
      <c r="A1" s="747" t="s">
        <v>80</v>
      </c>
      <c r="B1" s="748"/>
      <c r="C1" s="748"/>
      <c r="D1" s="748"/>
      <c r="E1" s="748"/>
      <c r="F1" s="748"/>
      <c r="G1" s="748" t="s">
        <v>81</v>
      </c>
      <c r="H1" s="748"/>
      <c r="I1" s="748"/>
      <c r="J1" s="749"/>
      <c r="K1" s="750"/>
    </row>
    <row r="2" spans="1:14" ht="42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2" customHeight="1">
      <c r="A3" s="10">
        <v>1</v>
      </c>
      <c r="B3" s="11" t="s">
        <v>82</v>
      </c>
      <c r="C3" s="11" t="s">
        <v>83</v>
      </c>
      <c r="D3" s="12" t="s">
        <v>84</v>
      </c>
      <c r="E3" s="11">
        <v>2</v>
      </c>
      <c r="F3" s="11">
        <v>1</v>
      </c>
      <c r="G3" s="11" t="s">
        <v>21</v>
      </c>
      <c r="H3" s="11" t="s">
        <v>85</v>
      </c>
      <c r="I3" s="13">
        <v>42854</v>
      </c>
      <c r="J3" s="11" t="s">
        <v>86</v>
      </c>
      <c r="K3" s="10"/>
      <c r="M3" s="9" t="s">
        <v>17</v>
      </c>
      <c r="N3" s="9">
        <f>N2-N14</f>
        <v>20</v>
      </c>
    </row>
    <row r="4" spans="1:14" ht="42" customHeight="1">
      <c r="A4" s="14">
        <v>2</v>
      </c>
      <c r="B4" s="15" t="s">
        <v>87</v>
      </c>
      <c r="C4" s="15" t="s">
        <v>88</v>
      </c>
      <c r="D4" s="16" t="s">
        <v>89</v>
      </c>
      <c r="E4" s="15">
        <v>2</v>
      </c>
      <c r="F4" s="15">
        <v>1</v>
      </c>
      <c r="G4" s="15" t="s">
        <v>21</v>
      </c>
      <c r="H4" s="15" t="s">
        <v>85</v>
      </c>
      <c r="I4" s="17">
        <v>42854</v>
      </c>
      <c r="J4" s="15" t="s">
        <v>90</v>
      </c>
      <c r="K4" s="14"/>
      <c r="M4" t="s">
        <v>23</v>
      </c>
      <c r="N4">
        <f>SUMIFS(E:E,G:G,"CTT")</f>
        <v>24</v>
      </c>
    </row>
    <row r="5" spans="1:14" ht="42" customHeight="1">
      <c r="A5" s="10">
        <v>3</v>
      </c>
      <c r="B5" s="15" t="s">
        <v>82</v>
      </c>
      <c r="C5" s="15" t="s">
        <v>91</v>
      </c>
      <c r="D5" s="16" t="s">
        <v>92</v>
      </c>
      <c r="E5" s="15">
        <v>1</v>
      </c>
      <c r="F5" s="15">
        <v>1</v>
      </c>
      <c r="G5" s="15" t="s">
        <v>30</v>
      </c>
      <c r="H5" s="15" t="s">
        <v>85</v>
      </c>
      <c r="I5" s="17">
        <v>42854</v>
      </c>
      <c r="J5" s="17" t="s">
        <v>93</v>
      </c>
      <c r="K5" s="14"/>
      <c r="M5" t="s">
        <v>27</v>
      </c>
      <c r="N5">
        <f>SUMIFS(E:E,G:G,"FLU")</f>
        <v>9</v>
      </c>
    </row>
    <row r="6" spans="1:14" ht="42" customHeight="1">
      <c r="A6" s="14">
        <v>4</v>
      </c>
      <c r="B6" s="11" t="s">
        <v>36</v>
      </c>
      <c r="C6" s="11">
        <v>271021</v>
      </c>
      <c r="D6" s="12" t="s">
        <v>94</v>
      </c>
      <c r="E6" s="11">
        <v>2</v>
      </c>
      <c r="F6" s="11">
        <v>1</v>
      </c>
      <c r="G6" s="11" t="s">
        <v>30</v>
      </c>
      <c r="H6" s="11" t="s">
        <v>85</v>
      </c>
      <c r="I6" s="13">
        <v>42854</v>
      </c>
      <c r="J6" s="11" t="s">
        <v>95</v>
      </c>
      <c r="K6" s="10"/>
      <c r="M6" t="s">
        <v>31</v>
      </c>
      <c r="N6">
        <f>SUMIFS(E:E,G:G,"JCC")</f>
        <v>0</v>
      </c>
    </row>
    <row r="7" spans="1:14" ht="42" customHeight="1">
      <c r="A7" s="10">
        <v>5</v>
      </c>
      <c r="B7" s="15" t="s">
        <v>82</v>
      </c>
      <c r="C7" s="15" t="s">
        <v>96</v>
      </c>
      <c r="D7" s="16" t="s">
        <v>97</v>
      </c>
      <c r="E7" s="15">
        <v>4</v>
      </c>
      <c r="F7" s="15">
        <v>2</v>
      </c>
      <c r="G7" s="15" t="s">
        <v>21</v>
      </c>
      <c r="H7" s="11" t="s">
        <v>85</v>
      </c>
      <c r="I7" s="13">
        <v>42854</v>
      </c>
      <c r="J7" s="15" t="s">
        <v>98</v>
      </c>
      <c r="K7" s="30"/>
      <c r="M7" t="s">
        <v>35</v>
      </c>
      <c r="N7">
        <f>SUMIFS(E:E,G:G,"EDI")</f>
        <v>0</v>
      </c>
    </row>
    <row r="8" spans="1:14" ht="42" customHeight="1">
      <c r="A8" s="14">
        <v>6</v>
      </c>
      <c r="B8" s="11" t="s">
        <v>82</v>
      </c>
      <c r="C8" s="11" t="s">
        <v>99</v>
      </c>
      <c r="D8" s="12" t="s">
        <v>100</v>
      </c>
      <c r="E8" s="11">
        <v>3</v>
      </c>
      <c r="F8" s="11">
        <v>1</v>
      </c>
      <c r="G8" s="11" t="s">
        <v>21</v>
      </c>
      <c r="H8" s="11" t="s">
        <v>85</v>
      </c>
      <c r="I8" s="13">
        <v>42854</v>
      </c>
      <c r="J8" s="11" t="s">
        <v>101</v>
      </c>
      <c r="K8" s="10"/>
      <c r="M8" t="s">
        <v>38</v>
      </c>
      <c r="N8">
        <f>SUMIFS(E:E,G:G,"par")</f>
        <v>0</v>
      </c>
    </row>
    <row r="9" spans="1:14" ht="42" customHeight="1">
      <c r="A9" s="10">
        <v>7</v>
      </c>
      <c r="B9" s="15" t="s">
        <v>48</v>
      </c>
      <c r="C9" s="15" t="s">
        <v>102</v>
      </c>
      <c r="D9" s="16" t="s">
        <v>103</v>
      </c>
      <c r="E9" s="15">
        <v>3</v>
      </c>
      <c r="F9" s="15">
        <v>1</v>
      </c>
      <c r="G9" s="15" t="s">
        <v>21</v>
      </c>
      <c r="H9" s="11" t="s">
        <v>85</v>
      </c>
      <c r="I9" s="13">
        <v>42854</v>
      </c>
      <c r="J9" s="17" t="s">
        <v>104</v>
      </c>
      <c r="K9" s="31" t="s">
        <v>105</v>
      </c>
      <c r="M9" t="s">
        <v>39</v>
      </c>
      <c r="N9">
        <f>SUMIFS(E:E,G:G,"phi")</f>
        <v>0</v>
      </c>
    </row>
    <row r="10" spans="1:14" ht="42" customHeight="1">
      <c r="A10" s="14">
        <v>8</v>
      </c>
      <c r="B10" s="15" t="s">
        <v>106</v>
      </c>
      <c r="C10" s="15" t="s">
        <v>107</v>
      </c>
      <c r="D10" s="16" t="s">
        <v>108</v>
      </c>
      <c r="E10" s="15">
        <v>2</v>
      </c>
      <c r="F10" s="15">
        <v>1</v>
      </c>
      <c r="G10" s="15" t="s">
        <v>21</v>
      </c>
      <c r="H10" s="11" t="s">
        <v>85</v>
      </c>
      <c r="I10" s="13">
        <v>42854</v>
      </c>
      <c r="J10" s="15" t="s">
        <v>109</v>
      </c>
      <c r="K10" s="14"/>
      <c r="M10" t="s">
        <v>40</v>
      </c>
      <c r="N10">
        <f>SUMIFS(E:E,G:G,"BRK")</f>
        <v>2</v>
      </c>
    </row>
    <row r="11" spans="1:14" ht="42" customHeight="1">
      <c r="A11" s="10">
        <v>9</v>
      </c>
      <c r="B11" s="15" t="s">
        <v>82</v>
      </c>
      <c r="C11" s="15" t="s">
        <v>110</v>
      </c>
      <c r="D11" s="23" t="s">
        <v>111</v>
      </c>
      <c r="E11" s="15">
        <v>3</v>
      </c>
      <c r="F11" s="15">
        <v>1</v>
      </c>
      <c r="G11" s="14" t="s">
        <v>21</v>
      </c>
      <c r="H11" s="15" t="s">
        <v>85</v>
      </c>
      <c r="I11" s="17">
        <v>42854</v>
      </c>
      <c r="J11" s="15" t="s">
        <v>112</v>
      </c>
      <c r="K11" s="14"/>
      <c r="M11" s="19" t="s">
        <v>41</v>
      </c>
      <c r="N11" s="19">
        <f>SUMIFS(E:E,G:G,"SPC")</f>
        <v>0</v>
      </c>
    </row>
    <row r="12" spans="1:14" ht="42" customHeight="1">
      <c r="A12" s="14">
        <v>10</v>
      </c>
      <c r="B12" s="15" t="s">
        <v>113</v>
      </c>
      <c r="C12" s="15" t="s">
        <v>114</v>
      </c>
      <c r="D12" s="16" t="s">
        <v>115</v>
      </c>
      <c r="E12" s="15">
        <v>4</v>
      </c>
      <c r="F12" s="15">
        <v>1</v>
      </c>
      <c r="G12" s="14" t="s">
        <v>30</v>
      </c>
      <c r="H12" s="15" t="s">
        <v>85</v>
      </c>
      <c r="I12" s="17">
        <v>42854</v>
      </c>
      <c r="J12" s="11" t="s">
        <v>116</v>
      </c>
      <c r="K12" s="10"/>
      <c r="M12" s="20" t="s">
        <v>43</v>
      </c>
      <c r="N12" s="20">
        <f>SUMIFS(E:E,G:G,"H")</f>
        <v>0</v>
      </c>
    </row>
    <row r="13" spans="1:14" ht="42" customHeight="1">
      <c r="A13" s="10">
        <v>11</v>
      </c>
      <c r="B13" s="11" t="s">
        <v>117</v>
      </c>
      <c r="C13" s="11" t="s">
        <v>118</v>
      </c>
      <c r="D13" s="12" t="s">
        <v>119</v>
      </c>
      <c r="E13" s="11">
        <v>2</v>
      </c>
      <c r="F13" s="11">
        <v>1</v>
      </c>
      <c r="G13" s="11" t="s">
        <v>30</v>
      </c>
      <c r="H13" s="11" t="s">
        <v>85</v>
      </c>
      <c r="I13" s="13">
        <v>42854</v>
      </c>
      <c r="J13" s="11" t="s">
        <v>120</v>
      </c>
      <c r="K13" s="11" t="s">
        <v>121</v>
      </c>
      <c r="M13" s="20"/>
      <c r="N13" s="20"/>
    </row>
    <row r="14" spans="1:14" ht="42" customHeight="1">
      <c r="A14" s="14">
        <v>12</v>
      </c>
      <c r="B14" s="11" t="s">
        <v>82</v>
      </c>
      <c r="C14" s="11" t="s">
        <v>122</v>
      </c>
      <c r="D14" s="12" t="s">
        <v>123</v>
      </c>
      <c r="E14" s="11">
        <v>2</v>
      </c>
      <c r="F14" s="11">
        <v>1</v>
      </c>
      <c r="G14" s="11" t="s">
        <v>21</v>
      </c>
      <c r="H14" s="11" t="s">
        <v>85</v>
      </c>
      <c r="I14" s="13">
        <v>42854</v>
      </c>
      <c r="J14" s="11" t="s">
        <v>124</v>
      </c>
      <c r="K14" s="11"/>
      <c r="M14" s="21" t="s">
        <v>51</v>
      </c>
      <c r="N14" s="21">
        <f>SUM(M4:N12)</f>
        <v>35</v>
      </c>
    </row>
    <row r="15" spans="1:14" ht="42" customHeight="1">
      <c r="A15" s="10">
        <v>13</v>
      </c>
      <c r="B15" s="11" t="s">
        <v>82</v>
      </c>
      <c r="C15" s="11" t="s">
        <v>125</v>
      </c>
      <c r="D15" s="12" t="s">
        <v>126</v>
      </c>
      <c r="E15" s="11">
        <v>1</v>
      </c>
      <c r="F15" s="11">
        <v>1</v>
      </c>
      <c r="G15" s="11" t="s">
        <v>21</v>
      </c>
      <c r="H15" s="11" t="s">
        <v>85</v>
      </c>
      <c r="I15" s="13">
        <v>42854</v>
      </c>
      <c r="J15" s="11" t="s">
        <v>127</v>
      </c>
      <c r="K15" s="10"/>
    </row>
    <row r="16" spans="1:14" ht="42" customHeight="1">
      <c r="A16" s="14">
        <v>14</v>
      </c>
      <c r="B16" s="15" t="s">
        <v>128</v>
      </c>
      <c r="C16" s="15">
        <v>42210</v>
      </c>
      <c r="D16" s="16" t="s">
        <v>129</v>
      </c>
      <c r="E16" s="15">
        <v>2</v>
      </c>
      <c r="F16" s="15">
        <v>1</v>
      </c>
      <c r="G16" s="15" t="s">
        <v>26</v>
      </c>
      <c r="H16" s="15" t="s">
        <v>85</v>
      </c>
      <c r="I16" s="17">
        <v>42854</v>
      </c>
      <c r="J16" s="15" t="s">
        <v>130</v>
      </c>
      <c r="K16" s="15" t="s">
        <v>131</v>
      </c>
      <c r="M16" s="32" t="s">
        <v>132</v>
      </c>
    </row>
    <row r="17" spans="1:13" ht="42" customHeight="1">
      <c r="A17" s="11">
        <v>15</v>
      </c>
      <c r="B17" s="53" t="s">
        <v>133</v>
      </c>
      <c r="C17" s="53" t="s">
        <v>589</v>
      </c>
      <c r="D17" s="130" t="s">
        <v>590</v>
      </c>
      <c r="E17" s="53">
        <v>2</v>
      </c>
      <c r="F17" s="53">
        <v>1</v>
      </c>
      <c r="G17" s="53" t="s">
        <v>21</v>
      </c>
      <c r="H17" s="53" t="s">
        <v>85</v>
      </c>
      <c r="I17" s="131">
        <v>42854</v>
      </c>
      <c r="J17" s="53" t="s">
        <v>591</v>
      </c>
      <c r="K17" s="53" t="s">
        <v>592</v>
      </c>
      <c r="M17" t="s">
        <v>134</v>
      </c>
    </row>
    <row r="18" spans="1:13" ht="42" customHeight="1">
      <c r="A18" s="10"/>
      <c r="B18" s="11"/>
      <c r="C18" s="11"/>
      <c r="D18" s="12"/>
      <c r="E18" s="11"/>
      <c r="F18" s="11"/>
      <c r="G18" s="11"/>
      <c r="H18" s="11"/>
      <c r="I18" s="11"/>
      <c r="J18" s="11"/>
      <c r="K18" s="10"/>
    </row>
    <row r="19" spans="1:13" ht="42" customHeight="1">
      <c r="A19" s="14"/>
      <c r="B19" s="15"/>
      <c r="C19" s="15"/>
      <c r="D19" s="16"/>
      <c r="E19" s="15"/>
      <c r="F19" s="15"/>
      <c r="G19" s="14"/>
      <c r="H19" s="15"/>
      <c r="I19" s="15"/>
      <c r="J19" s="15"/>
      <c r="K19" s="14"/>
    </row>
    <row r="20" spans="1:13" ht="42" customHeight="1">
      <c r="A20" s="14"/>
      <c r="B20" s="15"/>
      <c r="C20" s="15"/>
      <c r="D20" s="16"/>
      <c r="E20" s="15"/>
      <c r="F20" s="15"/>
      <c r="G20" s="15"/>
      <c r="H20" s="15"/>
      <c r="I20" s="17"/>
      <c r="J20" s="17"/>
      <c r="K20" s="14"/>
    </row>
    <row r="21" spans="1:13" ht="42" customHeight="1">
      <c r="A21" s="14"/>
      <c r="B21" s="15"/>
      <c r="C21" s="15"/>
      <c r="D21" s="16"/>
      <c r="E21" s="15"/>
      <c r="F21" s="15"/>
      <c r="G21" s="14"/>
      <c r="H21" s="15"/>
      <c r="I21" s="15"/>
      <c r="J21" s="15"/>
      <c r="K21" s="14"/>
    </row>
    <row r="22" spans="1:13" ht="42" customHeight="1">
      <c r="A22" s="14"/>
      <c r="B22" s="15"/>
      <c r="C22" s="15"/>
      <c r="D22" s="16"/>
      <c r="E22" s="18">
        <f>SUM(E3:E21)</f>
        <v>35</v>
      </c>
      <c r="F22" s="18">
        <f>SUM(F3:F21)</f>
        <v>16</v>
      </c>
      <c r="G22" s="14"/>
      <c r="H22" s="15"/>
      <c r="I22" s="15"/>
      <c r="J22" s="15"/>
      <c r="K22" s="14"/>
    </row>
    <row r="23" spans="1:13" ht="42" customHeight="1">
      <c r="A23" s="14"/>
      <c r="B23" s="15"/>
      <c r="C23" s="15"/>
      <c r="D23" s="16"/>
      <c r="E23" s="15"/>
      <c r="F23" s="15"/>
      <c r="G23" s="14"/>
      <c r="H23" s="15"/>
      <c r="I23" s="15"/>
      <c r="J23" s="15"/>
      <c r="K23" s="14"/>
    </row>
  </sheetData>
  <customSheetViews>
    <customSheetView guid="{78F20EB6-CB58-2649-909D-2749FF99F2B2}" scale="80" topLeftCell="A7">
      <selection activeCell="D21" sqref="D21"/>
      <pageSetup paperSize="9" orientation="portrait"/>
    </customSheetView>
    <customSheetView guid="{E74FF04F-1EBE-4751-A4A6-69D8D21AD37E}" scale="80" topLeftCell="A7">
      <selection activeCell="K21" sqref="K21"/>
      <pageSetup paperSize="9" orientation="portrait"/>
    </customSheetView>
    <customSheetView guid="{0ECCCDD2-B7E5-4624-9BBE-CAB2C4A8AAA9}" scale="80" topLeftCell="A7">
      <selection activeCell="K21" sqref="K21"/>
      <pageSetup paperSize="9" orientation="portrait"/>
    </customSheetView>
    <customSheetView guid="{15BEF52F-ECFB-4A90-A370-5760C125246A}" scale="80" topLeftCell="A7">
      <selection activeCell="D23" sqref="D23"/>
      <pageSetup paperSize="9" orientation="portrait"/>
    </customSheetView>
    <customSheetView guid="{888CFDF7-CD24-4381-BD78-5F739B4671B8}" scale="80" topLeftCell="A7">
      <selection activeCell="D23" sqref="D23"/>
      <pageSetup paperSize="9" orientation="portrait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10" zoomScale="90" zoomScaleNormal="90" zoomScalePageLayoutView="90" workbookViewId="0">
      <selection activeCell="D27" sqref="D27"/>
    </sheetView>
  </sheetViews>
  <sheetFormatPr baseColWidth="10" defaultColWidth="8.83203125" defaultRowHeight="36.75" customHeight="1" x14ac:dyDescent="0"/>
  <cols>
    <col min="2" max="2" width="30.33203125" customWidth="1"/>
    <col min="3" max="3" width="33.1640625" customWidth="1"/>
    <col min="4" max="4" width="40.1640625" customWidth="1"/>
    <col min="5" max="5" width="10.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58.33203125" customWidth="1"/>
    <col min="13" max="13" width="18.1640625" customWidth="1"/>
  </cols>
  <sheetData>
    <row r="1" spans="1:15" ht="36.75" customHeight="1" thickBot="1">
      <c r="A1" s="751" t="s">
        <v>135</v>
      </c>
      <c r="B1" s="752"/>
      <c r="C1" s="752"/>
      <c r="D1" s="752"/>
      <c r="E1" s="752"/>
      <c r="F1" s="752"/>
      <c r="G1" s="752" t="s">
        <v>284</v>
      </c>
      <c r="H1" s="752"/>
      <c r="I1" s="752"/>
      <c r="J1" s="753"/>
      <c r="K1" s="754"/>
    </row>
    <row r="2" spans="1:15" ht="36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5" ht="36.75" customHeight="1">
      <c r="A3" s="80"/>
      <c r="B3" s="81" t="s">
        <v>414</v>
      </c>
      <c r="C3" s="82" t="s">
        <v>415</v>
      </c>
      <c r="D3" s="83"/>
      <c r="E3" s="80"/>
      <c r="F3" s="80"/>
      <c r="G3" s="80"/>
      <c r="H3" s="80"/>
      <c r="I3" s="80"/>
      <c r="J3" s="80"/>
      <c r="K3" s="84" t="s">
        <v>416</v>
      </c>
      <c r="M3" s="9" t="s">
        <v>17</v>
      </c>
      <c r="N3" s="9">
        <f>N2-N14</f>
        <v>0</v>
      </c>
      <c r="O3" s="58"/>
    </row>
    <row r="4" spans="1:15" ht="66.75" customHeight="1">
      <c r="A4" s="14"/>
      <c r="B4" s="24" t="s">
        <v>417</v>
      </c>
      <c r="C4" s="24" t="s">
        <v>418</v>
      </c>
      <c r="D4" s="77" t="s">
        <v>419</v>
      </c>
      <c r="E4" s="24">
        <v>60</v>
      </c>
      <c r="F4" s="24">
        <v>20</v>
      </c>
      <c r="G4" s="24" t="s">
        <v>26</v>
      </c>
      <c r="H4" s="24" t="s">
        <v>289</v>
      </c>
      <c r="I4" s="78">
        <v>42854</v>
      </c>
      <c r="J4" s="24" t="s">
        <v>420</v>
      </c>
      <c r="K4" s="79" t="s">
        <v>843</v>
      </c>
      <c r="M4" t="s">
        <v>23</v>
      </c>
      <c r="N4">
        <f>SUMIFS(E:E,G:G,"CTT")</f>
        <v>0</v>
      </c>
    </row>
    <row r="5" spans="1:15" ht="36.75" customHeight="1">
      <c r="A5" s="14"/>
      <c r="B5" s="15"/>
      <c r="C5" s="15"/>
      <c r="D5" s="16"/>
      <c r="E5" s="15"/>
      <c r="F5" s="15"/>
      <c r="G5" s="14"/>
      <c r="H5" s="15"/>
      <c r="I5" s="15"/>
      <c r="J5" s="15"/>
      <c r="K5" s="14"/>
      <c r="M5" t="s">
        <v>27</v>
      </c>
      <c r="N5">
        <f>SUMIFS(E:E,G:G,"FLU")</f>
        <v>0</v>
      </c>
    </row>
    <row r="6" spans="1:15" ht="36.75" customHeight="1">
      <c r="A6" s="11"/>
      <c r="B6" s="11"/>
      <c r="C6" s="11"/>
      <c r="D6" s="12"/>
      <c r="E6" s="11"/>
      <c r="F6" s="11"/>
      <c r="G6" s="11"/>
      <c r="H6" s="11"/>
      <c r="I6" s="13"/>
      <c r="J6" s="11"/>
      <c r="K6" s="42"/>
      <c r="M6" t="s">
        <v>31</v>
      </c>
      <c r="N6">
        <f>SUMIFS(E:E,G:G,"JCC")</f>
        <v>0</v>
      </c>
    </row>
    <row r="7" spans="1:15" ht="36.75" customHeight="1">
      <c r="A7" s="11"/>
      <c r="B7" s="38"/>
      <c r="C7" s="38"/>
      <c r="D7" s="12"/>
      <c r="E7" s="11"/>
      <c r="F7" s="11"/>
      <c r="G7" s="11"/>
      <c r="H7" s="11"/>
      <c r="I7" s="13"/>
      <c r="J7" s="11"/>
      <c r="K7" s="11"/>
      <c r="M7" t="s">
        <v>35</v>
      </c>
      <c r="N7">
        <f>SUMIFS(E:E,G:G,"EDI")</f>
        <v>0</v>
      </c>
    </row>
    <row r="8" spans="1:15" ht="36.75" customHeight="1">
      <c r="A8" s="11"/>
      <c r="B8" s="26"/>
      <c r="C8" s="15"/>
      <c r="D8" s="15"/>
      <c r="E8" s="15"/>
      <c r="F8" s="15"/>
      <c r="G8" s="15"/>
      <c r="H8" s="15"/>
      <c r="I8" s="17"/>
      <c r="J8" s="15"/>
      <c r="K8" s="11"/>
      <c r="M8" t="s">
        <v>38</v>
      </c>
      <c r="N8">
        <f>SUMIFS(E:E,G:G,"par")</f>
        <v>0</v>
      </c>
    </row>
    <row r="9" spans="1:15" ht="36.75" customHeight="1">
      <c r="A9" s="15"/>
      <c r="B9" s="64"/>
      <c r="C9" s="64"/>
      <c r="D9" s="65"/>
      <c r="E9" s="66"/>
      <c r="F9" s="66"/>
      <c r="G9" s="66"/>
      <c r="H9" s="66"/>
      <c r="I9" s="67"/>
      <c r="J9" s="66"/>
      <c r="K9" s="68"/>
      <c r="M9" t="s">
        <v>39</v>
      </c>
      <c r="N9">
        <f>SUMIFS(E:E,G:G,"phi")</f>
        <v>0</v>
      </c>
    </row>
    <row r="10" spans="1:15" ht="36.75" customHeight="1">
      <c r="A10" s="15"/>
      <c r="B10" s="68"/>
      <c r="C10" s="68"/>
      <c r="D10" s="68"/>
      <c r="E10" s="68"/>
      <c r="F10" s="68"/>
      <c r="G10" s="68"/>
      <c r="H10" s="68"/>
      <c r="I10" s="17"/>
      <c r="J10" s="68"/>
      <c r="K10" s="68"/>
      <c r="M10" t="s">
        <v>40</v>
      </c>
      <c r="N10">
        <f>SUMIFS(E:E,G:G,"BRK")</f>
        <v>60</v>
      </c>
    </row>
    <row r="11" spans="1:15" ht="36.75" customHeight="1">
      <c r="A11" s="15"/>
      <c r="B11" s="68"/>
      <c r="C11" s="68"/>
      <c r="D11" s="68"/>
      <c r="E11" s="68"/>
      <c r="F11" s="68"/>
      <c r="G11" s="68"/>
      <c r="H11" s="68"/>
      <c r="I11" s="17"/>
      <c r="J11" s="68"/>
      <c r="K11" s="68"/>
      <c r="M11" s="19" t="s">
        <v>41</v>
      </c>
      <c r="N11" s="19">
        <f>SUMIFS(E:E,G:G,"SPC")</f>
        <v>0</v>
      </c>
    </row>
    <row r="12" spans="1:15" ht="36.75" customHeight="1">
      <c r="A12" s="15"/>
      <c r="B12" s="68"/>
      <c r="C12" s="68"/>
      <c r="D12" s="68"/>
      <c r="E12" s="68"/>
      <c r="F12" s="68"/>
      <c r="G12" s="68"/>
      <c r="H12" s="68"/>
      <c r="I12" s="13"/>
      <c r="J12" s="68"/>
      <c r="K12" s="68"/>
      <c r="M12" s="20" t="s">
        <v>43</v>
      </c>
      <c r="N12" s="20">
        <f>SUMIFS(E:E,G:G,"H")</f>
        <v>0</v>
      </c>
    </row>
    <row r="13" spans="1:15" ht="36.75" customHeight="1">
      <c r="A13" s="15"/>
      <c r="B13" s="68"/>
      <c r="C13" s="68"/>
      <c r="D13" s="68"/>
      <c r="E13" s="68"/>
      <c r="F13" s="68"/>
      <c r="G13" s="68"/>
      <c r="H13" s="68"/>
      <c r="I13" s="13"/>
      <c r="J13" s="68"/>
      <c r="K13" s="66"/>
      <c r="M13" s="20"/>
      <c r="N13" s="20"/>
    </row>
    <row r="14" spans="1:15" ht="36.75" customHeight="1">
      <c r="A14" s="15"/>
      <c r="B14" s="15"/>
      <c r="C14" s="15"/>
      <c r="D14" s="16"/>
      <c r="E14" s="15"/>
      <c r="F14" s="15"/>
      <c r="G14" s="15"/>
      <c r="H14" s="15"/>
      <c r="I14" s="17"/>
      <c r="J14" s="15"/>
      <c r="K14" s="15"/>
      <c r="M14" s="21" t="s">
        <v>51</v>
      </c>
      <c r="N14" s="21">
        <f>SUM(M4:N12)</f>
        <v>60</v>
      </c>
    </row>
    <row r="15" spans="1:15" ht="36.75" customHeight="1">
      <c r="A15" s="15"/>
      <c r="B15" s="15"/>
      <c r="C15" s="15"/>
      <c r="D15" s="16"/>
      <c r="E15" s="15"/>
      <c r="F15" s="15"/>
      <c r="G15" s="15"/>
      <c r="H15" s="11"/>
      <c r="I15" s="13"/>
      <c r="J15" s="15"/>
      <c r="K15" s="15"/>
    </row>
    <row r="16" spans="1:15" ht="36.75" customHeight="1">
      <c r="A16" s="11"/>
      <c r="B16" s="15"/>
      <c r="C16" s="15"/>
      <c r="D16" s="16"/>
      <c r="E16" s="11"/>
      <c r="F16" s="11"/>
      <c r="G16" s="11"/>
      <c r="H16" s="11"/>
      <c r="I16" s="13"/>
      <c r="J16" s="11"/>
      <c r="K16" s="11"/>
      <c r="M16" t="s">
        <v>324</v>
      </c>
    </row>
    <row r="17" spans="1:13" ht="36.75" customHeight="1">
      <c r="A17" s="11"/>
      <c r="B17" s="15"/>
      <c r="C17" s="15"/>
      <c r="D17" s="16"/>
      <c r="E17" s="11"/>
      <c r="F17" s="11"/>
      <c r="G17" s="11"/>
      <c r="H17" s="11"/>
      <c r="I17" s="13"/>
      <c r="J17" s="11"/>
      <c r="K17" s="11"/>
      <c r="M17" t="s">
        <v>326</v>
      </c>
    </row>
  </sheetData>
  <customSheetViews>
    <customSheetView guid="{78F20EB6-CB58-2649-909D-2749FF99F2B2}" scale="90" topLeftCell="A10">
      <selection activeCell="D27" sqref="D27"/>
    </customSheetView>
    <customSheetView guid="{E74FF04F-1EBE-4751-A4A6-69D8D21AD37E}" scale="90">
      <selection activeCell="D29" sqref="D29"/>
    </customSheetView>
    <customSheetView guid="{0ECCCDD2-B7E5-4624-9BBE-CAB2C4A8AAA9}" scale="90">
      <selection activeCell="D29" sqref="D29"/>
    </customSheetView>
    <customSheetView guid="{15BEF52F-ECFB-4A90-A370-5760C125246A}" scale="90">
      <selection activeCell="D29" sqref="D29"/>
    </customSheetView>
    <customSheetView guid="{888CFDF7-CD24-4381-BD78-5F739B4671B8}" scale="90">
      <selection activeCell="D29" sqref="D29"/>
    </customSheetView>
  </customSheetViews>
  <mergeCells count="2">
    <mergeCell ref="A1:F1"/>
    <mergeCell ref="G1:K1"/>
  </mergeCells>
  <phoneticPr fontId="9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GUIDE</vt:lpstr>
      <vt:lpstr>WP#1</vt:lpstr>
      <vt:lpstr>NY#1</vt:lpstr>
      <vt:lpstr>DC#1</vt:lpstr>
      <vt:lpstr>DC#2</vt:lpstr>
      <vt:lpstr>DC#3</vt:lpstr>
      <vt:lpstr>DS#4</vt:lpstr>
      <vt:lpstr>BO#1</vt:lpstr>
      <vt:lpstr>NF#1</vt:lpstr>
      <vt:lpstr>NF#2</vt:lpstr>
      <vt:lpstr>NF#3</vt:lpstr>
      <vt:lpstr>NT#4</vt:lpstr>
      <vt:lpstr>NT#5</vt:lpstr>
      <vt:lpstr>EDI+BRK</vt:lpstr>
      <vt:lpstr>美东接驳</vt:lpstr>
      <vt:lpstr>BUS#13 NY5C</vt:lpstr>
      <vt:lpstr>EC NY上车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2017-04-28T21:32:10Z</dcterms:created>
  <dcterms:modified xsi:type="dcterms:W3CDTF">2017-04-28T22:36:25Z</dcterms:modified>
</cp:coreProperties>
</file>